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drawings/drawing237.xml" ContentType="application/vnd.openxmlformats-officedocument.drawing+xml"/>
  <Override PartName="/xl/drawings/drawing238.xml" ContentType="application/vnd.openxmlformats-officedocument.drawing+xml"/>
  <Override PartName="/xl/drawings/drawing239.xml" ContentType="application/vnd.openxmlformats-officedocument.drawing+xml"/>
  <Override PartName="/xl/drawings/drawing240.xml" ContentType="application/vnd.openxmlformats-officedocument.drawing+xml"/>
  <Override PartName="/xl/drawings/drawing241.xml" ContentType="application/vnd.openxmlformats-officedocument.drawing+xml"/>
  <Override PartName="/xl/drawings/drawing242.xml" ContentType="application/vnd.openxmlformats-officedocument.drawing+xml"/>
  <Override PartName="/xl/drawings/drawing243.xml" ContentType="application/vnd.openxmlformats-officedocument.drawing+xml"/>
  <Override PartName="/xl/drawings/drawing244.xml" ContentType="application/vnd.openxmlformats-officedocument.drawing+xml"/>
  <Override PartName="/xl/drawings/drawing245.xml" ContentType="application/vnd.openxmlformats-officedocument.drawing+xml"/>
  <Override PartName="/xl/drawings/drawing246.xml" ContentType="application/vnd.openxmlformats-officedocument.drawing+xml"/>
  <Override PartName="/xl/drawings/drawing247.xml" ContentType="application/vnd.openxmlformats-officedocument.drawing+xml"/>
  <Override PartName="/xl/drawings/drawing248.xml" ContentType="application/vnd.openxmlformats-officedocument.drawing+xml"/>
  <Override PartName="/xl/drawings/drawing249.xml" ContentType="application/vnd.openxmlformats-officedocument.drawing+xml"/>
  <Override PartName="/xl/drawings/drawing250.xml" ContentType="application/vnd.openxmlformats-officedocument.drawing+xml"/>
  <Override PartName="/xl/drawings/drawing251.xml" ContentType="application/vnd.openxmlformats-officedocument.drawing+xml"/>
  <Override PartName="/xl/drawings/drawing252.xml" ContentType="application/vnd.openxmlformats-officedocument.drawing+xml"/>
  <Override PartName="/xl/drawings/drawing253.xml" ContentType="application/vnd.openxmlformats-officedocument.drawing+xml"/>
  <Override PartName="/xl/drawings/drawing254.xml" ContentType="application/vnd.openxmlformats-officedocument.drawing+xml"/>
  <Override PartName="/xl/drawings/drawing255.xml" ContentType="application/vnd.openxmlformats-officedocument.drawing+xml"/>
  <Override PartName="/xl/drawings/drawing256.xml" ContentType="application/vnd.openxmlformats-officedocument.drawing+xml"/>
  <Override PartName="/xl/drawings/drawing257.xml" ContentType="application/vnd.openxmlformats-officedocument.drawing+xml"/>
  <Override PartName="/xl/drawings/drawing258.xml" ContentType="application/vnd.openxmlformats-officedocument.drawing+xml"/>
  <Override PartName="/xl/drawings/drawing259.xml" ContentType="application/vnd.openxmlformats-officedocument.drawing+xml"/>
  <Override PartName="/xl/drawings/drawing260.xml" ContentType="application/vnd.openxmlformats-officedocument.drawing+xml"/>
  <Override PartName="/xl/drawings/drawing261.xml" ContentType="application/vnd.openxmlformats-officedocument.drawing+xml"/>
  <Override PartName="/xl/drawings/drawing262.xml" ContentType="application/vnd.openxmlformats-officedocument.drawing+xml"/>
  <Override PartName="/xl/drawings/drawing263.xml" ContentType="application/vnd.openxmlformats-officedocument.drawing+xml"/>
  <Override PartName="/xl/drawings/drawing264.xml" ContentType="application/vnd.openxmlformats-officedocument.drawing+xml"/>
  <Override PartName="/xl/drawings/drawing26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24226"/>
  <mc:AlternateContent xmlns:mc="http://schemas.openxmlformats.org/markup-compatibility/2006">
    <mc:Choice Requires="x15">
      <x15ac:absPath xmlns:x15ac="http://schemas.microsoft.com/office/spreadsheetml/2010/11/ac" url="C:\Users\HIKEN\Desktop\2024.4.16調書修正分\大ヶ峠トンネル\"/>
    </mc:Choice>
  </mc:AlternateContent>
  <xr:revisionPtr revIDLastSave="0" documentId="13_ncr:1_{94D0C496-3DB1-4A2B-AAFF-40612FD42B0F}" xr6:coauthVersionLast="47" xr6:coauthVersionMax="47" xr10:uidLastSave="{00000000-0000-0000-0000-000000000000}"/>
  <bookViews>
    <workbookView xWindow="-108" yWindow="-108" windowWidth="23256" windowHeight="12456" tabRatio="878"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B (2)" sheetId="320" r:id="rId7"/>
    <sheet name="様式B (3)" sheetId="321" r:id="rId8"/>
    <sheet name="様式B (4)" sheetId="322" r:id="rId9"/>
    <sheet name="様式B (5)" sheetId="323" r:id="rId10"/>
    <sheet name="様式B (6)" sheetId="324" r:id="rId11"/>
    <sheet name="様式B (7)" sheetId="325" r:id="rId12"/>
    <sheet name="様式B (8)" sheetId="326" r:id="rId13"/>
    <sheet name="様式B (9)" sheetId="327" r:id="rId14"/>
    <sheet name="様式B (10)" sheetId="328" r:id="rId15"/>
    <sheet name="様式C-1-1" sheetId="60" r:id="rId16"/>
    <sheet name="様式C-1-2" sheetId="61" r:id="rId17"/>
    <sheet name="様式C-2" sheetId="63" r:id="rId18"/>
    <sheet name="様式D-1-1" sheetId="66" r:id="rId19"/>
    <sheet name="様式D-1-1 (2)" sheetId="81" r:id="rId20"/>
    <sheet name="様式D-1-1 (3)" sheetId="82" r:id="rId21"/>
    <sheet name="様式D-1-1 (4)" sheetId="83" r:id="rId22"/>
    <sheet name="様式D-1-1 (5)" sheetId="84" r:id="rId23"/>
    <sheet name="様式D-1-1 (6)" sheetId="85" r:id="rId24"/>
    <sheet name="様式D-1-1 (7)" sheetId="86" r:id="rId25"/>
    <sheet name="様式D-1-1 (8)" sheetId="87" r:id="rId26"/>
    <sheet name="様式D-1-1 (9)" sheetId="88" r:id="rId27"/>
    <sheet name="様式D-1-1 (10)" sheetId="89" r:id="rId28"/>
    <sheet name="様式D-1-1 (11)" sheetId="90" r:id="rId29"/>
    <sheet name="様式D-1-1 (12)" sheetId="91" r:id="rId30"/>
    <sheet name="様式D-1-1 (13)" sheetId="92" r:id="rId31"/>
    <sheet name="様式D-1-1 (14)" sheetId="93" r:id="rId32"/>
    <sheet name="様式D-1-1 (15)" sheetId="94" r:id="rId33"/>
    <sheet name="様式D-1-1 (16)" sheetId="95" r:id="rId34"/>
    <sheet name="様式D-1-1 (17)" sheetId="96" r:id="rId35"/>
    <sheet name="様式D-1-1 (18)" sheetId="97" r:id="rId36"/>
    <sheet name="様式D-1-1 (19)" sheetId="98" r:id="rId37"/>
    <sheet name="様式D-1-1 (20)" sheetId="99" r:id="rId38"/>
    <sheet name="様式D-1-1 (21)" sheetId="100" r:id="rId39"/>
    <sheet name="様式D-1-1 (22)" sheetId="101" r:id="rId40"/>
    <sheet name="様式D-1-1 (23)" sheetId="102" r:id="rId41"/>
    <sheet name="様式D-1-1 (24)" sheetId="103" r:id="rId42"/>
    <sheet name="様式D-1-1 (25)" sheetId="105" r:id="rId43"/>
    <sheet name="様式D-1-1 (26)" sheetId="106" r:id="rId44"/>
    <sheet name="様式D-1-1 (27)" sheetId="107" r:id="rId45"/>
    <sheet name="様式D-1-1 (28)" sheetId="108" r:id="rId46"/>
    <sheet name="様式D-1-1 (29)" sheetId="109" r:id="rId47"/>
    <sheet name="様式D-1-1 (30)" sheetId="110" r:id="rId48"/>
    <sheet name="様式D-1-1 (31)" sheetId="111" r:id="rId49"/>
    <sheet name="様式D-1-1 (32)" sheetId="112" r:id="rId50"/>
    <sheet name="様式D-1-1 (33)" sheetId="113" r:id="rId51"/>
    <sheet name="様式D-1-1 (34)" sheetId="114" r:id="rId52"/>
    <sheet name="様式D-1-1 (35)" sheetId="115" r:id="rId53"/>
    <sheet name="様式D-1-1 (36)" sheetId="116" r:id="rId54"/>
    <sheet name="様式D-1-1 (37)" sheetId="117" r:id="rId55"/>
    <sheet name="様式D-1-1 (38)" sheetId="118" r:id="rId56"/>
    <sheet name="様式D-1-1 (39)" sheetId="119" r:id="rId57"/>
    <sheet name="様式D-1-1 (40)" sheetId="120" r:id="rId58"/>
    <sheet name="様式D-1-1 (41)" sheetId="121" r:id="rId59"/>
    <sheet name="様式D-1-1 (42)" sheetId="122" r:id="rId60"/>
    <sheet name="様式D-1-1 (43)" sheetId="123" r:id="rId61"/>
    <sheet name="様式D-1-1 (44)" sheetId="124" r:id="rId62"/>
    <sheet name="様式D-1-1 (45)" sheetId="125" r:id="rId63"/>
    <sheet name="様式D-1-1 (46)" sheetId="126" r:id="rId64"/>
    <sheet name="様式D-1-1 (47)" sheetId="127" r:id="rId65"/>
    <sheet name="様式D-1-1 (48)" sheetId="128" r:id="rId66"/>
    <sheet name="様式D-1-1 (49)" sheetId="129" r:id="rId67"/>
    <sheet name="様式D-1-1 (50)" sheetId="130" r:id="rId68"/>
    <sheet name="様式D-1-1 (51)" sheetId="131" r:id="rId69"/>
    <sheet name="様式D-1-1 (52)" sheetId="132" r:id="rId70"/>
    <sheet name="様式D-1-1 (53)" sheetId="133" r:id="rId71"/>
    <sheet name="様式D-1-1 (54)" sheetId="134" r:id="rId72"/>
    <sheet name="様式D-1-1 (55)" sheetId="135" r:id="rId73"/>
    <sheet name="様式D-1-1 (56)" sheetId="136" r:id="rId74"/>
    <sheet name="様式D-1-1 (57)" sheetId="137" r:id="rId75"/>
    <sheet name="様式D-1-1 (58)" sheetId="138" r:id="rId76"/>
    <sheet name="様式D-1-1 (59)" sheetId="139" r:id="rId77"/>
    <sheet name="様式D-1-1 (60)" sheetId="140" r:id="rId78"/>
    <sheet name="様式D-1-1 (61)" sheetId="141" r:id="rId79"/>
    <sheet name="様式D-1-1 (62)" sheetId="142" r:id="rId80"/>
    <sheet name="様式D-1-1 (63)" sheetId="143" r:id="rId81"/>
    <sheet name="様式D-1-1 (64)" sheetId="144" r:id="rId82"/>
    <sheet name="様式D-1-1 (65)" sheetId="146" r:id="rId83"/>
    <sheet name="様式D-1-1 (66)" sheetId="147" r:id="rId84"/>
    <sheet name="様式D-1-1 (67)" sheetId="148" r:id="rId85"/>
    <sheet name="様式D-1-1 (68)" sheetId="149" r:id="rId86"/>
    <sheet name="様式D-1-1 (69)" sheetId="150" r:id="rId87"/>
    <sheet name="様式D-1-1 (70)" sheetId="151" r:id="rId88"/>
    <sheet name="様式D-1-1 (71)" sheetId="152" r:id="rId89"/>
    <sheet name="様式D-1-1 (72)" sheetId="153" r:id="rId90"/>
    <sheet name="様式D-1-1 (73)" sheetId="154" r:id="rId91"/>
    <sheet name="様式D-1-1 (74)" sheetId="155" r:id="rId92"/>
    <sheet name="様式D-1-1 (75)" sheetId="156" r:id="rId93"/>
    <sheet name="様式D-1-1 (76)" sheetId="158" r:id="rId94"/>
    <sheet name="様式D-1-1 (77)" sheetId="159" r:id="rId95"/>
    <sheet name="様式D-1-1 (78)" sheetId="160" r:id="rId96"/>
    <sheet name="様式D-1-1 (79)" sheetId="161" r:id="rId97"/>
    <sheet name="様式D-1-1 (80)" sheetId="162" r:id="rId98"/>
    <sheet name="様式D-1-1 (81)" sheetId="163" r:id="rId99"/>
    <sheet name="様式D-1-1 (82)" sheetId="164" r:id="rId100"/>
    <sheet name="様式D-1-1 (83)" sheetId="165" r:id="rId101"/>
    <sheet name="様式D-1-1 (84)" sheetId="166" r:id="rId102"/>
    <sheet name="様式D-1-1 (85)" sheetId="167" r:id="rId103"/>
    <sheet name="様式D-1-1 (86)" sheetId="168" r:id="rId104"/>
    <sheet name="様式D-1-1 (87)" sheetId="169" r:id="rId105"/>
    <sheet name="様式D-1-1 (88)" sheetId="170" r:id="rId106"/>
    <sheet name="様式D-1-1 (89)" sheetId="172" r:id="rId107"/>
    <sheet name="様式D-1-1 (90)" sheetId="173" r:id="rId108"/>
    <sheet name="様式D-1-1 (91)" sheetId="174" r:id="rId109"/>
    <sheet name="様式D-1-1 (92)" sheetId="175" r:id="rId110"/>
    <sheet name="様式D-1-1 (93)" sheetId="176" r:id="rId111"/>
    <sheet name="様式D-1-1 (94)" sheetId="177" r:id="rId112"/>
    <sheet name="様式D-1-1 (95)" sheetId="178" r:id="rId113"/>
    <sheet name="様式D-1-1 (96)" sheetId="179" r:id="rId114"/>
    <sheet name="様式D-1-1 (97)" sheetId="180" r:id="rId115"/>
    <sheet name="様式D-1-1 (98)" sheetId="181" r:id="rId116"/>
    <sheet name="様式D-1-1 (99)" sheetId="182" r:id="rId117"/>
    <sheet name="様式D-1-1 (100)" sheetId="183" r:id="rId118"/>
    <sheet name="様式D-1-1 (101)" sheetId="184" r:id="rId119"/>
    <sheet name="様式D-1-1 (102)" sheetId="185" r:id="rId120"/>
    <sheet name="様式D-1-1 (103)" sheetId="186" r:id="rId121"/>
    <sheet name="様式D-1-1 (104)" sheetId="187" r:id="rId122"/>
    <sheet name="様式D-1-1 (105)" sheetId="188" r:id="rId123"/>
    <sheet name="様式D-1-1 (106)" sheetId="189" r:id="rId124"/>
    <sheet name="様式D-1-1 (107)" sheetId="190" r:id="rId125"/>
    <sheet name="様式D-1-1 (108)" sheetId="191" r:id="rId126"/>
    <sheet name="様式D-1-1 (109)" sheetId="192" r:id="rId127"/>
    <sheet name="様式D-1-1 (110)" sheetId="193" r:id="rId128"/>
    <sheet name="様式D-1-1 (111)" sheetId="194" r:id="rId129"/>
    <sheet name="様式D-1-1 (112)" sheetId="195" r:id="rId130"/>
    <sheet name="様式D-1-1 (113)" sheetId="196" r:id="rId131"/>
    <sheet name="様式D-1-1 (114)" sheetId="197" r:id="rId132"/>
    <sheet name="様式D-1-1 (115)" sheetId="198" r:id="rId133"/>
    <sheet name="様式D-1-1 (116)" sheetId="199" r:id="rId134"/>
    <sheet name="様式D-1-1 (117)" sheetId="200" r:id="rId135"/>
    <sheet name="様式D-1-1 (118)" sheetId="201" r:id="rId136"/>
    <sheet name="様式D-1-1 (119)" sheetId="202" r:id="rId137"/>
    <sheet name="様式D-1-1 (120)" sheetId="203" r:id="rId138"/>
    <sheet name="様式D-1-1 (121)" sheetId="204" r:id="rId139"/>
    <sheet name="様式D-1-1 (122)" sheetId="205" r:id="rId140"/>
    <sheet name="様式D-1-1 (123)" sheetId="206" r:id="rId141"/>
    <sheet name="様式D-1-1 (124)" sheetId="207" r:id="rId142"/>
    <sheet name="様式D-1-1 (125)" sheetId="208" r:id="rId143"/>
    <sheet name="様式D-1-1 (126)" sheetId="209" r:id="rId144"/>
    <sheet name="様式D-1-1 (127)" sheetId="210" r:id="rId145"/>
    <sheet name="様式D-1-1 (128)" sheetId="211" r:id="rId146"/>
    <sheet name="様式D-1-1 (129)" sheetId="212" r:id="rId147"/>
    <sheet name="様式D-1-2" sheetId="65" r:id="rId148"/>
    <sheet name="様式D-2-1" sheetId="42" r:id="rId149"/>
    <sheet name="様式D-2-1´" sheetId="55" state="hidden" r:id="rId150"/>
    <sheet name="様式D-2-1 (2)" sheetId="329" r:id="rId151"/>
    <sheet name="様式D-2-1 (3)" sheetId="330" r:id="rId152"/>
    <sheet name="様式D-2-1 (4)" sheetId="331" r:id="rId153"/>
    <sheet name="様式D-2-1 (5)" sheetId="332" r:id="rId154"/>
    <sheet name="様式D-2-1 (6)" sheetId="333" r:id="rId155"/>
    <sheet name="様式D-2-1 (7)" sheetId="334" r:id="rId156"/>
    <sheet name="様式D-2-1 (8)" sheetId="335" r:id="rId157"/>
    <sheet name="様式D-2-1 (9)" sheetId="336" r:id="rId158"/>
    <sheet name="様式D-2-1 (10)" sheetId="337" r:id="rId159"/>
    <sheet name="様式D-2-1 (11)" sheetId="338" r:id="rId160"/>
    <sheet name="様式D-2-1 (12)" sheetId="339" r:id="rId161"/>
    <sheet name="様式D-2-1 (13)" sheetId="340" r:id="rId162"/>
    <sheet name="様式D-3_PS" sheetId="80" r:id="rId163"/>
    <sheet name="様式D-3_S001" sheetId="213" r:id="rId164"/>
    <sheet name="様式D-3_S002" sheetId="214" r:id="rId165"/>
    <sheet name="様式D-3_S003" sheetId="215" r:id="rId166"/>
    <sheet name="様式D-3_S004" sheetId="216" r:id="rId167"/>
    <sheet name="様式D-3_S005" sheetId="217" r:id="rId168"/>
    <sheet name="様式D-3_S006" sheetId="218" r:id="rId169"/>
    <sheet name="様式D-3_S007" sheetId="219" r:id="rId170"/>
    <sheet name="様式D-3_S008" sheetId="220" r:id="rId171"/>
    <sheet name="様式D-3_S009" sheetId="221" r:id="rId172"/>
    <sheet name="様式D-3_S010" sheetId="222" r:id="rId173"/>
    <sheet name="様式D-3_S011" sheetId="223" r:id="rId174"/>
    <sheet name="様式D-3_S012" sheetId="224" r:id="rId175"/>
    <sheet name="様式D-3_S013" sheetId="225" r:id="rId176"/>
    <sheet name="様式D-3_S014" sheetId="226" r:id="rId177"/>
    <sheet name="様式D-3_S015" sheetId="227" r:id="rId178"/>
    <sheet name="様式D-3_S016" sheetId="228" r:id="rId179"/>
    <sheet name="様式D-3_S017" sheetId="229" r:id="rId180"/>
    <sheet name="様式D-3_S018" sheetId="230" r:id="rId181"/>
    <sheet name="様式D-3_S019" sheetId="231" r:id="rId182"/>
    <sheet name="様式D-3_S020" sheetId="232" r:id="rId183"/>
    <sheet name="様式D-3_S021" sheetId="233" r:id="rId184"/>
    <sheet name="様式D-3_S022" sheetId="234" r:id="rId185"/>
    <sheet name="様式D-3_S023" sheetId="235" r:id="rId186"/>
    <sheet name="様式D-3_S024" sheetId="236" r:id="rId187"/>
    <sheet name="様式D-3_S025" sheetId="237" r:id="rId188"/>
    <sheet name="様式D-3_S026" sheetId="238" r:id="rId189"/>
    <sheet name="様式D-3_S027" sheetId="239" r:id="rId190"/>
    <sheet name="様式D-3_S028" sheetId="240" r:id="rId191"/>
    <sheet name="様式D-3_S029" sheetId="241" r:id="rId192"/>
    <sheet name="様式D-3_S030" sheetId="242" r:id="rId193"/>
    <sheet name="様式D-3_S031" sheetId="243" r:id="rId194"/>
    <sheet name="様式D-3_S032" sheetId="244" r:id="rId195"/>
    <sheet name="様式D-3_S033" sheetId="245" r:id="rId196"/>
    <sheet name="様式D-3_S034" sheetId="246" r:id="rId197"/>
    <sheet name="様式D-3_S035" sheetId="247" r:id="rId198"/>
    <sheet name="様式D-3_S036" sheetId="248" r:id="rId199"/>
    <sheet name="様式D-3_S037" sheetId="249" r:id="rId200"/>
    <sheet name="様式D-3_S038" sheetId="250" r:id="rId201"/>
    <sheet name="様式D-3_S039" sheetId="251" r:id="rId202"/>
    <sheet name="様式D-3_S040" sheetId="252" r:id="rId203"/>
    <sheet name="様式D-3_S041" sheetId="253" r:id="rId204"/>
    <sheet name="様式D-3_S042" sheetId="254" r:id="rId205"/>
    <sheet name="様式D-3_S043" sheetId="255" r:id="rId206"/>
    <sheet name="様式D-3_S044" sheetId="256" r:id="rId207"/>
    <sheet name="様式D-3_S045" sheetId="257" r:id="rId208"/>
    <sheet name="様式D-3_S046" sheetId="258" r:id="rId209"/>
    <sheet name="様式D-3_S047" sheetId="259" r:id="rId210"/>
    <sheet name="様式D-3_S048" sheetId="260" r:id="rId211"/>
    <sheet name="様式D-3_S049" sheetId="261" r:id="rId212"/>
    <sheet name="様式D-3_S050" sheetId="262" r:id="rId213"/>
    <sheet name="様式D-3_S051" sheetId="263" r:id="rId214"/>
    <sheet name="様式D-3_S052" sheetId="264" r:id="rId215"/>
    <sheet name="様式D-3_S053" sheetId="265" r:id="rId216"/>
    <sheet name="様式D-3_S054" sheetId="266" r:id="rId217"/>
    <sheet name="様式D-3_S055" sheetId="267" r:id="rId218"/>
    <sheet name="様式D-3_S056" sheetId="268" r:id="rId219"/>
    <sheet name="様式D-3_S057" sheetId="269" r:id="rId220"/>
    <sheet name="様式D-3_S058" sheetId="270" r:id="rId221"/>
    <sheet name="様式D-3_S059" sheetId="271" r:id="rId222"/>
    <sheet name="様式D-3_S060" sheetId="272" r:id="rId223"/>
    <sheet name="様式D-3_S061" sheetId="273" r:id="rId224"/>
    <sheet name="様式D-3_S062" sheetId="274" r:id="rId225"/>
    <sheet name="様式D-3_S063" sheetId="275" r:id="rId226"/>
    <sheet name="様式D-3_S064" sheetId="276" r:id="rId227"/>
    <sheet name="様式D-3_S065" sheetId="277" r:id="rId228"/>
    <sheet name="様式D-3_S066" sheetId="278" r:id="rId229"/>
    <sheet name="様式D-3_S067" sheetId="279" r:id="rId230"/>
    <sheet name="様式D-3_S068" sheetId="280" r:id="rId231"/>
    <sheet name="様式D-3_S069" sheetId="281" r:id="rId232"/>
    <sheet name="様式D-3_S070" sheetId="282" r:id="rId233"/>
    <sheet name="様式D-3_S071" sheetId="283" r:id="rId234"/>
    <sheet name="様式D-3_S072" sheetId="284" r:id="rId235"/>
    <sheet name="様式D-3_S073" sheetId="285" r:id="rId236"/>
    <sheet name="様式D-3_S074" sheetId="286" r:id="rId237"/>
    <sheet name="様式D-3_S075" sheetId="287" r:id="rId238"/>
    <sheet name="様式D-3_S076" sheetId="288" r:id="rId239"/>
    <sheet name="様式D-3_S077" sheetId="289" r:id="rId240"/>
    <sheet name="様式D-3_S078" sheetId="290" r:id="rId241"/>
    <sheet name="様式D-3_S079" sheetId="291" r:id="rId242"/>
    <sheet name="様式D-3_S080" sheetId="292" r:id="rId243"/>
    <sheet name="様式D-3_S081" sheetId="293" r:id="rId244"/>
    <sheet name="様式D-3_S082" sheetId="294" r:id="rId245"/>
    <sheet name="様式D-3_S083" sheetId="295" r:id="rId246"/>
    <sheet name="様式D-3_S084" sheetId="296" r:id="rId247"/>
    <sheet name="様式D-3_S085" sheetId="297" r:id="rId248"/>
    <sheet name="様式D-3_S086" sheetId="298" r:id="rId249"/>
    <sheet name="様式D-3_S087" sheetId="299" r:id="rId250"/>
    <sheet name="様式D-3_S088" sheetId="300" r:id="rId251"/>
    <sheet name="様式D-3_S089" sheetId="301" r:id="rId252"/>
    <sheet name="様式D-3_S090" sheetId="302" r:id="rId253"/>
    <sheet name="様式D-3_S091" sheetId="303" r:id="rId254"/>
    <sheet name="様式D-3_S092" sheetId="304" r:id="rId255"/>
    <sheet name="様式D-3_S093" sheetId="305" r:id="rId256"/>
    <sheet name="様式D-3_S094" sheetId="306" r:id="rId257"/>
    <sheet name="様式D-3_S095" sheetId="307" r:id="rId258"/>
    <sheet name="様式D-3_S096" sheetId="308" r:id="rId259"/>
    <sheet name="様式D-3_S097" sheetId="309" r:id="rId260"/>
    <sheet name="様式D-3_S098" sheetId="310" r:id="rId261"/>
    <sheet name="様式D-3_S099" sheetId="311" r:id="rId262"/>
    <sheet name="様式D-3_S100" sheetId="312" r:id="rId263"/>
    <sheet name="様式D-3_S101" sheetId="313" r:id="rId264"/>
    <sheet name="様式D-3_S0102" sheetId="314" r:id="rId265"/>
    <sheet name="様式D-3_S103" sheetId="315" r:id="rId266"/>
    <sheet name="様式D-3_S104" sheetId="316" r:id="rId267"/>
    <sheet name="様式D-3_S105" sheetId="317" r:id="rId268"/>
    <sheet name="様式D-3_S106" sheetId="318" r:id="rId269"/>
    <sheet name="様式D-3_PE" sheetId="319" r:id="rId270"/>
    <sheet name="様式E" sheetId="64" r:id="rId271"/>
    <sheet name="様式F" sheetId="56" r:id="rId272"/>
    <sheet name="(参考)リスト" sheetId="74" r:id="rId273"/>
  </sheets>
  <definedNames>
    <definedName name="_xlnm._FilterDatabase" localSheetId="15" hidden="1">'様式C-1-1'!$A$1:$Z$527</definedName>
    <definedName name="_xlnm._FilterDatabase" localSheetId="271" hidden="1">様式F!$A$1:$AU$124</definedName>
    <definedName name="〇">#REF!</definedName>
    <definedName name="_xlnm.Print_Area" localSheetId="272">'(参考)リスト'!$A$3:$K$80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'様式A-2'!$B$3:$AN$117</definedName>
    <definedName name="_xlnm.Print_Area" localSheetId="4">'様式A-3'!$B$3:$AI$19</definedName>
    <definedName name="_xlnm.Print_Area" localSheetId="5">様式B!$A$1:$Z$32</definedName>
    <definedName name="_xlnm.Print_Area" localSheetId="14">'様式B (10)'!$A$1:$Z$32</definedName>
    <definedName name="_xlnm.Print_Area" localSheetId="6">'様式B (2)'!$A$1:$Z$32</definedName>
    <definedName name="_xlnm.Print_Area" localSheetId="7">'様式B (3)'!$A$1:$Z$32</definedName>
    <definedName name="_xlnm.Print_Area" localSheetId="8">'様式B (4)'!$A$1:$Z$32</definedName>
    <definedName name="_xlnm.Print_Area" localSheetId="9">'様式B (5)'!$A$1:$Z$32</definedName>
    <definedName name="_xlnm.Print_Area" localSheetId="10">'様式B (6)'!$A$1:$Z$32</definedName>
    <definedName name="_xlnm.Print_Area" localSheetId="11">'様式B (7)'!$A$1:$Z$32</definedName>
    <definedName name="_xlnm.Print_Area" localSheetId="12">'様式B (8)'!$A$1:$Z$32</definedName>
    <definedName name="_xlnm.Print_Area" localSheetId="13">'様式B (9)'!$A$1:$Z$32</definedName>
    <definedName name="_xlnm.Print_Area" localSheetId="15">'様式C-1-1'!$B$2:$Z$527</definedName>
    <definedName name="_xlnm.Print_Area" localSheetId="16">'様式C-1-2'!$A$1:$Z$43</definedName>
    <definedName name="_xlnm.Print_Area" localSheetId="17">'様式C-2'!$B$2:$Z$23</definedName>
    <definedName name="_xlnm.Print_Area" localSheetId="18">'様式D-1-1'!$B$2:$W$45</definedName>
    <definedName name="_xlnm.Print_Area" localSheetId="27">'様式D-1-1 (10)'!$B$2:$W$45</definedName>
    <definedName name="_xlnm.Print_Area" localSheetId="117">'様式D-1-1 (100)'!$B$2:$W$45</definedName>
    <definedName name="_xlnm.Print_Area" localSheetId="118">'様式D-1-1 (101)'!$B$2:$W$45</definedName>
    <definedName name="_xlnm.Print_Area" localSheetId="119">'様式D-1-1 (102)'!$B$2:$W$45</definedName>
    <definedName name="_xlnm.Print_Area" localSheetId="120">'様式D-1-1 (103)'!$B$2:$W$45</definedName>
    <definedName name="_xlnm.Print_Area" localSheetId="121">'様式D-1-1 (104)'!$B$2:$W$45</definedName>
    <definedName name="_xlnm.Print_Area" localSheetId="122">'様式D-1-1 (105)'!$B$2:$W$45</definedName>
    <definedName name="_xlnm.Print_Area" localSheetId="123">'様式D-1-1 (106)'!$B$2:$W$45</definedName>
    <definedName name="_xlnm.Print_Area" localSheetId="124">'様式D-1-1 (107)'!$B$2:$W$45</definedName>
    <definedName name="_xlnm.Print_Area" localSheetId="125">'様式D-1-1 (108)'!$B$2:$W$45</definedName>
    <definedName name="_xlnm.Print_Area" localSheetId="126">'様式D-1-1 (109)'!$B$2:$W$45</definedName>
    <definedName name="_xlnm.Print_Area" localSheetId="28">'様式D-1-1 (11)'!$B$2:$W$45</definedName>
    <definedName name="_xlnm.Print_Area" localSheetId="127">'様式D-1-1 (110)'!$B$2:$W$45</definedName>
    <definedName name="_xlnm.Print_Area" localSheetId="128">'様式D-1-1 (111)'!$B$2:$W$45</definedName>
    <definedName name="_xlnm.Print_Area" localSheetId="129">'様式D-1-1 (112)'!$B$2:$W$45</definedName>
    <definedName name="_xlnm.Print_Area" localSheetId="130">'様式D-1-1 (113)'!$B$2:$W$45</definedName>
    <definedName name="_xlnm.Print_Area" localSheetId="131">'様式D-1-1 (114)'!$B$2:$W$45</definedName>
    <definedName name="_xlnm.Print_Area" localSheetId="132">'様式D-1-1 (115)'!$B$2:$W$45</definedName>
    <definedName name="_xlnm.Print_Area" localSheetId="133">'様式D-1-1 (116)'!$B$2:$W$45</definedName>
    <definedName name="_xlnm.Print_Area" localSheetId="134">'様式D-1-1 (117)'!$B$2:$W$45</definedName>
    <definedName name="_xlnm.Print_Area" localSheetId="135">'様式D-1-1 (118)'!$B$2:$W$45</definedName>
    <definedName name="_xlnm.Print_Area" localSheetId="136">'様式D-1-1 (119)'!$B$2:$W$45</definedName>
    <definedName name="_xlnm.Print_Area" localSheetId="29">'様式D-1-1 (12)'!$B$2:$W$45</definedName>
    <definedName name="_xlnm.Print_Area" localSheetId="137">'様式D-1-1 (120)'!$B$2:$W$45</definedName>
    <definedName name="_xlnm.Print_Area" localSheetId="138">'様式D-1-1 (121)'!$B$2:$W$45</definedName>
    <definedName name="_xlnm.Print_Area" localSheetId="139">'様式D-1-1 (122)'!$B$2:$W$45</definedName>
    <definedName name="_xlnm.Print_Area" localSheetId="140">'様式D-1-1 (123)'!$B$2:$W$45</definedName>
    <definedName name="_xlnm.Print_Area" localSheetId="141">'様式D-1-1 (124)'!$B$2:$W$45</definedName>
    <definedName name="_xlnm.Print_Area" localSheetId="142">'様式D-1-1 (125)'!$B$2:$W$45</definedName>
    <definedName name="_xlnm.Print_Area" localSheetId="143">'様式D-1-1 (126)'!$B$2:$W$45</definedName>
    <definedName name="_xlnm.Print_Area" localSheetId="144">'様式D-1-1 (127)'!$B$2:$W$45</definedName>
    <definedName name="_xlnm.Print_Area" localSheetId="145">'様式D-1-1 (128)'!$B$2:$W$45</definedName>
    <definedName name="_xlnm.Print_Area" localSheetId="146">'様式D-1-1 (129)'!$B$2:$W$45</definedName>
    <definedName name="_xlnm.Print_Area" localSheetId="30">'様式D-1-1 (13)'!$B$2:$W$45</definedName>
    <definedName name="_xlnm.Print_Area" localSheetId="31">'様式D-1-1 (14)'!$B$2:$W$45</definedName>
    <definedName name="_xlnm.Print_Area" localSheetId="32">'様式D-1-1 (15)'!$B$2:$W$45</definedName>
    <definedName name="_xlnm.Print_Area" localSheetId="33">'様式D-1-1 (16)'!$B$2:$W$45</definedName>
    <definedName name="_xlnm.Print_Area" localSheetId="34">'様式D-1-1 (17)'!$B$2:$W$45</definedName>
    <definedName name="_xlnm.Print_Area" localSheetId="35">'様式D-1-1 (18)'!$B$2:$W$45</definedName>
    <definedName name="_xlnm.Print_Area" localSheetId="36">'様式D-1-1 (19)'!$B$2:$W$45</definedName>
    <definedName name="_xlnm.Print_Area" localSheetId="19">'様式D-1-1 (2)'!$B$2:$W$45</definedName>
    <definedName name="_xlnm.Print_Area" localSheetId="37">'様式D-1-1 (20)'!$B$2:$W$45</definedName>
    <definedName name="_xlnm.Print_Area" localSheetId="38">'様式D-1-1 (21)'!$B$2:$W$45</definedName>
    <definedName name="_xlnm.Print_Area" localSheetId="39">'様式D-1-1 (22)'!$B$2:$W$45</definedName>
    <definedName name="_xlnm.Print_Area" localSheetId="40">'様式D-1-1 (23)'!$B$2:$W$45</definedName>
    <definedName name="_xlnm.Print_Area" localSheetId="41">'様式D-1-1 (24)'!$B$2:$W$45</definedName>
    <definedName name="_xlnm.Print_Area" localSheetId="42">'様式D-1-1 (25)'!$B$2:$W$45</definedName>
    <definedName name="_xlnm.Print_Area" localSheetId="43">'様式D-1-1 (26)'!$B$2:$W$45</definedName>
    <definedName name="_xlnm.Print_Area" localSheetId="44">'様式D-1-1 (27)'!$B$2:$W$45</definedName>
    <definedName name="_xlnm.Print_Area" localSheetId="45">'様式D-1-1 (28)'!$B$2:$W$45</definedName>
    <definedName name="_xlnm.Print_Area" localSheetId="46">'様式D-1-1 (29)'!$B$2:$W$45</definedName>
    <definedName name="_xlnm.Print_Area" localSheetId="20">'様式D-1-1 (3)'!$B$2:$W$45</definedName>
    <definedName name="_xlnm.Print_Area" localSheetId="47">'様式D-1-1 (30)'!$B$2:$W$45</definedName>
    <definedName name="_xlnm.Print_Area" localSheetId="48">'様式D-1-1 (31)'!$B$2:$W$45</definedName>
    <definedName name="_xlnm.Print_Area" localSheetId="49">'様式D-1-1 (32)'!$B$2:$W$45</definedName>
    <definedName name="_xlnm.Print_Area" localSheetId="50">'様式D-1-1 (33)'!$B$2:$W$45</definedName>
    <definedName name="_xlnm.Print_Area" localSheetId="51">'様式D-1-1 (34)'!$B$2:$W$45</definedName>
    <definedName name="_xlnm.Print_Area" localSheetId="52">'様式D-1-1 (35)'!$B$2:$W$45</definedName>
    <definedName name="_xlnm.Print_Area" localSheetId="53">'様式D-1-1 (36)'!$B$2:$W$45</definedName>
    <definedName name="_xlnm.Print_Area" localSheetId="54">'様式D-1-1 (37)'!$B$2:$W$45</definedName>
    <definedName name="_xlnm.Print_Area" localSheetId="55">'様式D-1-1 (38)'!$B$2:$W$45</definedName>
    <definedName name="_xlnm.Print_Area" localSheetId="56">'様式D-1-1 (39)'!$B$2:$W$45</definedName>
    <definedName name="_xlnm.Print_Area" localSheetId="21">'様式D-1-1 (4)'!$B$2:$W$45</definedName>
    <definedName name="_xlnm.Print_Area" localSheetId="57">'様式D-1-1 (40)'!$B$2:$W$45</definedName>
    <definedName name="_xlnm.Print_Area" localSheetId="58">'様式D-1-1 (41)'!$B$2:$W$45</definedName>
    <definedName name="_xlnm.Print_Area" localSheetId="59">'様式D-1-1 (42)'!$B$2:$W$45</definedName>
    <definedName name="_xlnm.Print_Area" localSheetId="60">'様式D-1-1 (43)'!$B$2:$W$45</definedName>
    <definedName name="_xlnm.Print_Area" localSheetId="61">'様式D-1-1 (44)'!$B$2:$W$45</definedName>
    <definedName name="_xlnm.Print_Area" localSheetId="62">'様式D-1-1 (45)'!$B$2:$W$45</definedName>
    <definedName name="_xlnm.Print_Area" localSheetId="63">'様式D-1-1 (46)'!$B$2:$W$45</definedName>
    <definedName name="_xlnm.Print_Area" localSheetId="64">'様式D-1-1 (47)'!$B$2:$W$45</definedName>
    <definedName name="_xlnm.Print_Area" localSheetId="65">'様式D-1-1 (48)'!$B$2:$W$45</definedName>
    <definedName name="_xlnm.Print_Area" localSheetId="66">'様式D-1-1 (49)'!$B$2:$W$45</definedName>
    <definedName name="_xlnm.Print_Area" localSheetId="22">'様式D-1-1 (5)'!$B$2:$W$45</definedName>
    <definedName name="_xlnm.Print_Area" localSheetId="67">'様式D-1-1 (50)'!$B$2:$W$45</definedName>
    <definedName name="_xlnm.Print_Area" localSheetId="68">'様式D-1-1 (51)'!$B$2:$W$45</definedName>
    <definedName name="_xlnm.Print_Area" localSheetId="69">'様式D-1-1 (52)'!$B$2:$W$45</definedName>
    <definedName name="_xlnm.Print_Area" localSheetId="70">'様式D-1-1 (53)'!$B$2:$W$45</definedName>
    <definedName name="_xlnm.Print_Area" localSheetId="71">'様式D-1-1 (54)'!$B$2:$W$45</definedName>
    <definedName name="_xlnm.Print_Area" localSheetId="72">'様式D-1-1 (55)'!$B$2:$W$45</definedName>
    <definedName name="_xlnm.Print_Area" localSheetId="73">'様式D-1-1 (56)'!$B$2:$W$45</definedName>
    <definedName name="_xlnm.Print_Area" localSheetId="74">'様式D-1-1 (57)'!$B$2:$W$45</definedName>
    <definedName name="_xlnm.Print_Area" localSheetId="75">'様式D-1-1 (58)'!$B$2:$W$45</definedName>
    <definedName name="_xlnm.Print_Area" localSheetId="76">'様式D-1-1 (59)'!$B$2:$W$45</definedName>
    <definedName name="_xlnm.Print_Area" localSheetId="23">'様式D-1-1 (6)'!$B$2:$W$45</definedName>
    <definedName name="_xlnm.Print_Area" localSheetId="77">'様式D-1-1 (60)'!$B$2:$W$45</definedName>
    <definedName name="_xlnm.Print_Area" localSheetId="78">'様式D-1-1 (61)'!$B$2:$W$45</definedName>
    <definedName name="_xlnm.Print_Area" localSheetId="79">'様式D-1-1 (62)'!$B$2:$W$45</definedName>
    <definedName name="_xlnm.Print_Area" localSheetId="80">'様式D-1-1 (63)'!$B$2:$W$45</definedName>
    <definedName name="_xlnm.Print_Area" localSheetId="81">'様式D-1-1 (64)'!$B$2:$W$45</definedName>
    <definedName name="_xlnm.Print_Area" localSheetId="82">'様式D-1-1 (65)'!$B$2:$W$45</definedName>
    <definedName name="_xlnm.Print_Area" localSheetId="83">'様式D-1-1 (66)'!$B$2:$W$45</definedName>
    <definedName name="_xlnm.Print_Area" localSheetId="84">'様式D-1-1 (67)'!$B$2:$W$45</definedName>
    <definedName name="_xlnm.Print_Area" localSheetId="85">'様式D-1-1 (68)'!$B$2:$W$45</definedName>
    <definedName name="_xlnm.Print_Area" localSheetId="86">'様式D-1-1 (69)'!$B$2:$W$45</definedName>
    <definedName name="_xlnm.Print_Area" localSheetId="24">'様式D-1-1 (7)'!$B$2:$W$45</definedName>
    <definedName name="_xlnm.Print_Area" localSheetId="87">'様式D-1-1 (70)'!$B$2:$W$45</definedName>
    <definedName name="_xlnm.Print_Area" localSheetId="88">'様式D-1-1 (71)'!$B$2:$W$45</definedName>
    <definedName name="_xlnm.Print_Area" localSheetId="89">'様式D-1-1 (72)'!$B$2:$W$45</definedName>
    <definedName name="_xlnm.Print_Area" localSheetId="90">'様式D-1-1 (73)'!$B$2:$W$45</definedName>
    <definedName name="_xlnm.Print_Area" localSheetId="91">'様式D-1-1 (74)'!$B$2:$W$45</definedName>
    <definedName name="_xlnm.Print_Area" localSheetId="92">'様式D-1-1 (75)'!$B$2:$W$45</definedName>
    <definedName name="_xlnm.Print_Area" localSheetId="93">'様式D-1-1 (76)'!$B$2:$W$45</definedName>
    <definedName name="_xlnm.Print_Area" localSheetId="94">'様式D-1-1 (77)'!$B$2:$W$45</definedName>
    <definedName name="_xlnm.Print_Area" localSheetId="95">'様式D-1-1 (78)'!$B$2:$W$45</definedName>
    <definedName name="_xlnm.Print_Area" localSheetId="96">'様式D-1-1 (79)'!$B$2:$W$45</definedName>
    <definedName name="_xlnm.Print_Area" localSheetId="25">'様式D-1-1 (8)'!$B$2:$W$45</definedName>
    <definedName name="_xlnm.Print_Area" localSheetId="97">'様式D-1-1 (80)'!$B$2:$W$45</definedName>
    <definedName name="_xlnm.Print_Area" localSheetId="98">'様式D-1-1 (81)'!$B$2:$W$45</definedName>
    <definedName name="_xlnm.Print_Area" localSheetId="99">'様式D-1-1 (82)'!$B$2:$W$45</definedName>
    <definedName name="_xlnm.Print_Area" localSheetId="100">'様式D-1-1 (83)'!$B$2:$W$45</definedName>
    <definedName name="_xlnm.Print_Area" localSheetId="101">'様式D-1-1 (84)'!$B$2:$W$45</definedName>
    <definedName name="_xlnm.Print_Area" localSheetId="102">'様式D-1-1 (85)'!$B$2:$W$45</definedName>
    <definedName name="_xlnm.Print_Area" localSheetId="103">'様式D-1-1 (86)'!$B$2:$W$45</definedName>
    <definedName name="_xlnm.Print_Area" localSheetId="104">'様式D-1-1 (87)'!$B$2:$W$45</definedName>
    <definedName name="_xlnm.Print_Area" localSheetId="105">'様式D-1-1 (88)'!$B$2:$W$45</definedName>
    <definedName name="_xlnm.Print_Area" localSheetId="106">'様式D-1-1 (89)'!$B$2:$W$45</definedName>
    <definedName name="_xlnm.Print_Area" localSheetId="26">'様式D-1-1 (9)'!$B$2:$W$45</definedName>
    <definedName name="_xlnm.Print_Area" localSheetId="107">'様式D-1-1 (90)'!$B$2:$W$45</definedName>
    <definedName name="_xlnm.Print_Area" localSheetId="108">'様式D-1-1 (91)'!$B$2:$W$45</definedName>
    <definedName name="_xlnm.Print_Area" localSheetId="109">'様式D-1-1 (92)'!$B$2:$W$45</definedName>
    <definedName name="_xlnm.Print_Area" localSheetId="110">'様式D-1-1 (93)'!$B$2:$W$45</definedName>
    <definedName name="_xlnm.Print_Area" localSheetId="111">'様式D-1-1 (94)'!$B$2:$W$45</definedName>
    <definedName name="_xlnm.Print_Area" localSheetId="112">'様式D-1-1 (95)'!$B$2:$W$45</definedName>
    <definedName name="_xlnm.Print_Area" localSheetId="113">'様式D-1-1 (96)'!$B$2:$W$45</definedName>
    <definedName name="_xlnm.Print_Area" localSheetId="114">'様式D-1-1 (97)'!$B$2:$W$45</definedName>
    <definedName name="_xlnm.Print_Area" localSheetId="115">'様式D-1-1 (98)'!$B$2:$W$45</definedName>
    <definedName name="_xlnm.Print_Area" localSheetId="116">'様式D-1-1 (99)'!$B$2:$W$45</definedName>
    <definedName name="_xlnm.Print_Area" localSheetId="147">'様式D-1-2'!$B$2:$Y$58</definedName>
    <definedName name="_xlnm.Print_Area" localSheetId="148">'様式D-2-1'!$B$3:$AI$19</definedName>
    <definedName name="_xlnm.Print_Area" localSheetId="158">'様式D-2-1 (10)'!$B$3:$AI$19</definedName>
    <definedName name="_xlnm.Print_Area" localSheetId="159">'様式D-2-1 (11)'!$B$3:$AI$19</definedName>
    <definedName name="_xlnm.Print_Area" localSheetId="160">'様式D-2-1 (12)'!$B$3:$AI$19</definedName>
    <definedName name="_xlnm.Print_Area" localSheetId="161">'様式D-2-1 (13)'!$B$3:$AI$19</definedName>
    <definedName name="_xlnm.Print_Area" localSheetId="150">'様式D-2-1 (2)'!$B$3:$AI$19</definedName>
    <definedName name="_xlnm.Print_Area" localSheetId="151">'様式D-2-1 (3)'!$B$3:$AI$19</definedName>
    <definedName name="_xlnm.Print_Area" localSheetId="152">'様式D-2-1 (4)'!$B$3:$AI$19</definedName>
    <definedName name="_xlnm.Print_Area" localSheetId="153">'様式D-2-1 (5)'!$B$3:$AI$19</definedName>
    <definedName name="_xlnm.Print_Area" localSheetId="154">'様式D-2-1 (6)'!$B$3:$AI$19</definedName>
    <definedName name="_xlnm.Print_Area" localSheetId="155">'様式D-2-1 (7)'!$B$3:$AI$19</definedName>
    <definedName name="_xlnm.Print_Area" localSheetId="156">'様式D-2-1 (8)'!$B$3:$AI$19</definedName>
    <definedName name="_xlnm.Print_Area" localSheetId="157">'様式D-2-1 (9)'!$B$3:$AI$19</definedName>
    <definedName name="_xlnm.Print_Area" localSheetId="149">'様式D-2-1´'!$B$3:$AI$19</definedName>
    <definedName name="_xlnm.Print_Area" localSheetId="269">'様式D-3_PE'!$A$1:$AO$52</definedName>
    <definedName name="_xlnm.Print_Area" localSheetId="162">'様式D-3_PS'!$A$1:$AO$52</definedName>
    <definedName name="_xlnm.Print_Area" localSheetId="163">'様式D-3_S001'!$A$1:$AO$52</definedName>
    <definedName name="_xlnm.Print_Area" localSheetId="164">'様式D-3_S002'!$A$1:$AO$52</definedName>
    <definedName name="_xlnm.Print_Area" localSheetId="165">'様式D-3_S003'!$A$1:$AO$52</definedName>
    <definedName name="_xlnm.Print_Area" localSheetId="166">'様式D-3_S004'!$A$1:$AO$52</definedName>
    <definedName name="_xlnm.Print_Area" localSheetId="167">'様式D-3_S005'!$A$1:$AO$52</definedName>
    <definedName name="_xlnm.Print_Area" localSheetId="168">'様式D-3_S006'!$A$1:$AO$52</definedName>
    <definedName name="_xlnm.Print_Area" localSheetId="169">'様式D-3_S007'!$A$1:$AO$52</definedName>
    <definedName name="_xlnm.Print_Area" localSheetId="170">'様式D-3_S008'!$A$1:$AO$52</definedName>
    <definedName name="_xlnm.Print_Area" localSheetId="171">'様式D-3_S009'!$A$1:$AO$52</definedName>
    <definedName name="_xlnm.Print_Area" localSheetId="172">'様式D-3_S010'!$A$1:$AO$52</definedName>
    <definedName name="_xlnm.Print_Area" localSheetId="264">'様式D-3_S0102'!$A$1:$AO$52</definedName>
    <definedName name="_xlnm.Print_Area" localSheetId="173">'様式D-3_S011'!$A$1:$AO$52</definedName>
    <definedName name="_xlnm.Print_Area" localSheetId="174">'様式D-3_S012'!$A$1:$AO$52</definedName>
    <definedName name="_xlnm.Print_Area" localSheetId="175">'様式D-3_S013'!$A$1:$AO$52</definedName>
    <definedName name="_xlnm.Print_Area" localSheetId="176">'様式D-3_S014'!$A$1:$AO$52</definedName>
    <definedName name="_xlnm.Print_Area" localSheetId="177">'様式D-3_S015'!$A$1:$AO$52</definedName>
    <definedName name="_xlnm.Print_Area" localSheetId="178">'様式D-3_S016'!$A$1:$AO$52</definedName>
    <definedName name="_xlnm.Print_Area" localSheetId="179">'様式D-3_S017'!$A$1:$AO$52</definedName>
    <definedName name="_xlnm.Print_Area" localSheetId="180">'様式D-3_S018'!$A$1:$AO$52</definedName>
    <definedName name="_xlnm.Print_Area" localSheetId="181">'様式D-3_S019'!$A$1:$AO$52</definedName>
    <definedName name="_xlnm.Print_Area" localSheetId="182">'様式D-3_S020'!$A$1:$AO$52</definedName>
    <definedName name="_xlnm.Print_Area" localSheetId="183">'様式D-3_S021'!$A$1:$AO$52</definedName>
    <definedName name="_xlnm.Print_Area" localSheetId="184">'様式D-3_S022'!$A$1:$AO$52</definedName>
    <definedName name="_xlnm.Print_Area" localSheetId="185">'様式D-3_S023'!$A$1:$AO$52</definedName>
    <definedName name="_xlnm.Print_Area" localSheetId="186">'様式D-3_S024'!$A$1:$AO$52</definedName>
    <definedName name="_xlnm.Print_Area" localSheetId="187">'様式D-3_S025'!$A$1:$AO$52</definedName>
    <definedName name="_xlnm.Print_Area" localSheetId="188">'様式D-3_S026'!$A$1:$AO$52</definedName>
    <definedName name="_xlnm.Print_Area" localSheetId="189">'様式D-3_S027'!$A$1:$AO$52</definedName>
    <definedName name="_xlnm.Print_Area" localSheetId="190">'様式D-3_S028'!$A$1:$AO$52</definedName>
    <definedName name="_xlnm.Print_Area" localSheetId="191">'様式D-3_S029'!$A$1:$AO$52</definedName>
    <definedName name="_xlnm.Print_Area" localSheetId="192">'様式D-3_S030'!$A$1:$AO$52</definedName>
    <definedName name="_xlnm.Print_Area" localSheetId="193">'様式D-3_S031'!$A$1:$AO$52</definedName>
    <definedName name="_xlnm.Print_Area" localSheetId="194">'様式D-3_S032'!$A$1:$AO$52</definedName>
    <definedName name="_xlnm.Print_Area" localSheetId="195">'様式D-3_S033'!$A$1:$AO$52</definedName>
    <definedName name="_xlnm.Print_Area" localSheetId="196">'様式D-3_S034'!$A$1:$AO$52</definedName>
    <definedName name="_xlnm.Print_Area" localSheetId="197">'様式D-3_S035'!$A$1:$AO$52</definedName>
    <definedName name="_xlnm.Print_Area" localSheetId="198">'様式D-3_S036'!$A$1:$AO$52</definedName>
    <definedName name="_xlnm.Print_Area" localSheetId="199">'様式D-3_S037'!$A$1:$AO$52</definedName>
    <definedName name="_xlnm.Print_Area" localSheetId="200">'様式D-3_S038'!$A$1:$AO$52</definedName>
    <definedName name="_xlnm.Print_Area" localSheetId="201">'様式D-3_S039'!$A$1:$AO$52</definedName>
    <definedName name="_xlnm.Print_Area" localSheetId="202">'様式D-3_S040'!$A$1:$AO$52</definedName>
    <definedName name="_xlnm.Print_Area" localSheetId="203">'様式D-3_S041'!$A$1:$AO$52</definedName>
    <definedName name="_xlnm.Print_Area" localSheetId="204">'様式D-3_S042'!$A$1:$AO$52</definedName>
    <definedName name="_xlnm.Print_Area" localSheetId="205">'様式D-3_S043'!$A$1:$AO$52</definedName>
    <definedName name="_xlnm.Print_Area" localSheetId="206">'様式D-3_S044'!$A$1:$AO$52</definedName>
    <definedName name="_xlnm.Print_Area" localSheetId="207">'様式D-3_S045'!$A$1:$AO$52</definedName>
    <definedName name="_xlnm.Print_Area" localSheetId="208">'様式D-3_S046'!$A$1:$AO$52</definedName>
    <definedName name="_xlnm.Print_Area" localSheetId="209">'様式D-3_S047'!$A$1:$AO$52</definedName>
    <definedName name="_xlnm.Print_Area" localSheetId="210">'様式D-3_S048'!$A$1:$AO$52</definedName>
    <definedName name="_xlnm.Print_Area" localSheetId="211">'様式D-3_S049'!$A$1:$AO$52</definedName>
    <definedName name="_xlnm.Print_Area" localSheetId="212">'様式D-3_S050'!$A$1:$AO$52</definedName>
    <definedName name="_xlnm.Print_Area" localSheetId="213">'様式D-3_S051'!$A$1:$AO$52</definedName>
    <definedName name="_xlnm.Print_Area" localSheetId="214">'様式D-3_S052'!$A$1:$AO$52</definedName>
    <definedName name="_xlnm.Print_Area" localSheetId="215">'様式D-3_S053'!$A$1:$AO$52</definedName>
    <definedName name="_xlnm.Print_Area" localSheetId="216">'様式D-3_S054'!$A$1:$AO$52</definedName>
    <definedName name="_xlnm.Print_Area" localSheetId="217">'様式D-3_S055'!$A$1:$AO$52</definedName>
    <definedName name="_xlnm.Print_Area" localSheetId="218">'様式D-3_S056'!$A$1:$AO$52</definedName>
    <definedName name="_xlnm.Print_Area" localSheetId="219">'様式D-3_S057'!$A$1:$AO$52</definedName>
    <definedName name="_xlnm.Print_Area" localSheetId="220">'様式D-3_S058'!$A$1:$AO$52</definedName>
    <definedName name="_xlnm.Print_Area" localSheetId="221">'様式D-3_S059'!$A$1:$AO$52</definedName>
    <definedName name="_xlnm.Print_Area" localSheetId="222">'様式D-3_S060'!$A$1:$AO$52</definedName>
    <definedName name="_xlnm.Print_Area" localSheetId="223">'様式D-3_S061'!$A$1:$AO$52</definedName>
    <definedName name="_xlnm.Print_Area" localSheetId="224">'様式D-3_S062'!$A$1:$AO$52</definedName>
    <definedName name="_xlnm.Print_Area" localSheetId="225">'様式D-3_S063'!$A$1:$AO$52</definedName>
    <definedName name="_xlnm.Print_Area" localSheetId="226">'様式D-3_S064'!$A$1:$AO$52</definedName>
    <definedName name="_xlnm.Print_Area" localSheetId="227">'様式D-3_S065'!$A$1:$AO$52</definedName>
    <definedName name="_xlnm.Print_Area" localSheetId="228">'様式D-3_S066'!$A$1:$AO$52</definedName>
    <definedName name="_xlnm.Print_Area" localSheetId="229">'様式D-3_S067'!$A$1:$AO$52</definedName>
    <definedName name="_xlnm.Print_Area" localSheetId="230">'様式D-3_S068'!$A$1:$AO$52</definedName>
    <definedName name="_xlnm.Print_Area" localSheetId="231">'様式D-3_S069'!$A$1:$AO$52</definedName>
    <definedName name="_xlnm.Print_Area" localSheetId="232">'様式D-3_S070'!$A$1:$AO$52</definedName>
    <definedName name="_xlnm.Print_Area" localSheetId="233">'様式D-3_S071'!$A$1:$AO$52</definedName>
    <definedName name="_xlnm.Print_Area" localSheetId="234">'様式D-3_S072'!$A$1:$AO$52</definedName>
    <definedName name="_xlnm.Print_Area" localSheetId="235">'様式D-3_S073'!$A$1:$AO$52</definedName>
    <definedName name="_xlnm.Print_Area" localSheetId="236">'様式D-3_S074'!$A$1:$AO$52</definedName>
    <definedName name="_xlnm.Print_Area" localSheetId="237">'様式D-3_S075'!$A$1:$AO$52</definedName>
    <definedName name="_xlnm.Print_Area" localSheetId="238">'様式D-3_S076'!$A$1:$AO$52</definedName>
    <definedName name="_xlnm.Print_Area" localSheetId="239">'様式D-3_S077'!$A$1:$AO$52</definedName>
    <definedName name="_xlnm.Print_Area" localSheetId="240">'様式D-3_S078'!$A$1:$AO$52</definedName>
    <definedName name="_xlnm.Print_Area" localSheetId="241">'様式D-3_S079'!$A$1:$AO$52</definedName>
    <definedName name="_xlnm.Print_Area" localSheetId="242">'様式D-3_S080'!$A$1:$AO$52</definedName>
    <definedName name="_xlnm.Print_Area" localSheetId="243">'様式D-3_S081'!$A$1:$AO$56</definedName>
    <definedName name="_xlnm.Print_Area" localSheetId="244">'様式D-3_S082'!$A$1:$AO$52</definedName>
    <definedName name="_xlnm.Print_Area" localSheetId="245">'様式D-3_S083'!$A$1:$AO$52</definedName>
    <definedName name="_xlnm.Print_Area" localSheetId="246">'様式D-3_S084'!$A$1:$AO$52</definedName>
    <definedName name="_xlnm.Print_Area" localSheetId="247">'様式D-3_S085'!$A$1:$AO$52</definedName>
    <definedName name="_xlnm.Print_Area" localSheetId="248">'様式D-3_S086'!$A$1:$AO$52</definedName>
    <definedName name="_xlnm.Print_Area" localSheetId="249">'様式D-3_S087'!$A$1:$AO$52</definedName>
    <definedName name="_xlnm.Print_Area" localSheetId="250">'様式D-3_S088'!$A$1:$AO$52</definedName>
    <definedName name="_xlnm.Print_Area" localSheetId="251">'様式D-3_S089'!$A$1:$AO$52</definedName>
    <definedName name="_xlnm.Print_Area" localSheetId="252">'様式D-3_S090'!$A$1:$AO$52</definedName>
    <definedName name="_xlnm.Print_Area" localSheetId="253">'様式D-3_S091'!$A$1:$AO$52</definedName>
    <definedName name="_xlnm.Print_Area" localSheetId="254">'様式D-3_S092'!$A$1:$AO$52</definedName>
    <definedName name="_xlnm.Print_Area" localSheetId="255">'様式D-3_S093'!$A$1:$AO$52</definedName>
    <definedName name="_xlnm.Print_Area" localSheetId="256">'様式D-3_S094'!$A$1:$AO$52</definedName>
    <definedName name="_xlnm.Print_Area" localSheetId="257">'様式D-3_S095'!$A$1:$AO$52</definedName>
    <definedName name="_xlnm.Print_Area" localSheetId="258">'様式D-3_S096'!$A$1:$AO$52</definedName>
    <definedName name="_xlnm.Print_Area" localSheetId="259">'様式D-3_S097'!$A$1:$AO$52</definedName>
    <definedName name="_xlnm.Print_Area" localSheetId="260">'様式D-3_S098'!$A$1:$AO$52</definedName>
    <definedName name="_xlnm.Print_Area" localSheetId="261">'様式D-3_S099'!$A$1:$AO$52</definedName>
    <definedName name="_xlnm.Print_Area" localSheetId="262">'様式D-3_S100'!$A$1:$AO$52</definedName>
    <definedName name="_xlnm.Print_Area" localSheetId="263">'様式D-3_S101'!$A$1:$AO$52</definedName>
    <definedName name="_xlnm.Print_Area" localSheetId="265">'様式D-3_S103'!$A$1:$AO$52</definedName>
    <definedName name="_xlnm.Print_Area" localSheetId="266">'様式D-3_S104'!$A$1:$AO$52</definedName>
    <definedName name="_xlnm.Print_Area" localSheetId="267">'様式D-3_S105'!$A$1:$AO$52</definedName>
    <definedName name="_xlnm.Print_Area" localSheetId="268">'様式D-3_S106'!$A$1:$AO$52</definedName>
    <definedName name="_xlnm.Print_Area" localSheetId="271">様式F!$B$1:$AN$124</definedName>
    <definedName name="_xlnm.Print_Titles" localSheetId="3">'様式A-2'!$3:$9</definedName>
    <definedName name="_xlnm.Print_Titles" localSheetId="15">'様式C-1-1'!$2:$8</definedName>
    <definedName name="_xlnm.Print_Titles" localSheetId="18">'様式D-1-1'!$B:$W,'様式D-1-1'!$2:$4</definedName>
    <definedName name="_xlnm.Print_Titles" localSheetId="27">'様式D-1-1 (10)'!$B:$W,'様式D-1-1 (10)'!$2:$4</definedName>
    <definedName name="_xlnm.Print_Titles" localSheetId="117">'様式D-1-1 (100)'!$B:$W,'様式D-1-1 (100)'!$2:$4</definedName>
    <definedName name="_xlnm.Print_Titles" localSheetId="118">'様式D-1-1 (101)'!$B:$W,'様式D-1-1 (101)'!$2:$4</definedName>
    <definedName name="_xlnm.Print_Titles" localSheetId="119">'様式D-1-1 (102)'!$B:$W,'様式D-1-1 (102)'!$2:$4</definedName>
    <definedName name="_xlnm.Print_Titles" localSheetId="120">'様式D-1-1 (103)'!$B:$W,'様式D-1-1 (103)'!$2:$4</definedName>
    <definedName name="_xlnm.Print_Titles" localSheetId="121">'様式D-1-1 (104)'!$B:$W,'様式D-1-1 (104)'!$2:$4</definedName>
    <definedName name="_xlnm.Print_Titles" localSheetId="122">'様式D-1-1 (105)'!$B:$W,'様式D-1-1 (105)'!$2:$4</definedName>
    <definedName name="_xlnm.Print_Titles" localSheetId="123">'様式D-1-1 (106)'!$B:$W,'様式D-1-1 (106)'!$2:$4</definedName>
    <definedName name="_xlnm.Print_Titles" localSheetId="124">'様式D-1-1 (107)'!$B:$W,'様式D-1-1 (107)'!$2:$4</definedName>
    <definedName name="_xlnm.Print_Titles" localSheetId="125">'様式D-1-1 (108)'!$B:$W,'様式D-1-1 (108)'!$2:$4</definedName>
    <definedName name="_xlnm.Print_Titles" localSheetId="126">'様式D-1-1 (109)'!$B:$W,'様式D-1-1 (109)'!$2:$4</definedName>
    <definedName name="_xlnm.Print_Titles" localSheetId="28">'様式D-1-1 (11)'!$B:$W,'様式D-1-1 (11)'!$2:$4</definedName>
    <definedName name="_xlnm.Print_Titles" localSheetId="127">'様式D-1-1 (110)'!$B:$W,'様式D-1-1 (110)'!$2:$4</definedName>
    <definedName name="_xlnm.Print_Titles" localSheetId="128">'様式D-1-1 (111)'!$B:$W,'様式D-1-1 (111)'!$2:$4</definedName>
    <definedName name="_xlnm.Print_Titles" localSheetId="129">'様式D-1-1 (112)'!$B:$W,'様式D-1-1 (112)'!$2:$4</definedName>
    <definedName name="_xlnm.Print_Titles" localSheetId="130">'様式D-1-1 (113)'!$B:$W,'様式D-1-1 (113)'!$2:$4</definedName>
    <definedName name="_xlnm.Print_Titles" localSheetId="131">'様式D-1-1 (114)'!$B:$W,'様式D-1-1 (114)'!$2:$4</definedName>
    <definedName name="_xlnm.Print_Titles" localSheetId="132">'様式D-1-1 (115)'!$B:$W,'様式D-1-1 (115)'!$2:$4</definedName>
    <definedName name="_xlnm.Print_Titles" localSheetId="133">'様式D-1-1 (116)'!$B:$W,'様式D-1-1 (116)'!$2:$4</definedName>
    <definedName name="_xlnm.Print_Titles" localSheetId="134">'様式D-1-1 (117)'!$B:$W,'様式D-1-1 (117)'!$2:$4</definedName>
    <definedName name="_xlnm.Print_Titles" localSheetId="135">'様式D-1-1 (118)'!$B:$W,'様式D-1-1 (118)'!$2:$4</definedName>
    <definedName name="_xlnm.Print_Titles" localSheetId="136">'様式D-1-1 (119)'!$B:$W,'様式D-1-1 (119)'!$2:$4</definedName>
    <definedName name="_xlnm.Print_Titles" localSheetId="29">'様式D-1-1 (12)'!$B:$W,'様式D-1-1 (12)'!$2:$4</definedName>
    <definedName name="_xlnm.Print_Titles" localSheetId="137">'様式D-1-1 (120)'!$B:$W,'様式D-1-1 (120)'!$2:$4</definedName>
    <definedName name="_xlnm.Print_Titles" localSheetId="138">'様式D-1-1 (121)'!$B:$W,'様式D-1-1 (121)'!$2:$4</definedName>
    <definedName name="_xlnm.Print_Titles" localSheetId="139">'様式D-1-1 (122)'!$B:$W,'様式D-1-1 (122)'!$2:$4</definedName>
    <definedName name="_xlnm.Print_Titles" localSheetId="140">'様式D-1-1 (123)'!$B:$W,'様式D-1-1 (123)'!$2:$4</definedName>
    <definedName name="_xlnm.Print_Titles" localSheetId="141">'様式D-1-1 (124)'!$B:$W,'様式D-1-1 (124)'!$2:$4</definedName>
    <definedName name="_xlnm.Print_Titles" localSheetId="142">'様式D-1-1 (125)'!$B:$W,'様式D-1-1 (125)'!$2:$4</definedName>
    <definedName name="_xlnm.Print_Titles" localSheetId="143">'様式D-1-1 (126)'!$B:$W,'様式D-1-1 (126)'!$2:$4</definedName>
    <definedName name="_xlnm.Print_Titles" localSheetId="144">'様式D-1-1 (127)'!$B:$W,'様式D-1-1 (127)'!$2:$4</definedName>
    <definedName name="_xlnm.Print_Titles" localSheetId="145">'様式D-1-1 (128)'!$B:$W,'様式D-1-1 (128)'!$2:$4</definedName>
    <definedName name="_xlnm.Print_Titles" localSheetId="146">'様式D-1-1 (129)'!$B:$W,'様式D-1-1 (129)'!$2:$4</definedName>
    <definedName name="_xlnm.Print_Titles" localSheetId="30">'様式D-1-1 (13)'!$B:$W,'様式D-1-1 (13)'!$2:$4</definedName>
    <definedName name="_xlnm.Print_Titles" localSheetId="31">'様式D-1-1 (14)'!$B:$W,'様式D-1-1 (14)'!$2:$4</definedName>
    <definedName name="_xlnm.Print_Titles" localSheetId="32">'様式D-1-1 (15)'!$B:$W,'様式D-1-1 (15)'!$2:$4</definedName>
    <definedName name="_xlnm.Print_Titles" localSheetId="33">'様式D-1-1 (16)'!$B:$W,'様式D-1-1 (16)'!$2:$4</definedName>
    <definedName name="_xlnm.Print_Titles" localSheetId="34">'様式D-1-1 (17)'!$B:$W,'様式D-1-1 (17)'!$2:$4</definedName>
    <definedName name="_xlnm.Print_Titles" localSheetId="35">'様式D-1-1 (18)'!$B:$W,'様式D-1-1 (18)'!$2:$4</definedName>
    <definedName name="_xlnm.Print_Titles" localSheetId="36">'様式D-1-1 (19)'!$B:$W,'様式D-1-1 (19)'!$2:$4</definedName>
    <definedName name="_xlnm.Print_Titles" localSheetId="19">'様式D-1-1 (2)'!$B:$W,'様式D-1-1 (2)'!$2:$4</definedName>
    <definedName name="_xlnm.Print_Titles" localSheetId="37">'様式D-1-1 (20)'!$B:$W,'様式D-1-1 (20)'!$2:$4</definedName>
    <definedName name="_xlnm.Print_Titles" localSheetId="38">'様式D-1-1 (21)'!$B:$W,'様式D-1-1 (21)'!$2:$4</definedName>
    <definedName name="_xlnm.Print_Titles" localSheetId="39">'様式D-1-1 (22)'!$B:$W,'様式D-1-1 (22)'!$2:$4</definedName>
    <definedName name="_xlnm.Print_Titles" localSheetId="40">'様式D-1-1 (23)'!$B:$W,'様式D-1-1 (23)'!$2:$4</definedName>
    <definedName name="_xlnm.Print_Titles" localSheetId="41">'様式D-1-1 (24)'!$B:$W,'様式D-1-1 (24)'!$2:$4</definedName>
    <definedName name="_xlnm.Print_Titles" localSheetId="42">'様式D-1-1 (25)'!$B:$W,'様式D-1-1 (25)'!$2:$4</definedName>
    <definedName name="_xlnm.Print_Titles" localSheetId="43">'様式D-1-1 (26)'!$B:$W,'様式D-1-1 (26)'!$2:$4</definedName>
    <definedName name="_xlnm.Print_Titles" localSheetId="44">'様式D-1-1 (27)'!$B:$W,'様式D-1-1 (27)'!$2:$4</definedName>
    <definedName name="_xlnm.Print_Titles" localSheetId="45">'様式D-1-1 (28)'!$B:$W,'様式D-1-1 (28)'!$2:$4</definedName>
    <definedName name="_xlnm.Print_Titles" localSheetId="46">'様式D-1-1 (29)'!$B:$W,'様式D-1-1 (29)'!$2:$4</definedName>
    <definedName name="_xlnm.Print_Titles" localSheetId="20">'様式D-1-1 (3)'!$B:$W,'様式D-1-1 (3)'!$2:$4</definedName>
    <definedName name="_xlnm.Print_Titles" localSheetId="47">'様式D-1-1 (30)'!$B:$W,'様式D-1-1 (30)'!$2:$4</definedName>
    <definedName name="_xlnm.Print_Titles" localSheetId="48">'様式D-1-1 (31)'!$B:$W,'様式D-1-1 (31)'!$2:$4</definedName>
    <definedName name="_xlnm.Print_Titles" localSheetId="49">'様式D-1-1 (32)'!$B:$W,'様式D-1-1 (32)'!$2:$4</definedName>
    <definedName name="_xlnm.Print_Titles" localSheetId="50">'様式D-1-1 (33)'!$B:$W,'様式D-1-1 (33)'!$2:$4</definedName>
    <definedName name="_xlnm.Print_Titles" localSheetId="51">'様式D-1-1 (34)'!$B:$W,'様式D-1-1 (34)'!$2:$4</definedName>
    <definedName name="_xlnm.Print_Titles" localSheetId="52">'様式D-1-1 (35)'!$B:$W,'様式D-1-1 (35)'!$2:$4</definedName>
    <definedName name="_xlnm.Print_Titles" localSheetId="53">'様式D-1-1 (36)'!$B:$W,'様式D-1-1 (36)'!$2:$4</definedName>
    <definedName name="_xlnm.Print_Titles" localSheetId="54">'様式D-1-1 (37)'!$B:$W,'様式D-1-1 (37)'!$2:$4</definedName>
    <definedName name="_xlnm.Print_Titles" localSheetId="55">'様式D-1-1 (38)'!$B:$W,'様式D-1-1 (38)'!$2:$4</definedName>
    <definedName name="_xlnm.Print_Titles" localSheetId="56">'様式D-1-1 (39)'!$B:$W,'様式D-1-1 (39)'!$2:$4</definedName>
    <definedName name="_xlnm.Print_Titles" localSheetId="21">'様式D-1-1 (4)'!$B:$W,'様式D-1-1 (4)'!$2:$4</definedName>
    <definedName name="_xlnm.Print_Titles" localSheetId="57">'様式D-1-1 (40)'!$B:$W,'様式D-1-1 (40)'!$2:$4</definedName>
    <definedName name="_xlnm.Print_Titles" localSheetId="58">'様式D-1-1 (41)'!$B:$W,'様式D-1-1 (41)'!$2:$4</definedName>
    <definedName name="_xlnm.Print_Titles" localSheetId="59">'様式D-1-1 (42)'!$B:$W,'様式D-1-1 (42)'!$2:$4</definedName>
    <definedName name="_xlnm.Print_Titles" localSheetId="60">'様式D-1-1 (43)'!$B:$W,'様式D-1-1 (43)'!$2:$4</definedName>
    <definedName name="_xlnm.Print_Titles" localSheetId="61">'様式D-1-1 (44)'!$B:$W,'様式D-1-1 (44)'!$2:$4</definedName>
    <definedName name="_xlnm.Print_Titles" localSheetId="62">'様式D-1-1 (45)'!$B:$W,'様式D-1-1 (45)'!$2:$4</definedName>
    <definedName name="_xlnm.Print_Titles" localSheetId="63">'様式D-1-1 (46)'!$B:$W,'様式D-1-1 (46)'!$2:$4</definedName>
    <definedName name="_xlnm.Print_Titles" localSheetId="64">'様式D-1-1 (47)'!$B:$W,'様式D-1-1 (47)'!$2:$4</definedName>
    <definedName name="_xlnm.Print_Titles" localSheetId="65">'様式D-1-1 (48)'!$B:$W,'様式D-1-1 (48)'!$2:$4</definedName>
    <definedName name="_xlnm.Print_Titles" localSheetId="66">'様式D-1-1 (49)'!$B:$W,'様式D-1-1 (49)'!$2:$4</definedName>
    <definedName name="_xlnm.Print_Titles" localSheetId="22">'様式D-1-1 (5)'!$B:$W,'様式D-1-1 (5)'!$2:$4</definedName>
    <definedName name="_xlnm.Print_Titles" localSheetId="67">'様式D-1-1 (50)'!$B:$W,'様式D-1-1 (50)'!$2:$4</definedName>
    <definedName name="_xlnm.Print_Titles" localSheetId="68">'様式D-1-1 (51)'!$B:$W,'様式D-1-1 (51)'!$2:$4</definedName>
    <definedName name="_xlnm.Print_Titles" localSheetId="69">'様式D-1-1 (52)'!$B:$W,'様式D-1-1 (52)'!$2:$4</definedName>
    <definedName name="_xlnm.Print_Titles" localSheetId="70">'様式D-1-1 (53)'!$B:$W,'様式D-1-1 (53)'!$2:$4</definedName>
    <definedName name="_xlnm.Print_Titles" localSheetId="71">'様式D-1-1 (54)'!$B:$W,'様式D-1-1 (54)'!$2:$4</definedName>
    <definedName name="_xlnm.Print_Titles" localSheetId="72">'様式D-1-1 (55)'!$B:$W,'様式D-1-1 (55)'!$2:$4</definedName>
    <definedName name="_xlnm.Print_Titles" localSheetId="73">'様式D-1-1 (56)'!$B:$W,'様式D-1-1 (56)'!$2:$4</definedName>
    <definedName name="_xlnm.Print_Titles" localSheetId="74">'様式D-1-1 (57)'!$B:$W,'様式D-1-1 (57)'!$2:$4</definedName>
    <definedName name="_xlnm.Print_Titles" localSheetId="75">'様式D-1-1 (58)'!$B:$W,'様式D-1-1 (58)'!$2:$4</definedName>
    <definedName name="_xlnm.Print_Titles" localSheetId="76">'様式D-1-1 (59)'!$B:$W,'様式D-1-1 (59)'!$2:$4</definedName>
    <definedName name="_xlnm.Print_Titles" localSheetId="23">'様式D-1-1 (6)'!$B:$W,'様式D-1-1 (6)'!$2:$4</definedName>
    <definedName name="_xlnm.Print_Titles" localSheetId="77">'様式D-1-1 (60)'!$B:$W,'様式D-1-1 (60)'!$2:$4</definedName>
    <definedName name="_xlnm.Print_Titles" localSheetId="78">'様式D-1-1 (61)'!$B:$W,'様式D-1-1 (61)'!$2:$4</definedName>
    <definedName name="_xlnm.Print_Titles" localSheetId="79">'様式D-1-1 (62)'!$B:$W,'様式D-1-1 (62)'!$2:$4</definedName>
    <definedName name="_xlnm.Print_Titles" localSheetId="80">'様式D-1-1 (63)'!$B:$W,'様式D-1-1 (63)'!$2:$4</definedName>
    <definedName name="_xlnm.Print_Titles" localSheetId="81">'様式D-1-1 (64)'!$B:$W,'様式D-1-1 (64)'!$2:$4</definedName>
    <definedName name="_xlnm.Print_Titles" localSheetId="82">'様式D-1-1 (65)'!$B:$W,'様式D-1-1 (65)'!$2:$4</definedName>
    <definedName name="_xlnm.Print_Titles" localSheetId="83">'様式D-1-1 (66)'!$B:$W,'様式D-1-1 (66)'!$2:$4</definedName>
    <definedName name="_xlnm.Print_Titles" localSheetId="84">'様式D-1-1 (67)'!$B:$W,'様式D-1-1 (67)'!$2:$4</definedName>
    <definedName name="_xlnm.Print_Titles" localSheetId="85">'様式D-1-1 (68)'!$B:$W,'様式D-1-1 (68)'!$2:$4</definedName>
    <definedName name="_xlnm.Print_Titles" localSheetId="86">'様式D-1-1 (69)'!$B:$W,'様式D-1-1 (69)'!$2:$4</definedName>
    <definedName name="_xlnm.Print_Titles" localSheetId="24">'様式D-1-1 (7)'!$B:$W,'様式D-1-1 (7)'!$2:$4</definedName>
    <definedName name="_xlnm.Print_Titles" localSheetId="87">'様式D-1-1 (70)'!$B:$W,'様式D-1-1 (70)'!$2:$4</definedName>
    <definedName name="_xlnm.Print_Titles" localSheetId="88">'様式D-1-1 (71)'!$B:$W,'様式D-1-1 (71)'!$2:$4</definedName>
    <definedName name="_xlnm.Print_Titles" localSheetId="89">'様式D-1-1 (72)'!$B:$W,'様式D-1-1 (72)'!$2:$4</definedName>
    <definedName name="_xlnm.Print_Titles" localSheetId="90">'様式D-1-1 (73)'!$B:$W,'様式D-1-1 (73)'!$2:$4</definedName>
    <definedName name="_xlnm.Print_Titles" localSheetId="91">'様式D-1-1 (74)'!$B:$W,'様式D-1-1 (74)'!$2:$4</definedName>
    <definedName name="_xlnm.Print_Titles" localSheetId="92">'様式D-1-1 (75)'!$B:$W,'様式D-1-1 (75)'!$2:$4</definedName>
    <definedName name="_xlnm.Print_Titles" localSheetId="93">'様式D-1-1 (76)'!$B:$W,'様式D-1-1 (76)'!$2:$4</definedName>
    <definedName name="_xlnm.Print_Titles" localSheetId="94">'様式D-1-1 (77)'!$B:$W,'様式D-1-1 (77)'!$2:$4</definedName>
    <definedName name="_xlnm.Print_Titles" localSheetId="95">'様式D-1-1 (78)'!$B:$W,'様式D-1-1 (78)'!$2:$4</definedName>
    <definedName name="_xlnm.Print_Titles" localSheetId="96">'様式D-1-1 (79)'!$B:$W,'様式D-1-1 (79)'!$2:$4</definedName>
    <definedName name="_xlnm.Print_Titles" localSheetId="25">'様式D-1-1 (8)'!$B:$W,'様式D-1-1 (8)'!$2:$4</definedName>
    <definedName name="_xlnm.Print_Titles" localSheetId="97">'様式D-1-1 (80)'!$B:$W,'様式D-1-1 (80)'!$2:$4</definedName>
    <definedName name="_xlnm.Print_Titles" localSheetId="98">'様式D-1-1 (81)'!$B:$W,'様式D-1-1 (81)'!$2:$4</definedName>
    <definedName name="_xlnm.Print_Titles" localSheetId="99">'様式D-1-1 (82)'!$B:$W,'様式D-1-1 (82)'!$2:$4</definedName>
    <definedName name="_xlnm.Print_Titles" localSheetId="100">'様式D-1-1 (83)'!$B:$W,'様式D-1-1 (83)'!$2:$4</definedName>
    <definedName name="_xlnm.Print_Titles" localSheetId="101">'様式D-1-1 (84)'!$B:$W,'様式D-1-1 (84)'!$2:$4</definedName>
    <definedName name="_xlnm.Print_Titles" localSheetId="102">'様式D-1-1 (85)'!$B:$W,'様式D-1-1 (85)'!$2:$4</definedName>
    <definedName name="_xlnm.Print_Titles" localSheetId="103">'様式D-1-1 (86)'!$B:$W,'様式D-1-1 (86)'!$2:$4</definedName>
    <definedName name="_xlnm.Print_Titles" localSheetId="104">'様式D-1-1 (87)'!$B:$W,'様式D-1-1 (87)'!$2:$4</definedName>
    <definedName name="_xlnm.Print_Titles" localSheetId="105">'様式D-1-1 (88)'!$B:$W,'様式D-1-1 (88)'!$2:$4</definedName>
    <definedName name="_xlnm.Print_Titles" localSheetId="106">'様式D-1-1 (89)'!$B:$W,'様式D-1-1 (89)'!$2:$4</definedName>
    <definedName name="_xlnm.Print_Titles" localSheetId="26">'様式D-1-1 (9)'!$B:$W,'様式D-1-1 (9)'!$2:$4</definedName>
    <definedName name="_xlnm.Print_Titles" localSheetId="107">'様式D-1-1 (90)'!$B:$W,'様式D-1-1 (90)'!$2:$4</definedName>
    <definedName name="_xlnm.Print_Titles" localSheetId="108">'様式D-1-1 (91)'!$B:$W,'様式D-1-1 (91)'!$2:$4</definedName>
    <definedName name="_xlnm.Print_Titles" localSheetId="109">'様式D-1-1 (92)'!$B:$W,'様式D-1-1 (92)'!$2:$4</definedName>
    <definedName name="_xlnm.Print_Titles" localSheetId="110">'様式D-1-1 (93)'!$B:$W,'様式D-1-1 (93)'!$2:$4</definedName>
    <definedName name="_xlnm.Print_Titles" localSheetId="111">'様式D-1-1 (94)'!$B:$W,'様式D-1-1 (94)'!$2:$4</definedName>
    <definedName name="_xlnm.Print_Titles" localSheetId="112">'様式D-1-1 (95)'!$B:$W,'様式D-1-1 (95)'!$2:$4</definedName>
    <definedName name="_xlnm.Print_Titles" localSheetId="113">'様式D-1-1 (96)'!$B:$W,'様式D-1-1 (96)'!$2:$4</definedName>
    <definedName name="_xlnm.Print_Titles" localSheetId="114">'様式D-1-1 (97)'!$B:$W,'様式D-1-1 (97)'!$2:$4</definedName>
    <definedName name="_xlnm.Print_Titles" localSheetId="115">'様式D-1-1 (98)'!$B:$W,'様式D-1-1 (98)'!$2:$4</definedName>
    <definedName name="_xlnm.Print_Titles" localSheetId="116">'様式D-1-1 (99)'!$B:$W,'様式D-1-1 (99)'!$2:$4</definedName>
    <definedName name="_xlnm.Print_Titles" localSheetId="147">'様式D-1-2'!$B:$Y,'様式D-1-2'!$2:$4</definedName>
    <definedName name="_xlnm.Print_Titles" localSheetId="269">'様式D-3_PE'!$B:$AO,'様式D-3_PE'!$3:$5</definedName>
    <definedName name="_xlnm.Print_Titles" localSheetId="162">'様式D-3_PS'!$B:$AO,'様式D-3_PS'!$3:$5</definedName>
    <definedName name="_xlnm.Print_Titles" localSheetId="163">'様式D-3_S001'!$B:$AO,'様式D-3_S001'!$3:$5</definedName>
    <definedName name="_xlnm.Print_Titles" localSheetId="164">'様式D-3_S002'!$B:$AO,'様式D-3_S002'!$3:$5</definedName>
    <definedName name="_xlnm.Print_Titles" localSheetId="165">'様式D-3_S003'!$B:$AO,'様式D-3_S003'!$3:$5</definedName>
    <definedName name="_xlnm.Print_Titles" localSheetId="166">'様式D-3_S004'!$B:$AO,'様式D-3_S004'!$3:$5</definedName>
    <definedName name="_xlnm.Print_Titles" localSheetId="167">'様式D-3_S005'!$B:$AO,'様式D-3_S005'!$3:$5</definedName>
    <definedName name="_xlnm.Print_Titles" localSheetId="168">'様式D-3_S006'!$B:$AO,'様式D-3_S006'!$3:$5</definedName>
    <definedName name="_xlnm.Print_Titles" localSheetId="169">'様式D-3_S007'!$B:$AO,'様式D-3_S007'!$3:$5</definedName>
    <definedName name="_xlnm.Print_Titles" localSheetId="170">'様式D-3_S008'!$B:$AO,'様式D-3_S008'!$3:$5</definedName>
    <definedName name="_xlnm.Print_Titles" localSheetId="171">'様式D-3_S009'!$B:$AO,'様式D-3_S009'!$3:$5</definedName>
    <definedName name="_xlnm.Print_Titles" localSheetId="172">'様式D-3_S010'!$B:$AO,'様式D-3_S010'!$3:$5</definedName>
    <definedName name="_xlnm.Print_Titles" localSheetId="264">'様式D-3_S0102'!$B:$AO,'様式D-3_S0102'!$3:$5</definedName>
    <definedName name="_xlnm.Print_Titles" localSheetId="173">'様式D-3_S011'!$B:$AO,'様式D-3_S011'!$3:$5</definedName>
    <definedName name="_xlnm.Print_Titles" localSheetId="174">'様式D-3_S012'!$B:$AO,'様式D-3_S012'!$3:$5</definedName>
    <definedName name="_xlnm.Print_Titles" localSheetId="175">'様式D-3_S013'!$B:$AO,'様式D-3_S013'!$3:$5</definedName>
    <definedName name="_xlnm.Print_Titles" localSheetId="176">'様式D-3_S014'!$B:$AO,'様式D-3_S014'!$3:$5</definedName>
    <definedName name="_xlnm.Print_Titles" localSheetId="177">'様式D-3_S015'!$B:$AO,'様式D-3_S015'!$3:$5</definedName>
    <definedName name="_xlnm.Print_Titles" localSheetId="178">'様式D-3_S016'!$B:$AO,'様式D-3_S016'!$3:$5</definedName>
    <definedName name="_xlnm.Print_Titles" localSheetId="179">'様式D-3_S017'!$B:$AO,'様式D-3_S017'!$3:$5</definedName>
    <definedName name="_xlnm.Print_Titles" localSheetId="180">'様式D-3_S018'!$B:$AO,'様式D-3_S018'!$3:$5</definedName>
    <definedName name="_xlnm.Print_Titles" localSheetId="181">'様式D-3_S019'!$B:$AO,'様式D-3_S019'!$3:$5</definedName>
    <definedName name="_xlnm.Print_Titles" localSheetId="182">'様式D-3_S020'!$B:$AO,'様式D-3_S020'!$3:$5</definedName>
    <definedName name="_xlnm.Print_Titles" localSheetId="183">'様式D-3_S021'!$B:$AO,'様式D-3_S021'!$3:$5</definedName>
    <definedName name="_xlnm.Print_Titles" localSheetId="184">'様式D-3_S022'!$B:$AO,'様式D-3_S022'!$3:$5</definedName>
    <definedName name="_xlnm.Print_Titles" localSheetId="185">'様式D-3_S023'!$B:$AO,'様式D-3_S023'!$3:$5</definedName>
    <definedName name="_xlnm.Print_Titles" localSheetId="186">'様式D-3_S024'!$B:$AO,'様式D-3_S024'!$3:$5</definedName>
    <definedName name="_xlnm.Print_Titles" localSheetId="187">'様式D-3_S025'!$B:$AO,'様式D-3_S025'!$3:$5</definedName>
    <definedName name="_xlnm.Print_Titles" localSheetId="188">'様式D-3_S026'!$B:$AO,'様式D-3_S026'!$3:$5</definedName>
    <definedName name="_xlnm.Print_Titles" localSheetId="189">'様式D-3_S027'!$B:$AO,'様式D-3_S027'!$3:$5</definedName>
    <definedName name="_xlnm.Print_Titles" localSheetId="190">'様式D-3_S028'!$B:$AO,'様式D-3_S028'!$3:$5</definedName>
    <definedName name="_xlnm.Print_Titles" localSheetId="191">'様式D-3_S029'!$B:$AO,'様式D-3_S029'!$3:$5</definedName>
    <definedName name="_xlnm.Print_Titles" localSheetId="192">'様式D-3_S030'!$B:$AO,'様式D-3_S030'!$3:$5</definedName>
    <definedName name="_xlnm.Print_Titles" localSheetId="193">'様式D-3_S031'!$B:$AO,'様式D-3_S031'!$3:$5</definedName>
    <definedName name="_xlnm.Print_Titles" localSheetId="194">'様式D-3_S032'!$B:$AO,'様式D-3_S032'!$3:$5</definedName>
    <definedName name="_xlnm.Print_Titles" localSheetId="195">'様式D-3_S033'!$B:$AO,'様式D-3_S033'!$3:$5</definedName>
    <definedName name="_xlnm.Print_Titles" localSheetId="196">'様式D-3_S034'!$B:$AO,'様式D-3_S034'!$3:$5</definedName>
    <definedName name="_xlnm.Print_Titles" localSheetId="197">'様式D-3_S035'!$B:$AO,'様式D-3_S035'!$3:$5</definedName>
    <definedName name="_xlnm.Print_Titles" localSheetId="198">'様式D-3_S036'!$B:$AO,'様式D-3_S036'!$3:$5</definedName>
    <definedName name="_xlnm.Print_Titles" localSheetId="199">'様式D-3_S037'!$B:$AO,'様式D-3_S037'!$3:$5</definedName>
    <definedName name="_xlnm.Print_Titles" localSheetId="200">'様式D-3_S038'!$B:$AO,'様式D-3_S038'!$3:$5</definedName>
    <definedName name="_xlnm.Print_Titles" localSheetId="201">'様式D-3_S039'!$B:$AO,'様式D-3_S039'!$3:$5</definedName>
    <definedName name="_xlnm.Print_Titles" localSheetId="202">'様式D-3_S040'!$B:$AO,'様式D-3_S040'!$3:$5</definedName>
    <definedName name="_xlnm.Print_Titles" localSheetId="203">'様式D-3_S041'!$B:$AO,'様式D-3_S041'!$3:$5</definedName>
    <definedName name="_xlnm.Print_Titles" localSheetId="204">'様式D-3_S042'!$B:$AO,'様式D-3_S042'!$3:$5</definedName>
    <definedName name="_xlnm.Print_Titles" localSheetId="205">'様式D-3_S043'!$B:$AO,'様式D-3_S043'!$3:$5</definedName>
    <definedName name="_xlnm.Print_Titles" localSheetId="206">'様式D-3_S044'!$B:$AO,'様式D-3_S044'!$3:$5</definedName>
    <definedName name="_xlnm.Print_Titles" localSheetId="207">'様式D-3_S045'!$B:$AO,'様式D-3_S045'!$3:$5</definedName>
    <definedName name="_xlnm.Print_Titles" localSheetId="208">'様式D-3_S046'!$B:$AO,'様式D-3_S046'!$3:$5</definedName>
    <definedName name="_xlnm.Print_Titles" localSheetId="209">'様式D-3_S047'!$B:$AO,'様式D-3_S047'!$3:$5</definedName>
    <definedName name="_xlnm.Print_Titles" localSheetId="210">'様式D-3_S048'!$B:$AO,'様式D-3_S048'!$3:$5</definedName>
    <definedName name="_xlnm.Print_Titles" localSheetId="211">'様式D-3_S049'!$B:$AO,'様式D-3_S049'!$3:$5</definedName>
    <definedName name="_xlnm.Print_Titles" localSheetId="212">'様式D-3_S050'!$B:$AO,'様式D-3_S050'!$3:$5</definedName>
    <definedName name="_xlnm.Print_Titles" localSheetId="213">'様式D-3_S051'!$B:$AO,'様式D-3_S051'!$3:$5</definedName>
    <definedName name="_xlnm.Print_Titles" localSheetId="214">'様式D-3_S052'!$B:$AO,'様式D-3_S052'!$3:$5</definedName>
    <definedName name="_xlnm.Print_Titles" localSheetId="215">'様式D-3_S053'!$B:$AO,'様式D-3_S053'!$3:$5</definedName>
    <definedName name="_xlnm.Print_Titles" localSheetId="216">'様式D-3_S054'!$B:$AO,'様式D-3_S054'!$3:$5</definedName>
    <definedName name="_xlnm.Print_Titles" localSheetId="217">'様式D-3_S055'!$B:$AO,'様式D-3_S055'!$3:$5</definedName>
    <definedName name="_xlnm.Print_Titles" localSheetId="218">'様式D-3_S056'!$B:$AO,'様式D-3_S056'!$3:$5</definedName>
    <definedName name="_xlnm.Print_Titles" localSheetId="219">'様式D-3_S057'!$B:$AO,'様式D-3_S057'!$3:$5</definedName>
    <definedName name="_xlnm.Print_Titles" localSheetId="220">'様式D-3_S058'!$B:$AO,'様式D-3_S058'!$3:$5</definedName>
    <definedName name="_xlnm.Print_Titles" localSheetId="221">'様式D-3_S059'!$B:$AO,'様式D-3_S059'!$3:$5</definedName>
    <definedName name="_xlnm.Print_Titles" localSheetId="222">'様式D-3_S060'!$B:$AO,'様式D-3_S060'!$3:$5</definedName>
    <definedName name="_xlnm.Print_Titles" localSheetId="223">'様式D-3_S061'!$B:$AO,'様式D-3_S061'!$3:$5</definedName>
    <definedName name="_xlnm.Print_Titles" localSheetId="224">'様式D-3_S062'!$B:$AO,'様式D-3_S062'!$3:$5</definedName>
    <definedName name="_xlnm.Print_Titles" localSheetId="225">'様式D-3_S063'!$B:$AO,'様式D-3_S063'!$3:$5</definedName>
    <definedName name="_xlnm.Print_Titles" localSheetId="226">'様式D-3_S064'!$B:$AO,'様式D-3_S064'!$3:$5</definedName>
    <definedName name="_xlnm.Print_Titles" localSheetId="227">'様式D-3_S065'!$B:$AO,'様式D-3_S065'!$3:$5</definedName>
    <definedName name="_xlnm.Print_Titles" localSheetId="228">'様式D-3_S066'!$B:$AO,'様式D-3_S066'!$3:$5</definedName>
    <definedName name="_xlnm.Print_Titles" localSheetId="229">'様式D-3_S067'!$B:$AO,'様式D-3_S067'!$3:$5</definedName>
    <definedName name="_xlnm.Print_Titles" localSheetId="230">'様式D-3_S068'!$B:$AO,'様式D-3_S068'!$3:$5</definedName>
    <definedName name="_xlnm.Print_Titles" localSheetId="231">'様式D-3_S069'!$B:$AO,'様式D-3_S069'!$3:$5</definedName>
    <definedName name="_xlnm.Print_Titles" localSheetId="232">'様式D-3_S070'!$B:$AO,'様式D-3_S070'!$3:$5</definedName>
    <definedName name="_xlnm.Print_Titles" localSheetId="233">'様式D-3_S071'!$B:$AO,'様式D-3_S071'!$3:$5</definedName>
    <definedName name="_xlnm.Print_Titles" localSheetId="234">'様式D-3_S072'!$B:$AO,'様式D-3_S072'!$3:$5</definedName>
    <definedName name="_xlnm.Print_Titles" localSheetId="235">'様式D-3_S073'!$B:$AO,'様式D-3_S073'!$3:$5</definedName>
    <definedName name="_xlnm.Print_Titles" localSheetId="236">'様式D-3_S074'!$B:$AO,'様式D-3_S074'!$3:$5</definedName>
    <definedName name="_xlnm.Print_Titles" localSheetId="237">'様式D-3_S075'!$B:$AO,'様式D-3_S075'!$3:$5</definedName>
    <definedName name="_xlnm.Print_Titles" localSheetId="238">'様式D-3_S076'!$B:$AO,'様式D-3_S076'!$3:$5</definedName>
    <definedName name="_xlnm.Print_Titles" localSheetId="239">'様式D-3_S077'!$B:$AO,'様式D-3_S077'!$3:$5</definedName>
    <definedName name="_xlnm.Print_Titles" localSheetId="240">'様式D-3_S078'!$B:$AO,'様式D-3_S078'!$3:$5</definedName>
    <definedName name="_xlnm.Print_Titles" localSheetId="241">'様式D-3_S079'!$B:$AO,'様式D-3_S079'!$3:$5</definedName>
    <definedName name="_xlnm.Print_Titles" localSheetId="242">'様式D-3_S080'!$B:$AO,'様式D-3_S080'!$3:$5</definedName>
    <definedName name="_xlnm.Print_Titles" localSheetId="243">'様式D-3_S081'!$B:$AO,'様式D-3_S081'!$3:$5</definedName>
    <definedName name="_xlnm.Print_Titles" localSheetId="244">'様式D-3_S082'!$B:$AO,'様式D-3_S082'!$3:$5</definedName>
    <definedName name="_xlnm.Print_Titles" localSheetId="245">'様式D-3_S083'!$B:$AO,'様式D-3_S083'!$3:$5</definedName>
    <definedName name="_xlnm.Print_Titles" localSheetId="246">'様式D-3_S084'!$B:$AO,'様式D-3_S084'!$3:$5</definedName>
    <definedName name="_xlnm.Print_Titles" localSheetId="247">'様式D-3_S085'!$B:$AO,'様式D-3_S085'!$3:$5</definedName>
    <definedName name="_xlnm.Print_Titles" localSheetId="248">'様式D-3_S086'!$B:$AO,'様式D-3_S086'!$3:$5</definedName>
    <definedName name="_xlnm.Print_Titles" localSheetId="249">'様式D-3_S087'!$B:$AO,'様式D-3_S087'!$3:$5</definedName>
    <definedName name="_xlnm.Print_Titles" localSheetId="250">'様式D-3_S088'!$B:$AO,'様式D-3_S088'!$3:$5</definedName>
    <definedName name="_xlnm.Print_Titles" localSheetId="251">'様式D-3_S089'!$B:$AO,'様式D-3_S089'!$3:$5</definedName>
    <definedName name="_xlnm.Print_Titles" localSheetId="252">'様式D-3_S090'!$B:$AO,'様式D-3_S090'!$3:$5</definedName>
    <definedName name="_xlnm.Print_Titles" localSheetId="253">'様式D-3_S091'!$B:$AO,'様式D-3_S091'!$3:$5</definedName>
    <definedName name="_xlnm.Print_Titles" localSheetId="254">'様式D-3_S092'!$B:$AO,'様式D-3_S092'!$3:$5</definedName>
    <definedName name="_xlnm.Print_Titles" localSheetId="255">'様式D-3_S093'!$B:$AO,'様式D-3_S093'!$3:$5</definedName>
    <definedName name="_xlnm.Print_Titles" localSheetId="256">'様式D-3_S094'!$B:$AO,'様式D-3_S094'!$3:$5</definedName>
    <definedName name="_xlnm.Print_Titles" localSheetId="257">'様式D-3_S095'!$B:$AO,'様式D-3_S095'!$3:$5</definedName>
    <definedName name="_xlnm.Print_Titles" localSheetId="258">'様式D-3_S096'!$B:$AO,'様式D-3_S096'!$3:$5</definedName>
    <definedName name="_xlnm.Print_Titles" localSheetId="259">'様式D-3_S097'!$B:$AO,'様式D-3_S097'!$3:$5</definedName>
    <definedName name="_xlnm.Print_Titles" localSheetId="260">'様式D-3_S098'!$B:$AO,'様式D-3_S098'!$3:$5</definedName>
    <definedName name="_xlnm.Print_Titles" localSheetId="261">'様式D-3_S099'!$B:$AO,'様式D-3_S099'!$3:$5</definedName>
    <definedName name="_xlnm.Print_Titles" localSheetId="262">'様式D-3_S100'!$B:$AO,'様式D-3_S100'!$3:$5</definedName>
    <definedName name="_xlnm.Print_Titles" localSheetId="263">'様式D-3_S101'!$B:$AO,'様式D-3_S101'!$3:$5</definedName>
    <definedName name="_xlnm.Print_Titles" localSheetId="265">'様式D-3_S103'!$B:$AO,'様式D-3_S103'!$3:$5</definedName>
    <definedName name="_xlnm.Print_Titles" localSheetId="266">'様式D-3_S104'!$B:$AO,'様式D-3_S104'!$3:$5</definedName>
    <definedName name="_xlnm.Print_Titles" localSheetId="267">'様式D-3_S105'!$B:$AO,'様式D-3_S105'!$3:$5</definedName>
    <definedName name="_xlnm.Print_Titles" localSheetId="268">'様式D-3_S106'!$B:$AO,'様式D-3_S106'!$3:$5</definedName>
    <definedName name="_xlnm.Print_Titles" localSheetId="271">様式F!$1:$9</definedName>
    <definedName name="Z_D77EBD73_782E_4A63_AC37_29D349B4D009_.wvu.Cols" localSheetId="15" hidden="1">'様式C-1-1'!#REF!</definedName>
    <definedName name="Z_D77EBD73_782E_4A63_AC37_29D349B4D009_.wvu.Cols" localSheetId="16" hidden="1">'様式C-1-2'!#REF!</definedName>
    <definedName name="Z_D77EBD73_782E_4A63_AC37_29D349B4D009_.wvu.Cols" localSheetId="17"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14" hidden="1">'様式B (10)'!$B$2:$Y$27</definedName>
    <definedName name="Z_D77EBD73_782E_4A63_AC37_29D349B4D009_.wvu.PrintArea" localSheetId="6" hidden="1">'様式B (2)'!$B$2:$Y$27</definedName>
    <definedName name="Z_D77EBD73_782E_4A63_AC37_29D349B4D009_.wvu.PrintArea" localSheetId="7" hidden="1">'様式B (3)'!$B$2:$Y$27</definedName>
    <definedName name="Z_D77EBD73_782E_4A63_AC37_29D349B4D009_.wvu.PrintArea" localSheetId="8" hidden="1">'様式B (4)'!$B$2:$Y$27</definedName>
    <definedName name="Z_D77EBD73_782E_4A63_AC37_29D349B4D009_.wvu.PrintArea" localSheetId="9" hidden="1">'様式B (5)'!$B$2:$Y$27</definedName>
    <definedName name="Z_D77EBD73_782E_4A63_AC37_29D349B4D009_.wvu.PrintArea" localSheetId="10" hidden="1">'様式B (6)'!$B$2:$Y$27</definedName>
    <definedName name="Z_D77EBD73_782E_4A63_AC37_29D349B4D009_.wvu.PrintArea" localSheetId="11" hidden="1">'様式B (7)'!$B$2:$Y$27</definedName>
    <definedName name="Z_D77EBD73_782E_4A63_AC37_29D349B4D009_.wvu.PrintArea" localSheetId="12" hidden="1">'様式B (8)'!$B$2:$Y$27</definedName>
    <definedName name="Z_D77EBD73_782E_4A63_AC37_29D349B4D009_.wvu.PrintArea" localSheetId="13" hidden="1">'様式B (9)'!$B$2:$Y$27</definedName>
    <definedName name="Z_D77EBD73_782E_4A63_AC37_29D349B4D009_.wvu.PrintArea" localSheetId="15" hidden="1">'様式C-1-1'!$B$2:$Y$525</definedName>
    <definedName name="Z_D77EBD73_782E_4A63_AC37_29D349B4D009_.wvu.PrintArea" localSheetId="16" hidden="1">'様式C-1-2'!#REF!</definedName>
    <definedName name="Z_D77EBD73_782E_4A63_AC37_29D349B4D009_.wvu.PrintArea" localSheetId="17" hidden="1">'様式C-2'!$B$2:$Z$21</definedName>
    <definedName name="Z_D77EBD73_782E_4A63_AC37_29D349B4D009_.wvu.PrintArea" localSheetId="148" hidden="1">'様式D-2-1'!$B$3:$AI$18</definedName>
    <definedName name="Z_D77EBD73_782E_4A63_AC37_29D349B4D009_.wvu.PrintArea" localSheetId="158" hidden="1">'様式D-2-1 (10)'!$B$3:$AI$18</definedName>
    <definedName name="Z_D77EBD73_782E_4A63_AC37_29D349B4D009_.wvu.PrintArea" localSheetId="159" hidden="1">'様式D-2-1 (11)'!$B$3:$AI$18</definedName>
    <definedName name="Z_D77EBD73_782E_4A63_AC37_29D349B4D009_.wvu.PrintArea" localSheetId="160" hidden="1">'様式D-2-1 (12)'!$B$3:$AI$18</definedName>
    <definedName name="Z_D77EBD73_782E_4A63_AC37_29D349B4D009_.wvu.PrintArea" localSheetId="161" hidden="1">'様式D-2-1 (13)'!$B$3:$AI$18</definedName>
    <definedName name="Z_D77EBD73_782E_4A63_AC37_29D349B4D009_.wvu.PrintArea" localSheetId="150" hidden="1">'様式D-2-1 (2)'!$B$3:$AI$18</definedName>
    <definedName name="Z_D77EBD73_782E_4A63_AC37_29D349B4D009_.wvu.PrintArea" localSheetId="151" hidden="1">'様式D-2-1 (3)'!$B$3:$AI$18</definedName>
    <definedName name="Z_D77EBD73_782E_4A63_AC37_29D349B4D009_.wvu.PrintArea" localSheetId="152" hidden="1">'様式D-2-1 (4)'!$B$3:$AI$18</definedName>
    <definedName name="Z_D77EBD73_782E_4A63_AC37_29D349B4D009_.wvu.PrintArea" localSheetId="153" hidden="1">'様式D-2-1 (5)'!$B$3:$AI$18</definedName>
    <definedName name="Z_D77EBD73_782E_4A63_AC37_29D349B4D009_.wvu.PrintArea" localSheetId="154" hidden="1">'様式D-2-1 (6)'!$B$3:$AI$18</definedName>
    <definedName name="Z_D77EBD73_782E_4A63_AC37_29D349B4D009_.wvu.PrintArea" localSheetId="155" hidden="1">'様式D-2-1 (7)'!$B$3:$AI$18</definedName>
    <definedName name="Z_D77EBD73_782E_4A63_AC37_29D349B4D009_.wvu.PrintArea" localSheetId="156" hidden="1">'様式D-2-1 (8)'!$B$3:$AI$18</definedName>
    <definedName name="Z_D77EBD73_782E_4A63_AC37_29D349B4D009_.wvu.PrintArea" localSheetId="157" hidden="1">'様式D-2-1 (9)'!$B$3:$AI$18</definedName>
    <definedName name="Z_D77EBD73_782E_4A63_AC37_29D349B4D009_.wvu.PrintArea" localSheetId="149" hidden="1">'様式D-2-1´'!$B$3:$AI$18</definedName>
    <definedName name="Z_D77EBD73_782E_4A63_AC37_29D349B4D009_.wvu.PrintArea" localSheetId="269" hidden="1">'様式D-3_PE'!$B$3:$AO$46</definedName>
    <definedName name="Z_D77EBD73_782E_4A63_AC37_29D349B4D009_.wvu.PrintArea" localSheetId="162" hidden="1">'様式D-3_PS'!$B$3:$AO$46</definedName>
    <definedName name="Z_D77EBD73_782E_4A63_AC37_29D349B4D009_.wvu.PrintArea" localSheetId="163" hidden="1">'様式D-3_S001'!$B$3:$AO$46</definedName>
    <definedName name="Z_D77EBD73_782E_4A63_AC37_29D349B4D009_.wvu.PrintArea" localSheetId="164" hidden="1">'様式D-3_S002'!$B$3:$AO$46</definedName>
    <definedName name="Z_D77EBD73_782E_4A63_AC37_29D349B4D009_.wvu.PrintArea" localSheetId="165" hidden="1">'様式D-3_S003'!$B$3:$AO$46</definedName>
    <definedName name="Z_D77EBD73_782E_4A63_AC37_29D349B4D009_.wvu.PrintArea" localSheetId="166" hidden="1">'様式D-3_S004'!$B$3:$AO$46</definedName>
    <definedName name="Z_D77EBD73_782E_4A63_AC37_29D349B4D009_.wvu.PrintArea" localSheetId="167" hidden="1">'様式D-3_S005'!$B$3:$AO$46</definedName>
    <definedName name="Z_D77EBD73_782E_4A63_AC37_29D349B4D009_.wvu.PrintArea" localSheetId="168" hidden="1">'様式D-3_S006'!$B$3:$AO$46</definedName>
    <definedName name="Z_D77EBD73_782E_4A63_AC37_29D349B4D009_.wvu.PrintArea" localSheetId="169" hidden="1">'様式D-3_S007'!$B$3:$AO$46</definedName>
    <definedName name="Z_D77EBD73_782E_4A63_AC37_29D349B4D009_.wvu.PrintArea" localSheetId="170" hidden="1">'様式D-3_S008'!$B$3:$AO$46</definedName>
    <definedName name="Z_D77EBD73_782E_4A63_AC37_29D349B4D009_.wvu.PrintArea" localSheetId="171" hidden="1">'様式D-3_S009'!$B$3:$AO$46</definedName>
    <definedName name="Z_D77EBD73_782E_4A63_AC37_29D349B4D009_.wvu.PrintArea" localSheetId="172" hidden="1">'様式D-3_S010'!$B$3:$AO$46</definedName>
    <definedName name="Z_D77EBD73_782E_4A63_AC37_29D349B4D009_.wvu.PrintArea" localSheetId="264" hidden="1">'様式D-3_S0102'!$B$3:$AO$46</definedName>
    <definedName name="Z_D77EBD73_782E_4A63_AC37_29D349B4D009_.wvu.PrintArea" localSheetId="173" hidden="1">'様式D-3_S011'!$B$3:$AO$46</definedName>
    <definedName name="Z_D77EBD73_782E_4A63_AC37_29D349B4D009_.wvu.PrintArea" localSheetId="174" hidden="1">'様式D-3_S012'!$B$3:$AO$46</definedName>
    <definedName name="Z_D77EBD73_782E_4A63_AC37_29D349B4D009_.wvu.PrintArea" localSheetId="175" hidden="1">'様式D-3_S013'!$B$3:$AO$46</definedName>
    <definedName name="Z_D77EBD73_782E_4A63_AC37_29D349B4D009_.wvu.PrintArea" localSheetId="176" hidden="1">'様式D-3_S014'!$B$3:$AO$46</definedName>
    <definedName name="Z_D77EBD73_782E_4A63_AC37_29D349B4D009_.wvu.PrintArea" localSheetId="177" hidden="1">'様式D-3_S015'!$B$3:$AO$46</definedName>
    <definedName name="Z_D77EBD73_782E_4A63_AC37_29D349B4D009_.wvu.PrintArea" localSheetId="178" hidden="1">'様式D-3_S016'!$B$3:$AO$46</definedName>
    <definedName name="Z_D77EBD73_782E_4A63_AC37_29D349B4D009_.wvu.PrintArea" localSheetId="179" hidden="1">'様式D-3_S017'!$B$3:$AO$46</definedName>
    <definedName name="Z_D77EBD73_782E_4A63_AC37_29D349B4D009_.wvu.PrintArea" localSheetId="180" hidden="1">'様式D-3_S018'!$B$3:$AO$46</definedName>
    <definedName name="Z_D77EBD73_782E_4A63_AC37_29D349B4D009_.wvu.PrintArea" localSheetId="181" hidden="1">'様式D-3_S019'!$B$3:$AO$46</definedName>
    <definedName name="Z_D77EBD73_782E_4A63_AC37_29D349B4D009_.wvu.PrintArea" localSheetId="182" hidden="1">'様式D-3_S020'!$B$3:$AO$46</definedName>
    <definedName name="Z_D77EBD73_782E_4A63_AC37_29D349B4D009_.wvu.PrintArea" localSheetId="183" hidden="1">'様式D-3_S021'!$B$3:$AO$46</definedName>
    <definedName name="Z_D77EBD73_782E_4A63_AC37_29D349B4D009_.wvu.PrintArea" localSheetId="184" hidden="1">'様式D-3_S022'!$B$3:$AO$46</definedName>
    <definedName name="Z_D77EBD73_782E_4A63_AC37_29D349B4D009_.wvu.PrintArea" localSheetId="185" hidden="1">'様式D-3_S023'!$B$3:$AO$46</definedName>
    <definedName name="Z_D77EBD73_782E_4A63_AC37_29D349B4D009_.wvu.PrintArea" localSheetId="186" hidden="1">'様式D-3_S024'!$B$3:$AO$46</definedName>
    <definedName name="Z_D77EBD73_782E_4A63_AC37_29D349B4D009_.wvu.PrintArea" localSheetId="187" hidden="1">'様式D-3_S025'!$B$3:$AO$46</definedName>
    <definedName name="Z_D77EBD73_782E_4A63_AC37_29D349B4D009_.wvu.PrintArea" localSheetId="188" hidden="1">'様式D-3_S026'!$B$3:$AO$46</definedName>
    <definedName name="Z_D77EBD73_782E_4A63_AC37_29D349B4D009_.wvu.PrintArea" localSheetId="189" hidden="1">'様式D-3_S027'!$B$3:$AO$46</definedName>
    <definedName name="Z_D77EBD73_782E_4A63_AC37_29D349B4D009_.wvu.PrintArea" localSheetId="190" hidden="1">'様式D-3_S028'!$B$3:$AO$46</definedName>
    <definedName name="Z_D77EBD73_782E_4A63_AC37_29D349B4D009_.wvu.PrintArea" localSheetId="191" hidden="1">'様式D-3_S029'!$B$3:$AO$46</definedName>
    <definedName name="Z_D77EBD73_782E_4A63_AC37_29D349B4D009_.wvu.PrintArea" localSheetId="192" hidden="1">'様式D-3_S030'!$B$3:$AO$46</definedName>
    <definedName name="Z_D77EBD73_782E_4A63_AC37_29D349B4D009_.wvu.PrintArea" localSheetId="193" hidden="1">'様式D-3_S031'!$B$3:$AO$46</definedName>
    <definedName name="Z_D77EBD73_782E_4A63_AC37_29D349B4D009_.wvu.PrintArea" localSheetId="194" hidden="1">'様式D-3_S032'!$B$3:$AO$46</definedName>
    <definedName name="Z_D77EBD73_782E_4A63_AC37_29D349B4D009_.wvu.PrintArea" localSheetId="195" hidden="1">'様式D-3_S033'!$B$3:$AO$46</definedName>
    <definedName name="Z_D77EBD73_782E_4A63_AC37_29D349B4D009_.wvu.PrintArea" localSheetId="196" hidden="1">'様式D-3_S034'!$B$3:$AO$46</definedName>
    <definedName name="Z_D77EBD73_782E_4A63_AC37_29D349B4D009_.wvu.PrintArea" localSheetId="197" hidden="1">'様式D-3_S035'!$B$3:$AO$46</definedName>
    <definedName name="Z_D77EBD73_782E_4A63_AC37_29D349B4D009_.wvu.PrintArea" localSheetId="198" hidden="1">'様式D-3_S036'!$B$3:$AO$46</definedName>
    <definedName name="Z_D77EBD73_782E_4A63_AC37_29D349B4D009_.wvu.PrintArea" localSheetId="199" hidden="1">'様式D-3_S037'!$B$3:$AO$46</definedName>
    <definedName name="Z_D77EBD73_782E_4A63_AC37_29D349B4D009_.wvu.PrintArea" localSheetId="200" hidden="1">'様式D-3_S038'!$B$3:$AO$46</definedName>
    <definedName name="Z_D77EBD73_782E_4A63_AC37_29D349B4D009_.wvu.PrintArea" localSheetId="201" hidden="1">'様式D-3_S039'!$B$3:$AO$46</definedName>
    <definedName name="Z_D77EBD73_782E_4A63_AC37_29D349B4D009_.wvu.PrintArea" localSheetId="202" hidden="1">'様式D-3_S040'!$B$3:$AO$46</definedName>
    <definedName name="Z_D77EBD73_782E_4A63_AC37_29D349B4D009_.wvu.PrintArea" localSheetId="203" hidden="1">'様式D-3_S041'!$B$3:$AO$46</definedName>
    <definedName name="Z_D77EBD73_782E_4A63_AC37_29D349B4D009_.wvu.PrintArea" localSheetId="204" hidden="1">'様式D-3_S042'!$B$3:$AO$46</definedName>
    <definedName name="Z_D77EBD73_782E_4A63_AC37_29D349B4D009_.wvu.PrintArea" localSheetId="205" hidden="1">'様式D-3_S043'!$B$3:$AO$46</definedName>
    <definedName name="Z_D77EBD73_782E_4A63_AC37_29D349B4D009_.wvu.PrintArea" localSheetId="206" hidden="1">'様式D-3_S044'!$B$3:$AO$46</definedName>
    <definedName name="Z_D77EBD73_782E_4A63_AC37_29D349B4D009_.wvu.PrintArea" localSheetId="207" hidden="1">'様式D-3_S045'!$B$3:$AO$46</definedName>
    <definedName name="Z_D77EBD73_782E_4A63_AC37_29D349B4D009_.wvu.PrintArea" localSheetId="208" hidden="1">'様式D-3_S046'!$B$3:$AO$46</definedName>
    <definedName name="Z_D77EBD73_782E_4A63_AC37_29D349B4D009_.wvu.PrintArea" localSheetId="209" hidden="1">'様式D-3_S047'!$B$3:$AO$46</definedName>
    <definedName name="Z_D77EBD73_782E_4A63_AC37_29D349B4D009_.wvu.PrintArea" localSheetId="210" hidden="1">'様式D-3_S048'!$B$3:$AO$46</definedName>
    <definedName name="Z_D77EBD73_782E_4A63_AC37_29D349B4D009_.wvu.PrintArea" localSheetId="211" hidden="1">'様式D-3_S049'!$B$3:$AO$46</definedName>
    <definedName name="Z_D77EBD73_782E_4A63_AC37_29D349B4D009_.wvu.PrintArea" localSheetId="212" hidden="1">'様式D-3_S050'!$B$3:$AO$46</definedName>
    <definedName name="Z_D77EBD73_782E_4A63_AC37_29D349B4D009_.wvu.PrintArea" localSheetId="213" hidden="1">'様式D-3_S051'!$B$3:$AO$46</definedName>
    <definedName name="Z_D77EBD73_782E_4A63_AC37_29D349B4D009_.wvu.PrintArea" localSheetId="214" hidden="1">'様式D-3_S052'!$B$3:$AO$46</definedName>
    <definedName name="Z_D77EBD73_782E_4A63_AC37_29D349B4D009_.wvu.PrintArea" localSheetId="215" hidden="1">'様式D-3_S053'!$B$3:$AO$46</definedName>
    <definedName name="Z_D77EBD73_782E_4A63_AC37_29D349B4D009_.wvu.PrintArea" localSheetId="216" hidden="1">'様式D-3_S054'!$B$3:$AO$46</definedName>
    <definedName name="Z_D77EBD73_782E_4A63_AC37_29D349B4D009_.wvu.PrintArea" localSheetId="217" hidden="1">'様式D-3_S055'!$B$3:$AO$46</definedName>
    <definedName name="Z_D77EBD73_782E_4A63_AC37_29D349B4D009_.wvu.PrintArea" localSheetId="218" hidden="1">'様式D-3_S056'!$B$3:$AO$46</definedName>
    <definedName name="Z_D77EBD73_782E_4A63_AC37_29D349B4D009_.wvu.PrintArea" localSheetId="219" hidden="1">'様式D-3_S057'!$B$3:$AO$46</definedName>
    <definedName name="Z_D77EBD73_782E_4A63_AC37_29D349B4D009_.wvu.PrintArea" localSheetId="220" hidden="1">'様式D-3_S058'!$B$3:$AO$46</definedName>
    <definedName name="Z_D77EBD73_782E_4A63_AC37_29D349B4D009_.wvu.PrintArea" localSheetId="221" hidden="1">'様式D-3_S059'!$B$3:$AO$46</definedName>
    <definedName name="Z_D77EBD73_782E_4A63_AC37_29D349B4D009_.wvu.PrintArea" localSheetId="222" hidden="1">'様式D-3_S060'!$B$3:$AO$46</definedName>
    <definedName name="Z_D77EBD73_782E_4A63_AC37_29D349B4D009_.wvu.PrintArea" localSheetId="223" hidden="1">'様式D-3_S061'!$B$3:$AO$46</definedName>
    <definedName name="Z_D77EBD73_782E_4A63_AC37_29D349B4D009_.wvu.PrintArea" localSheetId="224" hidden="1">'様式D-3_S062'!$B$3:$AO$46</definedName>
    <definedName name="Z_D77EBD73_782E_4A63_AC37_29D349B4D009_.wvu.PrintArea" localSheetId="225" hidden="1">'様式D-3_S063'!$B$3:$AO$46</definedName>
    <definedName name="Z_D77EBD73_782E_4A63_AC37_29D349B4D009_.wvu.PrintArea" localSheetId="226" hidden="1">'様式D-3_S064'!$B$3:$AO$46</definedName>
    <definedName name="Z_D77EBD73_782E_4A63_AC37_29D349B4D009_.wvu.PrintArea" localSheetId="227" hidden="1">'様式D-3_S065'!$B$3:$AO$46</definedName>
    <definedName name="Z_D77EBD73_782E_4A63_AC37_29D349B4D009_.wvu.PrintArea" localSheetId="228" hidden="1">'様式D-3_S066'!$B$3:$AO$46</definedName>
    <definedName name="Z_D77EBD73_782E_4A63_AC37_29D349B4D009_.wvu.PrintArea" localSheetId="229" hidden="1">'様式D-3_S067'!$B$3:$AO$46</definedName>
    <definedName name="Z_D77EBD73_782E_4A63_AC37_29D349B4D009_.wvu.PrintArea" localSheetId="230" hidden="1">'様式D-3_S068'!$B$3:$AO$46</definedName>
    <definedName name="Z_D77EBD73_782E_4A63_AC37_29D349B4D009_.wvu.PrintArea" localSheetId="231" hidden="1">'様式D-3_S069'!$B$3:$AO$46</definedName>
    <definedName name="Z_D77EBD73_782E_4A63_AC37_29D349B4D009_.wvu.PrintArea" localSheetId="232" hidden="1">'様式D-3_S070'!$B$3:$AO$46</definedName>
    <definedName name="Z_D77EBD73_782E_4A63_AC37_29D349B4D009_.wvu.PrintArea" localSheetId="233" hidden="1">'様式D-3_S071'!$B$3:$AO$46</definedName>
    <definedName name="Z_D77EBD73_782E_4A63_AC37_29D349B4D009_.wvu.PrintArea" localSheetId="234" hidden="1">'様式D-3_S072'!$B$3:$AO$46</definedName>
    <definedName name="Z_D77EBD73_782E_4A63_AC37_29D349B4D009_.wvu.PrintArea" localSheetId="235" hidden="1">'様式D-3_S073'!$B$3:$AO$46</definedName>
    <definedName name="Z_D77EBD73_782E_4A63_AC37_29D349B4D009_.wvu.PrintArea" localSheetId="236" hidden="1">'様式D-3_S074'!$B$3:$AO$46</definedName>
    <definedName name="Z_D77EBD73_782E_4A63_AC37_29D349B4D009_.wvu.PrintArea" localSheetId="237" hidden="1">'様式D-3_S075'!$B$3:$AO$46</definedName>
    <definedName name="Z_D77EBD73_782E_4A63_AC37_29D349B4D009_.wvu.PrintArea" localSheetId="238" hidden="1">'様式D-3_S076'!$B$3:$AO$46</definedName>
    <definedName name="Z_D77EBD73_782E_4A63_AC37_29D349B4D009_.wvu.PrintArea" localSheetId="239" hidden="1">'様式D-3_S077'!$B$3:$AO$46</definedName>
    <definedName name="Z_D77EBD73_782E_4A63_AC37_29D349B4D009_.wvu.PrintArea" localSheetId="240" hidden="1">'様式D-3_S078'!$B$3:$AO$46</definedName>
    <definedName name="Z_D77EBD73_782E_4A63_AC37_29D349B4D009_.wvu.PrintArea" localSheetId="241" hidden="1">'様式D-3_S079'!$B$3:$AO$46</definedName>
    <definedName name="Z_D77EBD73_782E_4A63_AC37_29D349B4D009_.wvu.PrintArea" localSheetId="242" hidden="1">'様式D-3_S080'!$B$3:$AO$46</definedName>
    <definedName name="Z_D77EBD73_782E_4A63_AC37_29D349B4D009_.wvu.PrintArea" localSheetId="243" hidden="1">'様式D-3_S081'!$B$3:$AO$50</definedName>
    <definedName name="Z_D77EBD73_782E_4A63_AC37_29D349B4D009_.wvu.PrintArea" localSheetId="244" hidden="1">'様式D-3_S082'!$B$3:$AO$46</definedName>
    <definedName name="Z_D77EBD73_782E_4A63_AC37_29D349B4D009_.wvu.PrintArea" localSheetId="245" hidden="1">'様式D-3_S083'!$B$3:$AO$46</definedName>
    <definedName name="Z_D77EBD73_782E_4A63_AC37_29D349B4D009_.wvu.PrintArea" localSheetId="246" hidden="1">'様式D-3_S084'!$B$3:$AO$46</definedName>
    <definedName name="Z_D77EBD73_782E_4A63_AC37_29D349B4D009_.wvu.PrintArea" localSheetId="247" hidden="1">'様式D-3_S085'!$B$3:$AO$46</definedName>
    <definedName name="Z_D77EBD73_782E_4A63_AC37_29D349B4D009_.wvu.PrintArea" localSheetId="248" hidden="1">'様式D-3_S086'!$B$3:$AO$46</definedName>
    <definedName name="Z_D77EBD73_782E_4A63_AC37_29D349B4D009_.wvu.PrintArea" localSheetId="249" hidden="1">'様式D-3_S087'!$B$3:$AO$46</definedName>
    <definedName name="Z_D77EBD73_782E_4A63_AC37_29D349B4D009_.wvu.PrintArea" localSheetId="250" hidden="1">'様式D-3_S088'!$B$3:$AO$46</definedName>
    <definedName name="Z_D77EBD73_782E_4A63_AC37_29D349B4D009_.wvu.PrintArea" localSheetId="251" hidden="1">'様式D-3_S089'!$B$3:$AO$46</definedName>
    <definedName name="Z_D77EBD73_782E_4A63_AC37_29D349B4D009_.wvu.PrintArea" localSheetId="252" hidden="1">'様式D-3_S090'!$B$3:$AO$46</definedName>
    <definedName name="Z_D77EBD73_782E_4A63_AC37_29D349B4D009_.wvu.PrintArea" localSheetId="253" hidden="1">'様式D-3_S091'!$B$3:$AO$46</definedName>
    <definedName name="Z_D77EBD73_782E_4A63_AC37_29D349B4D009_.wvu.PrintArea" localSheetId="254" hidden="1">'様式D-3_S092'!$B$3:$AO$46</definedName>
    <definedName name="Z_D77EBD73_782E_4A63_AC37_29D349B4D009_.wvu.PrintArea" localSheetId="255" hidden="1">'様式D-3_S093'!$B$3:$AO$46</definedName>
    <definedName name="Z_D77EBD73_782E_4A63_AC37_29D349B4D009_.wvu.PrintArea" localSheetId="256" hidden="1">'様式D-3_S094'!$B$3:$AO$46</definedName>
    <definedName name="Z_D77EBD73_782E_4A63_AC37_29D349B4D009_.wvu.PrintArea" localSheetId="257" hidden="1">'様式D-3_S095'!$B$3:$AO$46</definedName>
    <definedName name="Z_D77EBD73_782E_4A63_AC37_29D349B4D009_.wvu.PrintArea" localSheetId="258" hidden="1">'様式D-3_S096'!$B$3:$AO$46</definedName>
    <definedName name="Z_D77EBD73_782E_4A63_AC37_29D349B4D009_.wvu.PrintArea" localSheetId="259" hidden="1">'様式D-3_S097'!$B$3:$AO$46</definedName>
    <definedName name="Z_D77EBD73_782E_4A63_AC37_29D349B4D009_.wvu.PrintArea" localSheetId="260" hidden="1">'様式D-3_S098'!$B$3:$AO$46</definedName>
    <definedName name="Z_D77EBD73_782E_4A63_AC37_29D349B4D009_.wvu.PrintArea" localSheetId="261" hidden="1">'様式D-3_S099'!$B$3:$AO$46</definedName>
    <definedName name="Z_D77EBD73_782E_4A63_AC37_29D349B4D009_.wvu.PrintArea" localSheetId="262" hidden="1">'様式D-3_S100'!$B$3:$AO$46</definedName>
    <definedName name="Z_D77EBD73_782E_4A63_AC37_29D349B4D009_.wvu.PrintArea" localSheetId="263" hidden="1">'様式D-3_S101'!$B$3:$AO$46</definedName>
    <definedName name="Z_D77EBD73_782E_4A63_AC37_29D349B4D009_.wvu.PrintArea" localSheetId="265" hidden="1">'様式D-3_S103'!$B$3:$AO$46</definedName>
    <definedName name="Z_D77EBD73_782E_4A63_AC37_29D349B4D009_.wvu.PrintArea" localSheetId="266" hidden="1">'様式D-3_S104'!$B$3:$AO$46</definedName>
    <definedName name="Z_D77EBD73_782E_4A63_AC37_29D349B4D009_.wvu.PrintArea" localSheetId="267" hidden="1">'様式D-3_S105'!$B$3:$AO$46</definedName>
    <definedName name="Z_D77EBD73_782E_4A63_AC37_29D349B4D009_.wvu.PrintArea" localSheetId="268" hidden="1">'様式D-3_S106'!$B$3:$AO$46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14">テーブル1[対象箇所]</definedName>
    <definedName name="対象箇所" localSheetId="6">テーブル1[対象箇所]</definedName>
    <definedName name="対象箇所" localSheetId="7">テーブル1[対象箇所]</definedName>
    <definedName name="対象箇所" localSheetId="8">テーブル1[対象箇所]</definedName>
    <definedName name="対象箇所" localSheetId="9">テーブル1[対象箇所]</definedName>
    <definedName name="対象箇所" localSheetId="10">テーブル1[対象箇所]</definedName>
    <definedName name="対象箇所" localSheetId="11">テーブル1[対象箇所]</definedName>
    <definedName name="対象箇所" localSheetId="12">テーブル1[対象箇所]</definedName>
    <definedName name="対象箇所" localSheetId="13">テーブル1[対象箇所]</definedName>
    <definedName name="対象箇所" localSheetId="27">テーブル1[対象箇所]</definedName>
    <definedName name="対象箇所" localSheetId="117">テーブル1[対象箇所]</definedName>
    <definedName name="対象箇所" localSheetId="118">テーブル1[対象箇所]</definedName>
    <definedName name="対象箇所" localSheetId="119">テーブル1[対象箇所]</definedName>
    <definedName name="対象箇所" localSheetId="120">テーブル1[対象箇所]</definedName>
    <definedName name="対象箇所" localSheetId="121">テーブル1[対象箇所]</definedName>
    <definedName name="対象箇所" localSheetId="122">テーブル1[対象箇所]</definedName>
    <definedName name="対象箇所" localSheetId="123">テーブル1[対象箇所]</definedName>
    <definedName name="対象箇所" localSheetId="124">テーブル1[対象箇所]</definedName>
    <definedName name="対象箇所" localSheetId="125">テーブル1[対象箇所]</definedName>
    <definedName name="対象箇所" localSheetId="126">テーブル1[対象箇所]</definedName>
    <definedName name="対象箇所" localSheetId="28">テーブル1[対象箇所]</definedName>
    <definedName name="対象箇所" localSheetId="127">テーブル1[対象箇所]</definedName>
    <definedName name="対象箇所" localSheetId="128">テーブル1[対象箇所]</definedName>
    <definedName name="対象箇所" localSheetId="129">テーブル1[対象箇所]</definedName>
    <definedName name="対象箇所" localSheetId="130">テーブル1[対象箇所]</definedName>
    <definedName name="対象箇所" localSheetId="131">テーブル1[対象箇所]</definedName>
    <definedName name="対象箇所" localSheetId="132">テーブル1[対象箇所]</definedName>
    <definedName name="対象箇所" localSheetId="133">テーブル1[対象箇所]</definedName>
    <definedName name="対象箇所" localSheetId="134">テーブル1[対象箇所]</definedName>
    <definedName name="対象箇所" localSheetId="135">テーブル1[対象箇所]</definedName>
    <definedName name="対象箇所" localSheetId="136">テーブル1[対象箇所]</definedName>
    <definedName name="対象箇所" localSheetId="29">テーブル1[対象箇所]</definedName>
    <definedName name="対象箇所" localSheetId="137">テーブル1[対象箇所]</definedName>
    <definedName name="対象箇所" localSheetId="138">テーブル1[対象箇所]</definedName>
    <definedName name="対象箇所" localSheetId="139">テーブル1[対象箇所]</definedName>
    <definedName name="対象箇所" localSheetId="140">テーブル1[対象箇所]</definedName>
    <definedName name="対象箇所" localSheetId="141">テーブル1[対象箇所]</definedName>
    <definedName name="対象箇所" localSheetId="142">テーブル1[対象箇所]</definedName>
    <definedName name="対象箇所" localSheetId="143">テーブル1[対象箇所]</definedName>
    <definedName name="対象箇所" localSheetId="144">テーブル1[対象箇所]</definedName>
    <definedName name="対象箇所" localSheetId="145">テーブル1[対象箇所]</definedName>
    <definedName name="対象箇所" localSheetId="146">テーブル1[対象箇所]</definedName>
    <definedName name="対象箇所" localSheetId="30">テーブル1[対象箇所]</definedName>
    <definedName name="対象箇所" localSheetId="31">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5">テーブル1[対象箇所]</definedName>
    <definedName name="対象箇所" localSheetId="36">テーブル1[対象箇所]</definedName>
    <definedName name="対象箇所" localSheetId="19">テーブル1[対象箇所]</definedName>
    <definedName name="対象箇所" localSheetId="37">テーブル1[対象箇所]</definedName>
    <definedName name="対象箇所" localSheetId="38">テーブル1[対象箇所]</definedName>
    <definedName name="対象箇所" localSheetId="39">テーブル1[対象箇所]</definedName>
    <definedName name="対象箇所" localSheetId="40">テーブル1[対象箇所]</definedName>
    <definedName name="対象箇所" localSheetId="41">テーブル1[対象箇所]</definedName>
    <definedName name="対象箇所" localSheetId="42">テーブル1[対象箇所]</definedName>
    <definedName name="対象箇所" localSheetId="43">テーブル1[対象箇所]</definedName>
    <definedName name="対象箇所" localSheetId="44">テーブル1[対象箇所]</definedName>
    <definedName name="対象箇所" localSheetId="45">テーブル1[対象箇所]</definedName>
    <definedName name="対象箇所" localSheetId="46">テーブル1[対象箇所]</definedName>
    <definedName name="対象箇所" localSheetId="20">テーブル1[対象箇所]</definedName>
    <definedName name="対象箇所" localSheetId="47">テーブル1[対象箇所]</definedName>
    <definedName name="対象箇所" localSheetId="48">テーブル1[対象箇所]</definedName>
    <definedName name="対象箇所" localSheetId="49">テーブル1[対象箇所]</definedName>
    <definedName name="対象箇所" localSheetId="50">テーブル1[対象箇所]</definedName>
    <definedName name="対象箇所" localSheetId="51">テーブル1[対象箇所]</definedName>
    <definedName name="対象箇所" localSheetId="52">テーブル1[対象箇所]</definedName>
    <definedName name="対象箇所" localSheetId="53">テーブル1[対象箇所]</definedName>
    <definedName name="対象箇所" localSheetId="54">テーブル1[対象箇所]</definedName>
    <definedName name="対象箇所" localSheetId="55">テーブル1[対象箇所]</definedName>
    <definedName name="対象箇所" localSheetId="56">テーブル1[対象箇所]</definedName>
    <definedName name="対象箇所" localSheetId="21">テーブル1[対象箇所]</definedName>
    <definedName name="対象箇所" localSheetId="57">テーブル1[対象箇所]</definedName>
    <definedName name="対象箇所" localSheetId="58">テーブル1[対象箇所]</definedName>
    <definedName name="対象箇所" localSheetId="59">テーブル1[対象箇所]</definedName>
    <definedName name="対象箇所" localSheetId="60">テーブル1[対象箇所]</definedName>
    <definedName name="対象箇所" localSheetId="61">テーブル1[対象箇所]</definedName>
    <definedName name="対象箇所" localSheetId="62">テーブル1[対象箇所]</definedName>
    <definedName name="対象箇所" localSheetId="63">テーブル1[対象箇所]</definedName>
    <definedName name="対象箇所" localSheetId="64">テーブル1[対象箇所]</definedName>
    <definedName name="対象箇所" localSheetId="65">テーブル1[対象箇所]</definedName>
    <definedName name="対象箇所" localSheetId="66">テーブル1[対象箇所]</definedName>
    <definedName name="対象箇所" localSheetId="22">テーブル1[対象箇所]</definedName>
    <definedName name="対象箇所" localSheetId="67">テーブル1[対象箇所]</definedName>
    <definedName name="対象箇所" localSheetId="68">テーブル1[対象箇所]</definedName>
    <definedName name="対象箇所" localSheetId="69">テーブル1[対象箇所]</definedName>
    <definedName name="対象箇所" localSheetId="70">テーブル1[対象箇所]</definedName>
    <definedName name="対象箇所" localSheetId="71">テーブル1[対象箇所]</definedName>
    <definedName name="対象箇所" localSheetId="72">テーブル1[対象箇所]</definedName>
    <definedName name="対象箇所" localSheetId="73">テーブル1[対象箇所]</definedName>
    <definedName name="対象箇所" localSheetId="74">テーブル1[対象箇所]</definedName>
    <definedName name="対象箇所" localSheetId="75">テーブル1[対象箇所]</definedName>
    <definedName name="対象箇所" localSheetId="76">テーブル1[対象箇所]</definedName>
    <definedName name="対象箇所" localSheetId="23">テーブル1[対象箇所]</definedName>
    <definedName name="対象箇所" localSheetId="77">テーブル1[対象箇所]</definedName>
    <definedName name="対象箇所" localSheetId="78">テーブル1[対象箇所]</definedName>
    <definedName name="対象箇所" localSheetId="79">テーブル1[対象箇所]</definedName>
    <definedName name="対象箇所" localSheetId="80">テーブル1[対象箇所]</definedName>
    <definedName name="対象箇所" localSheetId="81">テーブル1[対象箇所]</definedName>
    <definedName name="対象箇所" localSheetId="82">テーブル1[対象箇所]</definedName>
    <definedName name="対象箇所" localSheetId="83">テーブル1[対象箇所]</definedName>
    <definedName name="対象箇所" localSheetId="84">テーブル1[対象箇所]</definedName>
    <definedName name="対象箇所" localSheetId="85">テーブル1[対象箇所]</definedName>
    <definedName name="対象箇所" localSheetId="86">テーブル1[対象箇所]</definedName>
    <definedName name="対象箇所" localSheetId="24">テーブル1[対象箇所]</definedName>
    <definedName name="対象箇所" localSheetId="87">テーブル1[対象箇所]</definedName>
    <definedName name="対象箇所" localSheetId="88">テーブル1[対象箇所]</definedName>
    <definedName name="対象箇所" localSheetId="89">テーブル1[対象箇所]</definedName>
    <definedName name="対象箇所" localSheetId="90">テーブル1[対象箇所]</definedName>
    <definedName name="対象箇所" localSheetId="91">テーブル1[対象箇所]</definedName>
    <definedName name="対象箇所" localSheetId="92">テーブル1[対象箇所]</definedName>
    <definedName name="対象箇所" localSheetId="93">テーブル1[対象箇所]</definedName>
    <definedName name="対象箇所" localSheetId="94">テーブル1[対象箇所]</definedName>
    <definedName name="対象箇所" localSheetId="95">テーブル1[対象箇所]</definedName>
    <definedName name="対象箇所" localSheetId="96">テーブル1[対象箇所]</definedName>
    <definedName name="対象箇所" localSheetId="25">テーブル1[対象箇所]</definedName>
    <definedName name="対象箇所" localSheetId="97">テーブル1[対象箇所]</definedName>
    <definedName name="対象箇所" localSheetId="98">テーブル1[対象箇所]</definedName>
    <definedName name="対象箇所" localSheetId="99">テーブル1[対象箇所]</definedName>
    <definedName name="対象箇所" localSheetId="100">テーブル1[対象箇所]</definedName>
    <definedName name="対象箇所" localSheetId="101">テーブル1[対象箇所]</definedName>
    <definedName name="対象箇所" localSheetId="102">テーブル1[対象箇所]</definedName>
    <definedName name="対象箇所" localSheetId="103">テーブル1[対象箇所]</definedName>
    <definedName name="対象箇所" localSheetId="104">テーブル1[対象箇所]</definedName>
    <definedName name="対象箇所" localSheetId="105">テーブル1[対象箇所]</definedName>
    <definedName name="対象箇所" localSheetId="106">テーブル1[対象箇所]</definedName>
    <definedName name="対象箇所" localSheetId="26">テーブル1[対象箇所]</definedName>
    <definedName name="対象箇所" localSheetId="107">テーブル1[対象箇所]</definedName>
    <definedName name="対象箇所" localSheetId="108">テーブル1[対象箇所]</definedName>
    <definedName name="対象箇所" localSheetId="109">テーブル1[対象箇所]</definedName>
    <definedName name="対象箇所" localSheetId="110">テーブル1[対象箇所]</definedName>
    <definedName name="対象箇所" localSheetId="111">テーブル1[対象箇所]</definedName>
    <definedName name="対象箇所" localSheetId="112">テーブル1[対象箇所]</definedName>
    <definedName name="対象箇所" localSheetId="113">テーブル1[対象箇所]</definedName>
    <definedName name="対象箇所" localSheetId="114">テーブル1[対象箇所]</definedName>
    <definedName name="対象箇所" localSheetId="115">テーブル1[対象箇所]</definedName>
    <definedName name="対象箇所" localSheetId="116">テーブル1[対象箇所]</definedName>
    <definedName name="対象箇所" localSheetId="158">テーブル1[対象箇所]</definedName>
    <definedName name="対象箇所" localSheetId="159">テーブル1[対象箇所]</definedName>
    <definedName name="対象箇所" localSheetId="160">テーブル1[対象箇所]</definedName>
    <definedName name="対象箇所" localSheetId="161">テーブル1[対象箇所]</definedName>
    <definedName name="対象箇所" localSheetId="150">テーブル1[対象箇所]</definedName>
    <definedName name="対象箇所" localSheetId="151">テーブル1[対象箇所]</definedName>
    <definedName name="対象箇所" localSheetId="152">テーブル1[対象箇所]</definedName>
    <definedName name="対象箇所" localSheetId="153">テーブル1[対象箇所]</definedName>
    <definedName name="対象箇所" localSheetId="154">テーブル1[対象箇所]</definedName>
    <definedName name="対象箇所" localSheetId="155">テーブル1[対象箇所]</definedName>
    <definedName name="対象箇所" localSheetId="156">テーブル1[対象箇所]</definedName>
    <definedName name="対象箇所" localSheetId="157">テーブル1[対象箇所]</definedName>
    <definedName name="対象箇所" localSheetId="269">テーブル1[対象箇所]</definedName>
    <definedName name="対象箇所" localSheetId="163">テーブル1[対象箇所]</definedName>
    <definedName name="対象箇所" localSheetId="164">テーブル1[対象箇所]</definedName>
    <definedName name="対象箇所" localSheetId="165">テーブル1[対象箇所]</definedName>
    <definedName name="対象箇所" localSheetId="166">テーブル1[対象箇所]</definedName>
    <definedName name="対象箇所" localSheetId="167">テーブル1[対象箇所]</definedName>
    <definedName name="対象箇所" localSheetId="168">テーブル1[対象箇所]</definedName>
    <definedName name="対象箇所" localSheetId="169">テーブル1[対象箇所]</definedName>
    <definedName name="対象箇所" localSheetId="170">テーブル1[対象箇所]</definedName>
    <definedName name="対象箇所" localSheetId="171">テーブル1[対象箇所]</definedName>
    <definedName name="対象箇所" localSheetId="172">テーブル1[対象箇所]</definedName>
    <definedName name="対象箇所" localSheetId="264">テーブル1[対象箇所]</definedName>
    <definedName name="対象箇所" localSheetId="173">テーブル1[対象箇所]</definedName>
    <definedName name="対象箇所" localSheetId="174">テーブル1[対象箇所]</definedName>
    <definedName name="対象箇所" localSheetId="175">テーブル1[対象箇所]</definedName>
    <definedName name="対象箇所" localSheetId="176">テーブル1[対象箇所]</definedName>
    <definedName name="対象箇所" localSheetId="177">テーブル1[対象箇所]</definedName>
    <definedName name="対象箇所" localSheetId="178">テーブル1[対象箇所]</definedName>
    <definedName name="対象箇所" localSheetId="179">テーブル1[対象箇所]</definedName>
    <definedName name="対象箇所" localSheetId="180">テーブル1[対象箇所]</definedName>
    <definedName name="対象箇所" localSheetId="181">テーブル1[対象箇所]</definedName>
    <definedName name="対象箇所" localSheetId="182">テーブル1[対象箇所]</definedName>
    <definedName name="対象箇所" localSheetId="183">テーブル1[対象箇所]</definedName>
    <definedName name="対象箇所" localSheetId="184">テーブル1[対象箇所]</definedName>
    <definedName name="対象箇所" localSheetId="185">テーブル1[対象箇所]</definedName>
    <definedName name="対象箇所" localSheetId="186">テーブル1[対象箇所]</definedName>
    <definedName name="対象箇所" localSheetId="187">テーブル1[対象箇所]</definedName>
    <definedName name="対象箇所" localSheetId="188">テーブル1[対象箇所]</definedName>
    <definedName name="対象箇所" localSheetId="189">テーブル1[対象箇所]</definedName>
    <definedName name="対象箇所" localSheetId="190">テーブル1[対象箇所]</definedName>
    <definedName name="対象箇所" localSheetId="191">テーブル1[対象箇所]</definedName>
    <definedName name="対象箇所" localSheetId="192">テーブル1[対象箇所]</definedName>
    <definedName name="対象箇所" localSheetId="193">テーブル1[対象箇所]</definedName>
    <definedName name="対象箇所" localSheetId="194">テーブル1[対象箇所]</definedName>
    <definedName name="対象箇所" localSheetId="195">テーブル1[対象箇所]</definedName>
    <definedName name="対象箇所" localSheetId="196">テーブル1[対象箇所]</definedName>
    <definedName name="対象箇所" localSheetId="197">テーブル1[対象箇所]</definedName>
    <definedName name="対象箇所" localSheetId="198">テーブル1[対象箇所]</definedName>
    <definedName name="対象箇所" localSheetId="199">テーブル1[対象箇所]</definedName>
    <definedName name="対象箇所" localSheetId="200">テーブル1[対象箇所]</definedName>
    <definedName name="対象箇所" localSheetId="201">テーブル1[対象箇所]</definedName>
    <definedName name="対象箇所" localSheetId="202">テーブル1[対象箇所]</definedName>
    <definedName name="対象箇所" localSheetId="203">テーブル1[対象箇所]</definedName>
    <definedName name="対象箇所" localSheetId="204">テーブル1[対象箇所]</definedName>
    <definedName name="対象箇所" localSheetId="205">テーブル1[対象箇所]</definedName>
    <definedName name="対象箇所" localSheetId="206">テーブル1[対象箇所]</definedName>
    <definedName name="対象箇所" localSheetId="207">テーブル1[対象箇所]</definedName>
    <definedName name="対象箇所" localSheetId="208">テーブル1[対象箇所]</definedName>
    <definedName name="対象箇所" localSheetId="209">テーブル1[対象箇所]</definedName>
    <definedName name="対象箇所" localSheetId="210">テーブル1[対象箇所]</definedName>
    <definedName name="対象箇所" localSheetId="211">テーブル1[対象箇所]</definedName>
    <definedName name="対象箇所" localSheetId="212">テーブル1[対象箇所]</definedName>
    <definedName name="対象箇所" localSheetId="213">テーブル1[対象箇所]</definedName>
    <definedName name="対象箇所" localSheetId="214">テーブル1[対象箇所]</definedName>
    <definedName name="対象箇所" localSheetId="215">テーブル1[対象箇所]</definedName>
    <definedName name="対象箇所" localSheetId="216">テーブル1[対象箇所]</definedName>
    <definedName name="対象箇所" localSheetId="217">テーブル1[対象箇所]</definedName>
    <definedName name="対象箇所" localSheetId="218">テーブル1[対象箇所]</definedName>
    <definedName name="対象箇所" localSheetId="219">テーブル1[対象箇所]</definedName>
    <definedName name="対象箇所" localSheetId="220">テーブル1[対象箇所]</definedName>
    <definedName name="対象箇所" localSheetId="221">テーブル1[対象箇所]</definedName>
    <definedName name="対象箇所" localSheetId="222">テーブル1[対象箇所]</definedName>
    <definedName name="対象箇所" localSheetId="223">テーブル1[対象箇所]</definedName>
    <definedName name="対象箇所" localSheetId="224">テーブル1[対象箇所]</definedName>
    <definedName name="対象箇所" localSheetId="225">テーブル1[対象箇所]</definedName>
    <definedName name="対象箇所" localSheetId="226">テーブル1[対象箇所]</definedName>
    <definedName name="対象箇所" localSheetId="227">テーブル1[対象箇所]</definedName>
    <definedName name="対象箇所" localSheetId="228">テーブル1[対象箇所]</definedName>
    <definedName name="対象箇所" localSheetId="229">テーブル1[対象箇所]</definedName>
    <definedName name="対象箇所" localSheetId="230">テーブル1[対象箇所]</definedName>
    <definedName name="対象箇所" localSheetId="231">テーブル1[対象箇所]</definedName>
    <definedName name="対象箇所" localSheetId="232">テーブル1[対象箇所]</definedName>
    <definedName name="対象箇所" localSheetId="233">テーブル1[対象箇所]</definedName>
    <definedName name="対象箇所" localSheetId="234">テーブル1[対象箇所]</definedName>
    <definedName name="対象箇所" localSheetId="235">テーブル1[対象箇所]</definedName>
    <definedName name="対象箇所" localSheetId="236">テーブル1[対象箇所]</definedName>
    <definedName name="対象箇所" localSheetId="237">テーブル1[対象箇所]</definedName>
    <definedName name="対象箇所" localSheetId="238">テーブル1[対象箇所]</definedName>
    <definedName name="対象箇所" localSheetId="239">テーブル1[対象箇所]</definedName>
    <definedName name="対象箇所" localSheetId="240">テーブル1[対象箇所]</definedName>
    <definedName name="対象箇所" localSheetId="241">テーブル1[対象箇所]</definedName>
    <definedName name="対象箇所" localSheetId="242">テーブル1[対象箇所]</definedName>
    <definedName name="対象箇所" localSheetId="243">テーブル1[対象箇所]</definedName>
    <definedName name="対象箇所" localSheetId="244">テーブル1[対象箇所]</definedName>
    <definedName name="対象箇所" localSheetId="245">テーブル1[対象箇所]</definedName>
    <definedName name="対象箇所" localSheetId="246">テーブル1[対象箇所]</definedName>
    <definedName name="対象箇所" localSheetId="247">テーブル1[対象箇所]</definedName>
    <definedName name="対象箇所" localSheetId="248">テーブル1[対象箇所]</definedName>
    <definedName name="対象箇所" localSheetId="249">テーブル1[対象箇所]</definedName>
    <definedName name="対象箇所" localSheetId="250">テーブル1[対象箇所]</definedName>
    <definedName name="対象箇所" localSheetId="251">テーブル1[対象箇所]</definedName>
    <definedName name="対象箇所" localSheetId="252">テーブル1[対象箇所]</definedName>
    <definedName name="対象箇所" localSheetId="253">テーブル1[対象箇所]</definedName>
    <definedName name="対象箇所" localSheetId="254">テーブル1[対象箇所]</definedName>
    <definedName name="対象箇所" localSheetId="255">テーブル1[対象箇所]</definedName>
    <definedName name="対象箇所" localSheetId="256">テーブル1[対象箇所]</definedName>
    <definedName name="対象箇所" localSheetId="257">テーブル1[対象箇所]</definedName>
    <definedName name="対象箇所" localSheetId="258">テーブル1[対象箇所]</definedName>
    <definedName name="対象箇所" localSheetId="259">テーブル1[対象箇所]</definedName>
    <definedName name="対象箇所" localSheetId="260">テーブル1[対象箇所]</definedName>
    <definedName name="対象箇所" localSheetId="261">テーブル1[対象箇所]</definedName>
    <definedName name="対象箇所" localSheetId="262">テーブル1[対象箇所]</definedName>
    <definedName name="対象箇所" localSheetId="263">テーブル1[対象箇所]</definedName>
    <definedName name="対象箇所" localSheetId="265">テーブル1[対象箇所]</definedName>
    <definedName name="対象箇所" localSheetId="266">テーブル1[対象箇所]</definedName>
    <definedName name="対象箇所" localSheetId="267">テーブル1[対象箇所]</definedName>
    <definedName name="対象箇所" localSheetId="268">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5" i="328" l="1"/>
  <c r="W5" i="327"/>
  <c r="W5" i="326"/>
  <c r="W5" i="325"/>
  <c r="W5" i="324"/>
  <c r="W5" i="323"/>
  <c r="W5" i="322"/>
  <c r="W5" i="321"/>
  <c r="W5" i="320"/>
  <c r="AJ32" i="319"/>
  <c r="BI5" i="319" s="1"/>
  <c r="AI32" i="319"/>
  <c r="AH32" i="319"/>
  <c r="AH35" i="319" s="1"/>
  <c r="BQ5" i="319" s="1"/>
  <c r="AG32" i="319"/>
  <c r="AG35" i="319" s="1"/>
  <c r="BP5" i="319" s="1"/>
  <c r="AF32" i="319"/>
  <c r="BE5" i="319" s="1"/>
  <c r="AE32" i="319"/>
  <c r="BD5" i="319" s="1"/>
  <c r="AD32" i="319"/>
  <c r="AC32" i="319"/>
  <c r="AC35" i="319" s="1"/>
  <c r="BM5" i="319" s="1"/>
  <c r="AB32" i="319"/>
  <c r="BA5" i="319" s="1"/>
  <c r="AA32" i="319"/>
  <c r="AZ5" i="319" s="1"/>
  <c r="Z32" i="319"/>
  <c r="AY5" i="319" s="1"/>
  <c r="Y32" i="319"/>
  <c r="AX5" i="319" s="1"/>
  <c r="AJ31" i="319"/>
  <c r="CH5" i="319" s="1"/>
  <c r="AI31" i="319"/>
  <c r="CG5" i="319" s="1"/>
  <c r="AH31" i="319"/>
  <c r="CF5" i="319" s="1"/>
  <c r="AG31" i="319"/>
  <c r="CE5" i="319" s="1"/>
  <c r="AF31" i="319"/>
  <c r="CD5" i="319" s="1"/>
  <c r="AE31" i="319"/>
  <c r="CC5" i="319" s="1"/>
  <c r="AD31" i="319"/>
  <c r="CB5" i="319" s="1"/>
  <c r="AC31" i="319"/>
  <c r="CA5" i="319" s="1"/>
  <c r="AQ30" i="319"/>
  <c r="AQ29" i="319"/>
  <c r="AQ28" i="319"/>
  <c r="AQ27" i="319"/>
  <c r="AQ26" i="319"/>
  <c r="AQ25" i="319"/>
  <c r="AQ24" i="319"/>
  <c r="AQ23" i="319"/>
  <c r="AQ22" i="319"/>
  <c r="AQ21" i="319"/>
  <c r="AQ20" i="319"/>
  <c r="AQ19" i="319"/>
  <c r="AQ18" i="319"/>
  <c r="AQ17" i="319"/>
  <c r="AQ16" i="319"/>
  <c r="AQ15" i="319"/>
  <c r="AQ14" i="319"/>
  <c r="AQ13" i="319"/>
  <c r="AQ12" i="319"/>
  <c r="AQ11" i="319"/>
  <c r="BV5" i="319"/>
  <c r="BU5" i="319"/>
  <c r="BT5" i="319"/>
  <c r="BS5" i="319"/>
  <c r="AW5" i="319"/>
  <c r="AV5" i="319"/>
  <c r="AJ32" i="318"/>
  <c r="BI5" i="318" s="1"/>
  <c r="AI32" i="318"/>
  <c r="AH32" i="318"/>
  <c r="AH35" i="318" s="1"/>
  <c r="BQ5" i="318" s="1"/>
  <c r="AG32" i="318"/>
  <c r="AG35" i="318" s="1"/>
  <c r="BP5" i="318" s="1"/>
  <c r="AF32" i="318"/>
  <c r="BE5" i="318" s="1"/>
  <c r="AE32" i="318"/>
  <c r="BD5" i="318" s="1"/>
  <c r="AD32" i="318"/>
  <c r="AD35" i="318" s="1"/>
  <c r="BN5" i="318" s="1"/>
  <c r="AC32" i="318"/>
  <c r="AB32" i="318"/>
  <c r="BA5" i="318" s="1"/>
  <c r="AA32" i="318"/>
  <c r="AZ5" i="318" s="1"/>
  <c r="Z32" i="318"/>
  <c r="Y32" i="318"/>
  <c r="BW5" i="318" s="1"/>
  <c r="AJ31" i="318"/>
  <c r="CH5" i="318" s="1"/>
  <c r="AI31" i="318"/>
  <c r="CG5" i="318" s="1"/>
  <c r="AH31" i="318"/>
  <c r="CF5" i="318" s="1"/>
  <c r="AG31" i="318"/>
  <c r="CE5" i="318" s="1"/>
  <c r="AF31" i="318"/>
  <c r="CD5" i="318" s="1"/>
  <c r="AE31" i="318"/>
  <c r="CC5" i="318" s="1"/>
  <c r="AD31" i="318"/>
  <c r="CB5" i="318" s="1"/>
  <c r="AC31" i="318"/>
  <c r="CA5" i="318" s="1"/>
  <c r="AQ30" i="318"/>
  <c r="AQ29" i="318"/>
  <c r="AQ28" i="318"/>
  <c r="AQ27" i="318"/>
  <c r="AQ26" i="318"/>
  <c r="AQ25" i="318"/>
  <c r="AQ24" i="318"/>
  <c r="AQ23" i="318"/>
  <c r="AQ22" i="318"/>
  <c r="AQ21" i="318"/>
  <c r="AQ20" i="318"/>
  <c r="AQ19" i="318"/>
  <c r="AQ18" i="318"/>
  <c r="AQ17" i="318"/>
  <c r="AQ16" i="318"/>
  <c r="AQ15" i="318"/>
  <c r="AQ14" i="318"/>
  <c r="AQ13" i="318"/>
  <c r="AQ12" i="318"/>
  <c r="AQ11" i="318"/>
  <c r="BV5" i="318"/>
  <c r="BU5" i="318"/>
  <c r="BT5" i="318"/>
  <c r="BS5" i="318"/>
  <c r="AW5" i="318"/>
  <c r="AV5" i="318"/>
  <c r="AJ32" i="317"/>
  <c r="BI5" i="317" s="1"/>
  <c r="AI32" i="317"/>
  <c r="AH32" i="317"/>
  <c r="AH35" i="317" s="1"/>
  <c r="BQ5" i="317" s="1"/>
  <c r="AG32" i="317"/>
  <c r="AG35" i="317" s="1"/>
  <c r="BP5" i="317" s="1"/>
  <c r="AF32" i="317"/>
  <c r="BE5" i="317" s="1"/>
  <c r="AE32" i="317"/>
  <c r="BD5" i="317" s="1"/>
  <c r="AD32" i="317"/>
  <c r="AD35" i="317" s="1"/>
  <c r="BN5" i="317" s="1"/>
  <c r="AC32" i="317"/>
  <c r="AC35" i="317" s="1"/>
  <c r="AB32" i="317"/>
  <c r="BA5" i="317" s="1"/>
  <c r="AA32" i="317"/>
  <c r="Z32" i="317"/>
  <c r="Y32" i="317"/>
  <c r="Y35" i="317" s="1"/>
  <c r="BJ5" i="317" s="1"/>
  <c r="AJ31" i="317"/>
  <c r="CH5" i="317" s="1"/>
  <c r="AI31" i="317"/>
  <c r="CG5" i="317" s="1"/>
  <c r="AH31" i="317"/>
  <c r="CF5" i="317" s="1"/>
  <c r="AG31" i="317"/>
  <c r="CE5" i="317" s="1"/>
  <c r="AF31" i="317"/>
  <c r="CD5" i="317" s="1"/>
  <c r="AE31" i="317"/>
  <c r="CC5" i="317" s="1"/>
  <c r="AD31" i="317"/>
  <c r="CB5" i="317" s="1"/>
  <c r="AC31" i="317"/>
  <c r="CA5" i="317" s="1"/>
  <c r="AQ30" i="317"/>
  <c r="AQ29" i="317"/>
  <c r="AQ28" i="317"/>
  <c r="AQ27" i="317"/>
  <c r="AQ26" i="317"/>
  <c r="AQ25" i="317"/>
  <c r="AQ24" i="317"/>
  <c r="AQ23" i="317"/>
  <c r="AQ22" i="317"/>
  <c r="AQ21" i="317"/>
  <c r="AQ20" i="317"/>
  <c r="AQ19" i="317"/>
  <c r="AQ18" i="317"/>
  <c r="AQ17" i="317"/>
  <c r="AQ16" i="317"/>
  <c r="AQ15" i="317"/>
  <c r="AQ14" i="317"/>
  <c r="AQ13" i="317"/>
  <c r="AQ12" i="317"/>
  <c r="AQ11" i="317"/>
  <c r="BV5" i="317"/>
  <c r="BU5" i="317"/>
  <c r="BT5" i="317"/>
  <c r="BS5" i="317"/>
  <c r="AW5" i="317"/>
  <c r="AV5" i="317"/>
  <c r="AJ32" i="316"/>
  <c r="BI5" i="316" s="1"/>
  <c r="AI32" i="316"/>
  <c r="AH32" i="316"/>
  <c r="AH35" i="316" s="1"/>
  <c r="BQ5" i="316" s="1"/>
  <c r="AG32" i="316"/>
  <c r="AG35" i="316" s="1"/>
  <c r="BP5" i="316" s="1"/>
  <c r="AF32" i="316"/>
  <c r="BE5" i="316" s="1"/>
  <c r="AE32" i="316"/>
  <c r="AD32" i="316"/>
  <c r="AC32" i="316"/>
  <c r="AC35" i="316" s="1"/>
  <c r="AB32" i="316"/>
  <c r="BA5" i="316" s="1"/>
  <c r="AA32" i="316"/>
  <c r="Z32" i="316"/>
  <c r="Y32" i="316"/>
  <c r="BW5" i="316" s="1"/>
  <c r="AJ31" i="316"/>
  <c r="CH5" i="316" s="1"/>
  <c r="AI31" i="316"/>
  <c r="CG5" i="316" s="1"/>
  <c r="AH31" i="316"/>
  <c r="CF5" i="316" s="1"/>
  <c r="AG31" i="316"/>
  <c r="CE5" i="316" s="1"/>
  <c r="AF31" i="316"/>
  <c r="CD5" i="316" s="1"/>
  <c r="AE31" i="316"/>
  <c r="CC5" i="316" s="1"/>
  <c r="AD31" i="316"/>
  <c r="CB5" i="316" s="1"/>
  <c r="AC31" i="316"/>
  <c r="CA5" i="316" s="1"/>
  <c r="AQ30" i="316"/>
  <c r="AQ29" i="316"/>
  <c r="AQ28" i="316"/>
  <c r="AQ27" i="316"/>
  <c r="AQ26" i="316"/>
  <c r="AQ25" i="316"/>
  <c r="AQ24" i="316"/>
  <c r="AQ23" i="316"/>
  <c r="AQ22" i="316"/>
  <c r="AQ21" i="316"/>
  <c r="AQ20" i="316"/>
  <c r="AQ19" i="316"/>
  <c r="AQ18" i="316"/>
  <c r="AQ17" i="316"/>
  <c r="AQ16" i="316"/>
  <c r="AQ15" i="316"/>
  <c r="AQ14" i="316"/>
  <c r="AQ13" i="316"/>
  <c r="AQ12" i="316"/>
  <c r="AQ11" i="316"/>
  <c r="BV5" i="316"/>
  <c r="BU5" i="316"/>
  <c r="BT5" i="316"/>
  <c r="BS5" i="316"/>
  <c r="AW5" i="316"/>
  <c r="AV5" i="316"/>
  <c r="AJ32" i="315"/>
  <c r="BI5" i="315" s="1"/>
  <c r="AI32" i="315"/>
  <c r="AH32" i="315"/>
  <c r="AH35" i="315" s="1"/>
  <c r="BQ5" i="315" s="1"/>
  <c r="AG32" i="315"/>
  <c r="AG35" i="315" s="1"/>
  <c r="BP5" i="315" s="1"/>
  <c r="AF32" i="315"/>
  <c r="BE5" i="315" s="1"/>
  <c r="AE32" i="315"/>
  <c r="BD5" i="315" s="1"/>
  <c r="AD32" i="315"/>
  <c r="AD35" i="315" s="1"/>
  <c r="BN5" i="315" s="1"/>
  <c r="AC32" i="315"/>
  <c r="AC35" i="315" s="1"/>
  <c r="AB32" i="315"/>
  <c r="BA5" i="315" s="1"/>
  <c r="AA32" i="315"/>
  <c r="AZ5" i="315" s="1"/>
  <c r="Z32" i="315"/>
  <c r="Y32" i="315"/>
  <c r="BW5" i="315" s="1"/>
  <c r="AJ31" i="315"/>
  <c r="CH5" i="315" s="1"/>
  <c r="AI31" i="315"/>
  <c r="CG5" i="315" s="1"/>
  <c r="AH31" i="315"/>
  <c r="CF5" i="315" s="1"/>
  <c r="AG31" i="315"/>
  <c r="CE5" i="315" s="1"/>
  <c r="AF31" i="315"/>
  <c r="CD5" i="315" s="1"/>
  <c r="AE31" i="315"/>
  <c r="CC5" i="315" s="1"/>
  <c r="AD31" i="315"/>
  <c r="CB5" i="315" s="1"/>
  <c r="AC31" i="315"/>
  <c r="CA5" i="315" s="1"/>
  <c r="AQ30" i="315"/>
  <c r="AQ29" i="315"/>
  <c r="AQ28" i="315"/>
  <c r="AQ27" i="315"/>
  <c r="AQ26" i="315"/>
  <c r="AQ25" i="315"/>
  <c r="AQ24" i="315"/>
  <c r="AQ23" i="315"/>
  <c r="AQ22" i="315"/>
  <c r="AQ21" i="315"/>
  <c r="AQ20" i="315"/>
  <c r="AQ19" i="315"/>
  <c r="AQ18" i="315"/>
  <c r="AQ17" i="315"/>
  <c r="AQ16" i="315"/>
  <c r="AQ15" i="315"/>
  <c r="AQ14" i="315"/>
  <c r="AQ13" i="315"/>
  <c r="AQ12" i="315"/>
  <c r="AQ11" i="315"/>
  <c r="BV5" i="315"/>
  <c r="BU5" i="315"/>
  <c r="BT5" i="315"/>
  <c r="BS5" i="315"/>
  <c r="AW5" i="315"/>
  <c r="AV5" i="315"/>
  <c r="AJ32" i="314"/>
  <c r="BI5" i="314" s="1"/>
  <c r="AI32" i="314"/>
  <c r="AH32" i="314"/>
  <c r="AH35" i="314" s="1"/>
  <c r="BQ5" i="314" s="1"/>
  <c r="AG32" i="314"/>
  <c r="AG35" i="314" s="1"/>
  <c r="BP5" i="314" s="1"/>
  <c r="AF32" i="314"/>
  <c r="BE5" i="314" s="1"/>
  <c r="AE32" i="314"/>
  <c r="BD5" i="314" s="1"/>
  <c r="AD32" i="314"/>
  <c r="AD35" i="314" s="1"/>
  <c r="BN5" i="314" s="1"/>
  <c r="AC32" i="314"/>
  <c r="BB5" i="314" s="1"/>
  <c r="AB32" i="314"/>
  <c r="BA5" i="314" s="1"/>
  <c r="AA32" i="314"/>
  <c r="Z32" i="314"/>
  <c r="AY5" i="314" s="1"/>
  <c r="Y32" i="314"/>
  <c r="AJ31" i="314"/>
  <c r="CH5" i="314" s="1"/>
  <c r="AI31" i="314"/>
  <c r="CG5" i="314" s="1"/>
  <c r="AH31" i="314"/>
  <c r="CF5" i="314" s="1"/>
  <c r="AG31" i="314"/>
  <c r="CE5" i="314" s="1"/>
  <c r="AF31" i="314"/>
  <c r="CD5" i="314" s="1"/>
  <c r="AE31" i="314"/>
  <c r="CC5" i="314" s="1"/>
  <c r="AD31" i="314"/>
  <c r="CB5" i="314" s="1"/>
  <c r="AC31" i="314"/>
  <c r="CA5" i="314" s="1"/>
  <c r="AQ30" i="314"/>
  <c r="AQ29" i="314"/>
  <c r="AQ28" i="314"/>
  <c r="AQ27" i="314"/>
  <c r="AQ26" i="314"/>
  <c r="AQ25" i="314"/>
  <c r="AQ24" i="314"/>
  <c r="AQ23" i="314"/>
  <c r="AQ22" i="314"/>
  <c r="AQ21" i="314"/>
  <c r="AQ20" i="314"/>
  <c r="AQ19" i="314"/>
  <c r="AQ18" i="314"/>
  <c r="AQ17" i="314"/>
  <c r="AQ16" i="314"/>
  <c r="AQ15" i="314"/>
  <c r="AQ14" i="314"/>
  <c r="AQ13" i="314"/>
  <c r="AQ12" i="314"/>
  <c r="AQ11" i="314"/>
  <c r="BV5" i="314"/>
  <c r="BU5" i="314"/>
  <c r="BT5" i="314"/>
  <c r="BS5" i="314"/>
  <c r="AW5" i="314"/>
  <c r="AV5" i="314"/>
  <c r="AJ32" i="313"/>
  <c r="BI5" i="313" s="1"/>
  <c r="AI32" i="313"/>
  <c r="AH32" i="313"/>
  <c r="AH35" i="313" s="1"/>
  <c r="BQ5" i="313" s="1"/>
  <c r="AG32" i="313"/>
  <c r="AG35" i="313" s="1"/>
  <c r="BP5" i="313" s="1"/>
  <c r="AF32" i="313"/>
  <c r="BE5" i="313" s="1"/>
  <c r="AE32" i="313"/>
  <c r="AD32" i="313"/>
  <c r="AD35" i="313" s="1"/>
  <c r="BN5" i="313" s="1"/>
  <c r="AC32" i="313"/>
  <c r="BB5" i="313" s="1"/>
  <c r="AB32" i="313"/>
  <c r="BA5" i="313" s="1"/>
  <c r="AA32" i="313"/>
  <c r="Z32" i="313"/>
  <c r="Y32" i="313"/>
  <c r="AJ31" i="313"/>
  <c r="CH5" i="313" s="1"/>
  <c r="AI31" i="313"/>
  <c r="CG5" i="313" s="1"/>
  <c r="AH31" i="313"/>
  <c r="CF5" i="313" s="1"/>
  <c r="AG31" i="313"/>
  <c r="CE5" i="313" s="1"/>
  <c r="AF31" i="313"/>
  <c r="CD5" i="313" s="1"/>
  <c r="AE31" i="313"/>
  <c r="CC5" i="313" s="1"/>
  <c r="AD31" i="313"/>
  <c r="CB5" i="313" s="1"/>
  <c r="AC31" i="313"/>
  <c r="CA5" i="313" s="1"/>
  <c r="AQ30" i="313"/>
  <c r="AQ29" i="313"/>
  <c r="AQ28" i="313"/>
  <c r="AQ27" i="313"/>
  <c r="AQ26" i="313"/>
  <c r="AQ25" i="313"/>
  <c r="AQ24" i="313"/>
  <c r="AQ23" i="313"/>
  <c r="AQ22" i="313"/>
  <c r="AQ21" i="313"/>
  <c r="AQ20" i="313"/>
  <c r="AQ19" i="313"/>
  <c r="AQ18" i="313"/>
  <c r="AQ17" i="313"/>
  <c r="AQ16" i="313"/>
  <c r="AQ15" i="313"/>
  <c r="AQ14" i="313"/>
  <c r="AQ13" i="313"/>
  <c r="AQ12" i="313"/>
  <c r="AQ11" i="313"/>
  <c r="BV5" i="313"/>
  <c r="BU5" i="313"/>
  <c r="BT5" i="313"/>
  <c r="BS5" i="313"/>
  <c r="AW5" i="313"/>
  <c r="AV5" i="313"/>
  <c r="AJ32" i="312"/>
  <c r="BI5" i="312" s="1"/>
  <c r="AI32" i="312"/>
  <c r="BH5" i="312" s="1"/>
  <c r="AH32" i="312"/>
  <c r="AH35" i="312" s="1"/>
  <c r="BQ5" i="312" s="1"/>
  <c r="AG32" i="312"/>
  <c r="AG35" i="312" s="1"/>
  <c r="BP5" i="312" s="1"/>
  <c r="AF32" i="312"/>
  <c r="BE5" i="312" s="1"/>
  <c r="AE32" i="312"/>
  <c r="BD5" i="312" s="1"/>
  <c r="AD32" i="312"/>
  <c r="AD35" i="312" s="1"/>
  <c r="AC32" i="312"/>
  <c r="BB5" i="312" s="1"/>
  <c r="AB32" i="312"/>
  <c r="BA5" i="312" s="1"/>
  <c r="AA32" i="312"/>
  <c r="Z32" i="312"/>
  <c r="Z35" i="312" s="1"/>
  <c r="BK5" i="312" s="1"/>
  <c r="Y32" i="312"/>
  <c r="AJ31" i="312"/>
  <c r="CH5" i="312" s="1"/>
  <c r="AI31" i="312"/>
  <c r="CG5" i="312" s="1"/>
  <c r="AH31" i="312"/>
  <c r="CF5" i="312" s="1"/>
  <c r="AG31" i="312"/>
  <c r="CE5" i="312" s="1"/>
  <c r="AF31" i="312"/>
  <c r="CD5" i="312" s="1"/>
  <c r="AE31" i="312"/>
  <c r="CC5" i="312" s="1"/>
  <c r="AD31" i="312"/>
  <c r="CB5" i="312" s="1"/>
  <c r="AC31" i="312"/>
  <c r="CA5" i="312" s="1"/>
  <c r="AQ30" i="312"/>
  <c r="AQ29" i="312"/>
  <c r="AQ28" i="312"/>
  <c r="AQ27" i="312"/>
  <c r="AQ26" i="312"/>
  <c r="AQ25" i="312"/>
  <c r="AQ24" i="312"/>
  <c r="AQ23" i="312"/>
  <c r="AQ22" i="312"/>
  <c r="AQ21" i="312"/>
  <c r="AQ20" i="312"/>
  <c r="AQ19" i="312"/>
  <c r="AQ18" i="312"/>
  <c r="AQ17" i="312"/>
  <c r="AQ16" i="312"/>
  <c r="AQ15" i="312"/>
  <c r="AQ14" i="312"/>
  <c r="AQ13" i="312"/>
  <c r="AQ12" i="312"/>
  <c r="AQ11" i="312"/>
  <c r="BV5" i="312"/>
  <c r="BU5" i="312"/>
  <c r="BT5" i="312"/>
  <c r="BS5" i="312"/>
  <c r="AW5" i="312"/>
  <c r="AV5" i="312"/>
  <c r="AJ32" i="311"/>
  <c r="BI5" i="311" s="1"/>
  <c r="AI32" i="311"/>
  <c r="BH5" i="311" s="1"/>
  <c r="AH32" i="311"/>
  <c r="AH35" i="311" s="1"/>
  <c r="BQ5" i="311" s="1"/>
  <c r="AG32" i="311"/>
  <c r="AG35" i="311" s="1"/>
  <c r="BP5" i="311" s="1"/>
  <c r="AF32" i="311"/>
  <c r="BE5" i="311" s="1"/>
  <c r="AE32" i="311"/>
  <c r="AD32" i="311"/>
  <c r="AD35" i="311" s="1"/>
  <c r="BN5" i="311" s="1"/>
  <c r="AC32" i="311"/>
  <c r="AB32" i="311"/>
  <c r="BA5" i="311" s="1"/>
  <c r="AA32" i="311"/>
  <c r="Z32" i="311"/>
  <c r="Y32" i="311"/>
  <c r="AJ31" i="311"/>
  <c r="CH5" i="311" s="1"/>
  <c r="AI31" i="311"/>
  <c r="CG5" i="311" s="1"/>
  <c r="AH31" i="311"/>
  <c r="CF5" i="311" s="1"/>
  <c r="AG31" i="311"/>
  <c r="CE5" i="311" s="1"/>
  <c r="AF31" i="311"/>
  <c r="CD5" i="311" s="1"/>
  <c r="AE31" i="311"/>
  <c r="CC5" i="311" s="1"/>
  <c r="AD31" i="311"/>
  <c r="CB5" i="311" s="1"/>
  <c r="AC31" i="311"/>
  <c r="CA5" i="311" s="1"/>
  <c r="AQ30" i="311"/>
  <c r="AQ29" i="311"/>
  <c r="AQ28" i="311"/>
  <c r="AQ27" i="311"/>
  <c r="AQ26" i="311"/>
  <c r="AQ25" i="311"/>
  <c r="AQ24" i="311"/>
  <c r="AQ23" i="311"/>
  <c r="AQ22" i="311"/>
  <c r="AQ21" i="311"/>
  <c r="AQ20" i="311"/>
  <c r="AQ19" i="311"/>
  <c r="AQ18" i="311"/>
  <c r="AQ17" i="311"/>
  <c r="AQ16" i="311"/>
  <c r="AQ15" i="311"/>
  <c r="AQ14" i="311"/>
  <c r="AQ13" i="311"/>
  <c r="AQ12" i="311"/>
  <c r="AQ11" i="311"/>
  <c r="BV5" i="311"/>
  <c r="BU5" i="311"/>
  <c r="BT5" i="311"/>
  <c r="BS5" i="311"/>
  <c r="AW5" i="311"/>
  <c r="AV5" i="311"/>
  <c r="AJ32" i="310"/>
  <c r="BI5" i="310" s="1"/>
  <c r="AI32" i="310"/>
  <c r="BH5" i="310" s="1"/>
  <c r="AH32" i="310"/>
  <c r="AH35" i="310" s="1"/>
  <c r="BQ5" i="310" s="1"/>
  <c r="AG32" i="310"/>
  <c r="AG35" i="310" s="1"/>
  <c r="BP5" i="310" s="1"/>
  <c r="AF32" i="310"/>
  <c r="BE5" i="310" s="1"/>
  <c r="AE32" i="310"/>
  <c r="AD32" i="310"/>
  <c r="AD35" i="310" s="1"/>
  <c r="AC32" i="310"/>
  <c r="AB32" i="310"/>
  <c r="BA5" i="310" s="1"/>
  <c r="AA32" i="310"/>
  <c r="Z32" i="310"/>
  <c r="Y32" i="310"/>
  <c r="AX5" i="310" s="1"/>
  <c r="AJ31" i="310"/>
  <c r="CH5" i="310" s="1"/>
  <c r="AI31" i="310"/>
  <c r="CG5" i="310" s="1"/>
  <c r="AH31" i="310"/>
  <c r="CF5" i="310" s="1"/>
  <c r="AG31" i="310"/>
  <c r="CE5" i="310" s="1"/>
  <c r="AF31" i="310"/>
  <c r="CD5" i="310" s="1"/>
  <c r="AE31" i="310"/>
  <c r="CC5" i="310" s="1"/>
  <c r="AD31" i="310"/>
  <c r="CB5" i="310" s="1"/>
  <c r="AC31" i="310"/>
  <c r="CA5" i="310" s="1"/>
  <c r="AQ30" i="310"/>
  <c r="AQ29" i="310"/>
  <c r="AQ28" i="310"/>
  <c r="AQ27" i="310"/>
  <c r="AQ26" i="310"/>
  <c r="AQ25" i="310"/>
  <c r="AQ24" i="310"/>
  <c r="AQ23" i="310"/>
  <c r="AQ22" i="310"/>
  <c r="AQ21" i="310"/>
  <c r="AQ20" i="310"/>
  <c r="AQ19" i="310"/>
  <c r="AQ18" i="310"/>
  <c r="AQ17" i="310"/>
  <c r="AQ16" i="310"/>
  <c r="AQ15" i="310"/>
  <c r="AQ14" i="310"/>
  <c r="AQ13" i="310"/>
  <c r="AQ12" i="310"/>
  <c r="AQ11" i="310"/>
  <c r="BV5" i="310"/>
  <c r="BU5" i="310"/>
  <c r="BT5" i="310"/>
  <c r="BS5" i="310"/>
  <c r="AW5" i="310"/>
  <c r="AV5" i="310"/>
  <c r="AJ32" i="309"/>
  <c r="BI5" i="309" s="1"/>
  <c r="AI32" i="309"/>
  <c r="AH32" i="309"/>
  <c r="AH35" i="309" s="1"/>
  <c r="BQ5" i="309" s="1"/>
  <c r="AG32" i="309"/>
  <c r="BF5" i="309" s="1"/>
  <c r="AF32" i="309"/>
  <c r="BE5" i="309" s="1"/>
  <c r="AE32" i="309"/>
  <c r="AD32" i="309"/>
  <c r="AD35" i="309" s="1"/>
  <c r="BN5" i="309" s="1"/>
  <c r="AC32" i="309"/>
  <c r="AB32" i="309"/>
  <c r="BA5" i="309" s="1"/>
  <c r="AA32" i="309"/>
  <c r="Z32" i="309"/>
  <c r="AY5" i="309" s="1"/>
  <c r="Y32" i="309"/>
  <c r="AX5" i="309" s="1"/>
  <c r="AJ31" i="309"/>
  <c r="CH5" i="309" s="1"/>
  <c r="AI31" i="309"/>
  <c r="CG5" i="309" s="1"/>
  <c r="AH31" i="309"/>
  <c r="CF5" i="309" s="1"/>
  <c r="AG31" i="309"/>
  <c r="CE5" i="309" s="1"/>
  <c r="AF31" i="309"/>
  <c r="CD5" i="309" s="1"/>
  <c r="AE31" i="309"/>
  <c r="CC5" i="309" s="1"/>
  <c r="AD31" i="309"/>
  <c r="CB5" i="309" s="1"/>
  <c r="AC31" i="309"/>
  <c r="CA5" i="309" s="1"/>
  <c r="AQ30" i="309"/>
  <c r="AQ29" i="309"/>
  <c r="AQ28" i="309"/>
  <c r="AQ27" i="309"/>
  <c r="AQ26" i="309"/>
  <c r="AQ25" i="309"/>
  <c r="AQ24" i="309"/>
  <c r="AQ23" i="309"/>
  <c r="AQ22" i="309"/>
  <c r="AQ21" i="309"/>
  <c r="AQ20" i="309"/>
  <c r="AQ19" i="309"/>
  <c r="AQ18" i="309"/>
  <c r="AQ17" i="309"/>
  <c r="AQ16" i="309"/>
  <c r="AQ15" i="309"/>
  <c r="AQ14" i="309"/>
  <c r="AQ13" i="309"/>
  <c r="AQ12" i="309"/>
  <c r="AQ11" i="309"/>
  <c r="BV5" i="309"/>
  <c r="BU5" i="309"/>
  <c r="BT5" i="309"/>
  <c r="BS5" i="309"/>
  <c r="AW5" i="309"/>
  <c r="AV5" i="309"/>
  <c r="AJ32" i="308"/>
  <c r="BI5" i="308" s="1"/>
  <c r="AI32" i="308"/>
  <c r="AH32" i="308"/>
  <c r="AH35" i="308" s="1"/>
  <c r="BQ5" i="308" s="1"/>
  <c r="AG32" i="308"/>
  <c r="AG35" i="308" s="1"/>
  <c r="BP5" i="308" s="1"/>
  <c r="AF32" i="308"/>
  <c r="BE5" i="308" s="1"/>
  <c r="AE32" i="308"/>
  <c r="AD32" i="308"/>
  <c r="AD35" i="308" s="1"/>
  <c r="BN5" i="308" s="1"/>
  <c r="AC32" i="308"/>
  <c r="BB5" i="308" s="1"/>
  <c r="AB32" i="308"/>
  <c r="BA5" i="308" s="1"/>
  <c r="AA32" i="308"/>
  <c r="Z32" i="308"/>
  <c r="AY5" i="308" s="1"/>
  <c r="Y32" i="308"/>
  <c r="AJ31" i="308"/>
  <c r="CH5" i="308" s="1"/>
  <c r="AI31" i="308"/>
  <c r="CG5" i="308" s="1"/>
  <c r="AH31" i="308"/>
  <c r="CF5" i="308" s="1"/>
  <c r="AG31" i="308"/>
  <c r="CE5" i="308" s="1"/>
  <c r="AF31" i="308"/>
  <c r="CD5" i="308" s="1"/>
  <c r="AE31" i="308"/>
  <c r="CC5" i="308" s="1"/>
  <c r="AD31" i="308"/>
  <c r="CB5" i="308" s="1"/>
  <c r="AC31" i="308"/>
  <c r="CA5" i="308" s="1"/>
  <c r="AQ30" i="308"/>
  <c r="AQ29" i="308"/>
  <c r="AQ28" i="308"/>
  <c r="AQ27" i="308"/>
  <c r="AQ26" i="308"/>
  <c r="AQ25" i="308"/>
  <c r="AQ24" i="308"/>
  <c r="AQ23" i="308"/>
  <c r="AQ22" i="308"/>
  <c r="AQ21" i="308"/>
  <c r="AQ20" i="308"/>
  <c r="AQ19" i="308"/>
  <c r="AQ18" i="308"/>
  <c r="AQ17" i="308"/>
  <c r="AQ16" i="308"/>
  <c r="AQ15" i="308"/>
  <c r="AQ14" i="308"/>
  <c r="AQ13" i="308"/>
  <c r="AQ12" i="308"/>
  <c r="AQ11" i="308"/>
  <c r="BV5" i="308"/>
  <c r="BU5" i="308"/>
  <c r="BT5" i="308"/>
  <c r="BS5" i="308"/>
  <c r="AW5" i="308"/>
  <c r="AV5" i="308"/>
  <c r="AJ32" i="307"/>
  <c r="BI5" i="307" s="1"/>
  <c r="AI32" i="307"/>
  <c r="BH5" i="307" s="1"/>
  <c r="AH32" i="307"/>
  <c r="AH35" i="307" s="1"/>
  <c r="BQ5" i="307" s="1"/>
  <c r="AG32" i="307"/>
  <c r="BF5" i="307" s="1"/>
  <c r="AF32" i="307"/>
  <c r="BE5" i="307" s="1"/>
  <c r="AE32" i="307"/>
  <c r="AD32" i="307"/>
  <c r="AD35" i="307" s="1"/>
  <c r="BN5" i="307" s="1"/>
  <c r="AC32" i="307"/>
  <c r="AB32" i="307"/>
  <c r="BA5" i="307" s="1"/>
  <c r="AA32" i="307"/>
  <c r="Z32" i="307"/>
  <c r="AY5" i="307" s="1"/>
  <c r="Y32" i="307"/>
  <c r="AX5" i="307" s="1"/>
  <c r="AJ31" i="307"/>
  <c r="CH5" i="307" s="1"/>
  <c r="AI31" i="307"/>
  <c r="CG5" i="307" s="1"/>
  <c r="AH31" i="307"/>
  <c r="CF5" i="307" s="1"/>
  <c r="AG31" i="307"/>
  <c r="CE5" i="307" s="1"/>
  <c r="AF31" i="307"/>
  <c r="CD5" i="307" s="1"/>
  <c r="AE31" i="307"/>
  <c r="CC5" i="307" s="1"/>
  <c r="AD31" i="307"/>
  <c r="CB5" i="307" s="1"/>
  <c r="AC31" i="307"/>
  <c r="CA5" i="307" s="1"/>
  <c r="AQ30" i="307"/>
  <c r="AQ29" i="307"/>
  <c r="AQ28" i="307"/>
  <c r="AQ27" i="307"/>
  <c r="AQ26" i="307"/>
  <c r="AQ25" i="307"/>
  <c r="AQ24" i="307"/>
  <c r="AQ23" i="307"/>
  <c r="AQ22" i="307"/>
  <c r="AQ21" i="307"/>
  <c r="AQ20" i="307"/>
  <c r="AQ19" i="307"/>
  <c r="AQ18" i="307"/>
  <c r="AQ17" i="307"/>
  <c r="AQ16" i="307"/>
  <c r="AQ15" i="307"/>
  <c r="AQ14" i="307"/>
  <c r="AQ13" i="307"/>
  <c r="AQ12" i="307"/>
  <c r="AQ11" i="307"/>
  <c r="BV5" i="307"/>
  <c r="BU5" i="307"/>
  <c r="BT5" i="307"/>
  <c r="BS5" i="307"/>
  <c r="AW5" i="307"/>
  <c r="AV5" i="307"/>
  <c r="AJ32" i="306"/>
  <c r="BI5" i="306" s="1"/>
  <c r="AI32" i="306"/>
  <c r="AH32" i="306"/>
  <c r="AH35" i="306" s="1"/>
  <c r="BQ5" i="306" s="1"/>
  <c r="AG32" i="306"/>
  <c r="AG35" i="306" s="1"/>
  <c r="BP5" i="306" s="1"/>
  <c r="AF32" i="306"/>
  <c r="BE5" i="306" s="1"/>
  <c r="AE32" i="306"/>
  <c r="AD32" i="306"/>
  <c r="AD35" i="306" s="1"/>
  <c r="BN5" i="306" s="1"/>
  <c r="AC32" i="306"/>
  <c r="BB5" i="306" s="1"/>
  <c r="AB32" i="306"/>
  <c r="BA5" i="306" s="1"/>
  <c r="AA32" i="306"/>
  <c r="AZ5" i="306" s="1"/>
  <c r="Z32" i="306"/>
  <c r="Y32" i="306"/>
  <c r="AJ31" i="306"/>
  <c r="CH5" i="306" s="1"/>
  <c r="AI31" i="306"/>
  <c r="CG5" i="306" s="1"/>
  <c r="AH31" i="306"/>
  <c r="CF5" i="306" s="1"/>
  <c r="AG31" i="306"/>
  <c r="CE5" i="306" s="1"/>
  <c r="AF31" i="306"/>
  <c r="CD5" i="306" s="1"/>
  <c r="AE31" i="306"/>
  <c r="CC5" i="306" s="1"/>
  <c r="AD31" i="306"/>
  <c r="CB5" i="306" s="1"/>
  <c r="AC31" i="306"/>
  <c r="CA5" i="306" s="1"/>
  <c r="AQ30" i="306"/>
  <c r="AQ29" i="306"/>
  <c r="AQ28" i="306"/>
  <c r="AQ27" i="306"/>
  <c r="AQ26" i="306"/>
  <c r="AQ25" i="306"/>
  <c r="AQ24" i="306"/>
  <c r="AQ23" i="306"/>
  <c r="AQ22" i="306"/>
  <c r="AQ21" i="306"/>
  <c r="AQ20" i="306"/>
  <c r="AQ19" i="306"/>
  <c r="AQ18" i="306"/>
  <c r="AQ17" i="306"/>
  <c r="AQ16" i="306"/>
  <c r="AQ15" i="306"/>
  <c r="AQ14" i="306"/>
  <c r="AQ13" i="306"/>
  <c r="AQ12" i="306"/>
  <c r="AQ11" i="306"/>
  <c r="BV5" i="306"/>
  <c r="BU5" i="306"/>
  <c r="BT5" i="306"/>
  <c r="BS5" i="306"/>
  <c r="AW5" i="306"/>
  <c r="AV5" i="306"/>
  <c r="AJ32" i="305"/>
  <c r="BI5" i="305" s="1"/>
  <c r="AI32" i="305"/>
  <c r="BH5" i="305" s="1"/>
  <c r="AH32" i="305"/>
  <c r="AH35" i="305" s="1"/>
  <c r="BQ5" i="305" s="1"/>
  <c r="AG32" i="305"/>
  <c r="AG35" i="305" s="1"/>
  <c r="BP5" i="305" s="1"/>
  <c r="AF32" i="305"/>
  <c r="BE5" i="305" s="1"/>
  <c r="AE32" i="305"/>
  <c r="AD32" i="305"/>
  <c r="AD35" i="305" s="1"/>
  <c r="AC32" i="305"/>
  <c r="AB32" i="305"/>
  <c r="BA5" i="305" s="1"/>
  <c r="AA32" i="305"/>
  <c r="Z32" i="305"/>
  <c r="Z35" i="305" s="1"/>
  <c r="BK5" i="305" s="1"/>
  <c r="Y32" i="305"/>
  <c r="BW5" i="305" s="1"/>
  <c r="AJ31" i="305"/>
  <c r="CH5" i="305" s="1"/>
  <c r="AI31" i="305"/>
  <c r="CG5" i="305" s="1"/>
  <c r="AH31" i="305"/>
  <c r="CF5" i="305" s="1"/>
  <c r="AG31" i="305"/>
  <c r="CE5" i="305" s="1"/>
  <c r="AF31" i="305"/>
  <c r="CD5" i="305" s="1"/>
  <c r="AE31" i="305"/>
  <c r="CC5" i="305" s="1"/>
  <c r="AD31" i="305"/>
  <c r="CB5" i="305" s="1"/>
  <c r="AC31" i="305"/>
  <c r="CA5" i="305" s="1"/>
  <c r="AQ30" i="305"/>
  <c r="AQ29" i="305"/>
  <c r="AQ28" i="305"/>
  <c r="AQ27" i="305"/>
  <c r="AQ26" i="305"/>
  <c r="AQ25" i="305"/>
  <c r="AQ24" i="305"/>
  <c r="AQ23" i="305"/>
  <c r="AQ22" i="305"/>
  <c r="AQ21" i="305"/>
  <c r="AQ20" i="305"/>
  <c r="AQ19" i="305"/>
  <c r="AQ18" i="305"/>
  <c r="AQ17" i="305"/>
  <c r="AQ16" i="305"/>
  <c r="AQ15" i="305"/>
  <c r="AQ14" i="305"/>
  <c r="AQ13" i="305"/>
  <c r="AQ12" i="305"/>
  <c r="AQ11" i="305"/>
  <c r="BV5" i="305"/>
  <c r="BU5" i="305"/>
  <c r="BT5" i="305"/>
  <c r="BS5" i="305"/>
  <c r="AW5" i="305"/>
  <c r="AV5" i="305"/>
  <c r="AJ32" i="304"/>
  <c r="BI5" i="304" s="1"/>
  <c r="AI32" i="304"/>
  <c r="AH32" i="304"/>
  <c r="AH35" i="304" s="1"/>
  <c r="BQ5" i="304" s="1"/>
  <c r="AG32" i="304"/>
  <c r="AG35" i="304" s="1"/>
  <c r="BP5" i="304" s="1"/>
  <c r="AF32" i="304"/>
  <c r="BE5" i="304" s="1"/>
  <c r="AE32" i="304"/>
  <c r="AD32" i="304"/>
  <c r="AC32" i="304"/>
  <c r="AC35" i="304" s="1"/>
  <c r="BM5" i="304" s="1"/>
  <c r="AB32" i="304"/>
  <c r="BA5" i="304" s="1"/>
  <c r="AA32" i="304"/>
  <c r="AZ5" i="304" s="1"/>
  <c r="Z32" i="304"/>
  <c r="Z35" i="304" s="1"/>
  <c r="BK5" i="304" s="1"/>
  <c r="Y32" i="304"/>
  <c r="AX5" i="304" s="1"/>
  <c r="AJ31" i="304"/>
  <c r="CH5" i="304" s="1"/>
  <c r="AI31" i="304"/>
  <c r="CG5" i="304" s="1"/>
  <c r="AH31" i="304"/>
  <c r="CF5" i="304" s="1"/>
  <c r="AG31" i="304"/>
  <c r="CE5" i="304" s="1"/>
  <c r="AF31" i="304"/>
  <c r="CD5" i="304" s="1"/>
  <c r="AE31" i="304"/>
  <c r="CC5" i="304" s="1"/>
  <c r="AD31" i="304"/>
  <c r="CB5" i="304" s="1"/>
  <c r="AC31" i="304"/>
  <c r="CA5" i="304" s="1"/>
  <c r="AQ30" i="304"/>
  <c r="AQ29" i="304"/>
  <c r="AQ28" i="304"/>
  <c r="AQ27" i="304"/>
  <c r="AQ26" i="304"/>
  <c r="AQ25" i="304"/>
  <c r="AQ24" i="304"/>
  <c r="AQ23" i="304"/>
  <c r="AQ22" i="304"/>
  <c r="AQ21" i="304"/>
  <c r="AQ20" i="304"/>
  <c r="AQ19" i="304"/>
  <c r="AQ18" i="304"/>
  <c r="AQ17" i="304"/>
  <c r="AQ16" i="304"/>
  <c r="AQ15" i="304"/>
  <c r="AQ14" i="304"/>
  <c r="AQ13" i="304"/>
  <c r="AQ12" i="304"/>
  <c r="AQ11" i="304"/>
  <c r="BV5" i="304"/>
  <c r="BU5" i="304"/>
  <c r="BT5" i="304"/>
  <c r="BS5" i="304"/>
  <c r="AW5" i="304"/>
  <c r="AV5" i="304"/>
  <c r="AJ32" i="303"/>
  <c r="BI5" i="303" s="1"/>
  <c r="AI32" i="303"/>
  <c r="BH5" i="303" s="1"/>
  <c r="AH32" i="303"/>
  <c r="AH35" i="303" s="1"/>
  <c r="BQ5" i="303" s="1"/>
  <c r="AG32" i="303"/>
  <c r="AG35" i="303" s="1"/>
  <c r="BP5" i="303" s="1"/>
  <c r="AF32" i="303"/>
  <c r="BE5" i="303" s="1"/>
  <c r="AE32" i="303"/>
  <c r="AD32" i="303"/>
  <c r="AD35" i="303" s="1"/>
  <c r="AC32" i="303"/>
  <c r="AB32" i="303"/>
  <c r="BA5" i="303" s="1"/>
  <c r="AA32" i="303"/>
  <c r="Z32" i="303"/>
  <c r="Z35" i="303" s="1"/>
  <c r="BK5" i="303" s="1"/>
  <c r="Y32" i="303"/>
  <c r="AJ31" i="303"/>
  <c r="CH5" i="303" s="1"/>
  <c r="AI31" i="303"/>
  <c r="CG5" i="303" s="1"/>
  <c r="AH31" i="303"/>
  <c r="CF5" i="303" s="1"/>
  <c r="AG31" i="303"/>
  <c r="CE5" i="303" s="1"/>
  <c r="AF31" i="303"/>
  <c r="CD5" i="303" s="1"/>
  <c r="AE31" i="303"/>
  <c r="CC5" i="303" s="1"/>
  <c r="AD31" i="303"/>
  <c r="CB5" i="303" s="1"/>
  <c r="AC31" i="303"/>
  <c r="CA5" i="303" s="1"/>
  <c r="AQ30" i="303"/>
  <c r="AQ29" i="303"/>
  <c r="AQ28" i="303"/>
  <c r="AQ27" i="303"/>
  <c r="AQ26" i="303"/>
  <c r="AQ25" i="303"/>
  <c r="AQ24" i="303"/>
  <c r="AQ23" i="303"/>
  <c r="AQ22" i="303"/>
  <c r="AQ21" i="303"/>
  <c r="AQ20" i="303"/>
  <c r="AQ19" i="303"/>
  <c r="AQ18" i="303"/>
  <c r="AQ17" i="303"/>
  <c r="AQ16" i="303"/>
  <c r="AQ15" i="303"/>
  <c r="AQ14" i="303"/>
  <c r="AQ13" i="303"/>
  <c r="AQ12" i="303"/>
  <c r="AQ11" i="303"/>
  <c r="BV5" i="303"/>
  <c r="BU5" i="303"/>
  <c r="BT5" i="303"/>
  <c r="BS5" i="303"/>
  <c r="AW5" i="303"/>
  <c r="AV5" i="303"/>
  <c r="AJ32" i="302"/>
  <c r="AI32" i="302"/>
  <c r="BH5" i="302" s="1"/>
  <c r="AH32" i="302"/>
  <c r="AH35" i="302" s="1"/>
  <c r="BQ5" i="302" s="1"/>
  <c r="AG32" i="302"/>
  <c r="AG35" i="302" s="1"/>
  <c r="BP5" i="302" s="1"/>
  <c r="AF32" i="302"/>
  <c r="BE5" i="302" s="1"/>
  <c r="AE32" i="302"/>
  <c r="BD5" i="302" s="1"/>
  <c r="AD32" i="302"/>
  <c r="AC32" i="302"/>
  <c r="AC35" i="302" s="1"/>
  <c r="BM5" i="302" s="1"/>
  <c r="AB32" i="302"/>
  <c r="BA5" i="302" s="1"/>
  <c r="AA32" i="302"/>
  <c r="Z32" i="302"/>
  <c r="AY5" i="302" s="1"/>
  <c r="Y32" i="302"/>
  <c r="AJ31" i="302"/>
  <c r="CH5" i="302" s="1"/>
  <c r="AI31" i="302"/>
  <c r="CG5" i="302" s="1"/>
  <c r="AH31" i="302"/>
  <c r="CF5" i="302" s="1"/>
  <c r="AG31" i="302"/>
  <c r="CE5" i="302" s="1"/>
  <c r="AF31" i="302"/>
  <c r="CD5" i="302" s="1"/>
  <c r="AE31" i="302"/>
  <c r="CC5" i="302" s="1"/>
  <c r="AD31" i="302"/>
  <c r="CB5" i="302" s="1"/>
  <c r="AC31" i="302"/>
  <c r="CA5" i="302" s="1"/>
  <c r="AQ30" i="302"/>
  <c r="AQ29" i="302"/>
  <c r="AQ28" i="302"/>
  <c r="AQ27" i="302"/>
  <c r="AQ26" i="302"/>
  <c r="AQ25" i="302"/>
  <c r="AQ24" i="302"/>
  <c r="AQ23" i="302"/>
  <c r="AQ22" i="302"/>
  <c r="AQ21" i="302"/>
  <c r="AQ20" i="302"/>
  <c r="AQ19" i="302"/>
  <c r="AQ18" i="302"/>
  <c r="AQ17" i="302"/>
  <c r="AQ16" i="302"/>
  <c r="AQ15" i="302"/>
  <c r="AQ14" i="302"/>
  <c r="AQ13" i="302"/>
  <c r="AQ12" i="302"/>
  <c r="AQ11" i="302"/>
  <c r="BV5" i="302"/>
  <c r="BU5" i="302"/>
  <c r="BT5" i="302"/>
  <c r="BS5" i="302"/>
  <c r="AW5" i="302"/>
  <c r="AV5" i="302"/>
  <c r="AJ32" i="301"/>
  <c r="BI5" i="301" s="1"/>
  <c r="AI32" i="301"/>
  <c r="AH32" i="301"/>
  <c r="AH35" i="301" s="1"/>
  <c r="BQ5" i="301" s="1"/>
  <c r="AG32" i="301"/>
  <c r="AG35" i="301" s="1"/>
  <c r="BP5" i="301" s="1"/>
  <c r="AF32" i="301"/>
  <c r="BE5" i="301" s="1"/>
  <c r="AE32" i="301"/>
  <c r="AD32" i="301"/>
  <c r="AD35" i="301" s="1"/>
  <c r="BN5" i="301" s="1"/>
  <c r="AC32" i="301"/>
  <c r="AB32" i="301"/>
  <c r="BA5" i="301" s="1"/>
  <c r="AA32" i="301"/>
  <c r="Z32" i="301"/>
  <c r="Y32" i="301"/>
  <c r="AJ31" i="301"/>
  <c r="CH5" i="301" s="1"/>
  <c r="AI31" i="301"/>
  <c r="CG5" i="301" s="1"/>
  <c r="AH31" i="301"/>
  <c r="CF5" i="301" s="1"/>
  <c r="AG31" i="301"/>
  <c r="CE5" i="301" s="1"/>
  <c r="AF31" i="301"/>
  <c r="CD5" i="301" s="1"/>
  <c r="AE31" i="301"/>
  <c r="CC5" i="301" s="1"/>
  <c r="AD31" i="301"/>
  <c r="CB5" i="301" s="1"/>
  <c r="AC31" i="301"/>
  <c r="CA5" i="301" s="1"/>
  <c r="AQ30" i="301"/>
  <c r="AQ29" i="301"/>
  <c r="AQ28" i="301"/>
  <c r="AQ27" i="301"/>
  <c r="AQ26" i="301"/>
  <c r="AQ25" i="301"/>
  <c r="AQ24" i="301"/>
  <c r="AQ23" i="301"/>
  <c r="AQ22" i="301"/>
  <c r="AQ21" i="301"/>
  <c r="AQ20" i="301"/>
  <c r="AQ19" i="301"/>
  <c r="AQ18" i="301"/>
  <c r="AQ17" i="301"/>
  <c r="AQ16" i="301"/>
  <c r="AQ15" i="301"/>
  <c r="AQ14" i="301"/>
  <c r="AQ13" i="301"/>
  <c r="AQ12" i="301"/>
  <c r="AQ11" i="301"/>
  <c r="BV5" i="301"/>
  <c r="BU5" i="301"/>
  <c r="BT5" i="301"/>
  <c r="BS5" i="301"/>
  <c r="AW5" i="301"/>
  <c r="AV5" i="301"/>
  <c r="AJ32" i="300"/>
  <c r="BI5" i="300" s="1"/>
  <c r="AI32" i="300"/>
  <c r="BH5" i="300" s="1"/>
  <c r="AH32" i="300"/>
  <c r="AH35" i="300" s="1"/>
  <c r="BQ5" i="300" s="1"/>
  <c r="AG32" i="300"/>
  <c r="BF5" i="300" s="1"/>
  <c r="AF32" i="300"/>
  <c r="AE32" i="300"/>
  <c r="AD32" i="300"/>
  <c r="AD35" i="300" s="1"/>
  <c r="AC32" i="300"/>
  <c r="AC35" i="300" s="1"/>
  <c r="BM5" i="300" s="1"/>
  <c r="AB32" i="300"/>
  <c r="BA5" i="300" s="1"/>
  <c r="AA32" i="300"/>
  <c r="Z32" i="300"/>
  <c r="Z35" i="300" s="1"/>
  <c r="BK5" i="300" s="1"/>
  <c r="Y32" i="300"/>
  <c r="AJ31" i="300"/>
  <c r="CH5" i="300" s="1"/>
  <c r="AI31" i="300"/>
  <c r="CG5" i="300" s="1"/>
  <c r="AH31" i="300"/>
  <c r="CF5" i="300" s="1"/>
  <c r="AG31" i="300"/>
  <c r="CE5" i="300" s="1"/>
  <c r="AF31" i="300"/>
  <c r="CD5" i="300" s="1"/>
  <c r="AE31" i="300"/>
  <c r="CC5" i="300" s="1"/>
  <c r="AD31" i="300"/>
  <c r="CB5" i="300" s="1"/>
  <c r="AC31" i="300"/>
  <c r="CA5" i="300" s="1"/>
  <c r="AQ30" i="300"/>
  <c r="AQ29" i="300"/>
  <c r="AQ28" i="300"/>
  <c r="AQ27" i="300"/>
  <c r="AQ26" i="300"/>
  <c r="AQ25" i="300"/>
  <c r="AQ24" i="300"/>
  <c r="AQ23" i="300"/>
  <c r="AQ22" i="300"/>
  <c r="AQ21" i="300"/>
  <c r="AQ20" i="300"/>
  <c r="AQ19" i="300"/>
  <c r="AQ18" i="300"/>
  <c r="AQ17" i="300"/>
  <c r="AQ16" i="300"/>
  <c r="AQ15" i="300"/>
  <c r="AQ14" i="300"/>
  <c r="AQ13" i="300"/>
  <c r="AQ12" i="300"/>
  <c r="AQ11" i="300"/>
  <c r="BV5" i="300"/>
  <c r="BU5" i="300"/>
  <c r="BT5" i="300"/>
  <c r="BS5" i="300"/>
  <c r="AW5" i="300"/>
  <c r="AV5" i="300"/>
  <c r="AJ32" i="299"/>
  <c r="BI5" i="299" s="1"/>
  <c r="AI32" i="299"/>
  <c r="AH32" i="299"/>
  <c r="AH35" i="299" s="1"/>
  <c r="BQ5" i="299" s="1"/>
  <c r="AG32" i="299"/>
  <c r="AG35" i="299" s="1"/>
  <c r="BP5" i="299" s="1"/>
  <c r="AF32" i="299"/>
  <c r="BE5" i="299" s="1"/>
  <c r="AE32" i="299"/>
  <c r="AD32" i="299"/>
  <c r="AD35" i="299" s="1"/>
  <c r="BN5" i="299" s="1"/>
  <c r="AC32" i="299"/>
  <c r="AB32" i="299"/>
  <c r="BA5" i="299" s="1"/>
  <c r="AA32" i="299"/>
  <c r="Z32" i="299"/>
  <c r="AY5" i="299" s="1"/>
  <c r="Y32" i="299"/>
  <c r="AJ31" i="299"/>
  <c r="CH5" i="299" s="1"/>
  <c r="AI31" i="299"/>
  <c r="CG5" i="299" s="1"/>
  <c r="AH31" i="299"/>
  <c r="CF5" i="299" s="1"/>
  <c r="AG31" i="299"/>
  <c r="CE5" i="299" s="1"/>
  <c r="AF31" i="299"/>
  <c r="CD5" i="299" s="1"/>
  <c r="AE31" i="299"/>
  <c r="CC5" i="299" s="1"/>
  <c r="AD31" i="299"/>
  <c r="CB5" i="299" s="1"/>
  <c r="AC31" i="299"/>
  <c r="CA5" i="299" s="1"/>
  <c r="AQ30" i="299"/>
  <c r="AQ29" i="299"/>
  <c r="AQ28" i="299"/>
  <c r="AQ27" i="299"/>
  <c r="AQ26" i="299"/>
  <c r="AQ25" i="299"/>
  <c r="AQ24" i="299"/>
  <c r="AQ23" i="299"/>
  <c r="AQ22" i="299"/>
  <c r="AQ21" i="299"/>
  <c r="AQ20" i="299"/>
  <c r="AQ19" i="299"/>
  <c r="AQ18" i="299"/>
  <c r="AQ17" i="299"/>
  <c r="AQ16" i="299"/>
  <c r="AQ15" i="299"/>
  <c r="AQ14" i="299"/>
  <c r="AQ13" i="299"/>
  <c r="AQ12" i="299"/>
  <c r="AQ11" i="299"/>
  <c r="BV5" i="299"/>
  <c r="BU5" i="299"/>
  <c r="BT5" i="299"/>
  <c r="BS5" i="299"/>
  <c r="AW5" i="299"/>
  <c r="AV5" i="299"/>
  <c r="AJ32" i="298"/>
  <c r="BI5" i="298" s="1"/>
  <c r="AI32" i="298"/>
  <c r="AH32" i="298"/>
  <c r="AH35" i="298" s="1"/>
  <c r="BQ5" i="298" s="1"/>
  <c r="AG32" i="298"/>
  <c r="AG35" i="298" s="1"/>
  <c r="BP5" i="298" s="1"/>
  <c r="AF32" i="298"/>
  <c r="BE5" i="298" s="1"/>
  <c r="AE32" i="298"/>
  <c r="BD5" i="298" s="1"/>
  <c r="AD32" i="298"/>
  <c r="AD35" i="298" s="1"/>
  <c r="BN5" i="298" s="1"/>
  <c r="AC32" i="298"/>
  <c r="BB5" i="298" s="1"/>
  <c r="AB32" i="298"/>
  <c r="AA32" i="298"/>
  <c r="Z32" i="298"/>
  <c r="AY5" i="298" s="1"/>
  <c r="Y32" i="298"/>
  <c r="AJ31" i="298"/>
  <c r="CH5" i="298" s="1"/>
  <c r="AI31" i="298"/>
  <c r="CG5" i="298" s="1"/>
  <c r="AH31" i="298"/>
  <c r="CF5" i="298" s="1"/>
  <c r="AG31" i="298"/>
  <c r="CE5" i="298" s="1"/>
  <c r="AF31" i="298"/>
  <c r="CD5" i="298" s="1"/>
  <c r="AE31" i="298"/>
  <c r="CC5" i="298" s="1"/>
  <c r="AD31" i="298"/>
  <c r="CB5" i="298" s="1"/>
  <c r="AC31" i="298"/>
  <c r="CA5" i="298" s="1"/>
  <c r="AQ30" i="298"/>
  <c r="AQ29" i="298"/>
  <c r="AQ28" i="298"/>
  <c r="AQ27" i="298"/>
  <c r="AQ26" i="298"/>
  <c r="AQ25" i="298"/>
  <c r="AQ24" i="298"/>
  <c r="AQ23" i="298"/>
  <c r="AQ22" i="298"/>
  <c r="AQ21" i="298"/>
  <c r="AQ20" i="298"/>
  <c r="AQ19" i="298"/>
  <c r="AQ18" i="298"/>
  <c r="AQ17" i="298"/>
  <c r="AQ16" i="298"/>
  <c r="AQ15" i="298"/>
  <c r="AQ14" i="298"/>
  <c r="AQ13" i="298"/>
  <c r="AQ12" i="298"/>
  <c r="AQ11" i="298"/>
  <c r="BV5" i="298"/>
  <c r="BU5" i="298"/>
  <c r="BT5" i="298"/>
  <c r="BS5" i="298"/>
  <c r="AW5" i="298"/>
  <c r="AV5" i="298"/>
  <c r="AJ32" i="297"/>
  <c r="BI5" i="297" s="1"/>
  <c r="AI32" i="297"/>
  <c r="AH32" i="297"/>
  <c r="AH35" i="297" s="1"/>
  <c r="BQ5" i="297" s="1"/>
  <c r="AG32" i="297"/>
  <c r="AG35" i="297" s="1"/>
  <c r="BP5" i="297" s="1"/>
  <c r="AF32" i="297"/>
  <c r="BE5" i="297" s="1"/>
  <c r="AE32" i="297"/>
  <c r="BD5" i="297" s="1"/>
  <c r="AD32" i="297"/>
  <c r="AD35" i="297" s="1"/>
  <c r="BN5" i="297" s="1"/>
  <c r="AC32" i="297"/>
  <c r="AB32" i="297"/>
  <c r="BA5" i="297" s="1"/>
  <c r="AA32" i="297"/>
  <c r="AZ5" i="297" s="1"/>
  <c r="Z32" i="297"/>
  <c r="Y32" i="297"/>
  <c r="Y35" i="297" s="1"/>
  <c r="BJ5" i="297" s="1"/>
  <c r="AJ31" i="297"/>
  <c r="CH5" i="297" s="1"/>
  <c r="AI31" i="297"/>
  <c r="CG5" i="297" s="1"/>
  <c r="AH31" i="297"/>
  <c r="CF5" i="297" s="1"/>
  <c r="AG31" i="297"/>
  <c r="CE5" i="297" s="1"/>
  <c r="AF31" i="297"/>
  <c r="CD5" i="297" s="1"/>
  <c r="AE31" i="297"/>
  <c r="CC5" i="297" s="1"/>
  <c r="AD31" i="297"/>
  <c r="CB5" i="297" s="1"/>
  <c r="AC31" i="297"/>
  <c r="CA5" i="297" s="1"/>
  <c r="AQ30" i="297"/>
  <c r="AQ29" i="297"/>
  <c r="AQ28" i="297"/>
  <c r="AQ27" i="297"/>
  <c r="AQ26" i="297"/>
  <c r="AQ25" i="297"/>
  <c r="AQ24" i="297"/>
  <c r="AQ23" i="297"/>
  <c r="AQ22" i="297"/>
  <c r="AQ21" i="297"/>
  <c r="AQ20" i="297"/>
  <c r="AQ19" i="297"/>
  <c r="AQ18" i="297"/>
  <c r="AQ17" i="297"/>
  <c r="AQ16" i="297"/>
  <c r="AQ15" i="297"/>
  <c r="AQ14" i="297"/>
  <c r="AQ13" i="297"/>
  <c r="AQ12" i="297"/>
  <c r="AQ11" i="297"/>
  <c r="BV5" i="297"/>
  <c r="BU5" i="297"/>
  <c r="BT5" i="297"/>
  <c r="BS5" i="297"/>
  <c r="AW5" i="297"/>
  <c r="AV5" i="297"/>
  <c r="AJ32" i="296"/>
  <c r="BI5" i="296" s="1"/>
  <c r="AI32" i="296"/>
  <c r="BH5" i="296" s="1"/>
  <c r="AH32" i="296"/>
  <c r="AH35" i="296" s="1"/>
  <c r="BQ5" i="296" s="1"/>
  <c r="AG32" i="296"/>
  <c r="AG35" i="296" s="1"/>
  <c r="BP5" i="296" s="1"/>
  <c r="AF32" i="296"/>
  <c r="BE5" i="296" s="1"/>
  <c r="AE32" i="296"/>
  <c r="AD32" i="296"/>
  <c r="AD35" i="296" s="1"/>
  <c r="BN5" i="296" s="1"/>
  <c r="AC32" i="296"/>
  <c r="AC35" i="296" s="1"/>
  <c r="BM5" i="296" s="1"/>
  <c r="AB32" i="296"/>
  <c r="BA5" i="296" s="1"/>
  <c r="AA32" i="296"/>
  <c r="Z32" i="296"/>
  <c r="Y32" i="296"/>
  <c r="Y35" i="296" s="1"/>
  <c r="BJ5" i="296" s="1"/>
  <c r="AJ31" i="296"/>
  <c r="CH5" i="296" s="1"/>
  <c r="AI31" i="296"/>
  <c r="CG5" i="296" s="1"/>
  <c r="AH31" i="296"/>
  <c r="CF5" i="296" s="1"/>
  <c r="AG31" i="296"/>
  <c r="CE5" i="296" s="1"/>
  <c r="AF31" i="296"/>
  <c r="CD5" i="296" s="1"/>
  <c r="AE31" i="296"/>
  <c r="CC5" i="296" s="1"/>
  <c r="AD31" i="296"/>
  <c r="CB5" i="296" s="1"/>
  <c r="AC31" i="296"/>
  <c r="CA5" i="296" s="1"/>
  <c r="AQ30" i="296"/>
  <c r="AQ29" i="296"/>
  <c r="AQ28" i="296"/>
  <c r="AQ27" i="296"/>
  <c r="AQ26" i="296"/>
  <c r="AQ25" i="296"/>
  <c r="AQ24" i="296"/>
  <c r="AQ23" i="296"/>
  <c r="AQ22" i="296"/>
  <c r="AQ21" i="296"/>
  <c r="AQ20" i="296"/>
  <c r="AQ19" i="296"/>
  <c r="AQ18" i="296"/>
  <c r="AQ17" i="296"/>
  <c r="AQ16" i="296"/>
  <c r="AQ15" i="296"/>
  <c r="AQ14" i="296"/>
  <c r="AQ13" i="296"/>
  <c r="AQ12" i="296"/>
  <c r="AQ11" i="296"/>
  <c r="BV5" i="296"/>
  <c r="BU5" i="296"/>
  <c r="BT5" i="296"/>
  <c r="BS5" i="296"/>
  <c r="AW5" i="296"/>
  <c r="AV5" i="296"/>
  <c r="AJ32" i="295"/>
  <c r="BI5" i="295" s="1"/>
  <c r="AI32" i="295"/>
  <c r="AH32" i="295"/>
  <c r="AH35" i="295" s="1"/>
  <c r="BQ5" i="295" s="1"/>
  <c r="AG32" i="295"/>
  <c r="AG35" i="295" s="1"/>
  <c r="BP5" i="295" s="1"/>
  <c r="AF32" i="295"/>
  <c r="BE5" i="295" s="1"/>
  <c r="AE32" i="295"/>
  <c r="AD32" i="295"/>
  <c r="AD35" i="295" s="1"/>
  <c r="AC32" i="295"/>
  <c r="AC35" i="295" s="1"/>
  <c r="AB32" i="295"/>
  <c r="BA5" i="295" s="1"/>
  <c r="AA32" i="295"/>
  <c r="Z32" i="295"/>
  <c r="Z35" i="295" s="1"/>
  <c r="BK5" i="295" s="1"/>
  <c r="Y32" i="295"/>
  <c r="Y35" i="295" s="1"/>
  <c r="BJ5" i="295" s="1"/>
  <c r="AJ31" i="295"/>
  <c r="CH5" i="295" s="1"/>
  <c r="AI31" i="295"/>
  <c r="CG5" i="295" s="1"/>
  <c r="AH31" i="295"/>
  <c r="CF5" i="295" s="1"/>
  <c r="AG31" i="295"/>
  <c r="CE5" i="295" s="1"/>
  <c r="AF31" i="295"/>
  <c r="CD5" i="295" s="1"/>
  <c r="AE31" i="295"/>
  <c r="CC5" i="295" s="1"/>
  <c r="AD31" i="295"/>
  <c r="CB5" i="295" s="1"/>
  <c r="AC31" i="295"/>
  <c r="CA5" i="295" s="1"/>
  <c r="AQ30" i="295"/>
  <c r="AQ29" i="295"/>
  <c r="AQ28" i="295"/>
  <c r="AQ27" i="295"/>
  <c r="AQ26" i="295"/>
  <c r="AQ25" i="295"/>
  <c r="AQ24" i="295"/>
  <c r="AQ23" i="295"/>
  <c r="AQ22" i="295"/>
  <c r="AQ21" i="295"/>
  <c r="AQ20" i="295"/>
  <c r="AQ19" i="295"/>
  <c r="AQ18" i="295"/>
  <c r="AQ17" i="295"/>
  <c r="AQ16" i="295"/>
  <c r="AQ15" i="295"/>
  <c r="AQ14" i="295"/>
  <c r="AQ13" i="295"/>
  <c r="AQ12" i="295"/>
  <c r="AQ11" i="295"/>
  <c r="BV5" i="295"/>
  <c r="BU5" i="295"/>
  <c r="BT5" i="295"/>
  <c r="BS5" i="295"/>
  <c r="AW5" i="295"/>
  <c r="AV5" i="295"/>
  <c r="AJ32" i="294"/>
  <c r="BI5" i="294" s="1"/>
  <c r="AI32" i="294"/>
  <c r="BH5" i="294" s="1"/>
  <c r="AH32" i="294"/>
  <c r="AH35" i="294" s="1"/>
  <c r="BQ5" i="294" s="1"/>
  <c r="AG32" i="294"/>
  <c r="AG35" i="294" s="1"/>
  <c r="BP5" i="294" s="1"/>
  <c r="AF32" i="294"/>
  <c r="BE5" i="294" s="1"/>
  <c r="AE32" i="294"/>
  <c r="AD32" i="294"/>
  <c r="AD35" i="294" s="1"/>
  <c r="BN5" i="294" s="1"/>
  <c r="AC32" i="294"/>
  <c r="BB5" i="294" s="1"/>
  <c r="AB32" i="294"/>
  <c r="BA5" i="294" s="1"/>
  <c r="AA32" i="294"/>
  <c r="Z32" i="294"/>
  <c r="Y32" i="294"/>
  <c r="AX5" i="294" s="1"/>
  <c r="AJ31" i="294"/>
  <c r="CH5" i="294" s="1"/>
  <c r="AI31" i="294"/>
  <c r="CG5" i="294" s="1"/>
  <c r="AH31" i="294"/>
  <c r="CF5" i="294" s="1"/>
  <c r="AG31" i="294"/>
  <c r="CE5" i="294" s="1"/>
  <c r="AF31" i="294"/>
  <c r="CD5" i="294" s="1"/>
  <c r="AE31" i="294"/>
  <c r="CC5" i="294" s="1"/>
  <c r="AD31" i="294"/>
  <c r="CB5" i="294" s="1"/>
  <c r="AC31" i="294"/>
  <c r="CA5" i="294" s="1"/>
  <c r="AQ30" i="294"/>
  <c r="AQ29" i="294"/>
  <c r="AQ28" i="294"/>
  <c r="AQ27" i="294"/>
  <c r="AQ26" i="294"/>
  <c r="AQ25" i="294"/>
  <c r="AQ24" i="294"/>
  <c r="AQ23" i="294"/>
  <c r="AQ22" i="294"/>
  <c r="AQ21" i="294"/>
  <c r="AQ20" i="294"/>
  <c r="AQ19" i="294"/>
  <c r="AQ18" i="294"/>
  <c r="AQ17" i="294"/>
  <c r="AQ16" i="294"/>
  <c r="AQ15" i="294"/>
  <c r="AQ14" i="294"/>
  <c r="AQ13" i="294"/>
  <c r="AQ12" i="294"/>
  <c r="AQ11" i="294"/>
  <c r="BV5" i="294"/>
  <c r="BU5" i="294"/>
  <c r="BT5" i="294"/>
  <c r="BS5" i="294"/>
  <c r="AW5" i="294"/>
  <c r="AV5" i="294"/>
  <c r="AJ36" i="293"/>
  <c r="BI5" i="293" s="1"/>
  <c r="AI36" i="293"/>
  <c r="BH5" i="293" s="1"/>
  <c r="AH36" i="293"/>
  <c r="AH39" i="293" s="1"/>
  <c r="BQ5" i="293" s="1"/>
  <c r="AG36" i="293"/>
  <c r="AF36" i="293"/>
  <c r="BE5" i="293" s="1"/>
  <c r="AE36" i="293"/>
  <c r="BD5" i="293" s="1"/>
  <c r="AD36" i="293"/>
  <c r="AD39" i="293" s="1"/>
  <c r="BN5" i="293" s="1"/>
  <c r="AC36" i="293"/>
  <c r="AC39" i="293" s="1"/>
  <c r="BM5" i="293" s="1"/>
  <c r="AB36" i="293"/>
  <c r="BA5" i="293" s="1"/>
  <c r="AA36" i="293"/>
  <c r="Z36" i="293"/>
  <c r="AY5" i="293" s="1"/>
  <c r="Y36" i="293"/>
  <c r="AX5" i="293" s="1"/>
  <c r="AJ35" i="293"/>
  <c r="CH5" i="293" s="1"/>
  <c r="AI35" i="293"/>
  <c r="CG5" i="293" s="1"/>
  <c r="AH35" i="293"/>
  <c r="CF5" i="293" s="1"/>
  <c r="AG35" i="293"/>
  <c r="CE5" i="293" s="1"/>
  <c r="AF35" i="293"/>
  <c r="CD5" i="293" s="1"/>
  <c r="AE35" i="293"/>
  <c r="CC5" i="293" s="1"/>
  <c r="AD35" i="293"/>
  <c r="CB5" i="293" s="1"/>
  <c r="AC35" i="293"/>
  <c r="CA5" i="293" s="1"/>
  <c r="AQ34" i="293"/>
  <c r="AQ33" i="293"/>
  <c r="AQ32" i="293"/>
  <c r="AQ31" i="293"/>
  <c r="AQ26" i="293"/>
  <c r="AQ25" i="293"/>
  <c r="AQ24" i="293"/>
  <c r="AQ23" i="293"/>
  <c r="AQ22" i="293"/>
  <c r="AQ21" i="293"/>
  <c r="AQ20" i="293"/>
  <c r="AQ19" i="293"/>
  <c r="AQ18" i="293"/>
  <c r="AQ17" i="293"/>
  <c r="AQ16" i="293"/>
  <c r="AQ15" i="293"/>
  <c r="AQ14" i="293"/>
  <c r="AQ13" i="293"/>
  <c r="AQ12" i="293"/>
  <c r="AQ11" i="293"/>
  <c r="BV5" i="293"/>
  <c r="BU5" i="293"/>
  <c r="BT5" i="293"/>
  <c r="BS5" i="293"/>
  <c r="AW5" i="293"/>
  <c r="AV5" i="293"/>
  <c r="AJ32" i="292"/>
  <c r="BI5" i="292" s="1"/>
  <c r="AI32" i="292"/>
  <c r="BH5" i="292" s="1"/>
  <c r="AH32" i="292"/>
  <c r="BG5" i="292" s="1"/>
  <c r="AG32" i="292"/>
  <c r="AG35" i="292" s="1"/>
  <c r="BP5" i="292" s="1"/>
  <c r="AF32" i="292"/>
  <c r="AE32" i="292"/>
  <c r="BD5" i="292" s="1"/>
  <c r="AD32" i="292"/>
  <c r="AD35" i="292" s="1"/>
  <c r="BN5" i="292" s="1"/>
  <c r="AC32" i="292"/>
  <c r="AC35" i="292" s="1"/>
  <c r="BM5" i="292" s="1"/>
  <c r="AB32" i="292"/>
  <c r="BA5" i="292" s="1"/>
  <c r="AA32" i="292"/>
  <c r="Z32" i="292"/>
  <c r="Y32" i="292"/>
  <c r="AJ31" i="292"/>
  <c r="CH5" i="292" s="1"/>
  <c r="AI31" i="292"/>
  <c r="CG5" i="292" s="1"/>
  <c r="AH31" i="292"/>
  <c r="CF5" i="292" s="1"/>
  <c r="AG31" i="292"/>
  <c r="CE5" i="292" s="1"/>
  <c r="AF31" i="292"/>
  <c r="CD5" i="292" s="1"/>
  <c r="AE31" i="292"/>
  <c r="CC5" i="292" s="1"/>
  <c r="AD31" i="292"/>
  <c r="CB5" i="292" s="1"/>
  <c r="AC31" i="292"/>
  <c r="CA5" i="292" s="1"/>
  <c r="AQ30" i="292"/>
  <c r="AQ29" i="292"/>
  <c r="AQ28" i="292"/>
  <c r="AQ27" i="292"/>
  <c r="AQ26" i="292"/>
  <c r="AQ25" i="292"/>
  <c r="AQ24" i="292"/>
  <c r="AQ23" i="292"/>
  <c r="AQ22" i="292"/>
  <c r="AQ21" i="292"/>
  <c r="AQ20" i="292"/>
  <c r="AQ19" i="292"/>
  <c r="AQ18" i="292"/>
  <c r="AQ17" i="292"/>
  <c r="AQ16" i="292"/>
  <c r="AQ15" i="292"/>
  <c r="AQ14" i="292"/>
  <c r="AQ13" i="292"/>
  <c r="AQ12" i="292"/>
  <c r="AQ11" i="292"/>
  <c r="BV5" i="292"/>
  <c r="BU5" i="292"/>
  <c r="BT5" i="292"/>
  <c r="BS5" i="292"/>
  <c r="AW5" i="292"/>
  <c r="AV5" i="292"/>
  <c r="AJ32" i="291"/>
  <c r="BI5" i="291" s="1"/>
  <c r="AI32" i="291"/>
  <c r="BH5" i="291" s="1"/>
  <c r="AH32" i="291"/>
  <c r="AH35" i="291" s="1"/>
  <c r="BQ5" i="291" s="1"/>
  <c r="AG32" i="291"/>
  <c r="AG35" i="291" s="1"/>
  <c r="BP5" i="291" s="1"/>
  <c r="AF32" i="291"/>
  <c r="BE5" i="291" s="1"/>
  <c r="AE32" i="291"/>
  <c r="AD32" i="291"/>
  <c r="AD35" i="291" s="1"/>
  <c r="BN5" i="291" s="1"/>
  <c r="AC32" i="291"/>
  <c r="BB5" i="291" s="1"/>
  <c r="AB32" i="291"/>
  <c r="BA5" i="291" s="1"/>
  <c r="AA32" i="291"/>
  <c r="Z32" i="291"/>
  <c r="Y32" i="291"/>
  <c r="AJ31" i="291"/>
  <c r="CH5" i="291" s="1"/>
  <c r="AI31" i="291"/>
  <c r="CG5" i="291" s="1"/>
  <c r="AH31" i="291"/>
  <c r="CF5" i="291" s="1"/>
  <c r="AG31" i="291"/>
  <c r="CE5" i="291" s="1"/>
  <c r="AF31" i="291"/>
  <c r="CD5" i="291" s="1"/>
  <c r="AE31" i="291"/>
  <c r="CC5" i="291" s="1"/>
  <c r="AD31" i="291"/>
  <c r="CB5" i="291" s="1"/>
  <c r="AC31" i="291"/>
  <c r="CA5" i="291" s="1"/>
  <c r="AQ30" i="291"/>
  <c r="AQ29" i="291"/>
  <c r="AQ28" i="291"/>
  <c r="AQ27" i="291"/>
  <c r="AQ26" i="291"/>
  <c r="AQ25" i="291"/>
  <c r="AQ24" i="291"/>
  <c r="AQ23" i="291"/>
  <c r="AQ22" i="291"/>
  <c r="AQ21" i="291"/>
  <c r="AQ20" i="291"/>
  <c r="AQ19" i="291"/>
  <c r="AQ18" i="291"/>
  <c r="AQ17" i="291"/>
  <c r="AQ16" i="291"/>
  <c r="AQ15" i="291"/>
  <c r="AQ14" i="291"/>
  <c r="AQ13" i="291"/>
  <c r="AQ12" i="291"/>
  <c r="AQ11" i="291"/>
  <c r="BV5" i="291"/>
  <c r="BU5" i="291"/>
  <c r="BT5" i="291"/>
  <c r="BS5" i="291"/>
  <c r="AW5" i="291"/>
  <c r="AV5" i="291"/>
  <c r="AJ32" i="290"/>
  <c r="BI5" i="290" s="1"/>
  <c r="AI32" i="290"/>
  <c r="BH5" i="290" s="1"/>
  <c r="AH32" i="290"/>
  <c r="AH35" i="290" s="1"/>
  <c r="BQ5" i="290" s="1"/>
  <c r="AG32" i="290"/>
  <c r="AG35" i="290" s="1"/>
  <c r="BP5" i="290" s="1"/>
  <c r="AF32" i="290"/>
  <c r="BE5" i="290" s="1"/>
  <c r="AE32" i="290"/>
  <c r="BD5" i="290" s="1"/>
  <c r="AD32" i="290"/>
  <c r="AD35" i="290" s="1"/>
  <c r="BN5" i="290" s="1"/>
  <c r="AC32" i="290"/>
  <c r="AB32" i="290"/>
  <c r="BA5" i="290" s="1"/>
  <c r="AA32" i="290"/>
  <c r="AZ5" i="290" s="1"/>
  <c r="Z32" i="290"/>
  <c r="Y32" i="290"/>
  <c r="Y35" i="290" s="1"/>
  <c r="BJ5" i="290" s="1"/>
  <c r="AJ31" i="290"/>
  <c r="CH5" i="290" s="1"/>
  <c r="AI31" i="290"/>
  <c r="CG5" i="290" s="1"/>
  <c r="AH31" i="290"/>
  <c r="CF5" i="290" s="1"/>
  <c r="AG31" i="290"/>
  <c r="CE5" i="290" s="1"/>
  <c r="AF31" i="290"/>
  <c r="CD5" i="290" s="1"/>
  <c r="AE31" i="290"/>
  <c r="CC5" i="290" s="1"/>
  <c r="AD31" i="290"/>
  <c r="CB5" i="290" s="1"/>
  <c r="AC31" i="290"/>
  <c r="CA5" i="290" s="1"/>
  <c r="AQ30" i="290"/>
  <c r="AQ29" i="290"/>
  <c r="AQ28" i="290"/>
  <c r="AQ27" i="290"/>
  <c r="AQ26" i="290"/>
  <c r="AQ25" i="290"/>
  <c r="AQ24" i="290"/>
  <c r="AQ23" i="290"/>
  <c r="AQ22" i="290"/>
  <c r="AQ21" i="290"/>
  <c r="AQ20" i="290"/>
  <c r="AQ19" i="290"/>
  <c r="AQ18" i="290"/>
  <c r="AQ17" i="290"/>
  <c r="AQ16" i="290"/>
  <c r="AQ15" i="290"/>
  <c r="AQ14" i="290"/>
  <c r="AQ13" i="290"/>
  <c r="AQ12" i="290"/>
  <c r="AQ11" i="290"/>
  <c r="BV5" i="290"/>
  <c r="BU5" i="290"/>
  <c r="BT5" i="290"/>
  <c r="BS5" i="290"/>
  <c r="AW5" i="290"/>
  <c r="AV5" i="290"/>
  <c r="AJ32" i="289"/>
  <c r="BI5" i="289" s="1"/>
  <c r="AI32" i="289"/>
  <c r="AH32" i="289"/>
  <c r="AH35" i="289" s="1"/>
  <c r="BQ5" i="289" s="1"/>
  <c r="AG32" i="289"/>
  <c r="AG35" i="289" s="1"/>
  <c r="BP5" i="289" s="1"/>
  <c r="AF32" i="289"/>
  <c r="BE5" i="289" s="1"/>
  <c r="AE32" i="289"/>
  <c r="AD32" i="289"/>
  <c r="AD35" i="289" s="1"/>
  <c r="AC32" i="289"/>
  <c r="AC35" i="289" s="1"/>
  <c r="AB32" i="289"/>
  <c r="AA32" i="289"/>
  <c r="Z32" i="289"/>
  <c r="Y32" i="289"/>
  <c r="Y35" i="289" s="1"/>
  <c r="BJ5" i="289" s="1"/>
  <c r="AJ31" i="289"/>
  <c r="CH5" i="289" s="1"/>
  <c r="AI31" i="289"/>
  <c r="CG5" i="289" s="1"/>
  <c r="AH31" i="289"/>
  <c r="CF5" i="289" s="1"/>
  <c r="AG31" i="289"/>
  <c r="CE5" i="289" s="1"/>
  <c r="AF31" i="289"/>
  <c r="CD5" i="289" s="1"/>
  <c r="AE31" i="289"/>
  <c r="CC5" i="289" s="1"/>
  <c r="AD31" i="289"/>
  <c r="CB5" i="289" s="1"/>
  <c r="AC31" i="289"/>
  <c r="CA5" i="289" s="1"/>
  <c r="AQ30" i="289"/>
  <c r="AQ29" i="289"/>
  <c r="AQ28" i="289"/>
  <c r="AQ27" i="289"/>
  <c r="AQ26" i="289"/>
  <c r="AQ25" i="289"/>
  <c r="AQ24" i="289"/>
  <c r="AQ23" i="289"/>
  <c r="AQ22" i="289"/>
  <c r="AQ21" i="289"/>
  <c r="AQ20" i="289"/>
  <c r="AQ19" i="289"/>
  <c r="AQ18" i="289"/>
  <c r="AQ17" i="289"/>
  <c r="AQ16" i="289"/>
  <c r="AQ15" i="289"/>
  <c r="AQ14" i="289"/>
  <c r="AQ13" i="289"/>
  <c r="AQ12" i="289"/>
  <c r="AQ11" i="289"/>
  <c r="BV5" i="289"/>
  <c r="BU5" i="289"/>
  <c r="BT5" i="289"/>
  <c r="BS5" i="289"/>
  <c r="AW5" i="289"/>
  <c r="AV5" i="289"/>
  <c r="AJ32" i="288"/>
  <c r="BI5" i="288" s="1"/>
  <c r="AI32" i="288"/>
  <c r="AH32" i="288"/>
  <c r="AH35" i="288" s="1"/>
  <c r="BQ5" i="288" s="1"/>
  <c r="AG32" i="288"/>
  <c r="AG35" i="288" s="1"/>
  <c r="BP5" i="288" s="1"/>
  <c r="AF32" i="288"/>
  <c r="BE5" i="288" s="1"/>
  <c r="AE32" i="288"/>
  <c r="AD32" i="288"/>
  <c r="AC32" i="288"/>
  <c r="AC35" i="288" s="1"/>
  <c r="BM5" i="288" s="1"/>
  <c r="AB32" i="288"/>
  <c r="BA5" i="288" s="1"/>
  <c r="AA32" i="288"/>
  <c r="Z32" i="288"/>
  <c r="AY5" i="288" s="1"/>
  <c r="Y32" i="288"/>
  <c r="AX5" i="288" s="1"/>
  <c r="AJ31" i="288"/>
  <c r="CH5" i="288" s="1"/>
  <c r="AI31" i="288"/>
  <c r="CG5" i="288" s="1"/>
  <c r="AH31" i="288"/>
  <c r="CF5" i="288" s="1"/>
  <c r="AG31" i="288"/>
  <c r="CE5" i="288" s="1"/>
  <c r="AF31" i="288"/>
  <c r="CD5" i="288" s="1"/>
  <c r="AE31" i="288"/>
  <c r="CC5" i="288" s="1"/>
  <c r="AD31" i="288"/>
  <c r="CB5" i="288" s="1"/>
  <c r="AC31" i="288"/>
  <c r="CA5" i="288" s="1"/>
  <c r="AQ30" i="288"/>
  <c r="AQ29" i="288"/>
  <c r="AQ28" i="288"/>
  <c r="AQ27" i="288"/>
  <c r="AQ26" i="288"/>
  <c r="AQ25" i="288"/>
  <c r="AQ24" i="288"/>
  <c r="AQ23" i="288"/>
  <c r="AQ22" i="288"/>
  <c r="AQ21" i="288"/>
  <c r="AQ20" i="288"/>
  <c r="AQ19" i="288"/>
  <c r="AQ18" i="288"/>
  <c r="AQ17" i="288"/>
  <c r="AQ16" i="288"/>
  <c r="AQ15" i="288"/>
  <c r="AQ14" i="288"/>
  <c r="AQ13" i="288"/>
  <c r="AQ12" i="288"/>
  <c r="AQ11" i="288"/>
  <c r="BV5" i="288"/>
  <c r="BU5" i="288"/>
  <c r="BT5" i="288"/>
  <c r="BS5" i="288"/>
  <c r="AW5" i="288"/>
  <c r="AV5" i="288"/>
  <c r="AJ32" i="287"/>
  <c r="BI5" i="287" s="1"/>
  <c r="AI32" i="287"/>
  <c r="BH5" i="287" s="1"/>
  <c r="AH32" i="287"/>
  <c r="AH35" i="287" s="1"/>
  <c r="BQ5" i="287" s="1"/>
  <c r="AG32" i="287"/>
  <c r="AG35" i="287" s="1"/>
  <c r="BP5" i="287" s="1"/>
  <c r="AF32" i="287"/>
  <c r="BE5" i="287" s="1"/>
  <c r="AE32" i="287"/>
  <c r="AD32" i="287"/>
  <c r="AC32" i="287"/>
  <c r="AC35" i="287" s="1"/>
  <c r="AB32" i="287"/>
  <c r="BA5" i="287" s="1"/>
  <c r="AA32" i="287"/>
  <c r="Z32" i="287"/>
  <c r="Y32" i="287"/>
  <c r="AJ31" i="287"/>
  <c r="CH5" i="287" s="1"/>
  <c r="AI31" i="287"/>
  <c r="CG5" i="287" s="1"/>
  <c r="AH31" i="287"/>
  <c r="CF5" i="287" s="1"/>
  <c r="AG31" i="287"/>
  <c r="CE5" i="287" s="1"/>
  <c r="AF31" i="287"/>
  <c r="CD5" i="287" s="1"/>
  <c r="AE31" i="287"/>
  <c r="CC5" i="287" s="1"/>
  <c r="AD31" i="287"/>
  <c r="CB5" i="287" s="1"/>
  <c r="AC31" i="287"/>
  <c r="CA5" i="287" s="1"/>
  <c r="AQ30" i="287"/>
  <c r="AQ29" i="287"/>
  <c r="AQ28" i="287"/>
  <c r="AQ27" i="287"/>
  <c r="AQ26" i="287"/>
  <c r="AQ25" i="287"/>
  <c r="AQ24" i="287"/>
  <c r="AQ23" i="287"/>
  <c r="AQ22" i="287"/>
  <c r="AQ21" i="287"/>
  <c r="AQ20" i="287"/>
  <c r="AQ19" i="287"/>
  <c r="AQ18" i="287"/>
  <c r="AQ17" i="287"/>
  <c r="AQ16" i="287"/>
  <c r="AQ15" i="287"/>
  <c r="AQ14" i="287"/>
  <c r="AQ13" i="287"/>
  <c r="AQ12" i="287"/>
  <c r="AQ11" i="287"/>
  <c r="BV5" i="287"/>
  <c r="BU5" i="287"/>
  <c r="BT5" i="287"/>
  <c r="BS5" i="287"/>
  <c r="AW5" i="287"/>
  <c r="AV5" i="287"/>
  <c r="AJ32" i="286"/>
  <c r="BI5" i="286" s="1"/>
  <c r="AI32" i="286"/>
  <c r="AH32" i="286"/>
  <c r="AH35" i="286" s="1"/>
  <c r="BQ5" i="286" s="1"/>
  <c r="AG32" i="286"/>
  <c r="AG35" i="286" s="1"/>
  <c r="BP5" i="286" s="1"/>
  <c r="AF32" i="286"/>
  <c r="BE5" i="286" s="1"/>
  <c r="AE32" i="286"/>
  <c r="AD32" i="286"/>
  <c r="AC32" i="286"/>
  <c r="AC35" i="286" s="1"/>
  <c r="AB32" i="286"/>
  <c r="BA5" i="286" s="1"/>
  <c r="AA32" i="286"/>
  <c r="AZ5" i="286" s="1"/>
  <c r="Z32" i="286"/>
  <c r="Y32" i="286"/>
  <c r="AJ31" i="286"/>
  <c r="CH5" i="286" s="1"/>
  <c r="AI31" i="286"/>
  <c r="CG5" i="286" s="1"/>
  <c r="AH31" i="286"/>
  <c r="CF5" i="286" s="1"/>
  <c r="AG31" i="286"/>
  <c r="CE5" i="286" s="1"/>
  <c r="AF31" i="286"/>
  <c r="CD5" i="286" s="1"/>
  <c r="AE31" i="286"/>
  <c r="CC5" i="286" s="1"/>
  <c r="AD31" i="286"/>
  <c r="CB5" i="286" s="1"/>
  <c r="AC31" i="286"/>
  <c r="CA5" i="286" s="1"/>
  <c r="AQ30" i="286"/>
  <c r="AQ29" i="286"/>
  <c r="AQ28" i="286"/>
  <c r="AQ27" i="286"/>
  <c r="AQ26" i="286"/>
  <c r="AQ25" i="286"/>
  <c r="AQ24" i="286"/>
  <c r="AQ23" i="286"/>
  <c r="AQ22" i="286"/>
  <c r="AQ21" i="286"/>
  <c r="AQ20" i="286"/>
  <c r="AQ19" i="286"/>
  <c r="AQ18" i="286"/>
  <c r="AQ17" i="286"/>
  <c r="AQ16" i="286"/>
  <c r="AQ15" i="286"/>
  <c r="AQ14" i="286"/>
  <c r="AQ13" i="286"/>
  <c r="AQ12" i="286"/>
  <c r="AQ11" i="286"/>
  <c r="BV5" i="286"/>
  <c r="BU5" i="286"/>
  <c r="BT5" i="286"/>
  <c r="BS5" i="286"/>
  <c r="AW5" i="286"/>
  <c r="AV5" i="286"/>
  <c r="AJ32" i="285"/>
  <c r="BI5" i="285" s="1"/>
  <c r="AI32" i="285"/>
  <c r="BH5" i="285" s="1"/>
  <c r="AH32" i="285"/>
  <c r="AH35" i="285" s="1"/>
  <c r="BQ5" i="285" s="1"/>
  <c r="AG32" i="285"/>
  <c r="AG35" i="285" s="1"/>
  <c r="BP5" i="285" s="1"/>
  <c r="AF32" i="285"/>
  <c r="BE5" i="285" s="1"/>
  <c r="AE32" i="285"/>
  <c r="BD5" i="285" s="1"/>
  <c r="AD32" i="285"/>
  <c r="AD35" i="285" s="1"/>
  <c r="BN5" i="285" s="1"/>
  <c r="AC32" i="285"/>
  <c r="BB5" i="285" s="1"/>
  <c r="AB32" i="285"/>
  <c r="AA32" i="285"/>
  <c r="AZ5" i="285" s="1"/>
  <c r="Z32" i="285"/>
  <c r="Y32" i="285"/>
  <c r="AX5" i="285" s="1"/>
  <c r="AJ31" i="285"/>
  <c r="CH5" i="285" s="1"/>
  <c r="AI31" i="285"/>
  <c r="CG5" i="285" s="1"/>
  <c r="AH31" i="285"/>
  <c r="CF5" i="285" s="1"/>
  <c r="AG31" i="285"/>
  <c r="CE5" i="285" s="1"/>
  <c r="AF31" i="285"/>
  <c r="CD5" i="285" s="1"/>
  <c r="AE31" i="285"/>
  <c r="CC5" i="285" s="1"/>
  <c r="AD31" i="285"/>
  <c r="CB5" i="285" s="1"/>
  <c r="AC31" i="285"/>
  <c r="CA5" i="285" s="1"/>
  <c r="AQ30" i="285"/>
  <c r="AQ29" i="285"/>
  <c r="AQ28" i="285"/>
  <c r="AQ27" i="285"/>
  <c r="AQ26" i="285"/>
  <c r="AQ25" i="285"/>
  <c r="AQ24" i="285"/>
  <c r="AQ23" i="285"/>
  <c r="AQ22" i="285"/>
  <c r="AQ21" i="285"/>
  <c r="AQ20" i="285"/>
  <c r="AQ19" i="285"/>
  <c r="AQ18" i="285"/>
  <c r="AQ17" i="285"/>
  <c r="AQ16" i="285"/>
  <c r="AQ15" i="285"/>
  <c r="AQ14" i="285"/>
  <c r="AQ13" i="285"/>
  <c r="AQ12" i="285"/>
  <c r="AQ11" i="285"/>
  <c r="BV5" i="285"/>
  <c r="BU5" i="285"/>
  <c r="BT5" i="285"/>
  <c r="BS5" i="285"/>
  <c r="AW5" i="285"/>
  <c r="AV5" i="285"/>
  <c r="AJ32" i="284"/>
  <c r="BI5" i="284" s="1"/>
  <c r="AI32" i="284"/>
  <c r="AH32" i="284"/>
  <c r="AH35" i="284" s="1"/>
  <c r="BQ5" i="284" s="1"/>
  <c r="AG32" i="284"/>
  <c r="AG35" i="284" s="1"/>
  <c r="BP5" i="284" s="1"/>
  <c r="AF32" i="284"/>
  <c r="BE5" i="284" s="1"/>
  <c r="AE32" i="284"/>
  <c r="BD5" i="284" s="1"/>
  <c r="AD32" i="284"/>
  <c r="AD35" i="284" s="1"/>
  <c r="BN5" i="284" s="1"/>
  <c r="AC32" i="284"/>
  <c r="BB5" i="284" s="1"/>
  <c r="AB32" i="284"/>
  <c r="BA5" i="284" s="1"/>
  <c r="AA32" i="284"/>
  <c r="AZ5" i="284" s="1"/>
  <c r="Z32" i="284"/>
  <c r="Y32" i="284"/>
  <c r="AJ31" i="284"/>
  <c r="CH5" i="284" s="1"/>
  <c r="AI31" i="284"/>
  <c r="CG5" i="284" s="1"/>
  <c r="AH31" i="284"/>
  <c r="CF5" i="284" s="1"/>
  <c r="AG31" i="284"/>
  <c r="CE5" i="284" s="1"/>
  <c r="AF31" i="284"/>
  <c r="CD5" i="284" s="1"/>
  <c r="AE31" i="284"/>
  <c r="CC5" i="284" s="1"/>
  <c r="AD31" i="284"/>
  <c r="CB5" i="284" s="1"/>
  <c r="AC31" i="284"/>
  <c r="CA5" i="284" s="1"/>
  <c r="AQ30" i="284"/>
  <c r="AQ29" i="284"/>
  <c r="AQ28" i="284"/>
  <c r="AQ27" i="284"/>
  <c r="AQ26" i="284"/>
  <c r="AQ25" i="284"/>
  <c r="AQ24" i="284"/>
  <c r="AQ23" i="284"/>
  <c r="AQ22" i="284"/>
  <c r="AQ21" i="284"/>
  <c r="AQ20" i="284"/>
  <c r="AQ19" i="284"/>
  <c r="AQ18" i="284"/>
  <c r="AQ17" i="284"/>
  <c r="AQ16" i="284"/>
  <c r="AQ15" i="284"/>
  <c r="AQ14" i="284"/>
  <c r="AQ13" i="284"/>
  <c r="AQ12" i="284"/>
  <c r="AQ11" i="284"/>
  <c r="BV5" i="284"/>
  <c r="BU5" i="284"/>
  <c r="BT5" i="284"/>
  <c r="BS5" i="284"/>
  <c r="AW5" i="284"/>
  <c r="AV5" i="284"/>
  <c r="AJ32" i="283"/>
  <c r="BI5" i="283" s="1"/>
  <c r="AI32" i="283"/>
  <c r="AH32" i="283"/>
  <c r="AH35" i="283" s="1"/>
  <c r="BQ5" i="283" s="1"/>
  <c r="AG32" i="283"/>
  <c r="AG35" i="283" s="1"/>
  <c r="BP5" i="283" s="1"/>
  <c r="AF32" i="283"/>
  <c r="BE5" i="283" s="1"/>
  <c r="AE32" i="283"/>
  <c r="BD5" i="283" s="1"/>
  <c r="AD32" i="283"/>
  <c r="AD35" i="283" s="1"/>
  <c r="BN5" i="283" s="1"/>
  <c r="AC32" i="283"/>
  <c r="AB32" i="283"/>
  <c r="BA5" i="283" s="1"/>
  <c r="AA32" i="283"/>
  <c r="Z32" i="283"/>
  <c r="Y32" i="283"/>
  <c r="AJ31" i="283"/>
  <c r="CH5" i="283" s="1"/>
  <c r="AI31" i="283"/>
  <c r="CG5" i="283" s="1"/>
  <c r="AH31" i="283"/>
  <c r="CF5" i="283" s="1"/>
  <c r="AG31" i="283"/>
  <c r="CE5" i="283" s="1"/>
  <c r="AF31" i="283"/>
  <c r="CD5" i="283" s="1"/>
  <c r="AE31" i="283"/>
  <c r="CC5" i="283" s="1"/>
  <c r="AD31" i="283"/>
  <c r="CB5" i="283" s="1"/>
  <c r="AC31" i="283"/>
  <c r="CA5" i="283" s="1"/>
  <c r="AQ30" i="283"/>
  <c r="AQ29" i="283"/>
  <c r="AQ28" i="283"/>
  <c r="AQ27" i="283"/>
  <c r="AQ26" i="283"/>
  <c r="AQ25" i="283"/>
  <c r="AQ24" i="283"/>
  <c r="AQ23" i="283"/>
  <c r="AQ22" i="283"/>
  <c r="AQ21" i="283"/>
  <c r="AQ20" i="283"/>
  <c r="AQ19" i="283"/>
  <c r="AQ18" i="283"/>
  <c r="AQ17" i="283"/>
  <c r="AQ16" i="283"/>
  <c r="AQ15" i="283"/>
  <c r="AQ14" i="283"/>
  <c r="AQ13" i="283"/>
  <c r="AQ12" i="283"/>
  <c r="AQ11" i="283"/>
  <c r="BV5" i="283"/>
  <c r="BU5" i="283"/>
  <c r="BT5" i="283"/>
  <c r="BS5" i="283"/>
  <c r="AW5" i="283"/>
  <c r="AV5" i="283"/>
  <c r="AJ32" i="282"/>
  <c r="BI5" i="282" s="1"/>
  <c r="AI32" i="282"/>
  <c r="AH32" i="282"/>
  <c r="AH35" i="282" s="1"/>
  <c r="BQ5" i="282" s="1"/>
  <c r="AG32" i="282"/>
  <c r="BF5" i="282" s="1"/>
  <c r="AF32" i="282"/>
  <c r="BE5" i="282" s="1"/>
  <c r="AE32" i="282"/>
  <c r="BD5" i="282" s="1"/>
  <c r="AD32" i="282"/>
  <c r="AC32" i="282"/>
  <c r="AC35" i="282" s="1"/>
  <c r="AB32" i="282"/>
  <c r="BA5" i="282" s="1"/>
  <c r="AA32" i="282"/>
  <c r="Z32" i="282"/>
  <c r="AY5" i="282" s="1"/>
  <c r="Y32" i="282"/>
  <c r="BW5" i="282" s="1"/>
  <c r="AJ31" i="282"/>
  <c r="CH5" i="282" s="1"/>
  <c r="AI31" i="282"/>
  <c r="CG5" i="282" s="1"/>
  <c r="AH31" i="282"/>
  <c r="CF5" i="282" s="1"/>
  <c r="AG31" i="282"/>
  <c r="CE5" i="282" s="1"/>
  <c r="AF31" i="282"/>
  <c r="CD5" i="282" s="1"/>
  <c r="AE31" i="282"/>
  <c r="CC5" i="282" s="1"/>
  <c r="AD31" i="282"/>
  <c r="CB5" i="282" s="1"/>
  <c r="AC31" i="282"/>
  <c r="CA5" i="282" s="1"/>
  <c r="AQ30" i="282"/>
  <c r="AQ29" i="282"/>
  <c r="AQ28" i="282"/>
  <c r="AQ27" i="282"/>
  <c r="AQ26" i="282"/>
  <c r="AQ25" i="282"/>
  <c r="AQ24" i="282"/>
  <c r="AQ23" i="282"/>
  <c r="AQ22" i="282"/>
  <c r="AQ21" i="282"/>
  <c r="AQ20" i="282"/>
  <c r="AQ19" i="282"/>
  <c r="AQ18" i="282"/>
  <c r="AQ17" i="282"/>
  <c r="AQ16" i="282"/>
  <c r="AQ15" i="282"/>
  <c r="AQ14" i="282"/>
  <c r="AQ13" i="282"/>
  <c r="AQ12" i="282"/>
  <c r="AQ11" i="282"/>
  <c r="BV5" i="282"/>
  <c r="BU5" i="282"/>
  <c r="BT5" i="282"/>
  <c r="BS5" i="282"/>
  <c r="AW5" i="282"/>
  <c r="AV5" i="282"/>
  <c r="AJ32" i="281"/>
  <c r="AI32" i="281"/>
  <c r="AH32" i="281"/>
  <c r="AH35" i="281" s="1"/>
  <c r="BQ5" i="281" s="1"/>
  <c r="AG32" i="281"/>
  <c r="AG35" i="281" s="1"/>
  <c r="BP5" i="281" s="1"/>
  <c r="AF32" i="281"/>
  <c r="AE32" i="281"/>
  <c r="AD32" i="281"/>
  <c r="AD35" i="281" s="1"/>
  <c r="BN5" i="281" s="1"/>
  <c r="AC32" i="281"/>
  <c r="AC35" i="281" s="1"/>
  <c r="AB32" i="281"/>
  <c r="BA5" i="281" s="1"/>
  <c r="AA32" i="281"/>
  <c r="Z32" i="281"/>
  <c r="Y32" i="281"/>
  <c r="Y35" i="281" s="1"/>
  <c r="BJ5" i="281" s="1"/>
  <c r="AJ31" i="281"/>
  <c r="CH5" i="281" s="1"/>
  <c r="AI31" i="281"/>
  <c r="CG5" i="281" s="1"/>
  <c r="AH31" i="281"/>
  <c r="CF5" i="281" s="1"/>
  <c r="AG31" i="281"/>
  <c r="CE5" i="281" s="1"/>
  <c r="AF31" i="281"/>
  <c r="CD5" i="281" s="1"/>
  <c r="AE31" i="281"/>
  <c r="CC5" i="281" s="1"/>
  <c r="AD31" i="281"/>
  <c r="CB5" i="281" s="1"/>
  <c r="AC31" i="281"/>
  <c r="CA5" i="281" s="1"/>
  <c r="AQ30" i="281"/>
  <c r="AQ29" i="281"/>
  <c r="AQ28" i="281"/>
  <c r="AQ27" i="281"/>
  <c r="AQ26" i="281"/>
  <c r="AQ25" i="281"/>
  <c r="AQ24" i="281"/>
  <c r="AQ23" i="281"/>
  <c r="AQ22" i="281"/>
  <c r="AQ21" i="281"/>
  <c r="AQ20" i="281"/>
  <c r="AQ19" i="281"/>
  <c r="AQ18" i="281"/>
  <c r="AQ17" i="281"/>
  <c r="AQ16" i="281"/>
  <c r="AQ15" i="281"/>
  <c r="AQ14" i="281"/>
  <c r="AQ13" i="281"/>
  <c r="AQ12" i="281"/>
  <c r="AQ11" i="281"/>
  <c r="BV5" i="281"/>
  <c r="BU5" i="281"/>
  <c r="BT5" i="281"/>
  <c r="BS5" i="281"/>
  <c r="AW5" i="281"/>
  <c r="AV5" i="281"/>
  <c r="AJ32" i="280"/>
  <c r="BI5" i="280" s="1"/>
  <c r="AI32" i="280"/>
  <c r="BH5" i="280" s="1"/>
  <c r="AH32" i="280"/>
  <c r="AH35" i="280" s="1"/>
  <c r="BQ5" i="280" s="1"/>
  <c r="AG32" i="280"/>
  <c r="AG35" i="280" s="1"/>
  <c r="BP5" i="280" s="1"/>
  <c r="AF32" i="280"/>
  <c r="BE5" i="280" s="1"/>
  <c r="AE32" i="280"/>
  <c r="AD32" i="280"/>
  <c r="AD35" i="280" s="1"/>
  <c r="AC32" i="280"/>
  <c r="AC35" i="280" s="1"/>
  <c r="AB32" i="280"/>
  <c r="AA32" i="280"/>
  <c r="AZ5" i="280" s="1"/>
  <c r="Z32" i="280"/>
  <c r="Z35" i="280" s="1"/>
  <c r="BK5" i="280" s="1"/>
  <c r="Y32" i="280"/>
  <c r="Y35" i="280" s="1"/>
  <c r="BJ5" i="280" s="1"/>
  <c r="AJ31" i="280"/>
  <c r="CH5" i="280" s="1"/>
  <c r="AI31" i="280"/>
  <c r="CG5" i="280" s="1"/>
  <c r="AH31" i="280"/>
  <c r="CF5" i="280" s="1"/>
  <c r="AG31" i="280"/>
  <c r="CE5" i="280" s="1"/>
  <c r="AF31" i="280"/>
  <c r="CD5" i="280" s="1"/>
  <c r="AE31" i="280"/>
  <c r="CC5" i="280" s="1"/>
  <c r="AD31" i="280"/>
  <c r="CB5" i="280" s="1"/>
  <c r="AC31" i="280"/>
  <c r="CA5" i="280" s="1"/>
  <c r="AQ30" i="280"/>
  <c r="AQ29" i="280"/>
  <c r="AQ28" i="280"/>
  <c r="AQ27" i="280"/>
  <c r="AQ26" i="280"/>
  <c r="AQ25" i="280"/>
  <c r="AQ24" i="280"/>
  <c r="AQ23" i="280"/>
  <c r="AQ22" i="280"/>
  <c r="AQ21" i="280"/>
  <c r="AQ20" i="280"/>
  <c r="AQ19" i="280"/>
  <c r="AQ18" i="280"/>
  <c r="AQ17" i="280"/>
  <c r="AQ16" i="280"/>
  <c r="AQ15" i="280"/>
  <c r="AQ14" i="280"/>
  <c r="AQ13" i="280"/>
  <c r="AQ12" i="280"/>
  <c r="AQ11" i="280"/>
  <c r="BV5" i="280"/>
  <c r="BU5" i="280"/>
  <c r="BT5" i="280"/>
  <c r="BS5" i="280"/>
  <c r="AW5" i="280"/>
  <c r="AV5" i="280"/>
  <c r="AJ32" i="279"/>
  <c r="BI5" i="279" s="1"/>
  <c r="AI32" i="279"/>
  <c r="AH32" i="279"/>
  <c r="AH35" i="279" s="1"/>
  <c r="BQ5" i="279" s="1"/>
  <c r="AG32" i="279"/>
  <c r="AG35" i="279" s="1"/>
  <c r="BP5" i="279" s="1"/>
  <c r="AF32" i="279"/>
  <c r="BE5" i="279" s="1"/>
  <c r="AE32" i="279"/>
  <c r="BD5" i="279" s="1"/>
  <c r="AD32" i="279"/>
  <c r="AC32" i="279"/>
  <c r="AC35" i="279" s="1"/>
  <c r="AB32" i="279"/>
  <c r="BA5" i="279" s="1"/>
  <c r="AA32" i="279"/>
  <c r="Z32" i="279"/>
  <c r="Y32" i="279"/>
  <c r="BW5" i="279" s="1"/>
  <c r="AJ31" i="279"/>
  <c r="CH5" i="279" s="1"/>
  <c r="AI31" i="279"/>
  <c r="CG5" i="279" s="1"/>
  <c r="AH31" i="279"/>
  <c r="CF5" i="279" s="1"/>
  <c r="AG31" i="279"/>
  <c r="CE5" i="279" s="1"/>
  <c r="AF31" i="279"/>
  <c r="CD5" i="279" s="1"/>
  <c r="AE31" i="279"/>
  <c r="CC5" i="279" s="1"/>
  <c r="AD31" i="279"/>
  <c r="CB5" i="279" s="1"/>
  <c r="AC31" i="279"/>
  <c r="CA5" i="279" s="1"/>
  <c r="AQ30" i="279"/>
  <c r="AQ29" i="279"/>
  <c r="AQ28" i="279"/>
  <c r="AQ27" i="279"/>
  <c r="AQ26" i="279"/>
  <c r="AQ25" i="279"/>
  <c r="AQ24" i="279"/>
  <c r="AQ23" i="279"/>
  <c r="AQ22" i="279"/>
  <c r="AQ21" i="279"/>
  <c r="AQ20" i="279"/>
  <c r="AQ19" i="279"/>
  <c r="AQ18" i="279"/>
  <c r="AQ17" i="279"/>
  <c r="AQ16" i="279"/>
  <c r="AQ15" i="279"/>
  <c r="AQ14" i="279"/>
  <c r="AQ13" i="279"/>
  <c r="AQ12" i="279"/>
  <c r="AQ11" i="279"/>
  <c r="BV5" i="279"/>
  <c r="BU5" i="279"/>
  <c r="BT5" i="279"/>
  <c r="BS5" i="279"/>
  <c r="AW5" i="279"/>
  <c r="AV5" i="279"/>
  <c r="AJ32" i="278"/>
  <c r="BI5" i="278" s="1"/>
  <c r="AI32" i="278"/>
  <c r="AH32" i="278"/>
  <c r="AH35" i="278" s="1"/>
  <c r="BQ5" i="278" s="1"/>
  <c r="AG32" i="278"/>
  <c r="AG35" i="278" s="1"/>
  <c r="BP5" i="278" s="1"/>
  <c r="AF32" i="278"/>
  <c r="BE5" i="278" s="1"/>
  <c r="AE32" i="278"/>
  <c r="AD32" i="278"/>
  <c r="AD35" i="278" s="1"/>
  <c r="BN5" i="278" s="1"/>
  <c r="AC32" i="278"/>
  <c r="AC35" i="278" s="1"/>
  <c r="AB32" i="278"/>
  <c r="BA5" i="278" s="1"/>
  <c r="AA32" i="278"/>
  <c r="Z32" i="278"/>
  <c r="Y32" i="278"/>
  <c r="Y35" i="278" s="1"/>
  <c r="BJ5" i="278" s="1"/>
  <c r="AJ31" i="278"/>
  <c r="CH5" i="278" s="1"/>
  <c r="AI31" i="278"/>
  <c r="CG5" i="278" s="1"/>
  <c r="AH31" i="278"/>
  <c r="CF5" i="278" s="1"/>
  <c r="AG31" i="278"/>
  <c r="CE5" i="278" s="1"/>
  <c r="AF31" i="278"/>
  <c r="CD5" i="278" s="1"/>
  <c r="AE31" i="278"/>
  <c r="CC5" i="278" s="1"/>
  <c r="AD31" i="278"/>
  <c r="CB5" i="278" s="1"/>
  <c r="AC31" i="278"/>
  <c r="CA5" i="278" s="1"/>
  <c r="AQ30" i="278"/>
  <c r="AQ29" i="278"/>
  <c r="AQ28" i="278"/>
  <c r="AQ27" i="278"/>
  <c r="AQ26" i="278"/>
  <c r="AQ25" i="278"/>
  <c r="AQ24" i="278"/>
  <c r="AQ23" i="278"/>
  <c r="AQ22" i="278"/>
  <c r="AQ21" i="278"/>
  <c r="AQ20" i="278"/>
  <c r="AQ19" i="278"/>
  <c r="AQ18" i="278"/>
  <c r="AQ17" i="278"/>
  <c r="AQ16" i="278"/>
  <c r="AQ15" i="278"/>
  <c r="AQ14" i="278"/>
  <c r="AQ13" i="278"/>
  <c r="AQ12" i="278"/>
  <c r="AQ11" i="278"/>
  <c r="BV5" i="278"/>
  <c r="BU5" i="278"/>
  <c r="BT5" i="278"/>
  <c r="BS5" i="278"/>
  <c r="AW5" i="278"/>
  <c r="AV5" i="278"/>
  <c r="AJ32" i="277"/>
  <c r="BI5" i="277" s="1"/>
  <c r="AI32" i="277"/>
  <c r="BH5" i="277" s="1"/>
  <c r="AH32" i="277"/>
  <c r="AH35" i="277" s="1"/>
  <c r="BQ5" i="277" s="1"/>
  <c r="AG32" i="277"/>
  <c r="AG35" i="277" s="1"/>
  <c r="BP5" i="277" s="1"/>
  <c r="AF32" i="277"/>
  <c r="AE32" i="277"/>
  <c r="BD5" i="277" s="1"/>
  <c r="AD32" i="277"/>
  <c r="AD35" i="277" s="1"/>
  <c r="BN5" i="277" s="1"/>
  <c r="AC32" i="277"/>
  <c r="AC35" i="277" s="1"/>
  <c r="AB32" i="277"/>
  <c r="BA5" i="277" s="1"/>
  <c r="AA32" i="277"/>
  <c r="Z32" i="277"/>
  <c r="Y32" i="277"/>
  <c r="BW5" i="277" s="1"/>
  <c r="AJ31" i="277"/>
  <c r="CH5" i="277" s="1"/>
  <c r="AI31" i="277"/>
  <c r="CG5" i="277" s="1"/>
  <c r="AH31" i="277"/>
  <c r="CF5" i="277" s="1"/>
  <c r="AG31" i="277"/>
  <c r="CE5" i="277" s="1"/>
  <c r="AF31" i="277"/>
  <c r="CD5" i="277" s="1"/>
  <c r="AE31" i="277"/>
  <c r="CC5" i="277" s="1"/>
  <c r="AD31" i="277"/>
  <c r="CB5" i="277" s="1"/>
  <c r="AC31" i="277"/>
  <c r="CA5" i="277" s="1"/>
  <c r="AQ30" i="277"/>
  <c r="AQ29" i="277"/>
  <c r="AQ28" i="277"/>
  <c r="AQ27" i="277"/>
  <c r="AQ26" i="277"/>
  <c r="AQ25" i="277"/>
  <c r="AQ24" i="277"/>
  <c r="AQ23" i="277"/>
  <c r="AQ22" i="277"/>
  <c r="AQ21" i="277"/>
  <c r="AQ20" i="277"/>
  <c r="AQ19" i="277"/>
  <c r="AQ18" i="277"/>
  <c r="AQ17" i="277"/>
  <c r="AQ16" i="277"/>
  <c r="AQ15" i="277"/>
  <c r="AQ14" i="277"/>
  <c r="AQ13" i="277"/>
  <c r="AQ12" i="277"/>
  <c r="AQ11" i="277"/>
  <c r="BV5" i="277"/>
  <c r="BU5" i="277"/>
  <c r="BT5" i="277"/>
  <c r="BS5" i="277"/>
  <c r="AW5" i="277"/>
  <c r="AV5" i="277"/>
  <c r="AJ32" i="276"/>
  <c r="BI5" i="276" s="1"/>
  <c r="AI32" i="276"/>
  <c r="AH32" i="276"/>
  <c r="AH35" i="276" s="1"/>
  <c r="BQ5" i="276" s="1"/>
  <c r="AG32" i="276"/>
  <c r="AG35" i="276" s="1"/>
  <c r="BP5" i="276" s="1"/>
  <c r="AF32" i="276"/>
  <c r="BE5" i="276" s="1"/>
  <c r="AE32" i="276"/>
  <c r="AD32" i="276"/>
  <c r="AD35" i="276" s="1"/>
  <c r="BN5" i="276" s="1"/>
  <c r="AC32" i="276"/>
  <c r="AC35" i="276" s="1"/>
  <c r="AB32" i="276"/>
  <c r="BA5" i="276" s="1"/>
  <c r="AA32" i="276"/>
  <c r="Z32" i="276"/>
  <c r="Y32" i="276"/>
  <c r="BW5" i="276" s="1"/>
  <c r="AJ31" i="276"/>
  <c r="CH5" i="276" s="1"/>
  <c r="AI31" i="276"/>
  <c r="CG5" i="276" s="1"/>
  <c r="AH31" i="276"/>
  <c r="CF5" i="276" s="1"/>
  <c r="AG31" i="276"/>
  <c r="CE5" i="276" s="1"/>
  <c r="AF31" i="276"/>
  <c r="CD5" i="276" s="1"/>
  <c r="AE31" i="276"/>
  <c r="CC5" i="276" s="1"/>
  <c r="AD31" i="276"/>
  <c r="CB5" i="276" s="1"/>
  <c r="AC31" i="276"/>
  <c r="CA5" i="276" s="1"/>
  <c r="AQ30" i="276"/>
  <c r="AQ29" i="276"/>
  <c r="AQ28" i="276"/>
  <c r="AQ27" i="276"/>
  <c r="AQ26" i="276"/>
  <c r="AQ25" i="276"/>
  <c r="AQ24" i="276"/>
  <c r="AQ23" i="276"/>
  <c r="AQ22" i="276"/>
  <c r="AQ21" i="276"/>
  <c r="AQ20" i="276"/>
  <c r="AQ19" i="276"/>
  <c r="AQ18" i="276"/>
  <c r="AQ17" i="276"/>
  <c r="AQ16" i="276"/>
  <c r="AQ15" i="276"/>
  <c r="AQ14" i="276"/>
  <c r="AQ13" i="276"/>
  <c r="AQ12" i="276"/>
  <c r="AQ11" i="276"/>
  <c r="BV5" i="276"/>
  <c r="BU5" i="276"/>
  <c r="BT5" i="276"/>
  <c r="BS5" i="276"/>
  <c r="AW5" i="276"/>
  <c r="AV5" i="276"/>
  <c r="AJ32" i="275"/>
  <c r="BI5" i="275" s="1"/>
  <c r="AI32" i="275"/>
  <c r="BH5" i="275" s="1"/>
  <c r="AH32" i="275"/>
  <c r="AH35" i="275" s="1"/>
  <c r="BQ5" i="275" s="1"/>
  <c r="AG32" i="275"/>
  <c r="AG35" i="275" s="1"/>
  <c r="BP5" i="275" s="1"/>
  <c r="AF32" i="275"/>
  <c r="BE5" i="275" s="1"/>
  <c r="AE32" i="275"/>
  <c r="BD5" i="275" s="1"/>
  <c r="AD32" i="275"/>
  <c r="AD35" i="275" s="1"/>
  <c r="BN5" i="275" s="1"/>
  <c r="AC32" i="275"/>
  <c r="AC35" i="275" s="1"/>
  <c r="AB32" i="275"/>
  <c r="BA5" i="275" s="1"/>
  <c r="AA32" i="275"/>
  <c r="AZ5" i="275" s="1"/>
  <c r="Z32" i="275"/>
  <c r="Y32" i="275"/>
  <c r="BW5" i="275" s="1"/>
  <c r="AJ31" i="275"/>
  <c r="CH5" i="275" s="1"/>
  <c r="AI31" i="275"/>
  <c r="CG5" i="275" s="1"/>
  <c r="AH31" i="275"/>
  <c r="CF5" i="275" s="1"/>
  <c r="AG31" i="275"/>
  <c r="CE5" i="275" s="1"/>
  <c r="AF31" i="275"/>
  <c r="CD5" i="275" s="1"/>
  <c r="AE31" i="275"/>
  <c r="CC5" i="275" s="1"/>
  <c r="AD31" i="275"/>
  <c r="CB5" i="275" s="1"/>
  <c r="AC31" i="275"/>
  <c r="CA5" i="275" s="1"/>
  <c r="AQ30" i="275"/>
  <c r="AQ29" i="275"/>
  <c r="AQ28" i="275"/>
  <c r="AQ27" i="275"/>
  <c r="AQ26" i="275"/>
  <c r="AQ25" i="275"/>
  <c r="AQ24" i="275"/>
  <c r="AQ23" i="275"/>
  <c r="AQ22" i="275"/>
  <c r="AQ21" i="275"/>
  <c r="AQ20" i="275"/>
  <c r="AQ19" i="275"/>
  <c r="AQ18" i="275"/>
  <c r="AQ17" i="275"/>
  <c r="AQ16" i="275"/>
  <c r="AQ15" i="275"/>
  <c r="AQ14" i="275"/>
  <c r="AQ13" i="275"/>
  <c r="AQ12" i="275"/>
  <c r="AQ11" i="275"/>
  <c r="BV5" i="275"/>
  <c r="BU5" i="275"/>
  <c r="BT5" i="275"/>
  <c r="BS5" i="275"/>
  <c r="AW5" i="275"/>
  <c r="AV5" i="275"/>
  <c r="AJ32" i="274"/>
  <c r="BI5" i="274" s="1"/>
  <c r="AI32" i="274"/>
  <c r="BH5" i="274" s="1"/>
  <c r="AH32" i="274"/>
  <c r="AH35" i="274" s="1"/>
  <c r="BQ5" i="274" s="1"/>
  <c r="AG32" i="274"/>
  <c r="AG35" i="274" s="1"/>
  <c r="BP5" i="274" s="1"/>
  <c r="AF32" i="274"/>
  <c r="BE5" i="274" s="1"/>
  <c r="AE32" i="274"/>
  <c r="AD32" i="274"/>
  <c r="AC32" i="274"/>
  <c r="AC35" i="274" s="1"/>
  <c r="AB32" i="274"/>
  <c r="BA5" i="274" s="1"/>
  <c r="AA32" i="274"/>
  <c r="Z32" i="274"/>
  <c r="Z35" i="274" s="1"/>
  <c r="BK5" i="274" s="1"/>
  <c r="Y32" i="274"/>
  <c r="BW5" i="274" s="1"/>
  <c r="AJ31" i="274"/>
  <c r="CH5" i="274" s="1"/>
  <c r="AI31" i="274"/>
  <c r="CG5" i="274" s="1"/>
  <c r="AH31" i="274"/>
  <c r="CF5" i="274" s="1"/>
  <c r="AG31" i="274"/>
  <c r="CE5" i="274" s="1"/>
  <c r="AF31" i="274"/>
  <c r="CD5" i="274" s="1"/>
  <c r="AE31" i="274"/>
  <c r="CC5" i="274" s="1"/>
  <c r="AD31" i="274"/>
  <c r="CB5" i="274" s="1"/>
  <c r="AC31" i="274"/>
  <c r="CA5" i="274" s="1"/>
  <c r="AQ30" i="274"/>
  <c r="AQ29" i="274"/>
  <c r="AQ28" i="274"/>
  <c r="AQ27" i="274"/>
  <c r="AQ26" i="274"/>
  <c r="AQ25" i="274"/>
  <c r="AQ24" i="274"/>
  <c r="AQ23" i="274"/>
  <c r="AQ22" i="274"/>
  <c r="AQ21" i="274"/>
  <c r="AQ20" i="274"/>
  <c r="AQ19" i="274"/>
  <c r="AQ18" i="274"/>
  <c r="AQ17" i="274"/>
  <c r="AQ16" i="274"/>
  <c r="AQ15" i="274"/>
  <c r="AQ14" i="274"/>
  <c r="AQ13" i="274"/>
  <c r="AQ12" i="274"/>
  <c r="AQ11" i="274"/>
  <c r="BV5" i="274"/>
  <c r="BU5" i="274"/>
  <c r="BT5" i="274"/>
  <c r="BS5" i="274"/>
  <c r="AW5" i="274"/>
  <c r="AV5" i="274"/>
  <c r="AJ32" i="273"/>
  <c r="BI5" i="273" s="1"/>
  <c r="AI32" i="273"/>
  <c r="BH5" i="273" s="1"/>
  <c r="AH32" i="273"/>
  <c r="AH35" i="273" s="1"/>
  <c r="BQ5" i="273" s="1"/>
  <c r="AG32" i="273"/>
  <c r="AG35" i="273" s="1"/>
  <c r="BP5" i="273" s="1"/>
  <c r="AF32" i="273"/>
  <c r="BE5" i="273" s="1"/>
  <c r="AE32" i="273"/>
  <c r="AD32" i="273"/>
  <c r="AC32" i="273"/>
  <c r="AC35" i="273" s="1"/>
  <c r="AB32" i="273"/>
  <c r="BA5" i="273" s="1"/>
  <c r="AA32" i="273"/>
  <c r="Z32" i="273"/>
  <c r="Z35" i="273" s="1"/>
  <c r="BK5" i="273" s="1"/>
  <c r="Y32" i="273"/>
  <c r="Y35" i="273" s="1"/>
  <c r="BJ5" i="273" s="1"/>
  <c r="AJ31" i="273"/>
  <c r="CH5" i="273" s="1"/>
  <c r="AI31" i="273"/>
  <c r="CG5" i="273" s="1"/>
  <c r="AH31" i="273"/>
  <c r="CF5" i="273" s="1"/>
  <c r="AG31" i="273"/>
  <c r="CE5" i="273" s="1"/>
  <c r="AF31" i="273"/>
  <c r="CD5" i="273" s="1"/>
  <c r="AE31" i="273"/>
  <c r="CC5" i="273" s="1"/>
  <c r="AD31" i="273"/>
  <c r="CB5" i="273" s="1"/>
  <c r="AC31" i="273"/>
  <c r="CA5" i="273" s="1"/>
  <c r="AQ30" i="273"/>
  <c r="AQ29" i="273"/>
  <c r="AQ28" i="273"/>
  <c r="AQ27" i="273"/>
  <c r="AQ26" i="273"/>
  <c r="AQ25" i="273"/>
  <c r="AQ24" i="273"/>
  <c r="AQ23" i="273"/>
  <c r="AQ22" i="273"/>
  <c r="AQ21" i="273"/>
  <c r="AQ20" i="273"/>
  <c r="AQ19" i="273"/>
  <c r="AQ18" i="273"/>
  <c r="AQ17" i="273"/>
  <c r="AQ16" i="273"/>
  <c r="AQ15" i="273"/>
  <c r="AQ14" i="273"/>
  <c r="AQ13" i="273"/>
  <c r="AQ12" i="273"/>
  <c r="AQ11" i="273"/>
  <c r="BV5" i="273"/>
  <c r="BU5" i="273"/>
  <c r="BT5" i="273"/>
  <c r="BS5" i="273"/>
  <c r="AW5" i="273"/>
  <c r="AV5" i="273"/>
  <c r="AJ32" i="272"/>
  <c r="BI5" i="272" s="1"/>
  <c r="AI32" i="272"/>
  <c r="BH5" i="272" s="1"/>
  <c r="AH32" i="272"/>
  <c r="AH35" i="272" s="1"/>
  <c r="BQ5" i="272" s="1"/>
  <c r="AG32" i="272"/>
  <c r="AG35" i="272" s="1"/>
  <c r="BP5" i="272" s="1"/>
  <c r="AF32" i="272"/>
  <c r="BE5" i="272" s="1"/>
  <c r="AE32" i="272"/>
  <c r="AD32" i="272"/>
  <c r="AD35" i="272" s="1"/>
  <c r="BN5" i="272" s="1"/>
  <c r="AC32" i="272"/>
  <c r="AC35" i="272" s="1"/>
  <c r="AB32" i="272"/>
  <c r="BA5" i="272" s="1"/>
  <c r="AA32" i="272"/>
  <c r="Z32" i="272"/>
  <c r="Y32" i="272"/>
  <c r="BW5" i="272" s="1"/>
  <c r="AJ31" i="272"/>
  <c r="CH5" i="272" s="1"/>
  <c r="AI31" i="272"/>
  <c r="CG5" i="272" s="1"/>
  <c r="AH31" i="272"/>
  <c r="CF5" i="272" s="1"/>
  <c r="AG31" i="272"/>
  <c r="CE5" i="272" s="1"/>
  <c r="AF31" i="272"/>
  <c r="CD5" i="272" s="1"/>
  <c r="AE31" i="272"/>
  <c r="CC5" i="272" s="1"/>
  <c r="AD31" i="272"/>
  <c r="CB5" i="272" s="1"/>
  <c r="AC31" i="272"/>
  <c r="CA5" i="272" s="1"/>
  <c r="AQ30" i="272"/>
  <c r="AQ29" i="272"/>
  <c r="AQ28" i="272"/>
  <c r="AQ27" i="272"/>
  <c r="AQ26" i="272"/>
  <c r="AQ25" i="272"/>
  <c r="AQ24" i="272"/>
  <c r="AQ23" i="272"/>
  <c r="AQ22" i="272"/>
  <c r="AQ21" i="272"/>
  <c r="AQ20" i="272"/>
  <c r="AQ19" i="272"/>
  <c r="AQ18" i="272"/>
  <c r="AQ17" i="272"/>
  <c r="AQ16" i="272"/>
  <c r="AQ15" i="272"/>
  <c r="AQ14" i="272"/>
  <c r="AQ13" i="272"/>
  <c r="AQ12" i="272"/>
  <c r="AQ11" i="272"/>
  <c r="BV5" i="272"/>
  <c r="BU5" i="272"/>
  <c r="BT5" i="272"/>
  <c r="BS5" i="272"/>
  <c r="AW5" i="272"/>
  <c r="AV5" i="272"/>
  <c r="AJ32" i="271"/>
  <c r="BI5" i="271" s="1"/>
  <c r="AI32" i="271"/>
  <c r="BH5" i="271" s="1"/>
  <c r="AH32" i="271"/>
  <c r="AH35" i="271" s="1"/>
  <c r="BQ5" i="271" s="1"/>
  <c r="AG32" i="271"/>
  <c r="AG35" i="271" s="1"/>
  <c r="BP5" i="271" s="1"/>
  <c r="AF32" i="271"/>
  <c r="BE5" i="271" s="1"/>
  <c r="AE32" i="271"/>
  <c r="AD32" i="271"/>
  <c r="AD35" i="271" s="1"/>
  <c r="AC32" i="271"/>
  <c r="BB5" i="271" s="1"/>
  <c r="AB32" i="271"/>
  <c r="AA32" i="271"/>
  <c r="AZ5" i="271" s="1"/>
  <c r="Z32" i="271"/>
  <c r="Z35" i="271" s="1"/>
  <c r="BK5" i="271" s="1"/>
  <c r="Y32" i="271"/>
  <c r="BW5" i="271" s="1"/>
  <c r="AJ31" i="271"/>
  <c r="CH5" i="271" s="1"/>
  <c r="AI31" i="271"/>
  <c r="CG5" i="271" s="1"/>
  <c r="AH31" i="271"/>
  <c r="CF5" i="271" s="1"/>
  <c r="AG31" i="271"/>
  <c r="CE5" i="271" s="1"/>
  <c r="AF31" i="271"/>
  <c r="CD5" i="271" s="1"/>
  <c r="AE31" i="271"/>
  <c r="CC5" i="271" s="1"/>
  <c r="AD31" i="271"/>
  <c r="CB5" i="271" s="1"/>
  <c r="AC31" i="271"/>
  <c r="CA5" i="271" s="1"/>
  <c r="AQ30" i="271"/>
  <c r="AQ29" i="271"/>
  <c r="AQ28" i="271"/>
  <c r="AQ27" i="271"/>
  <c r="AQ26" i="271"/>
  <c r="AQ25" i="271"/>
  <c r="AQ24" i="271"/>
  <c r="AQ23" i="271"/>
  <c r="AQ22" i="271"/>
  <c r="AQ21" i="271"/>
  <c r="AQ20" i="271"/>
  <c r="AQ19" i="271"/>
  <c r="AQ18" i="271"/>
  <c r="AQ17" i="271"/>
  <c r="AQ16" i="271"/>
  <c r="AQ15" i="271"/>
  <c r="AQ14" i="271"/>
  <c r="AQ13" i="271"/>
  <c r="AQ12" i="271"/>
  <c r="AQ11" i="271"/>
  <c r="BV5" i="271"/>
  <c r="BU5" i="271"/>
  <c r="BT5" i="271"/>
  <c r="BS5" i="271"/>
  <c r="AW5" i="271"/>
  <c r="AV5" i="271"/>
  <c r="AJ32" i="270"/>
  <c r="BI5" i="270" s="1"/>
  <c r="AI32" i="270"/>
  <c r="BH5" i="270" s="1"/>
  <c r="AH32" i="270"/>
  <c r="AH35" i="270" s="1"/>
  <c r="BQ5" i="270" s="1"/>
  <c r="AG32" i="270"/>
  <c r="AG35" i="270" s="1"/>
  <c r="BP5" i="270" s="1"/>
  <c r="AF32" i="270"/>
  <c r="BE5" i="270" s="1"/>
  <c r="AE32" i="270"/>
  <c r="BD5" i="270" s="1"/>
  <c r="AD32" i="270"/>
  <c r="AC32" i="270"/>
  <c r="AC35" i="270" s="1"/>
  <c r="BM5" i="270" s="1"/>
  <c r="AB32" i="270"/>
  <c r="BA5" i="270" s="1"/>
  <c r="AA32" i="270"/>
  <c r="Z32" i="270"/>
  <c r="Y32" i="270"/>
  <c r="AX5" i="270" s="1"/>
  <c r="AJ31" i="270"/>
  <c r="CH5" i="270" s="1"/>
  <c r="AI31" i="270"/>
  <c r="CG5" i="270" s="1"/>
  <c r="AH31" i="270"/>
  <c r="CF5" i="270" s="1"/>
  <c r="AG31" i="270"/>
  <c r="CE5" i="270" s="1"/>
  <c r="AF31" i="270"/>
  <c r="CD5" i="270" s="1"/>
  <c r="AE31" i="270"/>
  <c r="CC5" i="270" s="1"/>
  <c r="AD31" i="270"/>
  <c r="CB5" i="270" s="1"/>
  <c r="AC31" i="270"/>
  <c r="CA5" i="270" s="1"/>
  <c r="AQ30" i="270"/>
  <c r="AQ29" i="270"/>
  <c r="AQ28" i="270"/>
  <c r="AQ27" i="270"/>
  <c r="AQ26" i="270"/>
  <c r="AQ25" i="270"/>
  <c r="AQ24" i="270"/>
  <c r="AQ23" i="270"/>
  <c r="AQ22" i="270"/>
  <c r="AQ21" i="270"/>
  <c r="AQ20" i="270"/>
  <c r="AQ19" i="270"/>
  <c r="AQ18" i="270"/>
  <c r="AQ17" i="270"/>
  <c r="AQ16" i="270"/>
  <c r="AQ15" i="270"/>
  <c r="AQ14" i="270"/>
  <c r="AQ13" i="270"/>
  <c r="AQ12" i="270"/>
  <c r="AQ11" i="270"/>
  <c r="BV5" i="270"/>
  <c r="BU5" i="270"/>
  <c r="BT5" i="270"/>
  <c r="BS5" i="270"/>
  <c r="AW5" i="270"/>
  <c r="AV5" i="270"/>
  <c r="AJ32" i="269"/>
  <c r="BI5" i="269" s="1"/>
  <c r="AI32" i="269"/>
  <c r="BH5" i="269" s="1"/>
  <c r="AH32" i="269"/>
  <c r="AH35" i="269" s="1"/>
  <c r="BQ5" i="269" s="1"/>
  <c r="AG32" i="269"/>
  <c r="AG35" i="269" s="1"/>
  <c r="BP5" i="269" s="1"/>
  <c r="AF32" i="269"/>
  <c r="BE5" i="269" s="1"/>
  <c r="AE32" i="269"/>
  <c r="AD32" i="269"/>
  <c r="AD35" i="269" s="1"/>
  <c r="AC32" i="269"/>
  <c r="AC35" i="269" s="1"/>
  <c r="AB32" i="269"/>
  <c r="BA5" i="269" s="1"/>
  <c r="AA32" i="269"/>
  <c r="Z32" i="269"/>
  <c r="Z35" i="269" s="1"/>
  <c r="BK5" i="269" s="1"/>
  <c r="Y32" i="269"/>
  <c r="Y35" i="269" s="1"/>
  <c r="BJ5" i="269" s="1"/>
  <c r="AJ31" i="269"/>
  <c r="CH5" i="269" s="1"/>
  <c r="AI31" i="269"/>
  <c r="CG5" i="269" s="1"/>
  <c r="AH31" i="269"/>
  <c r="CF5" i="269" s="1"/>
  <c r="AG31" i="269"/>
  <c r="CE5" i="269" s="1"/>
  <c r="AF31" i="269"/>
  <c r="CD5" i="269" s="1"/>
  <c r="AE31" i="269"/>
  <c r="CC5" i="269" s="1"/>
  <c r="AD31" i="269"/>
  <c r="CB5" i="269" s="1"/>
  <c r="AC31" i="269"/>
  <c r="CA5" i="269" s="1"/>
  <c r="AQ30" i="269"/>
  <c r="AQ29" i="269"/>
  <c r="AQ28" i="269"/>
  <c r="AQ27" i="269"/>
  <c r="AQ26" i="269"/>
  <c r="AQ25" i="269"/>
  <c r="AQ24" i="269"/>
  <c r="AQ23" i="269"/>
  <c r="AQ22" i="269"/>
  <c r="AQ21" i="269"/>
  <c r="AQ20" i="269"/>
  <c r="AQ19" i="269"/>
  <c r="AQ18" i="269"/>
  <c r="AQ17" i="269"/>
  <c r="AQ16" i="269"/>
  <c r="AQ15" i="269"/>
  <c r="AQ14" i="269"/>
  <c r="AQ13" i="269"/>
  <c r="AQ12" i="269"/>
  <c r="AQ11" i="269"/>
  <c r="BV5" i="269"/>
  <c r="BU5" i="269"/>
  <c r="BT5" i="269"/>
  <c r="BS5" i="269"/>
  <c r="AW5" i="269"/>
  <c r="AV5" i="269"/>
  <c r="AJ32" i="268"/>
  <c r="BI5" i="268" s="1"/>
  <c r="AI32" i="268"/>
  <c r="BH5" i="268" s="1"/>
  <c r="AH32" i="268"/>
  <c r="AH35" i="268" s="1"/>
  <c r="BQ5" i="268" s="1"/>
  <c r="AG32" i="268"/>
  <c r="AG35" i="268" s="1"/>
  <c r="BP5" i="268" s="1"/>
  <c r="AF32" i="268"/>
  <c r="BE5" i="268" s="1"/>
  <c r="AE32" i="268"/>
  <c r="BD5" i="268" s="1"/>
  <c r="AD32" i="268"/>
  <c r="AD35" i="268" s="1"/>
  <c r="AC32" i="268"/>
  <c r="AB32" i="268"/>
  <c r="BA5" i="268" s="1"/>
  <c r="AA32" i="268"/>
  <c r="Z32" i="268"/>
  <c r="Z35" i="268" s="1"/>
  <c r="BK5" i="268" s="1"/>
  <c r="Y32" i="268"/>
  <c r="Y35" i="268" s="1"/>
  <c r="BJ5" i="268" s="1"/>
  <c r="AJ31" i="268"/>
  <c r="CH5" i="268" s="1"/>
  <c r="AI31" i="268"/>
  <c r="CG5" i="268" s="1"/>
  <c r="AH31" i="268"/>
  <c r="CF5" i="268" s="1"/>
  <c r="AG31" i="268"/>
  <c r="CE5" i="268" s="1"/>
  <c r="AF31" i="268"/>
  <c r="CD5" i="268" s="1"/>
  <c r="AE31" i="268"/>
  <c r="CC5" i="268" s="1"/>
  <c r="AD31" i="268"/>
  <c r="CB5" i="268" s="1"/>
  <c r="AC31" i="268"/>
  <c r="CA5" i="268" s="1"/>
  <c r="AQ30" i="268"/>
  <c r="AQ29" i="268"/>
  <c r="AQ28" i="268"/>
  <c r="AQ27" i="268"/>
  <c r="AQ26" i="268"/>
  <c r="AQ25" i="268"/>
  <c r="AQ24" i="268"/>
  <c r="AQ23" i="268"/>
  <c r="AQ22" i="268"/>
  <c r="AQ21" i="268"/>
  <c r="AQ20" i="268"/>
  <c r="AQ19" i="268"/>
  <c r="AQ18" i="268"/>
  <c r="AQ17" i="268"/>
  <c r="AQ16" i="268"/>
  <c r="AQ15" i="268"/>
  <c r="AQ14" i="268"/>
  <c r="AQ13" i="268"/>
  <c r="AQ12" i="268"/>
  <c r="AQ11" i="268"/>
  <c r="BV5" i="268"/>
  <c r="BU5" i="268"/>
  <c r="BT5" i="268"/>
  <c r="BS5" i="268"/>
  <c r="AW5" i="268"/>
  <c r="AV5" i="268"/>
  <c r="AJ32" i="267"/>
  <c r="BI5" i="267" s="1"/>
  <c r="AI32" i="267"/>
  <c r="BH5" i="267" s="1"/>
  <c r="AH32" i="267"/>
  <c r="AH35" i="267" s="1"/>
  <c r="BQ5" i="267" s="1"/>
  <c r="AG32" i="267"/>
  <c r="AG35" i="267" s="1"/>
  <c r="BP5" i="267" s="1"/>
  <c r="AF32" i="267"/>
  <c r="BE5" i="267" s="1"/>
  <c r="AE32" i="267"/>
  <c r="BD5" i="267" s="1"/>
  <c r="AD32" i="267"/>
  <c r="AC32" i="267"/>
  <c r="AC35" i="267" s="1"/>
  <c r="AB32" i="267"/>
  <c r="BA5" i="267" s="1"/>
  <c r="AA32" i="267"/>
  <c r="Z32" i="267"/>
  <c r="Z35" i="267" s="1"/>
  <c r="BK5" i="267" s="1"/>
  <c r="Y32" i="267"/>
  <c r="BW5" i="267" s="1"/>
  <c r="AJ31" i="267"/>
  <c r="CH5" i="267" s="1"/>
  <c r="AI31" i="267"/>
  <c r="CG5" i="267" s="1"/>
  <c r="AH31" i="267"/>
  <c r="CF5" i="267" s="1"/>
  <c r="AG31" i="267"/>
  <c r="CE5" i="267" s="1"/>
  <c r="AF31" i="267"/>
  <c r="CD5" i="267" s="1"/>
  <c r="AE31" i="267"/>
  <c r="CC5" i="267" s="1"/>
  <c r="AD31" i="267"/>
  <c r="CB5" i="267" s="1"/>
  <c r="AC31" i="267"/>
  <c r="CA5" i="267" s="1"/>
  <c r="AQ30" i="267"/>
  <c r="AQ29" i="267"/>
  <c r="AQ28" i="267"/>
  <c r="AQ27" i="267"/>
  <c r="AQ26" i="267"/>
  <c r="AQ25" i="267"/>
  <c r="AQ24" i="267"/>
  <c r="AQ23" i="267"/>
  <c r="AQ22" i="267"/>
  <c r="AQ21" i="267"/>
  <c r="AQ20" i="267"/>
  <c r="AQ19" i="267"/>
  <c r="AQ18" i="267"/>
  <c r="AQ17" i="267"/>
  <c r="AQ16" i="267"/>
  <c r="AQ15" i="267"/>
  <c r="AQ14" i="267"/>
  <c r="AQ13" i="267"/>
  <c r="AQ12" i="267"/>
  <c r="AQ11" i="267"/>
  <c r="BV5" i="267"/>
  <c r="BU5" i="267"/>
  <c r="BT5" i="267"/>
  <c r="BS5" i="267"/>
  <c r="AW5" i="267"/>
  <c r="AV5" i="267"/>
  <c r="AJ32" i="266"/>
  <c r="AI32" i="266"/>
  <c r="BH5" i="266" s="1"/>
  <c r="AH32" i="266"/>
  <c r="AH35" i="266" s="1"/>
  <c r="BQ5" i="266" s="1"/>
  <c r="AG32" i="266"/>
  <c r="BF5" i="266" s="1"/>
  <c r="AF32" i="266"/>
  <c r="BE5" i="266" s="1"/>
  <c r="AE32" i="266"/>
  <c r="BD5" i="266" s="1"/>
  <c r="AD32" i="266"/>
  <c r="AD35" i="266" s="1"/>
  <c r="BN5" i="266" s="1"/>
  <c r="AC32" i="266"/>
  <c r="AB32" i="266"/>
  <c r="BA5" i="266" s="1"/>
  <c r="AA32" i="266"/>
  <c r="AZ5" i="266" s="1"/>
  <c r="Z32" i="266"/>
  <c r="Y32" i="266"/>
  <c r="AJ31" i="266"/>
  <c r="CH5" i="266" s="1"/>
  <c r="AI31" i="266"/>
  <c r="CG5" i="266" s="1"/>
  <c r="AH31" i="266"/>
  <c r="CF5" i="266" s="1"/>
  <c r="AG31" i="266"/>
  <c r="CE5" i="266" s="1"/>
  <c r="AF31" i="266"/>
  <c r="CD5" i="266" s="1"/>
  <c r="AE31" i="266"/>
  <c r="CC5" i="266" s="1"/>
  <c r="AD31" i="266"/>
  <c r="CB5" i="266" s="1"/>
  <c r="AC31" i="266"/>
  <c r="CA5" i="266" s="1"/>
  <c r="AQ30" i="266"/>
  <c r="AQ29" i="266"/>
  <c r="AQ28" i="266"/>
  <c r="AQ27" i="266"/>
  <c r="AQ26" i="266"/>
  <c r="AQ25" i="266"/>
  <c r="AQ24" i="266"/>
  <c r="AQ23" i="266"/>
  <c r="AQ22" i="266"/>
  <c r="AQ21" i="266"/>
  <c r="AQ20" i="266"/>
  <c r="AQ19" i="266"/>
  <c r="AQ18" i="266"/>
  <c r="AQ17" i="266"/>
  <c r="AQ16" i="266"/>
  <c r="AQ15" i="266"/>
  <c r="AQ14" i="266"/>
  <c r="AQ13" i="266"/>
  <c r="AQ12" i="266"/>
  <c r="AQ11" i="266"/>
  <c r="BV5" i="266"/>
  <c r="BU5" i="266"/>
  <c r="BT5" i="266"/>
  <c r="BS5" i="266"/>
  <c r="AW5" i="266"/>
  <c r="AV5" i="266"/>
  <c r="AJ32" i="265"/>
  <c r="BI5" i="265" s="1"/>
  <c r="AI32" i="265"/>
  <c r="AH32" i="265"/>
  <c r="AH35" i="265" s="1"/>
  <c r="BQ5" i="265" s="1"/>
  <c r="AG32" i="265"/>
  <c r="AG35" i="265" s="1"/>
  <c r="BP5" i="265" s="1"/>
  <c r="AF32" i="265"/>
  <c r="BE5" i="265" s="1"/>
  <c r="AE32" i="265"/>
  <c r="BD5" i="265" s="1"/>
  <c r="AD32" i="265"/>
  <c r="AC32" i="265"/>
  <c r="AC35" i="265" s="1"/>
  <c r="AB32" i="265"/>
  <c r="BA5" i="265" s="1"/>
  <c r="AA32" i="265"/>
  <c r="Z32" i="265"/>
  <c r="Y32" i="265"/>
  <c r="Y35" i="265" s="1"/>
  <c r="BJ5" i="265" s="1"/>
  <c r="AJ31" i="265"/>
  <c r="CH5" i="265" s="1"/>
  <c r="AI31" i="265"/>
  <c r="CG5" i="265" s="1"/>
  <c r="AH31" i="265"/>
  <c r="CF5" i="265" s="1"/>
  <c r="AG31" i="265"/>
  <c r="CE5" i="265" s="1"/>
  <c r="AF31" i="265"/>
  <c r="CD5" i="265" s="1"/>
  <c r="AE31" i="265"/>
  <c r="CC5" i="265" s="1"/>
  <c r="AD31" i="265"/>
  <c r="CB5" i="265" s="1"/>
  <c r="AC31" i="265"/>
  <c r="CA5" i="265" s="1"/>
  <c r="AQ30" i="265"/>
  <c r="AQ29" i="265"/>
  <c r="AQ28" i="265"/>
  <c r="AQ27" i="265"/>
  <c r="AQ26" i="265"/>
  <c r="AQ25" i="265"/>
  <c r="AQ24" i="265"/>
  <c r="AQ23" i="265"/>
  <c r="AQ22" i="265"/>
  <c r="AQ21" i="265"/>
  <c r="AQ20" i="265"/>
  <c r="AQ19" i="265"/>
  <c r="AQ18" i="265"/>
  <c r="AQ17" i="265"/>
  <c r="AQ16" i="265"/>
  <c r="AQ15" i="265"/>
  <c r="AQ14" i="265"/>
  <c r="AQ13" i="265"/>
  <c r="AQ12" i="265"/>
  <c r="AQ11" i="265"/>
  <c r="BV5" i="265"/>
  <c r="BU5" i="265"/>
  <c r="BT5" i="265"/>
  <c r="BS5" i="265"/>
  <c r="AW5" i="265"/>
  <c r="AV5" i="265"/>
  <c r="AJ32" i="264"/>
  <c r="BI5" i="264" s="1"/>
  <c r="AI32" i="264"/>
  <c r="BH5" i="264" s="1"/>
  <c r="AH32" i="264"/>
  <c r="AH35" i="264" s="1"/>
  <c r="BQ5" i="264" s="1"/>
  <c r="AG32" i="264"/>
  <c r="AG35" i="264" s="1"/>
  <c r="BP5" i="264" s="1"/>
  <c r="AF32" i="264"/>
  <c r="BE5" i="264" s="1"/>
  <c r="AE32" i="264"/>
  <c r="AD32" i="264"/>
  <c r="AC32" i="264"/>
  <c r="AC35" i="264" s="1"/>
  <c r="AB32" i="264"/>
  <c r="BA5" i="264" s="1"/>
  <c r="AA32" i="264"/>
  <c r="Z32" i="264"/>
  <c r="AY5" i="264" s="1"/>
  <c r="Y32" i="264"/>
  <c r="Y35" i="264" s="1"/>
  <c r="BJ5" i="264" s="1"/>
  <c r="AJ31" i="264"/>
  <c r="CH5" i="264" s="1"/>
  <c r="AI31" i="264"/>
  <c r="CG5" i="264" s="1"/>
  <c r="AH31" i="264"/>
  <c r="CF5" i="264" s="1"/>
  <c r="AG31" i="264"/>
  <c r="CE5" i="264" s="1"/>
  <c r="AF31" i="264"/>
  <c r="CD5" i="264" s="1"/>
  <c r="AE31" i="264"/>
  <c r="CC5" i="264" s="1"/>
  <c r="AD31" i="264"/>
  <c r="CB5" i="264" s="1"/>
  <c r="AC31" i="264"/>
  <c r="CA5" i="264" s="1"/>
  <c r="AQ30" i="264"/>
  <c r="AQ29" i="264"/>
  <c r="AQ28" i="264"/>
  <c r="AQ27" i="264"/>
  <c r="AQ26" i="264"/>
  <c r="AQ25" i="264"/>
  <c r="AQ24" i="264"/>
  <c r="AQ23" i="264"/>
  <c r="AQ22" i="264"/>
  <c r="AQ21" i="264"/>
  <c r="AQ20" i="264"/>
  <c r="AQ19" i="264"/>
  <c r="AQ18" i="264"/>
  <c r="AQ17" i="264"/>
  <c r="AQ16" i="264"/>
  <c r="AQ15" i="264"/>
  <c r="AQ14" i="264"/>
  <c r="AQ13" i="264"/>
  <c r="AQ12" i="264"/>
  <c r="AQ11" i="264"/>
  <c r="BV5" i="264"/>
  <c r="BU5" i="264"/>
  <c r="BT5" i="264"/>
  <c r="BS5" i="264"/>
  <c r="AW5" i="264"/>
  <c r="AV5" i="264"/>
  <c r="AJ32" i="263"/>
  <c r="AI32" i="263"/>
  <c r="BH5" i="263" s="1"/>
  <c r="AH32" i="263"/>
  <c r="AH35" i="263" s="1"/>
  <c r="BQ5" i="263" s="1"/>
  <c r="AG32" i="263"/>
  <c r="BF5" i="263" s="1"/>
  <c r="AF32" i="263"/>
  <c r="BE5" i="263" s="1"/>
  <c r="AE32" i="263"/>
  <c r="AD32" i="263"/>
  <c r="AC32" i="263"/>
  <c r="AC35" i="263" s="1"/>
  <c r="AB32" i="263"/>
  <c r="BA5" i="263" s="1"/>
  <c r="AA32" i="263"/>
  <c r="Z32" i="263"/>
  <c r="Z35" i="263" s="1"/>
  <c r="BK5" i="263" s="1"/>
  <c r="Y32" i="263"/>
  <c r="Y35" i="263" s="1"/>
  <c r="BJ5" i="263" s="1"/>
  <c r="AJ31" i="263"/>
  <c r="CH5" i="263" s="1"/>
  <c r="AI31" i="263"/>
  <c r="CG5" i="263" s="1"/>
  <c r="AH31" i="263"/>
  <c r="CF5" i="263" s="1"/>
  <c r="AG31" i="263"/>
  <c r="CE5" i="263" s="1"/>
  <c r="AF31" i="263"/>
  <c r="CD5" i="263" s="1"/>
  <c r="AE31" i="263"/>
  <c r="CC5" i="263" s="1"/>
  <c r="AD31" i="263"/>
  <c r="CB5" i="263" s="1"/>
  <c r="AC31" i="263"/>
  <c r="CA5" i="263" s="1"/>
  <c r="AQ30" i="263"/>
  <c r="AQ29" i="263"/>
  <c r="AQ28" i="263"/>
  <c r="AQ27" i="263"/>
  <c r="AQ26" i="263"/>
  <c r="AQ25" i="263"/>
  <c r="AQ24" i="263"/>
  <c r="AQ23" i="263"/>
  <c r="AQ22" i="263"/>
  <c r="AQ21" i="263"/>
  <c r="AQ20" i="263"/>
  <c r="AQ19" i="263"/>
  <c r="AQ18" i="263"/>
  <c r="AQ17" i="263"/>
  <c r="AQ16" i="263"/>
  <c r="AQ15" i="263"/>
  <c r="AQ14" i="263"/>
  <c r="AQ13" i="263"/>
  <c r="AQ12" i="263"/>
  <c r="AQ11" i="263"/>
  <c r="BV5" i="263"/>
  <c r="BU5" i="263"/>
  <c r="BT5" i="263"/>
  <c r="BS5" i="263"/>
  <c r="AW5" i="263"/>
  <c r="AV5" i="263"/>
  <c r="AJ32" i="262"/>
  <c r="BI5" i="262" s="1"/>
  <c r="AI32" i="262"/>
  <c r="BH5" i="262" s="1"/>
  <c r="AH32" i="262"/>
  <c r="AH35" i="262" s="1"/>
  <c r="BQ5" i="262" s="1"/>
  <c r="AG32" i="262"/>
  <c r="AG35" i="262" s="1"/>
  <c r="BP5" i="262" s="1"/>
  <c r="AF32" i="262"/>
  <c r="BE5" i="262" s="1"/>
  <c r="AE32" i="262"/>
  <c r="BD5" i="262" s="1"/>
  <c r="AD32" i="262"/>
  <c r="AC32" i="262"/>
  <c r="AC35" i="262" s="1"/>
  <c r="AB32" i="262"/>
  <c r="BA5" i="262" s="1"/>
  <c r="AA32" i="262"/>
  <c r="Z32" i="262"/>
  <c r="Y32" i="262"/>
  <c r="Y35" i="262" s="1"/>
  <c r="BJ5" i="262" s="1"/>
  <c r="AJ31" i="262"/>
  <c r="CH5" i="262" s="1"/>
  <c r="AI31" i="262"/>
  <c r="CG5" i="262" s="1"/>
  <c r="AH31" i="262"/>
  <c r="CF5" i="262" s="1"/>
  <c r="AG31" i="262"/>
  <c r="CE5" i="262" s="1"/>
  <c r="AF31" i="262"/>
  <c r="CD5" i="262" s="1"/>
  <c r="AE31" i="262"/>
  <c r="CC5" i="262" s="1"/>
  <c r="AD31" i="262"/>
  <c r="CB5" i="262" s="1"/>
  <c r="AC31" i="262"/>
  <c r="CA5" i="262" s="1"/>
  <c r="AQ30" i="262"/>
  <c r="AQ29" i="262"/>
  <c r="AQ28" i="262"/>
  <c r="AQ27" i="262"/>
  <c r="AQ26" i="262"/>
  <c r="AQ25" i="262"/>
  <c r="AQ24" i="262"/>
  <c r="AQ23" i="262"/>
  <c r="AQ22" i="262"/>
  <c r="AQ21" i="262"/>
  <c r="AQ20" i="262"/>
  <c r="AQ19" i="262"/>
  <c r="AQ18" i="262"/>
  <c r="AQ17" i="262"/>
  <c r="AQ16" i="262"/>
  <c r="AQ15" i="262"/>
  <c r="AQ14" i="262"/>
  <c r="AQ13" i="262"/>
  <c r="AQ12" i="262"/>
  <c r="AQ11" i="262"/>
  <c r="BV5" i="262"/>
  <c r="BU5" i="262"/>
  <c r="BT5" i="262"/>
  <c r="BS5" i="262"/>
  <c r="AW5" i="262"/>
  <c r="AV5" i="262"/>
  <c r="AJ32" i="261"/>
  <c r="BI5" i="261" s="1"/>
  <c r="AI32" i="261"/>
  <c r="BH5" i="261" s="1"/>
  <c r="AH32" i="261"/>
  <c r="AH35" i="261" s="1"/>
  <c r="BQ5" i="261" s="1"/>
  <c r="AG32" i="261"/>
  <c r="BF5" i="261" s="1"/>
  <c r="AF32" i="261"/>
  <c r="BE5" i="261" s="1"/>
  <c r="AE32" i="261"/>
  <c r="AD32" i="261"/>
  <c r="AC32" i="261"/>
  <c r="AC35" i="261" s="1"/>
  <c r="AB32" i="261"/>
  <c r="BA5" i="261" s="1"/>
  <c r="AA32" i="261"/>
  <c r="Z32" i="261"/>
  <c r="Z35" i="261" s="1"/>
  <c r="BK5" i="261" s="1"/>
  <c r="Y32" i="261"/>
  <c r="BW5" i="261" s="1"/>
  <c r="AJ31" i="261"/>
  <c r="CH5" i="261" s="1"/>
  <c r="AI31" i="261"/>
  <c r="CG5" i="261" s="1"/>
  <c r="AH31" i="261"/>
  <c r="CF5" i="261" s="1"/>
  <c r="AG31" i="261"/>
  <c r="CE5" i="261" s="1"/>
  <c r="AF31" i="261"/>
  <c r="CD5" i="261" s="1"/>
  <c r="AE31" i="261"/>
  <c r="CC5" i="261" s="1"/>
  <c r="AD31" i="261"/>
  <c r="CB5" i="261" s="1"/>
  <c r="AC31" i="261"/>
  <c r="CA5" i="261" s="1"/>
  <c r="AQ30" i="261"/>
  <c r="AQ29" i="261"/>
  <c r="AQ28" i="261"/>
  <c r="AQ27" i="261"/>
  <c r="AQ26" i="261"/>
  <c r="AQ25" i="261"/>
  <c r="AQ24" i="261"/>
  <c r="AQ23" i="261"/>
  <c r="AQ22" i="261"/>
  <c r="AQ21" i="261"/>
  <c r="AQ20" i="261"/>
  <c r="AQ19" i="261"/>
  <c r="AQ18" i="261"/>
  <c r="AQ17" i="261"/>
  <c r="AQ16" i="261"/>
  <c r="AQ15" i="261"/>
  <c r="AQ14" i="261"/>
  <c r="AQ13" i="261"/>
  <c r="AQ12" i="261"/>
  <c r="AQ11" i="261"/>
  <c r="BV5" i="261"/>
  <c r="BU5" i="261"/>
  <c r="BT5" i="261"/>
  <c r="BS5" i="261"/>
  <c r="AW5" i="261"/>
  <c r="AV5" i="261"/>
  <c r="AJ32" i="260"/>
  <c r="BI5" i="260" s="1"/>
  <c r="AI32" i="260"/>
  <c r="AH32" i="260"/>
  <c r="AH35" i="260" s="1"/>
  <c r="BQ5" i="260" s="1"/>
  <c r="AG32" i="260"/>
  <c r="AG35" i="260" s="1"/>
  <c r="BP5" i="260" s="1"/>
  <c r="AF32" i="260"/>
  <c r="BE5" i="260" s="1"/>
  <c r="AE32" i="260"/>
  <c r="AD32" i="260"/>
  <c r="AC32" i="260"/>
  <c r="AC35" i="260" s="1"/>
  <c r="AB32" i="260"/>
  <c r="BA5" i="260" s="1"/>
  <c r="AA32" i="260"/>
  <c r="Z32" i="260"/>
  <c r="Y32" i="260"/>
  <c r="AX5" i="260" s="1"/>
  <c r="AJ31" i="260"/>
  <c r="CH5" i="260" s="1"/>
  <c r="AI31" i="260"/>
  <c r="CG5" i="260" s="1"/>
  <c r="AH31" i="260"/>
  <c r="CF5" i="260" s="1"/>
  <c r="AG31" i="260"/>
  <c r="CE5" i="260" s="1"/>
  <c r="AF31" i="260"/>
  <c r="CD5" i="260" s="1"/>
  <c r="AE31" i="260"/>
  <c r="CC5" i="260" s="1"/>
  <c r="AD31" i="260"/>
  <c r="CB5" i="260" s="1"/>
  <c r="AC31" i="260"/>
  <c r="CA5" i="260" s="1"/>
  <c r="AQ30" i="260"/>
  <c r="AQ29" i="260"/>
  <c r="AQ28" i="260"/>
  <c r="AQ27" i="260"/>
  <c r="AQ26" i="260"/>
  <c r="AQ25" i="260"/>
  <c r="AQ24" i="260"/>
  <c r="AQ23" i="260"/>
  <c r="AQ22" i="260"/>
  <c r="AQ21" i="260"/>
  <c r="AQ20" i="260"/>
  <c r="AQ19" i="260"/>
  <c r="AQ18" i="260"/>
  <c r="AQ17" i="260"/>
  <c r="AQ16" i="260"/>
  <c r="AQ15" i="260"/>
  <c r="AQ14" i="260"/>
  <c r="AQ13" i="260"/>
  <c r="AQ12" i="260"/>
  <c r="AQ11" i="260"/>
  <c r="BV5" i="260"/>
  <c r="BU5" i="260"/>
  <c r="BT5" i="260"/>
  <c r="BS5" i="260"/>
  <c r="AW5" i="260"/>
  <c r="AV5" i="260"/>
  <c r="AJ32" i="259"/>
  <c r="BI5" i="259" s="1"/>
  <c r="AI32" i="259"/>
  <c r="BH5" i="259" s="1"/>
  <c r="AH32" i="259"/>
  <c r="AH35" i="259" s="1"/>
  <c r="BQ5" i="259" s="1"/>
  <c r="AG32" i="259"/>
  <c r="AG35" i="259" s="1"/>
  <c r="BP5" i="259" s="1"/>
  <c r="AF32" i="259"/>
  <c r="BE5" i="259" s="1"/>
  <c r="AE32" i="259"/>
  <c r="AD32" i="259"/>
  <c r="AC32" i="259"/>
  <c r="AC35" i="259" s="1"/>
  <c r="AB32" i="259"/>
  <c r="BA5" i="259" s="1"/>
  <c r="AA32" i="259"/>
  <c r="AZ5" i="259" s="1"/>
  <c r="Z32" i="259"/>
  <c r="Y32" i="259"/>
  <c r="BW5" i="259" s="1"/>
  <c r="AJ31" i="259"/>
  <c r="CH5" i="259" s="1"/>
  <c r="AI31" i="259"/>
  <c r="CG5" i="259" s="1"/>
  <c r="AH31" i="259"/>
  <c r="CF5" i="259" s="1"/>
  <c r="AG31" i="259"/>
  <c r="CE5" i="259" s="1"/>
  <c r="AF31" i="259"/>
  <c r="CD5" i="259" s="1"/>
  <c r="AE31" i="259"/>
  <c r="CC5" i="259" s="1"/>
  <c r="AD31" i="259"/>
  <c r="CB5" i="259" s="1"/>
  <c r="AC31" i="259"/>
  <c r="CA5" i="259" s="1"/>
  <c r="AQ30" i="259"/>
  <c r="AQ29" i="259"/>
  <c r="AQ28" i="259"/>
  <c r="AQ27" i="259"/>
  <c r="AQ26" i="259"/>
  <c r="AQ25" i="259"/>
  <c r="AQ24" i="259"/>
  <c r="AQ23" i="259"/>
  <c r="AQ22" i="259"/>
  <c r="AQ21" i="259"/>
  <c r="AQ20" i="259"/>
  <c r="AQ19" i="259"/>
  <c r="AQ18" i="259"/>
  <c r="AQ17" i="259"/>
  <c r="AQ16" i="259"/>
  <c r="AQ15" i="259"/>
  <c r="AQ14" i="259"/>
  <c r="AQ13" i="259"/>
  <c r="AQ12" i="259"/>
  <c r="AQ11" i="259"/>
  <c r="BV5" i="259"/>
  <c r="BU5" i="259"/>
  <c r="BT5" i="259"/>
  <c r="BS5" i="259"/>
  <c r="AW5" i="259"/>
  <c r="AV5" i="259"/>
  <c r="AJ32" i="258"/>
  <c r="AI32" i="258"/>
  <c r="BH5" i="258" s="1"/>
  <c r="AH32" i="258"/>
  <c r="AH35" i="258" s="1"/>
  <c r="BQ5" i="258" s="1"/>
  <c r="AG32" i="258"/>
  <c r="AG35" i="258" s="1"/>
  <c r="BP5" i="258" s="1"/>
  <c r="AF32" i="258"/>
  <c r="BE5" i="258" s="1"/>
  <c r="AE32" i="258"/>
  <c r="BD5" i="258" s="1"/>
  <c r="AD32" i="258"/>
  <c r="AC32" i="258"/>
  <c r="AC35" i="258" s="1"/>
  <c r="AB32" i="258"/>
  <c r="AA32" i="258"/>
  <c r="Z32" i="258"/>
  <c r="Z35" i="258" s="1"/>
  <c r="BK5" i="258" s="1"/>
  <c r="Y32" i="258"/>
  <c r="Y35" i="258" s="1"/>
  <c r="BJ5" i="258" s="1"/>
  <c r="AJ31" i="258"/>
  <c r="CH5" i="258" s="1"/>
  <c r="AI31" i="258"/>
  <c r="CG5" i="258" s="1"/>
  <c r="AH31" i="258"/>
  <c r="CF5" i="258" s="1"/>
  <c r="AG31" i="258"/>
  <c r="CE5" i="258" s="1"/>
  <c r="AF31" i="258"/>
  <c r="CD5" i="258" s="1"/>
  <c r="AE31" i="258"/>
  <c r="CC5" i="258" s="1"/>
  <c r="AD31" i="258"/>
  <c r="CB5" i="258" s="1"/>
  <c r="AC31" i="258"/>
  <c r="CA5" i="258" s="1"/>
  <c r="AQ30" i="258"/>
  <c r="AQ29" i="258"/>
  <c r="AQ28" i="258"/>
  <c r="AQ27" i="258"/>
  <c r="AQ26" i="258"/>
  <c r="AQ25" i="258"/>
  <c r="AQ24" i="258"/>
  <c r="AQ23" i="258"/>
  <c r="AQ22" i="258"/>
  <c r="AQ21" i="258"/>
  <c r="AQ20" i="258"/>
  <c r="AQ19" i="258"/>
  <c r="AQ18" i="258"/>
  <c r="AQ17" i="258"/>
  <c r="AQ16" i="258"/>
  <c r="AQ15" i="258"/>
  <c r="AQ14" i="258"/>
  <c r="AQ13" i="258"/>
  <c r="AQ12" i="258"/>
  <c r="AQ11" i="258"/>
  <c r="BV5" i="258"/>
  <c r="BU5" i="258"/>
  <c r="BT5" i="258"/>
  <c r="BS5" i="258"/>
  <c r="AW5" i="258"/>
  <c r="AV5" i="258"/>
  <c r="AJ32" i="257"/>
  <c r="BI5" i="257" s="1"/>
  <c r="AI32" i="257"/>
  <c r="AH32" i="257"/>
  <c r="AH35" i="257" s="1"/>
  <c r="BQ5" i="257" s="1"/>
  <c r="AG32" i="257"/>
  <c r="AG35" i="257" s="1"/>
  <c r="BP5" i="257" s="1"/>
  <c r="AF32" i="257"/>
  <c r="AE32" i="257"/>
  <c r="AD32" i="257"/>
  <c r="AD35" i="257" s="1"/>
  <c r="AC32" i="257"/>
  <c r="AC35" i="257" s="1"/>
  <c r="AB32" i="257"/>
  <c r="BA5" i="257" s="1"/>
  <c r="AA32" i="257"/>
  <c r="Z32" i="257"/>
  <c r="Z35" i="257" s="1"/>
  <c r="BK5" i="257" s="1"/>
  <c r="Y32" i="257"/>
  <c r="Y35" i="257" s="1"/>
  <c r="BJ5" i="257" s="1"/>
  <c r="AJ31" i="257"/>
  <c r="CH5" i="257" s="1"/>
  <c r="AI31" i="257"/>
  <c r="CG5" i="257" s="1"/>
  <c r="AH31" i="257"/>
  <c r="CF5" i="257" s="1"/>
  <c r="AG31" i="257"/>
  <c r="CE5" i="257" s="1"/>
  <c r="AF31" i="257"/>
  <c r="CD5" i="257" s="1"/>
  <c r="AE31" i="257"/>
  <c r="CC5" i="257" s="1"/>
  <c r="AD31" i="257"/>
  <c r="CB5" i="257" s="1"/>
  <c r="AC31" i="257"/>
  <c r="CA5" i="257" s="1"/>
  <c r="AQ30" i="257"/>
  <c r="AQ29" i="257"/>
  <c r="AQ28" i="257"/>
  <c r="AQ27" i="257"/>
  <c r="AQ26" i="257"/>
  <c r="AQ25" i="257"/>
  <c r="AQ24" i="257"/>
  <c r="AQ23" i="257"/>
  <c r="AQ22" i="257"/>
  <c r="AQ21" i="257"/>
  <c r="AQ20" i="257"/>
  <c r="AQ19" i="257"/>
  <c r="AQ18" i="257"/>
  <c r="AQ17" i="257"/>
  <c r="AQ16" i="257"/>
  <c r="AQ15" i="257"/>
  <c r="AQ14" i="257"/>
  <c r="AQ13" i="257"/>
  <c r="AQ12" i="257"/>
  <c r="AQ11" i="257"/>
  <c r="BV5" i="257"/>
  <c r="BU5" i="257"/>
  <c r="BT5" i="257"/>
  <c r="BS5" i="257"/>
  <c r="AW5" i="257"/>
  <c r="AV5" i="257"/>
  <c r="AJ32" i="256"/>
  <c r="BI5" i="256" s="1"/>
  <c r="AI32" i="256"/>
  <c r="BH5" i="256" s="1"/>
  <c r="AH32" i="256"/>
  <c r="AH35" i="256" s="1"/>
  <c r="BQ5" i="256" s="1"/>
  <c r="AG32" i="256"/>
  <c r="BF5" i="256" s="1"/>
  <c r="AF32" i="256"/>
  <c r="BE5" i="256" s="1"/>
  <c r="AE32" i="256"/>
  <c r="AD32" i="256"/>
  <c r="AD35" i="256" s="1"/>
  <c r="BN5" i="256" s="1"/>
  <c r="AC32" i="256"/>
  <c r="BB5" i="256" s="1"/>
  <c r="AB32" i="256"/>
  <c r="BA5" i="256" s="1"/>
  <c r="AA32" i="256"/>
  <c r="AZ5" i="256" s="1"/>
  <c r="Z32" i="256"/>
  <c r="AY5" i="256" s="1"/>
  <c r="Y32" i="256"/>
  <c r="AJ31" i="256"/>
  <c r="CH5" i="256" s="1"/>
  <c r="AI31" i="256"/>
  <c r="CG5" i="256" s="1"/>
  <c r="AH31" i="256"/>
  <c r="CF5" i="256" s="1"/>
  <c r="AG31" i="256"/>
  <c r="CE5" i="256" s="1"/>
  <c r="AF31" i="256"/>
  <c r="CD5" i="256" s="1"/>
  <c r="AE31" i="256"/>
  <c r="CC5" i="256" s="1"/>
  <c r="AD31" i="256"/>
  <c r="CB5" i="256" s="1"/>
  <c r="AC31" i="256"/>
  <c r="CA5" i="256" s="1"/>
  <c r="AQ30" i="256"/>
  <c r="AQ29" i="256"/>
  <c r="AQ28" i="256"/>
  <c r="AQ27" i="256"/>
  <c r="AQ26" i="256"/>
  <c r="AQ25" i="256"/>
  <c r="AQ24" i="256"/>
  <c r="AQ23" i="256"/>
  <c r="AQ22" i="256"/>
  <c r="AQ21" i="256"/>
  <c r="AQ20" i="256"/>
  <c r="AQ19" i="256"/>
  <c r="AQ18" i="256"/>
  <c r="AQ17" i="256"/>
  <c r="AQ16" i="256"/>
  <c r="AQ15" i="256"/>
  <c r="AQ14" i="256"/>
  <c r="AQ13" i="256"/>
  <c r="AQ12" i="256"/>
  <c r="AQ11" i="256"/>
  <c r="BV5" i="256"/>
  <c r="BU5" i="256"/>
  <c r="BT5" i="256"/>
  <c r="BS5" i="256"/>
  <c r="AW5" i="256"/>
  <c r="AV5" i="256"/>
  <c r="AJ32" i="255"/>
  <c r="BI5" i="255" s="1"/>
  <c r="AI32" i="255"/>
  <c r="BH5" i="255" s="1"/>
  <c r="AH32" i="255"/>
  <c r="AH35" i="255" s="1"/>
  <c r="BQ5" i="255" s="1"/>
  <c r="AG32" i="255"/>
  <c r="BF5" i="255" s="1"/>
  <c r="AF32" i="255"/>
  <c r="BE5" i="255" s="1"/>
  <c r="AE32" i="255"/>
  <c r="AD32" i="255"/>
  <c r="AD35" i="255" s="1"/>
  <c r="BN5" i="255" s="1"/>
  <c r="AC32" i="255"/>
  <c r="BB5" i="255" s="1"/>
  <c r="AB32" i="255"/>
  <c r="BA5" i="255" s="1"/>
  <c r="AA32" i="255"/>
  <c r="Z32" i="255"/>
  <c r="Y32" i="255"/>
  <c r="BW5" i="255" s="1"/>
  <c r="AJ31" i="255"/>
  <c r="CH5" i="255" s="1"/>
  <c r="AI31" i="255"/>
  <c r="CG5" i="255" s="1"/>
  <c r="AH31" i="255"/>
  <c r="CF5" i="255" s="1"/>
  <c r="AG31" i="255"/>
  <c r="CE5" i="255" s="1"/>
  <c r="AF31" i="255"/>
  <c r="CD5" i="255" s="1"/>
  <c r="AE31" i="255"/>
  <c r="CC5" i="255" s="1"/>
  <c r="AD31" i="255"/>
  <c r="CB5" i="255" s="1"/>
  <c r="AC31" i="255"/>
  <c r="CA5" i="255" s="1"/>
  <c r="AQ30" i="255"/>
  <c r="AQ29" i="255"/>
  <c r="AQ28" i="255"/>
  <c r="AQ27" i="255"/>
  <c r="AQ26" i="255"/>
  <c r="AQ25" i="255"/>
  <c r="AQ24" i="255"/>
  <c r="AQ23" i="255"/>
  <c r="AQ22" i="255"/>
  <c r="AQ21" i="255"/>
  <c r="AQ20" i="255"/>
  <c r="AQ19" i="255"/>
  <c r="AQ18" i="255"/>
  <c r="AQ17" i="255"/>
  <c r="AQ16" i="255"/>
  <c r="AQ15" i="255"/>
  <c r="AQ14" i="255"/>
  <c r="AQ13" i="255"/>
  <c r="AQ12" i="255"/>
  <c r="AQ11" i="255"/>
  <c r="BV5" i="255"/>
  <c r="BU5" i="255"/>
  <c r="BT5" i="255"/>
  <c r="BS5" i="255"/>
  <c r="AW5" i="255"/>
  <c r="AV5" i="255"/>
  <c r="AJ32" i="254"/>
  <c r="BI5" i="254" s="1"/>
  <c r="AI32" i="254"/>
  <c r="AH32" i="254"/>
  <c r="AH35" i="254" s="1"/>
  <c r="BQ5" i="254" s="1"/>
  <c r="AG32" i="254"/>
  <c r="AG35" i="254" s="1"/>
  <c r="BP5" i="254" s="1"/>
  <c r="AF32" i="254"/>
  <c r="BE5" i="254" s="1"/>
  <c r="AE32" i="254"/>
  <c r="BD5" i="254" s="1"/>
  <c r="AD32" i="254"/>
  <c r="AC32" i="254"/>
  <c r="AC35" i="254" s="1"/>
  <c r="AB32" i="254"/>
  <c r="BA5" i="254" s="1"/>
  <c r="AA32" i="254"/>
  <c r="Z32" i="254"/>
  <c r="Y32" i="254"/>
  <c r="AX5" i="254" s="1"/>
  <c r="AJ31" i="254"/>
  <c r="CH5" i="254" s="1"/>
  <c r="AI31" i="254"/>
  <c r="CG5" i="254" s="1"/>
  <c r="AH31" i="254"/>
  <c r="CF5" i="254" s="1"/>
  <c r="AG31" i="254"/>
  <c r="CE5" i="254" s="1"/>
  <c r="AF31" i="254"/>
  <c r="CD5" i="254" s="1"/>
  <c r="AE31" i="254"/>
  <c r="CC5" i="254" s="1"/>
  <c r="AD31" i="254"/>
  <c r="CB5" i="254" s="1"/>
  <c r="AC31" i="254"/>
  <c r="CA5" i="254" s="1"/>
  <c r="AQ30" i="254"/>
  <c r="AQ29" i="254"/>
  <c r="AQ28" i="254"/>
  <c r="AQ27" i="254"/>
  <c r="AQ26" i="254"/>
  <c r="AQ25" i="254"/>
  <c r="AQ24" i="254"/>
  <c r="AQ23" i="254"/>
  <c r="AQ22" i="254"/>
  <c r="AQ21" i="254"/>
  <c r="AQ20" i="254"/>
  <c r="AQ19" i="254"/>
  <c r="AQ18" i="254"/>
  <c r="AQ17" i="254"/>
  <c r="AQ16" i="254"/>
  <c r="AQ15" i="254"/>
  <c r="AQ14" i="254"/>
  <c r="AQ13" i="254"/>
  <c r="AQ12" i="254"/>
  <c r="AQ11" i="254"/>
  <c r="BV5" i="254"/>
  <c r="BU5" i="254"/>
  <c r="BT5" i="254"/>
  <c r="BS5" i="254"/>
  <c r="AW5" i="254"/>
  <c r="AV5" i="254"/>
  <c r="AJ32" i="253"/>
  <c r="BI5" i="253" s="1"/>
  <c r="AI32" i="253"/>
  <c r="BH5" i="253" s="1"/>
  <c r="AH32" i="253"/>
  <c r="AH35" i="253" s="1"/>
  <c r="BQ5" i="253" s="1"/>
  <c r="AG32" i="253"/>
  <c r="AG35" i="253" s="1"/>
  <c r="BP5" i="253" s="1"/>
  <c r="AF32" i="253"/>
  <c r="BE5" i="253" s="1"/>
  <c r="AE32" i="253"/>
  <c r="AD32" i="253"/>
  <c r="AD35" i="253" s="1"/>
  <c r="AC32" i="253"/>
  <c r="BB5" i="253" s="1"/>
  <c r="AB32" i="253"/>
  <c r="BA5" i="253" s="1"/>
  <c r="AA32" i="253"/>
  <c r="AZ5" i="253" s="1"/>
  <c r="Z32" i="253"/>
  <c r="Z35" i="253" s="1"/>
  <c r="BK5" i="253" s="1"/>
  <c r="Y32" i="253"/>
  <c r="AJ31" i="253"/>
  <c r="CH5" i="253" s="1"/>
  <c r="AI31" i="253"/>
  <c r="CG5" i="253" s="1"/>
  <c r="AH31" i="253"/>
  <c r="CF5" i="253" s="1"/>
  <c r="AG31" i="253"/>
  <c r="CE5" i="253" s="1"/>
  <c r="AF31" i="253"/>
  <c r="CD5" i="253" s="1"/>
  <c r="AE31" i="253"/>
  <c r="CC5" i="253" s="1"/>
  <c r="AD31" i="253"/>
  <c r="CB5" i="253" s="1"/>
  <c r="AC31" i="253"/>
  <c r="CA5" i="253" s="1"/>
  <c r="AQ30" i="253"/>
  <c r="AQ29" i="253"/>
  <c r="AQ28" i="253"/>
  <c r="AQ27" i="253"/>
  <c r="AQ26" i="253"/>
  <c r="AQ25" i="253"/>
  <c r="AQ24" i="253"/>
  <c r="AQ23" i="253"/>
  <c r="AQ22" i="253"/>
  <c r="AQ21" i="253"/>
  <c r="AQ20" i="253"/>
  <c r="AQ19" i="253"/>
  <c r="AQ18" i="253"/>
  <c r="AQ17" i="253"/>
  <c r="AQ16" i="253"/>
  <c r="AQ15" i="253"/>
  <c r="AQ14" i="253"/>
  <c r="AQ13" i="253"/>
  <c r="AQ12" i="253"/>
  <c r="AQ11" i="253"/>
  <c r="BV5" i="253"/>
  <c r="BU5" i="253"/>
  <c r="BT5" i="253"/>
  <c r="BS5" i="253"/>
  <c r="AW5" i="253"/>
  <c r="AV5" i="253"/>
  <c r="AJ32" i="252"/>
  <c r="AI32" i="252"/>
  <c r="AH32" i="252"/>
  <c r="BG5" i="252" s="1"/>
  <c r="AG32" i="252"/>
  <c r="AG35" i="252" s="1"/>
  <c r="BP5" i="252" s="1"/>
  <c r="AF32" i="252"/>
  <c r="BE5" i="252" s="1"/>
  <c r="AE32" i="252"/>
  <c r="BD5" i="252" s="1"/>
  <c r="AD32" i="252"/>
  <c r="AD35" i="252" s="1"/>
  <c r="BN5" i="252" s="1"/>
  <c r="AC32" i="252"/>
  <c r="BB5" i="252" s="1"/>
  <c r="AB32" i="252"/>
  <c r="BA5" i="252" s="1"/>
  <c r="AA32" i="252"/>
  <c r="Z32" i="252"/>
  <c r="Y32" i="252"/>
  <c r="AJ31" i="252"/>
  <c r="CH5" i="252" s="1"/>
  <c r="AI31" i="252"/>
  <c r="CG5" i="252" s="1"/>
  <c r="AH31" i="252"/>
  <c r="CF5" i="252" s="1"/>
  <c r="AG31" i="252"/>
  <c r="CE5" i="252" s="1"/>
  <c r="AF31" i="252"/>
  <c r="CD5" i="252" s="1"/>
  <c r="AE31" i="252"/>
  <c r="CC5" i="252" s="1"/>
  <c r="AD31" i="252"/>
  <c r="CB5" i="252" s="1"/>
  <c r="AC31" i="252"/>
  <c r="CA5" i="252" s="1"/>
  <c r="AQ30" i="252"/>
  <c r="AQ29" i="252"/>
  <c r="AQ28" i="252"/>
  <c r="AQ27" i="252"/>
  <c r="AQ26" i="252"/>
  <c r="AQ25" i="252"/>
  <c r="AQ24" i="252"/>
  <c r="AQ23" i="252"/>
  <c r="AQ22" i="252"/>
  <c r="AQ21" i="252"/>
  <c r="AQ20" i="252"/>
  <c r="AQ19" i="252"/>
  <c r="AQ18" i="252"/>
  <c r="AQ17" i="252"/>
  <c r="AQ16" i="252"/>
  <c r="AQ15" i="252"/>
  <c r="AQ14" i="252"/>
  <c r="AQ13" i="252"/>
  <c r="AQ12" i="252"/>
  <c r="AQ11" i="252"/>
  <c r="BV5" i="252"/>
  <c r="BU5" i="252"/>
  <c r="BT5" i="252"/>
  <c r="BS5" i="252"/>
  <c r="AW5" i="252"/>
  <c r="AV5" i="252"/>
  <c r="AJ32" i="251"/>
  <c r="AI32" i="251"/>
  <c r="AH32" i="251"/>
  <c r="AH35" i="251" s="1"/>
  <c r="BQ5" i="251" s="1"/>
  <c r="AG32" i="251"/>
  <c r="AG35" i="251" s="1"/>
  <c r="BP5" i="251" s="1"/>
  <c r="AF32" i="251"/>
  <c r="BE5" i="251" s="1"/>
  <c r="AE32" i="251"/>
  <c r="BD5" i="251" s="1"/>
  <c r="AD32" i="251"/>
  <c r="AD35" i="251" s="1"/>
  <c r="BN5" i="251" s="1"/>
  <c r="AC32" i="251"/>
  <c r="AC35" i="251" s="1"/>
  <c r="BM5" i="251" s="1"/>
  <c r="AB32" i="251"/>
  <c r="BA5" i="251" s="1"/>
  <c r="AA32" i="251"/>
  <c r="AZ5" i="251" s="1"/>
  <c r="Z32" i="251"/>
  <c r="AY5" i="251" s="1"/>
  <c r="Y32" i="251"/>
  <c r="AJ31" i="251"/>
  <c r="CH5" i="251" s="1"/>
  <c r="AI31" i="251"/>
  <c r="CG5" i="251" s="1"/>
  <c r="AH31" i="251"/>
  <c r="CF5" i="251" s="1"/>
  <c r="AG31" i="251"/>
  <c r="CE5" i="251" s="1"/>
  <c r="AF31" i="251"/>
  <c r="CD5" i="251" s="1"/>
  <c r="AE31" i="251"/>
  <c r="CC5" i="251" s="1"/>
  <c r="AD31" i="251"/>
  <c r="CB5" i="251" s="1"/>
  <c r="AC31" i="251"/>
  <c r="CA5" i="251" s="1"/>
  <c r="AQ30" i="251"/>
  <c r="AQ29" i="251"/>
  <c r="AQ28" i="251"/>
  <c r="AQ27" i="251"/>
  <c r="AQ26" i="251"/>
  <c r="AQ25" i="251"/>
  <c r="AQ24" i="251"/>
  <c r="AQ23" i="251"/>
  <c r="AQ22" i="251"/>
  <c r="AQ21" i="251"/>
  <c r="AQ20" i="251"/>
  <c r="AQ19" i="251"/>
  <c r="AQ18" i="251"/>
  <c r="AQ17" i="251"/>
  <c r="AQ16" i="251"/>
  <c r="AQ15" i="251"/>
  <c r="AQ14" i="251"/>
  <c r="AQ13" i="251"/>
  <c r="AQ12" i="251"/>
  <c r="AQ11" i="251"/>
  <c r="BV5" i="251"/>
  <c r="BU5" i="251"/>
  <c r="BT5" i="251"/>
  <c r="BS5" i="251"/>
  <c r="AW5" i="251"/>
  <c r="AV5" i="251"/>
  <c r="AJ32" i="250"/>
  <c r="AI32" i="250"/>
  <c r="BH5" i="250" s="1"/>
  <c r="AH32" i="250"/>
  <c r="AH35" i="250" s="1"/>
  <c r="BQ5" i="250" s="1"/>
  <c r="AG32" i="250"/>
  <c r="AG35" i="250" s="1"/>
  <c r="BP5" i="250" s="1"/>
  <c r="AF32" i="250"/>
  <c r="BE5" i="250" s="1"/>
  <c r="AE32" i="250"/>
  <c r="AD32" i="250"/>
  <c r="AD35" i="250" s="1"/>
  <c r="BN5" i="250" s="1"/>
  <c r="AC32" i="250"/>
  <c r="AB32" i="250"/>
  <c r="BA5" i="250" s="1"/>
  <c r="AA32" i="250"/>
  <c r="AZ5" i="250" s="1"/>
  <c r="Z32" i="250"/>
  <c r="Y32" i="250"/>
  <c r="BW5" i="250" s="1"/>
  <c r="AJ31" i="250"/>
  <c r="CH5" i="250" s="1"/>
  <c r="AI31" i="250"/>
  <c r="CG5" i="250" s="1"/>
  <c r="AH31" i="250"/>
  <c r="CF5" i="250" s="1"/>
  <c r="AG31" i="250"/>
  <c r="CE5" i="250" s="1"/>
  <c r="AF31" i="250"/>
  <c r="CD5" i="250" s="1"/>
  <c r="AE31" i="250"/>
  <c r="CC5" i="250" s="1"/>
  <c r="AD31" i="250"/>
  <c r="CB5" i="250" s="1"/>
  <c r="AC31" i="250"/>
  <c r="CA5" i="250" s="1"/>
  <c r="AQ30" i="250"/>
  <c r="AQ29" i="250"/>
  <c r="AQ28" i="250"/>
  <c r="AQ27" i="250"/>
  <c r="AQ26" i="250"/>
  <c r="AQ25" i="250"/>
  <c r="AQ24" i="250"/>
  <c r="AQ23" i="250"/>
  <c r="AQ22" i="250"/>
  <c r="AQ21" i="250"/>
  <c r="AQ20" i="250"/>
  <c r="AQ19" i="250"/>
  <c r="AQ18" i="250"/>
  <c r="AQ17" i="250"/>
  <c r="AQ16" i="250"/>
  <c r="AQ15" i="250"/>
  <c r="AQ14" i="250"/>
  <c r="AQ13" i="250"/>
  <c r="AQ12" i="250"/>
  <c r="AQ11" i="250"/>
  <c r="BV5" i="250"/>
  <c r="BU5" i="250"/>
  <c r="BT5" i="250"/>
  <c r="BS5" i="250"/>
  <c r="AW5" i="250"/>
  <c r="AV5" i="250"/>
  <c r="AJ32" i="249"/>
  <c r="AI32" i="249"/>
  <c r="BH5" i="249" s="1"/>
  <c r="AH32" i="249"/>
  <c r="AH35" i="249" s="1"/>
  <c r="BQ5" i="249" s="1"/>
  <c r="AG32" i="249"/>
  <c r="AG35" i="249" s="1"/>
  <c r="BP5" i="249" s="1"/>
  <c r="AF32" i="249"/>
  <c r="BE5" i="249" s="1"/>
  <c r="AE32" i="249"/>
  <c r="AD32" i="249"/>
  <c r="AD35" i="249" s="1"/>
  <c r="BN5" i="249" s="1"/>
  <c r="AC32" i="249"/>
  <c r="AC35" i="249" s="1"/>
  <c r="AB32" i="249"/>
  <c r="BA5" i="249" s="1"/>
  <c r="AA32" i="249"/>
  <c r="Z32" i="249"/>
  <c r="Y32" i="249"/>
  <c r="Y35" i="249" s="1"/>
  <c r="BJ5" i="249" s="1"/>
  <c r="AJ31" i="249"/>
  <c r="CH5" i="249" s="1"/>
  <c r="AI31" i="249"/>
  <c r="CG5" i="249" s="1"/>
  <c r="AH31" i="249"/>
  <c r="CF5" i="249" s="1"/>
  <c r="AG31" i="249"/>
  <c r="CE5" i="249" s="1"/>
  <c r="AF31" i="249"/>
  <c r="CD5" i="249" s="1"/>
  <c r="AE31" i="249"/>
  <c r="CC5" i="249" s="1"/>
  <c r="AD31" i="249"/>
  <c r="CB5" i="249" s="1"/>
  <c r="AC31" i="249"/>
  <c r="CA5" i="249" s="1"/>
  <c r="AQ30" i="249"/>
  <c r="AQ29" i="249"/>
  <c r="AQ28" i="249"/>
  <c r="AQ27" i="249"/>
  <c r="AQ26" i="249"/>
  <c r="AQ25" i="249"/>
  <c r="AQ24" i="249"/>
  <c r="AQ23" i="249"/>
  <c r="AQ22" i="249"/>
  <c r="AQ21" i="249"/>
  <c r="AQ20" i="249"/>
  <c r="AQ19" i="249"/>
  <c r="AQ18" i="249"/>
  <c r="AQ17" i="249"/>
  <c r="AQ16" i="249"/>
  <c r="AQ15" i="249"/>
  <c r="AQ14" i="249"/>
  <c r="AQ13" i="249"/>
  <c r="AQ12" i="249"/>
  <c r="AQ11" i="249"/>
  <c r="BV5" i="249"/>
  <c r="BU5" i="249"/>
  <c r="BT5" i="249"/>
  <c r="BS5" i="249"/>
  <c r="AW5" i="249"/>
  <c r="AV5" i="249"/>
  <c r="AJ32" i="248"/>
  <c r="BI5" i="248" s="1"/>
  <c r="AI32" i="248"/>
  <c r="BH5" i="248" s="1"/>
  <c r="AH32" i="248"/>
  <c r="AH35" i="248" s="1"/>
  <c r="BQ5" i="248" s="1"/>
  <c r="AG32" i="248"/>
  <c r="AG35" i="248" s="1"/>
  <c r="BP5" i="248" s="1"/>
  <c r="AF32" i="248"/>
  <c r="BE5" i="248" s="1"/>
  <c r="AE32" i="248"/>
  <c r="AD32" i="248"/>
  <c r="AD35" i="248" s="1"/>
  <c r="AC32" i="248"/>
  <c r="AC35" i="248" s="1"/>
  <c r="BM5" i="248" s="1"/>
  <c r="AB32" i="248"/>
  <c r="BA5" i="248" s="1"/>
  <c r="AA32" i="248"/>
  <c r="Z32" i="248"/>
  <c r="Z35" i="248" s="1"/>
  <c r="BK5" i="248" s="1"/>
  <c r="Y32" i="248"/>
  <c r="AJ31" i="248"/>
  <c r="CH5" i="248" s="1"/>
  <c r="AI31" i="248"/>
  <c r="CG5" i="248" s="1"/>
  <c r="AH31" i="248"/>
  <c r="CF5" i="248" s="1"/>
  <c r="AG31" i="248"/>
  <c r="CE5" i="248" s="1"/>
  <c r="AF31" i="248"/>
  <c r="CD5" i="248" s="1"/>
  <c r="AE31" i="248"/>
  <c r="CC5" i="248" s="1"/>
  <c r="AD31" i="248"/>
  <c r="CB5" i="248" s="1"/>
  <c r="AC31" i="248"/>
  <c r="CA5" i="248" s="1"/>
  <c r="AQ30" i="248"/>
  <c r="AQ29" i="248"/>
  <c r="AQ28" i="248"/>
  <c r="AQ27" i="248"/>
  <c r="AQ26" i="248"/>
  <c r="AQ25" i="248"/>
  <c r="AQ24" i="248"/>
  <c r="AQ23" i="248"/>
  <c r="AQ22" i="248"/>
  <c r="AQ21" i="248"/>
  <c r="AQ20" i="248"/>
  <c r="AQ19" i="248"/>
  <c r="AQ18" i="248"/>
  <c r="AQ17" i="248"/>
  <c r="AQ16" i="248"/>
  <c r="AQ15" i="248"/>
  <c r="AQ14" i="248"/>
  <c r="AQ13" i="248"/>
  <c r="AQ12" i="248"/>
  <c r="AQ11" i="248"/>
  <c r="BV5" i="248"/>
  <c r="BU5" i="248"/>
  <c r="BT5" i="248"/>
  <c r="BS5" i="248"/>
  <c r="AW5" i="248"/>
  <c r="AV5" i="248"/>
  <c r="AJ32" i="247"/>
  <c r="BI5" i="247" s="1"/>
  <c r="AI32" i="247"/>
  <c r="AH32" i="247"/>
  <c r="AH35" i="247" s="1"/>
  <c r="BQ5" i="247" s="1"/>
  <c r="AG32" i="247"/>
  <c r="AG35" i="247" s="1"/>
  <c r="BP5" i="247" s="1"/>
  <c r="AF32" i="247"/>
  <c r="BE5" i="247" s="1"/>
  <c r="AE32" i="247"/>
  <c r="AD32" i="247"/>
  <c r="AD35" i="247" s="1"/>
  <c r="BN5" i="247" s="1"/>
  <c r="AC32" i="247"/>
  <c r="AC35" i="247" s="1"/>
  <c r="AB32" i="247"/>
  <c r="BA5" i="247" s="1"/>
  <c r="AA32" i="247"/>
  <c r="Z32" i="247"/>
  <c r="Y32" i="247"/>
  <c r="BW5" i="247" s="1"/>
  <c r="AJ31" i="247"/>
  <c r="CH5" i="247" s="1"/>
  <c r="AI31" i="247"/>
  <c r="CG5" i="247" s="1"/>
  <c r="AH31" i="247"/>
  <c r="CF5" i="247" s="1"/>
  <c r="AG31" i="247"/>
  <c r="CE5" i="247" s="1"/>
  <c r="AF31" i="247"/>
  <c r="CD5" i="247" s="1"/>
  <c r="AE31" i="247"/>
  <c r="CC5" i="247" s="1"/>
  <c r="AD31" i="247"/>
  <c r="CB5" i="247" s="1"/>
  <c r="AC31" i="247"/>
  <c r="CA5" i="247" s="1"/>
  <c r="AQ30" i="247"/>
  <c r="AQ29" i="247"/>
  <c r="AQ28" i="247"/>
  <c r="AQ27" i="247"/>
  <c r="AQ26" i="247"/>
  <c r="AQ25" i="247"/>
  <c r="AQ24" i="247"/>
  <c r="AQ23" i="247"/>
  <c r="AQ22" i="247"/>
  <c r="AQ21" i="247"/>
  <c r="AQ20" i="247"/>
  <c r="AQ19" i="247"/>
  <c r="AQ18" i="247"/>
  <c r="AQ17" i="247"/>
  <c r="AQ16" i="247"/>
  <c r="AQ15" i="247"/>
  <c r="AQ14" i="247"/>
  <c r="AQ13" i="247"/>
  <c r="AQ12" i="247"/>
  <c r="AQ11" i="247"/>
  <c r="BV5" i="247"/>
  <c r="BU5" i="247"/>
  <c r="BT5" i="247"/>
  <c r="BS5" i="247"/>
  <c r="AW5" i="247"/>
  <c r="AV5" i="247"/>
  <c r="AJ32" i="246"/>
  <c r="BI5" i="246" s="1"/>
  <c r="AI32" i="246"/>
  <c r="AH32" i="246"/>
  <c r="AH35" i="246" s="1"/>
  <c r="BQ5" i="246" s="1"/>
  <c r="AG32" i="246"/>
  <c r="AG35" i="246" s="1"/>
  <c r="BP5" i="246" s="1"/>
  <c r="AF32" i="246"/>
  <c r="AE32" i="246"/>
  <c r="BD5" i="246" s="1"/>
  <c r="AD32" i="246"/>
  <c r="AD35" i="246" s="1"/>
  <c r="BN5" i="246" s="1"/>
  <c r="AC32" i="246"/>
  <c r="AC35" i="246" s="1"/>
  <c r="AB32" i="246"/>
  <c r="BA5" i="246" s="1"/>
  <c r="AA32" i="246"/>
  <c r="Z32" i="246"/>
  <c r="Z35" i="246" s="1"/>
  <c r="BK5" i="246" s="1"/>
  <c r="Y32" i="246"/>
  <c r="AJ31" i="246"/>
  <c r="CH5" i="246" s="1"/>
  <c r="AI31" i="246"/>
  <c r="CG5" i="246" s="1"/>
  <c r="AH31" i="246"/>
  <c r="CF5" i="246" s="1"/>
  <c r="AG31" i="246"/>
  <c r="CE5" i="246" s="1"/>
  <c r="AF31" i="246"/>
  <c r="CD5" i="246" s="1"/>
  <c r="AE31" i="246"/>
  <c r="CC5" i="246" s="1"/>
  <c r="AD31" i="246"/>
  <c r="CB5" i="246" s="1"/>
  <c r="AC31" i="246"/>
  <c r="CA5" i="246" s="1"/>
  <c r="AQ30" i="246"/>
  <c r="AQ29" i="246"/>
  <c r="AQ28" i="246"/>
  <c r="AQ27" i="246"/>
  <c r="AQ26" i="246"/>
  <c r="AQ25" i="246"/>
  <c r="AQ24" i="246"/>
  <c r="AQ23" i="246"/>
  <c r="AQ22" i="246"/>
  <c r="AQ21" i="246"/>
  <c r="AQ20" i="246"/>
  <c r="AQ19" i="246"/>
  <c r="AQ18" i="246"/>
  <c r="AQ17" i="246"/>
  <c r="AQ16" i="246"/>
  <c r="AQ15" i="246"/>
  <c r="AQ14" i="246"/>
  <c r="AQ13" i="246"/>
  <c r="AQ12" i="246"/>
  <c r="AQ11" i="246"/>
  <c r="BV5" i="246"/>
  <c r="BU5" i="246"/>
  <c r="BT5" i="246"/>
  <c r="BS5" i="246"/>
  <c r="AW5" i="246"/>
  <c r="AV5" i="246"/>
  <c r="AJ32" i="245"/>
  <c r="BI5" i="245" s="1"/>
  <c r="AI32" i="245"/>
  <c r="BH5" i="245" s="1"/>
  <c r="AH32" i="245"/>
  <c r="AH35" i="245" s="1"/>
  <c r="BQ5" i="245" s="1"/>
  <c r="AG32" i="245"/>
  <c r="AG35" i="245" s="1"/>
  <c r="BP5" i="245" s="1"/>
  <c r="AF32" i="245"/>
  <c r="BE5" i="245" s="1"/>
  <c r="AE32" i="245"/>
  <c r="AD32" i="245"/>
  <c r="AD35" i="245" s="1"/>
  <c r="BN5" i="245" s="1"/>
  <c r="AC32" i="245"/>
  <c r="BB5" i="245" s="1"/>
  <c r="AB32" i="245"/>
  <c r="BA5" i="245" s="1"/>
  <c r="AA32" i="245"/>
  <c r="AZ5" i="245" s="1"/>
  <c r="Z32" i="245"/>
  <c r="AY5" i="245" s="1"/>
  <c r="Y32" i="245"/>
  <c r="AJ31" i="245"/>
  <c r="CH5" i="245" s="1"/>
  <c r="AI31" i="245"/>
  <c r="CG5" i="245" s="1"/>
  <c r="AH31" i="245"/>
  <c r="CF5" i="245" s="1"/>
  <c r="AG31" i="245"/>
  <c r="CE5" i="245" s="1"/>
  <c r="AF31" i="245"/>
  <c r="CD5" i="245" s="1"/>
  <c r="AE31" i="245"/>
  <c r="CC5" i="245" s="1"/>
  <c r="AD31" i="245"/>
  <c r="CB5" i="245" s="1"/>
  <c r="AC31" i="245"/>
  <c r="CA5" i="245" s="1"/>
  <c r="AQ30" i="245"/>
  <c r="AQ29" i="245"/>
  <c r="AQ28" i="245"/>
  <c r="AQ27" i="245"/>
  <c r="AQ26" i="245"/>
  <c r="AQ25" i="245"/>
  <c r="AQ24" i="245"/>
  <c r="AQ23" i="245"/>
  <c r="AQ22" i="245"/>
  <c r="AQ21" i="245"/>
  <c r="AQ20" i="245"/>
  <c r="AQ19" i="245"/>
  <c r="AQ18" i="245"/>
  <c r="AQ17" i="245"/>
  <c r="AQ16" i="245"/>
  <c r="AQ15" i="245"/>
  <c r="AQ14" i="245"/>
  <c r="AQ13" i="245"/>
  <c r="AQ12" i="245"/>
  <c r="AQ11" i="245"/>
  <c r="BV5" i="245"/>
  <c r="BU5" i="245"/>
  <c r="BT5" i="245"/>
  <c r="BS5" i="245"/>
  <c r="AW5" i="245"/>
  <c r="AV5" i="245"/>
  <c r="AJ32" i="244"/>
  <c r="AI32" i="244"/>
  <c r="BH5" i="244" s="1"/>
  <c r="AH32" i="244"/>
  <c r="AH35" i="244" s="1"/>
  <c r="BQ5" i="244" s="1"/>
  <c r="AG32" i="244"/>
  <c r="AG35" i="244" s="1"/>
  <c r="BP5" i="244" s="1"/>
  <c r="AF32" i="244"/>
  <c r="BE5" i="244" s="1"/>
  <c r="AE32" i="244"/>
  <c r="AD32" i="244"/>
  <c r="AD35" i="244" s="1"/>
  <c r="AC32" i="244"/>
  <c r="BB5" i="244" s="1"/>
  <c r="AB32" i="244"/>
  <c r="BA5" i="244" s="1"/>
  <c r="AA32" i="244"/>
  <c r="Z32" i="244"/>
  <c r="Z35" i="244" s="1"/>
  <c r="BK5" i="244" s="1"/>
  <c r="Y32" i="244"/>
  <c r="Y35" i="244" s="1"/>
  <c r="BJ5" i="244" s="1"/>
  <c r="AJ31" i="244"/>
  <c r="CH5" i="244" s="1"/>
  <c r="AI31" i="244"/>
  <c r="CG5" i="244" s="1"/>
  <c r="AH31" i="244"/>
  <c r="CF5" i="244" s="1"/>
  <c r="AG31" i="244"/>
  <c r="CE5" i="244" s="1"/>
  <c r="AF31" i="244"/>
  <c r="CD5" i="244" s="1"/>
  <c r="AE31" i="244"/>
  <c r="CC5" i="244" s="1"/>
  <c r="AD31" i="244"/>
  <c r="CB5" i="244" s="1"/>
  <c r="AC31" i="244"/>
  <c r="CA5" i="244" s="1"/>
  <c r="AQ30" i="244"/>
  <c r="AQ29" i="244"/>
  <c r="AQ28" i="244"/>
  <c r="AQ27" i="244"/>
  <c r="AQ26" i="244"/>
  <c r="AQ25" i="244"/>
  <c r="AQ24" i="244"/>
  <c r="AQ23" i="244"/>
  <c r="AQ22" i="244"/>
  <c r="AQ21" i="244"/>
  <c r="AQ20" i="244"/>
  <c r="AQ19" i="244"/>
  <c r="AQ18" i="244"/>
  <c r="AQ17" i="244"/>
  <c r="AQ16" i="244"/>
  <c r="AQ15" i="244"/>
  <c r="AQ14" i="244"/>
  <c r="AQ13" i="244"/>
  <c r="AQ12" i="244"/>
  <c r="AQ11" i="244"/>
  <c r="BV5" i="244"/>
  <c r="BU5" i="244"/>
  <c r="BT5" i="244"/>
  <c r="BS5" i="244"/>
  <c r="AW5" i="244"/>
  <c r="AV5" i="244"/>
  <c r="AJ32" i="243"/>
  <c r="BI5" i="243" s="1"/>
  <c r="AI32" i="243"/>
  <c r="BH5" i="243" s="1"/>
  <c r="AH32" i="243"/>
  <c r="AH35" i="243" s="1"/>
  <c r="BQ5" i="243" s="1"/>
  <c r="AG32" i="243"/>
  <c r="AG35" i="243" s="1"/>
  <c r="BP5" i="243" s="1"/>
  <c r="AF32" i="243"/>
  <c r="AE32" i="243"/>
  <c r="BD5" i="243" s="1"/>
  <c r="AD32" i="243"/>
  <c r="AD35" i="243" s="1"/>
  <c r="BN5" i="243" s="1"/>
  <c r="AC32" i="243"/>
  <c r="AC35" i="243" s="1"/>
  <c r="BM5" i="243" s="1"/>
  <c r="AB32" i="243"/>
  <c r="AA32" i="243"/>
  <c r="AZ5" i="243" s="1"/>
  <c r="Z32" i="243"/>
  <c r="Y32" i="243"/>
  <c r="AX5" i="243" s="1"/>
  <c r="AJ31" i="243"/>
  <c r="CH5" i="243" s="1"/>
  <c r="AI31" i="243"/>
  <c r="CG5" i="243" s="1"/>
  <c r="AH31" i="243"/>
  <c r="CF5" i="243" s="1"/>
  <c r="AG31" i="243"/>
  <c r="CE5" i="243" s="1"/>
  <c r="AF31" i="243"/>
  <c r="CD5" i="243" s="1"/>
  <c r="AE31" i="243"/>
  <c r="CC5" i="243" s="1"/>
  <c r="AD31" i="243"/>
  <c r="CB5" i="243" s="1"/>
  <c r="AC31" i="243"/>
  <c r="CA5" i="243" s="1"/>
  <c r="AQ30" i="243"/>
  <c r="AQ29" i="243"/>
  <c r="AQ28" i="243"/>
  <c r="AQ27" i="243"/>
  <c r="AQ26" i="243"/>
  <c r="AQ25" i="243"/>
  <c r="AQ24" i="243"/>
  <c r="AQ23" i="243"/>
  <c r="AQ22" i="243"/>
  <c r="AQ21" i="243"/>
  <c r="AQ20" i="243"/>
  <c r="AQ19" i="243"/>
  <c r="AQ18" i="243"/>
  <c r="AQ17" i="243"/>
  <c r="AQ16" i="243"/>
  <c r="AQ15" i="243"/>
  <c r="AQ14" i="243"/>
  <c r="AQ13" i="243"/>
  <c r="AQ12" i="243"/>
  <c r="AQ11" i="243"/>
  <c r="BV5" i="243"/>
  <c r="BU5" i="243"/>
  <c r="BT5" i="243"/>
  <c r="BS5" i="243"/>
  <c r="AW5" i="243"/>
  <c r="AV5" i="243"/>
  <c r="AJ32" i="242"/>
  <c r="AI32" i="242"/>
  <c r="BH5" i="242" s="1"/>
  <c r="AH32" i="242"/>
  <c r="AH35" i="242" s="1"/>
  <c r="BQ5" i="242" s="1"/>
  <c r="AG32" i="242"/>
  <c r="AG35" i="242" s="1"/>
  <c r="BP5" i="242" s="1"/>
  <c r="AF32" i="242"/>
  <c r="AE32" i="242"/>
  <c r="BD5" i="242" s="1"/>
  <c r="AD32" i="242"/>
  <c r="AD35" i="242" s="1"/>
  <c r="BN5" i="242" s="1"/>
  <c r="AC32" i="242"/>
  <c r="AC35" i="242" s="1"/>
  <c r="AB32" i="242"/>
  <c r="BA5" i="242" s="1"/>
  <c r="AA32" i="242"/>
  <c r="Z32" i="242"/>
  <c r="Y32" i="242"/>
  <c r="AX5" i="242" s="1"/>
  <c r="AJ31" i="242"/>
  <c r="CH5" i="242" s="1"/>
  <c r="AI31" i="242"/>
  <c r="CG5" i="242" s="1"/>
  <c r="AH31" i="242"/>
  <c r="CF5" i="242" s="1"/>
  <c r="AG31" i="242"/>
  <c r="CE5" i="242" s="1"/>
  <c r="AF31" i="242"/>
  <c r="CD5" i="242" s="1"/>
  <c r="AE31" i="242"/>
  <c r="CC5" i="242" s="1"/>
  <c r="AD31" i="242"/>
  <c r="CB5" i="242" s="1"/>
  <c r="AC31" i="242"/>
  <c r="CA5" i="242" s="1"/>
  <c r="AQ30" i="242"/>
  <c r="AQ29" i="242"/>
  <c r="AQ28" i="242"/>
  <c r="AQ27" i="242"/>
  <c r="AQ26" i="242"/>
  <c r="AQ25" i="242"/>
  <c r="AQ24" i="242"/>
  <c r="AQ23" i="242"/>
  <c r="AQ22" i="242"/>
  <c r="AQ21" i="242"/>
  <c r="AQ20" i="242"/>
  <c r="AQ19" i="242"/>
  <c r="AQ18" i="242"/>
  <c r="AQ17" i="242"/>
  <c r="AQ16" i="242"/>
  <c r="AQ15" i="242"/>
  <c r="AQ14" i="242"/>
  <c r="AQ13" i="242"/>
  <c r="AQ12" i="242"/>
  <c r="AQ11" i="242"/>
  <c r="BV5" i="242"/>
  <c r="BU5" i="242"/>
  <c r="BT5" i="242"/>
  <c r="BS5" i="242"/>
  <c r="AW5" i="242"/>
  <c r="AV5" i="242"/>
  <c r="AJ32" i="241"/>
  <c r="BI5" i="241" s="1"/>
  <c r="AI32" i="241"/>
  <c r="BH5" i="241" s="1"/>
  <c r="AH32" i="241"/>
  <c r="AH35" i="241" s="1"/>
  <c r="BQ5" i="241" s="1"/>
  <c r="AG32" i="241"/>
  <c r="AG35" i="241" s="1"/>
  <c r="BP5" i="241" s="1"/>
  <c r="AF32" i="241"/>
  <c r="AE32" i="241"/>
  <c r="AD32" i="241"/>
  <c r="AD35" i="241" s="1"/>
  <c r="BN5" i="241" s="1"/>
  <c r="AC32" i="241"/>
  <c r="AC35" i="241" s="1"/>
  <c r="AB32" i="241"/>
  <c r="BA5" i="241" s="1"/>
  <c r="AA32" i="241"/>
  <c r="Z32" i="241"/>
  <c r="Y32" i="241"/>
  <c r="Y35" i="241" s="1"/>
  <c r="BJ5" i="241" s="1"/>
  <c r="AJ31" i="241"/>
  <c r="CH5" i="241" s="1"/>
  <c r="AI31" i="241"/>
  <c r="CG5" i="241" s="1"/>
  <c r="AH31" i="241"/>
  <c r="CF5" i="241" s="1"/>
  <c r="AG31" i="241"/>
  <c r="CE5" i="241" s="1"/>
  <c r="AF31" i="241"/>
  <c r="CD5" i="241" s="1"/>
  <c r="AE31" i="241"/>
  <c r="CC5" i="241" s="1"/>
  <c r="AD31" i="241"/>
  <c r="CB5" i="241" s="1"/>
  <c r="AC31" i="241"/>
  <c r="CA5" i="241" s="1"/>
  <c r="AQ30" i="241"/>
  <c r="AQ29" i="241"/>
  <c r="AQ28" i="241"/>
  <c r="AQ27" i="241"/>
  <c r="AQ26" i="241"/>
  <c r="AQ25" i="241"/>
  <c r="AQ24" i="241"/>
  <c r="AQ23" i="241"/>
  <c r="AQ22" i="241"/>
  <c r="AQ21" i="241"/>
  <c r="AQ20" i="241"/>
  <c r="AQ19" i="241"/>
  <c r="AQ18" i="241"/>
  <c r="AQ17" i="241"/>
  <c r="AQ16" i="241"/>
  <c r="AQ15" i="241"/>
  <c r="AQ14" i="241"/>
  <c r="AQ13" i="241"/>
  <c r="AQ12" i="241"/>
  <c r="AQ11" i="241"/>
  <c r="BV5" i="241"/>
  <c r="BU5" i="241"/>
  <c r="BT5" i="241"/>
  <c r="BS5" i="241"/>
  <c r="AW5" i="241"/>
  <c r="AV5" i="241"/>
  <c r="AJ32" i="240"/>
  <c r="BI5" i="240" s="1"/>
  <c r="AI32" i="240"/>
  <c r="AH32" i="240"/>
  <c r="AH35" i="240" s="1"/>
  <c r="BQ5" i="240" s="1"/>
  <c r="AG32" i="240"/>
  <c r="AG35" i="240" s="1"/>
  <c r="BP5" i="240" s="1"/>
  <c r="AF32" i="240"/>
  <c r="BE5" i="240" s="1"/>
  <c r="AE32" i="240"/>
  <c r="AD32" i="240"/>
  <c r="AC32" i="240"/>
  <c r="AC35" i="240" s="1"/>
  <c r="AB32" i="240"/>
  <c r="BA5" i="240" s="1"/>
  <c r="AA32" i="240"/>
  <c r="AZ5" i="240" s="1"/>
  <c r="Z32" i="240"/>
  <c r="Y32" i="240"/>
  <c r="Y35" i="240" s="1"/>
  <c r="BJ5" i="240" s="1"/>
  <c r="AJ31" i="240"/>
  <c r="CH5" i="240" s="1"/>
  <c r="AI31" i="240"/>
  <c r="CG5" i="240" s="1"/>
  <c r="AH31" i="240"/>
  <c r="CF5" i="240" s="1"/>
  <c r="AG31" i="240"/>
  <c r="CE5" i="240" s="1"/>
  <c r="AF31" i="240"/>
  <c r="CD5" i="240" s="1"/>
  <c r="AE31" i="240"/>
  <c r="CC5" i="240" s="1"/>
  <c r="AD31" i="240"/>
  <c r="CB5" i="240" s="1"/>
  <c r="AC31" i="240"/>
  <c r="CA5" i="240" s="1"/>
  <c r="AQ30" i="240"/>
  <c r="AQ29" i="240"/>
  <c r="AQ28" i="240"/>
  <c r="AQ27" i="240"/>
  <c r="AQ26" i="240"/>
  <c r="AQ25" i="240"/>
  <c r="AQ24" i="240"/>
  <c r="AQ23" i="240"/>
  <c r="AQ22" i="240"/>
  <c r="AQ21" i="240"/>
  <c r="AQ20" i="240"/>
  <c r="AQ19" i="240"/>
  <c r="AQ18" i="240"/>
  <c r="AQ17" i="240"/>
  <c r="AQ16" i="240"/>
  <c r="AQ15" i="240"/>
  <c r="AQ14" i="240"/>
  <c r="AQ13" i="240"/>
  <c r="AQ12" i="240"/>
  <c r="AQ11" i="240"/>
  <c r="BV5" i="240"/>
  <c r="BU5" i="240"/>
  <c r="BT5" i="240"/>
  <c r="BS5" i="240"/>
  <c r="AW5" i="240"/>
  <c r="AV5" i="240"/>
  <c r="AJ32" i="239"/>
  <c r="BI5" i="239" s="1"/>
  <c r="AI32" i="239"/>
  <c r="BH5" i="239" s="1"/>
  <c r="AH32" i="239"/>
  <c r="AH35" i="239" s="1"/>
  <c r="BQ5" i="239" s="1"/>
  <c r="AG32" i="239"/>
  <c r="AG35" i="239" s="1"/>
  <c r="BP5" i="239" s="1"/>
  <c r="AF32" i="239"/>
  <c r="BE5" i="239" s="1"/>
  <c r="AE32" i="239"/>
  <c r="AD32" i="239"/>
  <c r="AD35" i="239" s="1"/>
  <c r="BN5" i="239" s="1"/>
  <c r="AC32" i="239"/>
  <c r="AC35" i="239" s="1"/>
  <c r="BM5" i="239" s="1"/>
  <c r="AB32" i="239"/>
  <c r="BA5" i="239" s="1"/>
  <c r="AA32" i="239"/>
  <c r="AZ5" i="239" s="1"/>
  <c r="Z32" i="239"/>
  <c r="AY5" i="239" s="1"/>
  <c r="Y32" i="239"/>
  <c r="AJ31" i="239"/>
  <c r="CH5" i="239" s="1"/>
  <c r="AI31" i="239"/>
  <c r="CG5" i="239" s="1"/>
  <c r="AH31" i="239"/>
  <c r="CF5" i="239" s="1"/>
  <c r="AG31" i="239"/>
  <c r="CE5" i="239" s="1"/>
  <c r="AF31" i="239"/>
  <c r="CD5" i="239" s="1"/>
  <c r="AE31" i="239"/>
  <c r="CC5" i="239" s="1"/>
  <c r="AD31" i="239"/>
  <c r="CB5" i="239" s="1"/>
  <c r="AC31" i="239"/>
  <c r="CA5" i="239" s="1"/>
  <c r="AQ30" i="239"/>
  <c r="AQ29" i="239"/>
  <c r="AQ28" i="239"/>
  <c r="AQ27" i="239"/>
  <c r="AQ26" i="239"/>
  <c r="AQ25" i="239"/>
  <c r="AQ24" i="239"/>
  <c r="AQ23" i="239"/>
  <c r="AQ22" i="239"/>
  <c r="AQ21" i="239"/>
  <c r="AQ20" i="239"/>
  <c r="AQ19" i="239"/>
  <c r="AQ18" i="239"/>
  <c r="AQ17" i="239"/>
  <c r="AQ16" i="239"/>
  <c r="AQ15" i="239"/>
  <c r="AQ14" i="239"/>
  <c r="AQ13" i="239"/>
  <c r="AQ12" i="239"/>
  <c r="AQ11" i="239"/>
  <c r="BV5" i="239"/>
  <c r="BU5" i="239"/>
  <c r="BT5" i="239"/>
  <c r="BS5" i="239"/>
  <c r="AW5" i="239"/>
  <c r="AV5" i="239"/>
  <c r="AJ32" i="238"/>
  <c r="BI5" i="238" s="1"/>
  <c r="AI32" i="238"/>
  <c r="BH5" i="238" s="1"/>
  <c r="AH32" i="238"/>
  <c r="AH35" i="238" s="1"/>
  <c r="BQ5" i="238" s="1"/>
  <c r="AG32" i="238"/>
  <c r="AG35" i="238" s="1"/>
  <c r="BP5" i="238" s="1"/>
  <c r="AF32" i="238"/>
  <c r="BE5" i="238" s="1"/>
  <c r="AE32" i="238"/>
  <c r="AD32" i="238"/>
  <c r="AD35" i="238" s="1"/>
  <c r="BN5" i="238" s="1"/>
  <c r="AC32" i="238"/>
  <c r="AC35" i="238" s="1"/>
  <c r="BM5" i="238" s="1"/>
  <c r="AB32" i="238"/>
  <c r="AA32" i="238"/>
  <c r="AZ5" i="238" s="1"/>
  <c r="Z32" i="238"/>
  <c r="Y32" i="238"/>
  <c r="BW5" i="238" s="1"/>
  <c r="AJ31" i="238"/>
  <c r="CH5" i="238" s="1"/>
  <c r="AI31" i="238"/>
  <c r="CG5" i="238" s="1"/>
  <c r="AH31" i="238"/>
  <c r="CF5" i="238" s="1"/>
  <c r="AG31" i="238"/>
  <c r="CE5" i="238" s="1"/>
  <c r="AF31" i="238"/>
  <c r="CD5" i="238" s="1"/>
  <c r="AE31" i="238"/>
  <c r="CC5" i="238" s="1"/>
  <c r="AD31" i="238"/>
  <c r="CB5" i="238" s="1"/>
  <c r="AC31" i="238"/>
  <c r="CA5" i="238" s="1"/>
  <c r="AQ30" i="238"/>
  <c r="AQ29" i="238"/>
  <c r="AQ28" i="238"/>
  <c r="AQ27" i="238"/>
  <c r="AQ26" i="238"/>
  <c r="AQ25" i="238"/>
  <c r="AQ24" i="238"/>
  <c r="AQ23" i="238"/>
  <c r="AQ22" i="238"/>
  <c r="AQ21" i="238"/>
  <c r="AQ20" i="238"/>
  <c r="AQ19" i="238"/>
  <c r="AQ18" i="238"/>
  <c r="AQ17" i="238"/>
  <c r="AQ16" i="238"/>
  <c r="AQ15" i="238"/>
  <c r="AQ14" i="238"/>
  <c r="AQ13" i="238"/>
  <c r="AQ12" i="238"/>
  <c r="AQ11" i="238"/>
  <c r="BV5" i="238"/>
  <c r="BU5" i="238"/>
  <c r="BT5" i="238"/>
  <c r="BS5" i="238"/>
  <c r="AW5" i="238"/>
  <c r="AV5" i="238"/>
  <c r="AJ32" i="237"/>
  <c r="BI5" i="237" s="1"/>
  <c r="AI32" i="237"/>
  <c r="AH32" i="237"/>
  <c r="AH35" i="237" s="1"/>
  <c r="BQ5" i="237" s="1"/>
  <c r="AG32" i="237"/>
  <c r="AG35" i="237" s="1"/>
  <c r="BP5" i="237" s="1"/>
  <c r="AF32" i="237"/>
  <c r="BE5" i="237" s="1"/>
  <c r="AE32" i="237"/>
  <c r="AD32" i="237"/>
  <c r="AD35" i="237" s="1"/>
  <c r="BN5" i="237" s="1"/>
  <c r="AC32" i="237"/>
  <c r="BB5" i="237" s="1"/>
  <c r="AB32" i="237"/>
  <c r="BA5" i="237" s="1"/>
  <c r="AA32" i="237"/>
  <c r="AZ5" i="237" s="1"/>
  <c r="Z32" i="237"/>
  <c r="Y32" i="237"/>
  <c r="AJ31" i="237"/>
  <c r="CH5" i="237" s="1"/>
  <c r="AI31" i="237"/>
  <c r="CG5" i="237" s="1"/>
  <c r="AH31" i="237"/>
  <c r="CF5" i="237" s="1"/>
  <c r="AG31" i="237"/>
  <c r="CE5" i="237" s="1"/>
  <c r="AF31" i="237"/>
  <c r="CD5" i="237" s="1"/>
  <c r="AE31" i="237"/>
  <c r="CC5" i="237" s="1"/>
  <c r="AD31" i="237"/>
  <c r="CB5" i="237" s="1"/>
  <c r="AC31" i="237"/>
  <c r="CA5" i="237" s="1"/>
  <c r="AQ30" i="237"/>
  <c r="AQ29" i="237"/>
  <c r="AQ28" i="237"/>
  <c r="AQ27" i="237"/>
  <c r="AQ26" i="237"/>
  <c r="AQ25" i="237"/>
  <c r="AQ24" i="237"/>
  <c r="AQ23" i="237"/>
  <c r="AQ22" i="237"/>
  <c r="AQ21" i="237"/>
  <c r="AQ20" i="237"/>
  <c r="AQ19" i="237"/>
  <c r="AQ18" i="237"/>
  <c r="AQ17" i="237"/>
  <c r="AQ16" i="237"/>
  <c r="AQ15" i="237"/>
  <c r="AQ14" i="237"/>
  <c r="AQ13" i="237"/>
  <c r="AQ12" i="237"/>
  <c r="AQ11" i="237"/>
  <c r="BV5" i="237"/>
  <c r="BU5" i="237"/>
  <c r="BT5" i="237"/>
  <c r="BS5" i="237"/>
  <c r="AW5" i="237"/>
  <c r="AV5" i="237"/>
  <c r="AJ32" i="236"/>
  <c r="BI5" i="236" s="1"/>
  <c r="AI32" i="236"/>
  <c r="AH32" i="236"/>
  <c r="AH35" i="236" s="1"/>
  <c r="BQ5" i="236" s="1"/>
  <c r="AG32" i="236"/>
  <c r="AG35" i="236" s="1"/>
  <c r="BP5" i="236" s="1"/>
  <c r="AF32" i="236"/>
  <c r="BE5" i="236" s="1"/>
  <c r="AE32" i="236"/>
  <c r="AD32" i="236"/>
  <c r="AD35" i="236" s="1"/>
  <c r="AC32" i="236"/>
  <c r="BB5" i="236" s="1"/>
  <c r="AB32" i="236"/>
  <c r="BA5" i="236" s="1"/>
  <c r="AA32" i="236"/>
  <c r="AZ5" i="236" s="1"/>
  <c r="Z32" i="236"/>
  <c r="AY5" i="236" s="1"/>
  <c r="Y32" i="236"/>
  <c r="AX5" i="236" s="1"/>
  <c r="AJ31" i="236"/>
  <c r="CH5" i="236" s="1"/>
  <c r="AI31" i="236"/>
  <c r="CG5" i="236" s="1"/>
  <c r="AH31" i="236"/>
  <c r="CF5" i="236" s="1"/>
  <c r="AG31" i="236"/>
  <c r="CE5" i="236" s="1"/>
  <c r="AF31" i="236"/>
  <c r="CD5" i="236" s="1"/>
  <c r="AE31" i="236"/>
  <c r="CC5" i="236" s="1"/>
  <c r="AD31" i="236"/>
  <c r="CB5" i="236" s="1"/>
  <c r="AC31" i="236"/>
  <c r="CA5" i="236" s="1"/>
  <c r="AQ30" i="236"/>
  <c r="AQ29" i="236"/>
  <c r="AQ28" i="236"/>
  <c r="AQ27" i="236"/>
  <c r="AQ26" i="236"/>
  <c r="AQ25" i="236"/>
  <c r="AQ24" i="236"/>
  <c r="AQ23" i="236"/>
  <c r="AQ22" i="236"/>
  <c r="AQ21" i="236"/>
  <c r="AQ20" i="236"/>
  <c r="AQ19" i="236"/>
  <c r="AQ18" i="236"/>
  <c r="AQ17" i="236"/>
  <c r="AQ16" i="236"/>
  <c r="AQ15" i="236"/>
  <c r="AQ14" i="236"/>
  <c r="AQ13" i="236"/>
  <c r="AQ12" i="236"/>
  <c r="AQ11" i="236"/>
  <c r="BV5" i="236"/>
  <c r="BU5" i="236"/>
  <c r="BT5" i="236"/>
  <c r="BS5" i="236"/>
  <c r="AW5" i="236"/>
  <c r="AV5" i="236"/>
  <c r="AJ32" i="235"/>
  <c r="BI5" i="235" s="1"/>
  <c r="AI32" i="235"/>
  <c r="AH32" i="235"/>
  <c r="AH35" i="235" s="1"/>
  <c r="BQ5" i="235" s="1"/>
  <c r="AG32" i="235"/>
  <c r="AG35" i="235" s="1"/>
  <c r="BP5" i="235" s="1"/>
  <c r="AF32" i="235"/>
  <c r="AE32" i="235"/>
  <c r="AD32" i="235"/>
  <c r="AD35" i="235" s="1"/>
  <c r="BN5" i="235" s="1"/>
  <c r="AC32" i="235"/>
  <c r="AC35" i="235" s="1"/>
  <c r="AB32" i="235"/>
  <c r="BA5" i="235" s="1"/>
  <c r="AA32" i="235"/>
  <c r="AZ5" i="235" s="1"/>
  <c r="Z32" i="235"/>
  <c r="Y32" i="235"/>
  <c r="Y35" i="235" s="1"/>
  <c r="BJ5" i="235" s="1"/>
  <c r="AJ31" i="235"/>
  <c r="CH5" i="235" s="1"/>
  <c r="AI31" i="235"/>
  <c r="CG5" i="235" s="1"/>
  <c r="AH31" i="235"/>
  <c r="CF5" i="235" s="1"/>
  <c r="AG31" i="235"/>
  <c r="CE5" i="235" s="1"/>
  <c r="AF31" i="235"/>
  <c r="CD5" i="235" s="1"/>
  <c r="AE31" i="235"/>
  <c r="CC5" i="235" s="1"/>
  <c r="AD31" i="235"/>
  <c r="CB5" i="235" s="1"/>
  <c r="AC31" i="235"/>
  <c r="CA5" i="235" s="1"/>
  <c r="AQ30" i="235"/>
  <c r="AQ29" i="235"/>
  <c r="AQ28" i="235"/>
  <c r="AQ27" i="235"/>
  <c r="AQ26" i="235"/>
  <c r="AQ25" i="235"/>
  <c r="AQ24" i="235"/>
  <c r="AQ23" i="235"/>
  <c r="AQ22" i="235"/>
  <c r="AQ21" i="235"/>
  <c r="AQ20" i="235"/>
  <c r="AQ19" i="235"/>
  <c r="AQ18" i="235"/>
  <c r="AQ17" i="235"/>
  <c r="AQ16" i="235"/>
  <c r="AQ15" i="235"/>
  <c r="AQ14" i="235"/>
  <c r="AQ13" i="235"/>
  <c r="AQ12" i="235"/>
  <c r="AQ11" i="235"/>
  <c r="BV5" i="235"/>
  <c r="BU5" i="235"/>
  <c r="BT5" i="235"/>
  <c r="BS5" i="235"/>
  <c r="AW5" i="235"/>
  <c r="AV5" i="235"/>
  <c r="AJ32" i="234"/>
  <c r="BI5" i="234" s="1"/>
  <c r="AI32" i="234"/>
  <c r="AH32" i="234"/>
  <c r="AH35" i="234" s="1"/>
  <c r="BQ5" i="234" s="1"/>
  <c r="AG32" i="234"/>
  <c r="AG35" i="234" s="1"/>
  <c r="BP5" i="234" s="1"/>
  <c r="AF32" i="234"/>
  <c r="BE5" i="234" s="1"/>
  <c r="AE32" i="234"/>
  <c r="AD32" i="234"/>
  <c r="AD35" i="234" s="1"/>
  <c r="BN5" i="234" s="1"/>
  <c r="AC32" i="234"/>
  <c r="AC35" i="234" s="1"/>
  <c r="BM5" i="234" s="1"/>
  <c r="AB32" i="234"/>
  <c r="BA5" i="234" s="1"/>
  <c r="AA32" i="234"/>
  <c r="AZ5" i="234" s="1"/>
  <c r="Z32" i="234"/>
  <c r="Y32" i="234"/>
  <c r="AJ31" i="234"/>
  <c r="CH5" i="234" s="1"/>
  <c r="AI31" i="234"/>
  <c r="CG5" i="234" s="1"/>
  <c r="AH31" i="234"/>
  <c r="CF5" i="234" s="1"/>
  <c r="AG31" i="234"/>
  <c r="CE5" i="234" s="1"/>
  <c r="AF31" i="234"/>
  <c r="CD5" i="234" s="1"/>
  <c r="AE31" i="234"/>
  <c r="CC5" i="234" s="1"/>
  <c r="AD31" i="234"/>
  <c r="CB5" i="234" s="1"/>
  <c r="AC31" i="234"/>
  <c r="CA5" i="234" s="1"/>
  <c r="AQ30" i="234"/>
  <c r="AQ29" i="234"/>
  <c r="AQ28" i="234"/>
  <c r="AQ27" i="234"/>
  <c r="AQ26" i="234"/>
  <c r="AQ25" i="234"/>
  <c r="AQ24" i="234"/>
  <c r="AQ23" i="234"/>
  <c r="AQ22" i="234"/>
  <c r="AQ21" i="234"/>
  <c r="AQ20" i="234"/>
  <c r="AQ19" i="234"/>
  <c r="AQ18" i="234"/>
  <c r="AQ17" i="234"/>
  <c r="AQ16" i="234"/>
  <c r="AQ15" i="234"/>
  <c r="AQ14" i="234"/>
  <c r="AQ13" i="234"/>
  <c r="AQ12" i="234"/>
  <c r="AQ11" i="234"/>
  <c r="BV5" i="234"/>
  <c r="BU5" i="234"/>
  <c r="BT5" i="234"/>
  <c r="BS5" i="234"/>
  <c r="AW5" i="234"/>
  <c r="AV5" i="234"/>
  <c r="AJ32" i="233"/>
  <c r="BI5" i="233" s="1"/>
  <c r="AI32" i="233"/>
  <c r="AH32" i="233"/>
  <c r="AH35" i="233" s="1"/>
  <c r="BQ5" i="233" s="1"/>
  <c r="AG32" i="233"/>
  <c r="AG35" i="233" s="1"/>
  <c r="BP5" i="233" s="1"/>
  <c r="AF32" i="233"/>
  <c r="BE5" i="233" s="1"/>
  <c r="AE32" i="233"/>
  <c r="AD32" i="233"/>
  <c r="AD35" i="233" s="1"/>
  <c r="AC32" i="233"/>
  <c r="AC35" i="233" s="1"/>
  <c r="AB32" i="233"/>
  <c r="BA5" i="233" s="1"/>
  <c r="AA32" i="233"/>
  <c r="Z32" i="233"/>
  <c r="Y32" i="233"/>
  <c r="Y35" i="233" s="1"/>
  <c r="BJ5" i="233" s="1"/>
  <c r="AJ31" i="233"/>
  <c r="CH5" i="233" s="1"/>
  <c r="AI31" i="233"/>
  <c r="CG5" i="233" s="1"/>
  <c r="AH31" i="233"/>
  <c r="CF5" i="233" s="1"/>
  <c r="AG31" i="233"/>
  <c r="CE5" i="233" s="1"/>
  <c r="AF31" i="233"/>
  <c r="CD5" i="233" s="1"/>
  <c r="AE31" i="233"/>
  <c r="CC5" i="233" s="1"/>
  <c r="AD31" i="233"/>
  <c r="CB5" i="233" s="1"/>
  <c r="AC31" i="233"/>
  <c r="CA5" i="233" s="1"/>
  <c r="AQ30" i="233"/>
  <c r="AQ29" i="233"/>
  <c r="AQ28" i="233"/>
  <c r="AQ27" i="233"/>
  <c r="AQ26" i="233"/>
  <c r="AQ25" i="233"/>
  <c r="AQ24" i="233"/>
  <c r="AQ23" i="233"/>
  <c r="AQ22" i="233"/>
  <c r="AQ21" i="233"/>
  <c r="AQ20" i="233"/>
  <c r="AQ19" i="233"/>
  <c r="AQ18" i="233"/>
  <c r="AQ17" i="233"/>
  <c r="AQ16" i="233"/>
  <c r="AQ15" i="233"/>
  <c r="AQ14" i="233"/>
  <c r="AQ13" i="233"/>
  <c r="AQ12" i="233"/>
  <c r="AQ11" i="233"/>
  <c r="BV5" i="233"/>
  <c r="BU5" i="233"/>
  <c r="BT5" i="233"/>
  <c r="BS5" i="233"/>
  <c r="AW5" i="233"/>
  <c r="AV5" i="233"/>
  <c r="AJ32" i="232"/>
  <c r="BI5" i="232" s="1"/>
  <c r="AI32" i="232"/>
  <c r="BH5" i="232" s="1"/>
  <c r="AH32" i="232"/>
  <c r="AH35" i="232" s="1"/>
  <c r="BQ5" i="232" s="1"/>
  <c r="AG32" i="232"/>
  <c r="BF5" i="232" s="1"/>
  <c r="AF32" i="232"/>
  <c r="BE5" i="232" s="1"/>
  <c r="AE32" i="232"/>
  <c r="BD5" i="232" s="1"/>
  <c r="AD32" i="232"/>
  <c r="AD35" i="232" s="1"/>
  <c r="BN5" i="232" s="1"/>
  <c r="AC32" i="232"/>
  <c r="AC35" i="232" s="1"/>
  <c r="AB32" i="232"/>
  <c r="BA5" i="232" s="1"/>
  <c r="AA32" i="232"/>
  <c r="Z32" i="232"/>
  <c r="Y32" i="232"/>
  <c r="BW5" i="232" s="1"/>
  <c r="AJ31" i="232"/>
  <c r="CH5" i="232" s="1"/>
  <c r="AI31" i="232"/>
  <c r="CG5" i="232" s="1"/>
  <c r="AH31" i="232"/>
  <c r="CF5" i="232" s="1"/>
  <c r="AG31" i="232"/>
  <c r="CE5" i="232" s="1"/>
  <c r="AF31" i="232"/>
  <c r="CD5" i="232" s="1"/>
  <c r="AE31" i="232"/>
  <c r="CC5" i="232" s="1"/>
  <c r="AD31" i="232"/>
  <c r="CB5" i="232" s="1"/>
  <c r="AC31" i="232"/>
  <c r="CA5" i="232" s="1"/>
  <c r="AQ30" i="232"/>
  <c r="AQ29" i="232"/>
  <c r="AQ28" i="232"/>
  <c r="AQ27" i="232"/>
  <c r="AQ26" i="232"/>
  <c r="AQ25" i="232"/>
  <c r="AQ24" i="232"/>
  <c r="AQ23" i="232"/>
  <c r="AQ22" i="232"/>
  <c r="AQ21" i="232"/>
  <c r="AQ20" i="232"/>
  <c r="AQ19" i="232"/>
  <c r="AQ18" i="232"/>
  <c r="AQ17" i="232"/>
  <c r="AQ16" i="232"/>
  <c r="AQ15" i="232"/>
  <c r="AQ14" i="232"/>
  <c r="AQ13" i="232"/>
  <c r="AQ12" i="232"/>
  <c r="AQ11" i="232"/>
  <c r="BV5" i="232"/>
  <c r="BU5" i="232"/>
  <c r="BT5" i="232"/>
  <c r="BS5" i="232"/>
  <c r="AW5" i="232"/>
  <c r="AV5" i="232"/>
  <c r="AJ32" i="231"/>
  <c r="BI5" i="231" s="1"/>
  <c r="AI32" i="231"/>
  <c r="AH32" i="231"/>
  <c r="BG5" i="231" s="1"/>
  <c r="AG32" i="231"/>
  <c r="AG35" i="231" s="1"/>
  <c r="BP5" i="231" s="1"/>
  <c r="AF32" i="231"/>
  <c r="BE5" i="231" s="1"/>
  <c r="AE32" i="231"/>
  <c r="AD32" i="231"/>
  <c r="AD35" i="231" s="1"/>
  <c r="BN5" i="231" s="1"/>
  <c r="AC32" i="231"/>
  <c r="AC35" i="231" s="1"/>
  <c r="BM5" i="231" s="1"/>
  <c r="AB32" i="231"/>
  <c r="BA5" i="231" s="1"/>
  <c r="AA32" i="231"/>
  <c r="Z32" i="231"/>
  <c r="Y32" i="231"/>
  <c r="AJ31" i="231"/>
  <c r="CH5" i="231" s="1"/>
  <c r="AI31" i="231"/>
  <c r="CG5" i="231" s="1"/>
  <c r="AH31" i="231"/>
  <c r="CF5" i="231" s="1"/>
  <c r="AG31" i="231"/>
  <c r="CE5" i="231" s="1"/>
  <c r="AF31" i="231"/>
  <c r="CD5" i="231" s="1"/>
  <c r="AE31" i="231"/>
  <c r="CC5" i="231" s="1"/>
  <c r="AD31" i="231"/>
  <c r="CB5" i="231" s="1"/>
  <c r="AC31" i="231"/>
  <c r="CA5" i="231" s="1"/>
  <c r="AQ30" i="231"/>
  <c r="AQ29" i="231"/>
  <c r="AQ28" i="231"/>
  <c r="AQ27" i="231"/>
  <c r="AQ26" i="231"/>
  <c r="AQ25" i="231"/>
  <c r="AQ24" i="231"/>
  <c r="AQ23" i="231"/>
  <c r="AQ22" i="231"/>
  <c r="AQ21" i="231"/>
  <c r="AQ20" i="231"/>
  <c r="AQ19" i="231"/>
  <c r="AQ18" i="231"/>
  <c r="AQ17" i="231"/>
  <c r="AQ16" i="231"/>
  <c r="AQ15" i="231"/>
  <c r="AQ14" i="231"/>
  <c r="AQ13" i="231"/>
  <c r="AQ12" i="231"/>
  <c r="AQ11" i="231"/>
  <c r="BV5" i="231"/>
  <c r="BU5" i="231"/>
  <c r="BT5" i="231"/>
  <c r="BS5" i="231"/>
  <c r="AW5" i="231"/>
  <c r="AV5" i="231"/>
  <c r="AJ32" i="230"/>
  <c r="BI5" i="230" s="1"/>
  <c r="AI32" i="230"/>
  <c r="AH32" i="230"/>
  <c r="AH35" i="230" s="1"/>
  <c r="BQ5" i="230" s="1"/>
  <c r="AG32" i="230"/>
  <c r="AG35" i="230" s="1"/>
  <c r="BP5" i="230" s="1"/>
  <c r="AF32" i="230"/>
  <c r="BE5" i="230" s="1"/>
  <c r="AE32" i="230"/>
  <c r="BD5" i="230" s="1"/>
  <c r="AD32" i="230"/>
  <c r="AC32" i="230"/>
  <c r="AC35" i="230" s="1"/>
  <c r="AB32" i="230"/>
  <c r="BA5" i="230" s="1"/>
  <c r="AA32" i="230"/>
  <c r="Z32" i="230"/>
  <c r="Y32" i="230"/>
  <c r="BW5" i="230" s="1"/>
  <c r="AJ31" i="230"/>
  <c r="CH5" i="230" s="1"/>
  <c r="AI31" i="230"/>
  <c r="CG5" i="230" s="1"/>
  <c r="AH31" i="230"/>
  <c r="CF5" i="230" s="1"/>
  <c r="AG31" i="230"/>
  <c r="CE5" i="230" s="1"/>
  <c r="AF31" i="230"/>
  <c r="CD5" i="230" s="1"/>
  <c r="AE31" i="230"/>
  <c r="CC5" i="230" s="1"/>
  <c r="AD31" i="230"/>
  <c r="CB5" i="230" s="1"/>
  <c r="AC31" i="230"/>
  <c r="CA5" i="230" s="1"/>
  <c r="AQ30" i="230"/>
  <c r="AQ29" i="230"/>
  <c r="AQ28" i="230"/>
  <c r="AQ27" i="230"/>
  <c r="AQ26" i="230"/>
  <c r="AQ25" i="230"/>
  <c r="AQ24" i="230"/>
  <c r="AQ23" i="230"/>
  <c r="AQ22" i="230"/>
  <c r="AQ21" i="230"/>
  <c r="AQ20" i="230"/>
  <c r="AQ19" i="230"/>
  <c r="AQ18" i="230"/>
  <c r="AQ17" i="230"/>
  <c r="AQ16" i="230"/>
  <c r="AQ15" i="230"/>
  <c r="AQ14" i="230"/>
  <c r="AQ13" i="230"/>
  <c r="AQ12" i="230"/>
  <c r="AQ11" i="230"/>
  <c r="BV5" i="230"/>
  <c r="BU5" i="230"/>
  <c r="BT5" i="230"/>
  <c r="BS5" i="230"/>
  <c r="AW5" i="230"/>
  <c r="AV5" i="230"/>
  <c r="AJ32" i="229"/>
  <c r="BI5" i="229" s="1"/>
  <c r="AI32" i="229"/>
  <c r="BH5" i="229" s="1"/>
  <c r="AH32" i="229"/>
  <c r="AH35" i="229" s="1"/>
  <c r="BQ5" i="229" s="1"/>
  <c r="AG32" i="229"/>
  <c r="AG35" i="229" s="1"/>
  <c r="BP5" i="229" s="1"/>
  <c r="AF32" i="229"/>
  <c r="BE5" i="229" s="1"/>
  <c r="AE32" i="229"/>
  <c r="BD5" i="229" s="1"/>
  <c r="AD32" i="229"/>
  <c r="AD35" i="229" s="1"/>
  <c r="AC32" i="229"/>
  <c r="AC35" i="229" s="1"/>
  <c r="BM5" i="229" s="1"/>
  <c r="AB32" i="229"/>
  <c r="BA5" i="229" s="1"/>
  <c r="AA32" i="229"/>
  <c r="Z32" i="229"/>
  <c r="Y32" i="229"/>
  <c r="AJ31" i="229"/>
  <c r="CH5" i="229" s="1"/>
  <c r="AI31" i="229"/>
  <c r="CG5" i="229" s="1"/>
  <c r="AH31" i="229"/>
  <c r="CF5" i="229" s="1"/>
  <c r="AG31" i="229"/>
  <c r="CE5" i="229" s="1"/>
  <c r="AF31" i="229"/>
  <c r="CD5" i="229" s="1"/>
  <c r="AE31" i="229"/>
  <c r="CC5" i="229" s="1"/>
  <c r="AD31" i="229"/>
  <c r="CB5" i="229" s="1"/>
  <c r="AC31" i="229"/>
  <c r="CA5" i="229" s="1"/>
  <c r="AQ30" i="229"/>
  <c r="AQ29" i="229"/>
  <c r="AQ28" i="229"/>
  <c r="AQ27" i="229"/>
  <c r="AQ26" i="229"/>
  <c r="AQ25" i="229"/>
  <c r="AQ24" i="229"/>
  <c r="AQ23" i="229"/>
  <c r="AQ22" i="229"/>
  <c r="AQ21" i="229"/>
  <c r="AQ20" i="229"/>
  <c r="AQ19" i="229"/>
  <c r="AQ18" i="229"/>
  <c r="AQ17" i="229"/>
  <c r="AQ16" i="229"/>
  <c r="AQ15" i="229"/>
  <c r="AQ14" i="229"/>
  <c r="AQ13" i="229"/>
  <c r="AQ12" i="229"/>
  <c r="AQ11" i="229"/>
  <c r="BV5" i="229"/>
  <c r="BU5" i="229"/>
  <c r="BT5" i="229"/>
  <c r="BS5" i="229"/>
  <c r="AW5" i="229"/>
  <c r="AV5" i="229"/>
  <c r="AJ32" i="228"/>
  <c r="BI5" i="228" s="1"/>
  <c r="AI32" i="228"/>
  <c r="AH32" i="228"/>
  <c r="AH35" i="228" s="1"/>
  <c r="BQ5" i="228" s="1"/>
  <c r="AG32" i="228"/>
  <c r="AG35" i="228" s="1"/>
  <c r="BP5" i="228" s="1"/>
  <c r="AF32" i="228"/>
  <c r="BE5" i="228" s="1"/>
  <c r="AE32" i="228"/>
  <c r="AD32" i="228"/>
  <c r="AD35" i="228" s="1"/>
  <c r="AC32" i="228"/>
  <c r="AC35" i="228" s="1"/>
  <c r="AB32" i="228"/>
  <c r="BA5" i="228" s="1"/>
  <c r="AA32" i="228"/>
  <c r="AZ5" i="228" s="1"/>
  <c r="Z32" i="228"/>
  <c r="Z35" i="228" s="1"/>
  <c r="BK5" i="228" s="1"/>
  <c r="Y32" i="228"/>
  <c r="AJ31" i="228"/>
  <c r="CH5" i="228" s="1"/>
  <c r="AI31" i="228"/>
  <c r="CG5" i="228" s="1"/>
  <c r="AH31" i="228"/>
  <c r="CF5" i="228" s="1"/>
  <c r="AG31" i="228"/>
  <c r="CE5" i="228" s="1"/>
  <c r="AF31" i="228"/>
  <c r="CD5" i="228" s="1"/>
  <c r="AE31" i="228"/>
  <c r="CC5" i="228" s="1"/>
  <c r="AD31" i="228"/>
  <c r="CB5" i="228" s="1"/>
  <c r="AC31" i="228"/>
  <c r="CA5" i="228" s="1"/>
  <c r="AQ30" i="228"/>
  <c r="AQ29" i="228"/>
  <c r="AQ28" i="228"/>
  <c r="AQ27" i="228"/>
  <c r="AQ26" i="228"/>
  <c r="AQ25" i="228"/>
  <c r="AQ24" i="228"/>
  <c r="AQ23" i="228"/>
  <c r="AQ22" i="228"/>
  <c r="AQ21" i="228"/>
  <c r="AQ20" i="228"/>
  <c r="AQ19" i="228"/>
  <c r="AQ18" i="228"/>
  <c r="AQ17" i="228"/>
  <c r="AQ16" i="228"/>
  <c r="AQ15" i="228"/>
  <c r="AQ14" i="228"/>
  <c r="AQ13" i="228"/>
  <c r="AQ12" i="228"/>
  <c r="AQ11" i="228"/>
  <c r="BV5" i="228"/>
  <c r="BU5" i="228"/>
  <c r="BT5" i="228"/>
  <c r="BS5" i="228"/>
  <c r="AW5" i="228"/>
  <c r="AV5" i="228"/>
  <c r="AJ32" i="227"/>
  <c r="BI5" i="227" s="1"/>
  <c r="AI32" i="227"/>
  <c r="BH5" i="227" s="1"/>
  <c r="AH32" i="227"/>
  <c r="AH35" i="227" s="1"/>
  <c r="BQ5" i="227" s="1"/>
  <c r="AG32" i="227"/>
  <c r="AG35" i="227" s="1"/>
  <c r="BP5" i="227" s="1"/>
  <c r="AF32" i="227"/>
  <c r="BE5" i="227" s="1"/>
  <c r="AE32" i="227"/>
  <c r="BD5" i="227" s="1"/>
  <c r="AD32" i="227"/>
  <c r="AD35" i="227" s="1"/>
  <c r="BN5" i="227" s="1"/>
  <c r="AC32" i="227"/>
  <c r="AC35" i="227" s="1"/>
  <c r="AB32" i="227"/>
  <c r="BA5" i="227" s="1"/>
  <c r="AA32" i="227"/>
  <c r="AZ5" i="227" s="1"/>
  <c r="Z32" i="227"/>
  <c r="Y32" i="227"/>
  <c r="AJ31" i="227"/>
  <c r="CH5" i="227" s="1"/>
  <c r="AI31" i="227"/>
  <c r="CG5" i="227" s="1"/>
  <c r="AH31" i="227"/>
  <c r="CF5" i="227" s="1"/>
  <c r="AG31" i="227"/>
  <c r="CE5" i="227" s="1"/>
  <c r="AF31" i="227"/>
  <c r="CD5" i="227" s="1"/>
  <c r="AE31" i="227"/>
  <c r="CC5" i="227" s="1"/>
  <c r="AD31" i="227"/>
  <c r="CB5" i="227" s="1"/>
  <c r="AC31" i="227"/>
  <c r="CA5" i="227" s="1"/>
  <c r="AQ30" i="227"/>
  <c r="AQ29" i="227"/>
  <c r="AQ28" i="227"/>
  <c r="AQ27" i="227"/>
  <c r="AQ26" i="227"/>
  <c r="AQ25" i="227"/>
  <c r="AQ24" i="227"/>
  <c r="AQ23" i="227"/>
  <c r="AQ22" i="227"/>
  <c r="AQ21" i="227"/>
  <c r="AQ20" i="227"/>
  <c r="AQ19" i="227"/>
  <c r="AQ18" i="227"/>
  <c r="AQ17" i="227"/>
  <c r="AQ16" i="227"/>
  <c r="AQ15" i="227"/>
  <c r="AQ14" i="227"/>
  <c r="AQ13" i="227"/>
  <c r="AQ12" i="227"/>
  <c r="AQ11" i="227"/>
  <c r="BV5" i="227"/>
  <c r="BU5" i="227"/>
  <c r="BT5" i="227"/>
  <c r="BS5" i="227"/>
  <c r="AW5" i="227"/>
  <c r="AV5" i="227"/>
  <c r="AJ32" i="226"/>
  <c r="BI5" i="226" s="1"/>
  <c r="AI32" i="226"/>
  <c r="AH32" i="226"/>
  <c r="AH35" i="226" s="1"/>
  <c r="BQ5" i="226" s="1"/>
  <c r="AG32" i="226"/>
  <c r="AG35" i="226" s="1"/>
  <c r="BP5" i="226" s="1"/>
  <c r="AF32" i="226"/>
  <c r="BE5" i="226" s="1"/>
  <c r="AE32" i="226"/>
  <c r="AD32" i="226"/>
  <c r="AD35" i="226" s="1"/>
  <c r="BN5" i="226" s="1"/>
  <c r="AC32" i="226"/>
  <c r="AC35" i="226" s="1"/>
  <c r="AB32" i="226"/>
  <c r="BA5" i="226" s="1"/>
  <c r="AA32" i="226"/>
  <c r="AZ5" i="226" s="1"/>
  <c r="Z32" i="226"/>
  <c r="Y32" i="226"/>
  <c r="Y35" i="226" s="1"/>
  <c r="BJ5" i="226" s="1"/>
  <c r="AJ31" i="226"/>
  <c r="CH5" i="226" s="1"/>
  <c r="AI31" i="226"/>
  <c r="CG5" i="226" s="1"/>
  <c r="AH31" i="226"/>
  <c r="CF5" i="226" s="1"/>
  <c r="AG31" i="226"/>
  <c r="CE5" i="226" s="1"/>
  <c r="AF31" i="226"/>
  <c r="CD5" i="226" s="1"/>
  <c r="AE31" i="226"/>
  <c r="CC5" i="226" s="1"/>
  <c r="AD31" i="226"/>
  <c r="CB5" i="226" s="1"/>
  <c r="AC31" i="226"/>
  <c r="CA5" i="226" s="1"/>
  <c r="AQ30" i="226"/>
  <c r="AQ29" i="226"/>
  <c r="AQ28" i="226"/>
  <c r="AQ27" i="226"/>
  <c r="AQ26" i="226"/>
  <c r="AQ25" i="226"/>
  <c r="AQ24" i="226"/>
  <c r="AQ23" i="226"/>
  <c r="AQ22" i="226"/>
  <c r="AQ21" i="226"/>
  <c r="AQ20" i="226"/>
  <c r="AQ19" i="226"/>
  <c r="AQ18" i="226"/>
  <c r="AQ17" i="226"/>
  <c r="AQ16" i="226"/>
  <c r="AQ15" i="226"/>
  <c r="AQ14" i="226"/>
  <c r="AQ13" i="226"/>
  <c r="AQ12" i="226"/>
  <c r="AQ11" i="226"/>
  <c r="BV5" i="226"/>
  <c r="BU5" i="226"/>
  <c r="BT5" i="226"/>
  <c r="BS5" i="226"/>
  <c r="AW5" i="226"/>
  <c r="AV5" i="226"/>
  <c r="AJ32" i="225"/>
  <c r="BI5" i="225" s="1"/>
  <c r="AI32" i="225"/>
  <c r="BH5" i="225" s="1"/>
  <c r="AH32" i="225"/>
  <c r="AH35" i="225" s="1"/>
  <c r="BQ5" i="225" s="1"/>
  <c r="AG32" i="225"/>
  <c r="AG35" i="225" s="1"/>
  <c r="BP5" i="225" s="1"/>
  <c r="AF32" i="225"/>
  <c r="BE5" i="225" s="1"/>
  <c r="AE32" i="225"/>
  <c r="AD32" i="225"/>
  <c r="AD35" i="225" s="1"/>
  <c r="BN5" i="225" s="1"/>
  <c r="AC32" i="225"/>
  <c r="AC35" i="225" s="1"/>
  <c r="AB32" i="225"/>
  <c r="BA5" i="225" s="1"/>
  <c r="AA32" i="225"/>
  <c r="AZ5" i="225" s="1"/>
  <c r="Z32" i="225"/>
  <c r="Y32" i="225"/>
  <c r="BW5" i="225" s="1"/>
  <c r="AJ31" i="225"/>
  <c r="CH5" i="225" s="1"/>
  <c r="AI31" i="225"/>
  <c r="CG5" i="225" s="1"/>
  <c r="AH31" i="225"/>
  <c r="CF5" i="225" s="1"/>
  <c r="AG31" i="225"/>
  <c r="CE5" i="225" s="1"/>
  <c r="AF31" i="225"/>
  <c r="CD5" i="225" s="1"/>
  <c r="AE31" i="225"/>
  <c r="CC5" i="225" s="1"/>
  <c r="AD31" i="225"/>
  <c r="CB5" i="225" s="1"/>
  <c r="AC31" i="225"/>
  <c r="CA5" i="225" s="1"/>
  <c r="AQ30" i="225"/>
  <c r="AQ29" i="225"/>
  <c r="AQ28" i="225"/>
  <c r="AQ27" i="225"/>
  <c r="AQ26" i="225"/>
  <c r="AQ25" i="225"/>
  <c r="AQ24" i="225"/>
  <c r="AQ23" i="225"/>
  <c r="AQ22" i="225"/>
  <c r="AQ21" i="225"/>
  <c r="AQ20" i="225"/>
  <c r="AQ19" i="225"/>
  <c r="AQ18" i="225"/>
  <c r="AQ17" i="225"/>
  <c r="AQ16" i="225"/>
  <c r="AQ15" i="225"/>
  <c r="AQ14" i="225"/>
  <c r="AQ13" i="225"/>
  <c r="AQ12" i="225"/>
  <c r="AQ11" i="225"/>
  <c r="BV5" i="225"/>
  <c r="BU5" i="225"/>
  <c r="BT5" i="225"/>
  <c r="BS5" i="225"/>
  <c r="AW5" i="225"/>
  <c r="AV5" i="225"/>
  <c r="AJ32" i="224"/>
  <c r="BI5" i="224" s="1"/>
  <c r="AI32" i="224"/>
  <c r="BH5" i="224" s="1"/>
  <c r="AH32" i="224"/>
  <c r="AH35" i="224" s="1"/>
  <c r="BQ5" i="224" s="1"/>
  <c r="AG32" i="224"/>
  <c r="AG35" i="224" s="1"/>
  <c r="BP5" i="224" s="1"/>
  <c r="AF32" i="224"/>
  <c r="BE5" i="224" s="1"/>
  <c r="AE32" i="224"/>
  <c r="AD32" i="224"/>
  <c r="AD35" i="224" s="1"/>
  <c r="AC32" i="224"/>
  <c r="AC35" i="224" s="1"/>
  <c r="AB32" i="224"/>
  <c r="BA5" i="224" s="1"/>
  <c r="AA32" i="224"/>
  <c r="Z32" i="224"/>
  <c r="Z35" i="224" s="1"/>
  <c r="BK5" i="224" s="1"/>
  <c r="Y32" i="224"/>
  <c r="Y35" i="224" s="1"/>
  <c r="BJ5" i="224" s="1"/>
  <c r="AJ31" i="224"/>
  <c r="CH5" i="224" s="1"/>
  <c r="AI31" i="224"/>
  <c r="CG5" i="224" s="1"/>
  <c r="AH31" i="224"/>
  <c r="CF5" i="224" s="1"/>
  <c r="AG31" i="224"/>
  <c r="CE5" i="224" s="1"/>
  <c r="AF31" i="224"/>
  <c r="CD5" i="224" s="1"/>
  <c r="AE31" i="224"/>
  <c r="CC5" i="224" s="1"/>
  <c r="AD31" i="224"/>
  <c r="CB5" i="224" s="1"/>
  <c r="AC31" i="224"/>
  <c r="CA5" i="224" s="1"/>
  <c r="AQ30" i="224"/>
  <c r="AQ29" i="224"/>
  <c r="AQ28" i="224"/>
  <c r="AQ27" i="224"/>
  <c r="AQ26" i="224"/>
  <c r="AQ25" i="224"/>
  <c r="AQ24" i="224"/>
  <c r="AQ23" i="224"/>
  <c r="AQ22" i="224"/>
  <c r="AQ21" i="224"/>
  <c r="AQ20" i="224"/>
  <c r="AQ19" i="224"/>
  <c r="AQ18" i="224"/>
  <c r="AQ17" i="224"/>
  <c r="AQ16" i="224"/>
  <c r="AQ15" i="224"/>
  <c r="AQ14" i="224"/>
  <c r="AQ13" i="224"/>
  <c r="AQ12" i="224"/>
  <c r="AQ11" i="224"/>
  <c r="BV5" i="224"/>
  <c r="BU5" i="224"/>
  <c r="BT5" i="224"/>
  <c r="BS5" i="224"/>
  <c r="AW5" i="224"/>
  <c r="AV5" i="224"/>
  <c r="AJ32" i="223"/>
  <c r="BI5" i="223" s="1"/>
  <c r="AI32" i="223"/>
  <c r="AH32" i="223"/>
  <c r="AH35" i="223" s="1"/>
  <c r="BQ5" i="223" s="1"/>
  <c r="AG32" i="223"/>
  <c r="AG35" i="223" s="1"/>
  <c r="BP5" i="223" s="1"/>
  <c r="AF32" i="223"/>
  <c r="BE5" i="223" s="1"/>
  <c r="AE32" i="223"/>
  <c r="AD32" i="223"/>
  <c r="AD35" i="223" s="1"/>
  <c r="AC32" i="223"/>
  <c r="AB32" i="223"/>
  <c r="BA5" i="223" s="1"/>
  <c r="AA32" i="223"/>
  <c r="AZ5" i="223" s="1"/>
  <c r="Z32" i="223"/>
  <c r="Z35" i="223" s="1"/>
  <c r="BK5" i="223" s="1"/>
  <c r="Y32" i="223"/>
  <c r="Y35" i="223" s="1"/>
  <c r="BJ5" i="223" s="1"/>
  <c r="AJ31" i="223"/>
  <c r="CH5" i="223" s="1"/>
  <c r="AI31" i="223"/>
  <c r="CG5" i="223" s="1"/>
  <c r="AH31" i="223"/>
  <c r="CF5" i="223" s="1"/>
  <c r="AG31" i="223"/>
  <c r="CE5" i="223" s="1"/>
  <c r="AF31" i="223"/>
  <c r="CD5" i="223" s="1"/>
  <c r="AE31" i="223"/>
  <c r="CC5" i="223" s="1"/>
  <c r="AD31" i="223"/>
  <c r="CB5" i="223" s="1"/>
  <c r="AC31" i="223"/>
  <c r="CA5" i="223" s="1"/>
  <c r="AQ30" i="223"/>
  <c r="AQ29" i="223"/>
  <c r="AQ28" i="223"/>
  <c r="AQ27" i="223"/>
  <c r="AQ26" i="223"/>
  <c r="AQ25" i="223"/>
  <c r="AQ24" i="223"/>
  <c r="AQ23" i="223"/>
  <c r="AQ22" i="223"/>
  <c r="AQ21" i="223"/>
  <c r="AQ20" i="223"/>
  <c r="AQ19" i="223"/>
  <c r="AQ18" i="223"/>
  <c r="AQ17" i="223"/>
  <c r="AQ16" i="223"/>
  <c r="AQ15" i="223"/>
  <c r="AQ14" i="223"/>
  <c r="AQ13" i="223"/>
  <c r="AQ12" i="223"/>
  <c r="AQ11" i="223"/>
  <c r="BV5" i="223"/>
  <c r="BU5" i="223"/>
  <c r="BT5" i="223"/>
  <c r="BS5" i="223"/>
  <c r="AW5" i="223"/>
  <c r="AV5" i="223"/>
  <c r="AJ32" i="222"/>
  <c r="BI5" i="222" s="1"/>
  <c r="AI32" i="222"/>
  <c r="AH32" i="222"/>
  <c r="AH35" i="222" s="1"/>
  <c r="BQ5" i="222" s="1"/>
  <c r="AG32" i="222"/>
  <c r="AG35" i="222" s="1"/>
  <c r="BP5" i="222" s="1"/>
  <c r="AF32" i="222"/>
  <c r="BE5" i="222" s="1"/>
  <c r="AE32" i="222"/>
  <c r="AD32" i="222"/>
  <c r="AD35" i="222" s="1"/>
  <c r="AC32" i="222"/>
  <c r="AC35" i="222" s="1"/>
  <c r="AB32" i="222"/>
  <c r="BA5" i="222" s="1"/>
  <c r="AA32" i="222"/>
  <c r="Z32" i="222"/>
  <c r="AY5" i="222" s="1"/>
  <c r="Y32" i="222"/>
  <c r="Y35" i="222" s="1"/>
  <c r="BJ5" i="222" s="1"/>
  <c r="AJ31" i="222"/>
  <c r="CH5" i="222" s="1"/>
  <c r="AI31" i="222"/>
  <c r="CG5" i="222" s="1"/>
  <c r="AH31" i="222"/>
  <c r="CF5" i="222" s="1"/>
  <c r="AG31" i="222"/>
  <c r="CE5" i="222" s="1"/>
  <c r="AF31" i="222"/>
  <c r="CD5" i="222" s="1"/>
  <c r="AE31" i="222"/>
  <c r="CC5" i="222" s="1"/>
  <c r="AD31" i="222"/>
  <c r="CB5" i="222" s="1"/>
  <c r="AC31" i="222"/>
  <c r="CA5" i="222" s="1"/>
  <c r="AQ30" i="222"/>
  <c r="AQ29" i="222"/>
  <c r="AQ28" i="222"/>
  <c r="AQ27" i="222"/>
  <c r="AQ26" i="222"/>
  <c r="AQ25" i="222"/>
  <c r="AQ24" i="222"/>
  <c r="AQ23" i="222"/>
  <c r="AQ22" i="222"/>
  <c r="AQ21" i="222"/>
  <c r="AQ20" i="222"/>
  <c r="AQ19" i="222"/>
  <c r="AQ18" i="222"/>
  <c r="AQ17" i="222"/>
  <c r="AQ16" i="222"/>
  <c r="AQ15" i="222"/>
  <c r="AQ14" i="222"/>
  <c r="AQ13" i="222"/>
  <c r="AQ12" i="222"/>
  <c r="AQ11" i="222"/>
  <c r="BV5" i="222"/>
  <c r="BU5" i="222"/>
  <c r="BT5" i="222"/>
  <c r="BS5" i="222"/>
  <c r="AW5" i="222"/>
  <c r="AV5" i="222"/>
  <c r="AJ32" i="221"/>
  <c r="BI5" i="221" s="1"/>
  <c r="AI32" i="221"/>
  <c r="BH5" i="221" s="1"/>
  <c r="AH32" i="221"/>
  <c r="AH35" i="221" s="1"/>
  <c r="BQ5" i="221" s="1"/>
  <c r="AG32" i="221"/>
  <c r="AG35" i="221" s="1"/>
  <c r="BP5" i="221" s="1"/>
  <c r="AF32" i="221"/>
  <c r="BE5" i="221" s="1"/>
  <c r="AE32" i="221"/>
  <c r="AD32" i="221"/>
  <c r="AD35" i="221" s="1"/>
  <c r="AC32" i="221"/>
  <c r="AC35" i="221" s="1"/>
  <c r="AB32" i="221"/>
  <c r="BA5" i="221" s="1"/>
  <c r="AA32" i="221"/>
  <c r="AZ5" i="221" s="1"/>
  <c r="Z32" i="221"/>
  <c r="Z35" i="221" s="1"/>
  <c r="BK5" i="221" s="1"/>
  <c r="Y32" i="221"/>
  <c r="AJ31" i="221"/>
  <c r="CH5" i="221" s="1"/>
  <c r="AI31" i="221"/>
  <c r="CG5" i="221" s="1"/>
  <c r="AH31" i="221"/>
  <c r="CF5" i="221" s="1"/>
  <c r="AG31" i="221"/>
  <c r="CE5" i="221" s="1"/>
  <c r="AF31" i="221"/>
  <c r="CD5" i="221" s="1"/>
  <c r="AE31" i="221"/>
  <c r="CC5" i="221" s="1"/>
  <c r="AD31" i="221"/>
  <c r="CB5" i="221" s="1"/>
  <c r="AC31" i="221"/>
  <c r="CA5" i="221" s="1"/>
  <c r="AQ30" i="221"/>
  <c r="AQ29" i="221"/>
  <c r="AQ28" i="221"/>
  <c r="AQ27" i="221"/>
  <c r="AQ26" i="221"/>
  <c r="AQ25" i="221"/>
  <c r="AQ24" i="221"/>
  <c r="AQ23" i="221"/>
  <c r="AQ22" i="221"/>
  <c r="AQ21" i="221"/>
  <c r="AQ20" i="221"/>
  <c r="AQ19" i="221"/>
  <c r="AQ18" i="221"/>
  <c r="AQ17" i="221"/>
  <c r="AQ16" i="221"/>
  <c r="AQ15" i="221"/>
  <c r="AQ14" i="221"/>
  <c r="AQ13" i="221"/>
  <c r="AQ12" i="221"/>
  <c r="AQ11" i="221"/>
  <c r="BV5" i="221"/>
  <c r="BU5" i="221"/>
  <c r="BT5" i="221"/>
  <c r="BS5" i="221"/>
  <c r="AW5" i="221"/>
  <c r="AV5" i="221"/>
  <c r="AJ32" i="220"/>
  <c r="BI5" i="220" s="1"/>
  <c r="AI32" i="220"/>
  <c r="AH32" i="220"/>
  <c r="BG5" i="220" s="1"/>
  <c r="AG32" i="220"/>
  <c r="AG35" i="220" s="1"/>
  <c r="BP5" i="220" s="1"/>
  <c r="AF32" i="220"/>
  <c r="BE5" i="220" s="1"/>
  <c r="AE32" i="220"/>
  <c r="AD32" i="220"/>
  <c r="AD35" i="220" s="1"/>
  <c r="BN5" i="220" s="1"/>
  <c r="AC32" i="220"/>
  <c r="AC35" i="220" s="1"/>
  <c r="AB32" i="220"/>
  <c r="BA5" i="220" s="1"/>
  <c r="AA32" i="220"/>
  <c r="AZ5" i="220" s="1"/>
  <c r="Z32" i="220"/>
  <c r="Y32" i="220"/>
  <c r="AJ31" i="220"/>
  <c r="CH5" i="220" s="1"/>
  <c r="AI31" i="220"/>
  <c r="CG5" i="220" s="1"/>
  <c r="AH31" i="220"/>
  <c r="CF5" i="220" s="1"/>
  <c r="AG31" i="220"/>
  <c r="CE5" i="220" s="1"/>
  <c r="AF31" i="220"/>
  <c r="CD5" i="220" s="1"/>
  <c r="AE31" i="220"/>
  <c r="CC5" i="220" s="1"/>
  <c r="AD31" i="220"/>
  <c r="CB5" i="220" s="1"/>
  <c r="AC31" i="220"/>
  <c r="CA5" i="220" s="1"/>
  <c r="AQ30" i="220"/>
  <c r="AQ29" i="220"/>
  <c r="AQ28" i="220"/>
  <c r="AQ27" i="220"/>
  <c r="AQ26" i="220"/>
  <c r="AQ25" i="220"/>
  <c r="AQ24" i="220"/>
  <c r="AQ23" i="220"/>
  <c r="AQ22" i="220"/>
  <c r="AQ21" i="220"/>
  <c r="AQ20" i="220"/>
  <c r="AQ19" i="220"/>
  <c r="AQ18" i="220"/>
  <c r="AQ17" i="220"/>
  <c r="AQ16" i="220"/>
  <c r="AQ15" i="220"/>
  <c r="AQ14" i="220"/>
  <c r="AQ13" i="220"/>
  <c r="AQ12" i="220"/>
  <c r="AQ11" i="220"/>
  <c r="BV5" i="220"/>
  <c r="BU5" i="220"/>
  <c r="BT5" i="220"/>
  <c r="BS5" i="220"/>
  <c r="AW5" i="220"/>
  <c r="AV5" i="220"/>
  <c r="AJ32" i="219"/>
  <c r="BI5" i="219" s="1"/>
  <c r="AI32" i="219"/>
  <c r="BH5" i="219" s="1"/>
  <c r="AH32" i="219"/>
  <c r="AH35" i="219" s="1"/>
  <c r="BQ5" i="219" s="1"/>
  <c r="AG32" i="219"/>
  <c r="AF32" i="219"/>
  <c r="AE32" i="219"/>
  <c r="BD5" i="219" s="1"/>
  <c r="AD32" i="219"/>
  <c r="AD35" i="219" s="1"/>
  <c r="BN5" i="219" s="1"/>
  <c r="AC32" i="219"/>
  <c r="AC35" i="219" s="1"/>
  <c r="BM5" i="219" s="1"/>
  <c r="AB32" i="219"/>
  <c r="BA5" i="219" s="1"/>
  <c r="AA32" i="219"/>
  <c r="AZ5" i="219" s="1"/>
  <c r="Z32" i="219"/>
  <c r="Y32" i="219"/>
  <c r="BW5" i="219" s="1"/>
  <c r="AJ31" i="219"/>
  <c r="CH5" i="219" s="1"/>
  <c r="AI31" i="219"/>
  <c r="CG5" i="219" s="1"/>
  <c r="AH31" i="219"/>
  <c r="CF5" i="219" s="1"/>
  <c r="AG31" i="219"/>
  <c r="CE5" i="219" s="1"/>
  <c r="AF31" i="219"/>
  <c r="CD5" i="219" s="1"/>
  <c r="AE31" i="219"/>
  <c r="CC5" i="219" s="1"/>
  <c r="AD31" i="219"/>
  <c r="CB5" i="219" s="1"/>
  <c r="AC31" i="219"/>
  <c r="CA5" i="219" s="1"/>
  <c r="AQ30" i="219"/>
  <c r="AQ29" i="219"/>
  <c r="AQ28" i="219"/>
  <c r="AQ27" i="219"/>
  <c r="AQ26" i="219"/>
  <c r="AQ25" i="219"/>
  <c r="AQ24" i="219"/>
  <c r="AQ23" i="219"/>
  <c r="AQ22" i="219"/>
  <c r="AQ21" i="219"/>
  <c r="AQ20" i="219"/>
  <c r="AQ19" i="219"/>
  <c r="AQ18" i="219"/>
  <c r="AQ17" i="219"/>
  <c r="AQ16" i="219"/>
  <c r="AQ15" i="219"/>
  <c r="AQ14" i="219"/>
  <c r="AQ13" i="219"/>
  <c r="AQ12" i="219"/>
  <c r="AQ11" i="219"/>
  <c r="BV5" i="219"/>
  <c r="BU5" i="219"/>
  <c r="BT5" i="219"/>
  <c r="BS5" i="219"/>
  <c r="AW5" i="219"/>
  <c r="AV5" i="219"/>
  <c r="AJ32" i="218"/>
  <c r="BI5" i="218" s="1"/>
  <c r="AI32" i="218"/>
  <c r="AH32" i="218"/>
  <c r="BG5" i="218" s="1"/>
  <c r="AG32" i="218"/>
  <c r="AG35" i="218" s="1"/>
  <c r="BP5" i="218" s="1"/>
  <c r="AF32" i="218"/>
  <c r="BE5" i="218" s="1"/>
  <c r="AE32" i="218"/>
  <c r="AD32" i="218"/>
  <c r="AD35" i="218" s="1"/>
  <c r="AC32" i="218"/>
  <c r="AC35" i="218" s="1"/>
  <c r="BM5" i="218" s="1"/>
  <c r="AB32" i="218"/>
  <c r="BA5" i="218" s="1"/>
  <c r="AA32" i="218"/>
  <c r="AZ5" i="218" s="1"/>
  <c r="Z32" i="218"/>
  <c r="Y32" i="218"/>
  <c r="AJ31" i="218"/>
  <c r="CH5" i="218" s="1"/>
  <c r="AI31" i="218"/>
  <c r="CG5" i="218" s="1"/>
  <c r="AH31" i="218"/>
  <c r="CF5" i="218" s="1"/>
  <c r="AG31" i="218"/>
  <c r="CE5" i="218" s="1"/>
  <c r="AF31" i="218"/>
  <c r="CD5" i="218" s="1"/>
  <c r="AE31" i="218"/>
  <c r="CC5" i="218" s="1"/>
  <c r="AD31" i="218"/>
  <c r="CB5" i="218" s="1"/>
  <c r="AC31" i="218"/>
  <c r="CA5" i="218" s="1"/>
  <c r="AQ30" i="218"/>
  <c r="AQ29" i="218"/>
  <c r="AQ28" i="218"/>
  <c r="AQ27" i="218"/>
  <c r="AQ26" i="218"/>
  <c r="AQ25" i="218"/>
  <c r="AQ24" i="218"/>
  <c r="AQ23" i="218"/>
  <c r="AQ22" i="218"/>
  <c r="AQ21" i="218"/>
  <c r="AQ20" i="218"/>
  <c r="AQ19" i="218"/>
  <c r="AQ18" i="218"/>
  <c r="AQ17" i="218"/>
  <c r="AQ16" i="218"/>
  <c r="AQ15" i="218"/>
  <c r="AQ14" i="218"/>
  <c r="AQ13" i="218"/>
  <c r="AQ12" i="218"/>
  <c r="AQ11" i="218"/>
  <c r="BV5" i="218"/>
  <c r="BU5" i="218"/>
  <c r="BT5" i="218"/>
  <c r="BS5" i="218"/>
  <c r="AW5" i="218"/>
  <c r="AV5" i="218"/>
  <c r="AJ32" i="217"/>
  <c r="BI5" i="217" s="1"/>
  <c r="AI32" i="217"/>
  <c r="AH32" i="217"/>
  <c r="AH35" i="217" s="1"/>
  <c r="BQ5" i="217" s="1"/>
  <c r="AG32" i="217"/>
  <c r="AG35" i="217" s="1"/>
  <c r="BP5" i="217" s="1"/>
  <c r="AF32" i="217"/>
  <c r="BE5" i="217" s="1"/>
  <c r="AE32" i="217"/>
  <c r="AD32" i="217"/>
  <c r="AD35" i="217" s="1"/>
  <c r="BN5" i="217" s="1"/>
  <c r="AC32" i="217"/>
  <c r="AC35" i="217" s="1"/>
  <c r="BM5" i="217" s="1"/>
  <c r="AB32" i="217"/>
  <c r="BA5" i="217" s="1"/>
  <c r="AA32" i="217"/>
  <c r="Z32" i="217"/>
  <c r="AY5" i="217" s="1"/>
  <c r="Y32" i="217"/>
  <c r="BW5" i="217" s="1"/>
  <c r="AJ31" i="217"/>
  <c r="CH5" i="217" s="1"/>
  <c r="AI31" i="217"/>
  <c r="CG5" i="217" s="1"/>
  <c r="AH31" i="217"/>
  <c r="CF5" i="217" s="1"/>
  <c r="AG31" i="217"/>
  <c r="CE5" i="217" s="1"/>
  <c r="AF31" i="217"/>
  <c r="CD5" i="217" s="1"/>
  <c r="AE31" i="217"/>
  <c r="CC5" i="217" s="1"/>
  <c r="AD31" i="217"/>
  <c r="CB5" i="217" s="1"/>
  <c r="AC31" i="217"/>
  <c r="CA5" i="217" s="1"/>
  <c r="AQ30" i="217"/>
  <c r="AQ29" i="217"/>
  <c r="AQ28" i="217"/>
  <c r="AQ27" i="217"/>
  <c r="AQ26" i="217"/>
  <c r="AQ25" i="217"/>
  <c r="AQ24" i="217"/>
  <c r="AQ23" i="217"/>
  <c r="AQ22" i="217"/>
  <c r="AQ21" i="217"/>
  <c r="AQ20" i="217"/>
  <c r="AQ19" i="217"/>
  <c r="AQ18" i="217"/>
  <c r="AQ17" i="217"/>
  <c r="AQ16" i="217"/>
  <c r="AQ15" i="217"/>
  <c r="AQ14" i="217"/>
  <c r="AQ13" i="217"/>
  <c r="AQ12" i="217"/>
  <c r="AQ11" i="217"/>
  <c r="BV5" i="217"/>
  <c r="BU5" i="217"/>
  <c r="BT5" i="217"/>
  <c r="BS5" i="217"/>
  <c r="AW5" i="217"/>
  <c r="AV5" i="217"/>
  <c r="AJ32" i="216"/>
  <c r="AI32" i="216"/>
  <c r="AH32" i="216"/>
  <c r="AH35" i="216" s="1"/>
  <c r="BQ5" i="216" s="1"/>
  <c r="AG32" i="216"/>
  <c r="AG35" i="216" s="1"/>
  <c r="BP5" i="216" s="1"/>
  <c r="AF32" i="216"/>
  <c r="BE5" i="216" s="1"/>
  <c r="AE32" i="216"/>
  <c r="AD32" i="216"/>
  <c r="AD35" i="216" s="1"/>
  <c r="BN5" i="216" s="1"/>
  <c r="AC32" i="216"/>
  <c r="BB5" i="216" s="1"/>
  <c r="AB32" i="216"/>
  <c r="BA5" i="216" s="1"/>
  <c r="AA32" i="216"/>
  <c r="AZ5" i="216" s="1"/>
  <c r="Z32" i="216"/>
  <c r="Y32" i="216"/>
  <c r="AJ31" i="216"/>
  <c r="CH5" i="216" s="1"/>
  <c r="AI31" i="216"/>
  <c r="CG5" i="216" s="1"/>
  <c r="AH31" i="216"/>
  <c r="CF5" i="216" s="1"/>
  <c r="AG31" i="216"/>
  <c r="CE5" i="216" s="1"/>
  <c r="AF31" i="216"/>
  <c r="CD5" i="216" s="1"/>
  <c r="AE31" i="216"/>
  <c r="CC5" i="216" s="1"/>
  <c r="AD31" i="216"/>
  <c r="CB5" i="216" s="1"/>
  <c r="AC31" i="216"/>
  <c r="CA5" i="216" s="1"/>
  <c r="AQ30" i="216"/>
  <c r="AQ29" i="216"/>
  <c r="AQ28" i="216"/>
  <c r="AQ27" i="216"/>
  <c r="AQ26" i="216"/>
  <c r="AQ25" i="216"/>
  <c r="AQ24" i="216"/>
  <c r="AQ23" i="216"/>
  <c r="AQ22" i="216"/>
  <c r="AQ21" i="216"/>
  <c r="AQ20" i="216"/>
  <c r="AQ19" i="216"/>
  <c r="AQ18" i="216"/>
  <c r="AQ17" i="216"/>
  <c r="AQ16" i="216"/>
  <c r="AQ15" i="216"/>
  <c r="AQ14" i="216"/>
  <c r="AQ13" i="216"/>
  <c r="AQ12" i="216"/>
  <c r="AQ11" i="216"/>
  <c r="BV5" i="216"/>
  <c r="BU5" i="216"/>
  <c r="BT5" i="216"/>
  <c r="BS5" i="216"/>
  <c r="AW5" i="216"/>
  <c r="AV5" i="216"/>
  <c r="AJ32" i="215"/>
  <c r="BI5" i="215" s="1"/>
  <c r="AI32" i="215"/>
  <c r="BH5" i="215" s="1"/>
  <c r="AH32" i="215"/>
  <c r="AH35" i="215" s="1"/>
  <c r="BQ5" i="215" s="1"/>
  <c r="AG32" i="215"/>
  <c r="AG35" i="215" s="1"/>
  <c r="BP5" i="215" s="1"/>
  <c r="AF32" i="215"/>
  <c r="BE5" i="215" s="1"/>
  <c r="AE32" i="215"/>
  <c r="AD32" i="215"/>
  <c r="AD35" i="215" s="1"/>
  <c r="BN5" i="215" s="1"/>
  <c r="AC32" i="215"/>
  <c r="AC35" i="215" s="1"/>
  <c r="BM5" i="215" s="1"/>
  <c r="AB32" i="215"/>
  <c r="BA5" i="215" s="1"/>
  <c r="AA32" i="215"/>
  <c r="AZ5" i="215" s="1"/>
  <c r="Z32" i="215"/>
  <c r="Y32" i="215"/>
  <c r="AJ31" i="215"/>
  <c r="CH5" i="215" s="1"/>
  <c r="AI31" i="215"/>
  <c r="CG5" i="215" s="1"/>
  <c r="AH31" i="215"/>
  <c r="CF5" i="215" s="1"/>
  <c r="AG31" i="215"/>
  <c r="CE5" i="215" s="1"/>
  <c r="AF31" i="215"/>
  <c r="CD5" i="215" s="1"/>
  <c r="AE31" i="215"/>
  <c r="CC5" i="215" s="1"/>
  <c r="AD31" i="215"/>
  <c r="CB5" i="215" s="1"/>
  <c r="AC31" i="215"/>
  <c r="CA5" i="215" s="1"/>
  <c r="AQ30" i="215"/>
  <c r="AQ29" i="215"/>
  <c r="AQ28" i="215"/>
  <c r="AQ27" i="215"/>
  <c r="AQ26" i="215"/>
  <c r="AQ25" i="215"/>
  <c r="AQ24" i="215"/>
  <c r="AQ23" i="215"/>
  <c r="AQ22" i="215"/>
  <c r="AQ21" i="215"/>
  <c r="AQ20" i="215"/>
  <c r="AQ19" i="215"/>
  <c r="AQ18" i="215"/>
  <c r="AQ17" i="215"/>
  <c r="AQ16" i="215"/>
  <c r="AQ15" i="215"/>
  <c r="AQ14" i="215"/>
  <c r="AQ13" i="215"/>
  <c r="AQ12" i="215"/>
  <c r="AQ11" i="215"/>
  <c r="BV5" i="215"/>
  <c r="BU5" i="215"/>
  <c r="BT5" i="215"/>
  <c r="BS5" i="215"/>
  <c r="AW5" i="215"/>
  <c r="AV5" i="215"/>
  <c r="AJ32" i="214"/>
  <c r="AI32" i="214"/>
  <c r="BH5" i="214" s="1"/>
  <c r="AH32" i="214"/>
  <c r="BG5" i="214" s="1"/>
  <c r="AG32" i="214"/>
  <c r="AG35" i="214" s="1"/>
  <c r="BP5" i="214" s="1"/>
  <c r="AF32" i="214"/>
  <c r="BE5" i="214" s="1"/>
  <c r="AE32" i="214"/>
  <c r="AD32" i="214"/>
  <c r="AD35" i="214" s="1"/>
  <c r="BN5" i="214" s="1"/>
  <c r="AC32" i="214"/>
  <c r="AC35" i="214" s="1"/>
  <c r="BM5" i="214" s="1"/>
  <c r="AB32" i="214"/>
  <c r="BA5" i="214" s="1"/>
  <c r="AA32" i="214"/>
  <c r="AZ5" i="214" s="1"/>
  <c r="Z32" i="214"/>
  <c r="Y32" i="214"/>
  <c r="AJ31" i="214"/>
  <c r="CH5" i="214" s="1"/>
  <c r="AI31" i="214"/>
  <c r="CG5" i="214" s="1"/>
  <c r="AH31" i="214"/>
  <c r="CF5" i="214" s="1"/>
  <c r="AG31" i="214"/>
  <c r="CE5" i="214" s="1"/>
  <c r="AF31" i="214"/>
  <c r="CD5" i="214" s="1"/>
  <c r="AE31" i="214"/>
  <c r="CC5" i="214" s="1"/>
  <c r="AD31" i="214"/>
  <c r="CB5" i="214" s="1"/>
  <c r="AC31" i="214"/>
  <c r="CA5" i="214" s="1"/>
  <c r="AQ30" i="214"/>
  <c r="AQ29" i="214"/>
  <c r="AQ28" i="214"/>
  <c r="AQ27" i="214"/>
  <c r="AQ26" i="214"/>
  <c r="AQ25" i="214"/>
  <c r="AQ24" i="214"/>
  <c r="AQ23" i="214"/>
  <c r="AQ22" i="214"/>
  <c r="AQ21" i="214"/>
  <c r="AQ20" i="214"/>
  <c r="AQ19" i="214"/>
  <c r="AQ18" i="214"/>
  <c r="AQ17" i="214"/>
  <c r="AQ16" i="214"/>
  <c r="AQ15" i="214"/>
  <c r="AQ14" i="214"/>
  <c r="AQ13" i="214"/>
  <c r="AQ12" i="214"/>
  <c r="AQ11" i="214"/>
  <c r="BV5" i="214"/>
  <c r="BU5" i="214"/>
  <c r="BT5" i="214"/>
  <c r="BS5" i="214"/>
  <c r="AW5" i="214"/>
  <c r="AV5" i="214"/>
  <c r="AJ32" i="213"/>
  <c r="BI5" i="213" s="1"/>
  <c r="AI32" i="213"/>
  <c r="AH32" i="213"/>
  <c r="AH35" i="213" s="1"/>
  <c r="BQ5" i="213" s="1"/>
  <c r="AG32" i="213"/>
  <c r="AG35" i="213" s="1"/>
  <c r="BP5" i="213" s="1"/>
  <c r="AF32" i="213"/>
  <c r="BE5" i="213" s="1"/>
  <c r="AE32" i="213"/>
  <c r="AD32" i="213"/>
  <c r="AD35" i="213" s="1"/>
  <c r="BN5" i="213" s="1"/>
  <c r="AC32" i="213"/>
  <c r="BB5" i="213" s="1"/>
  <c r="AB32" i="213"/>
  <c r="BA5" i="213" s="1"/>
  <c r="AA32" i="213"/>
  <c r="Z32" i="213"/>
  <c r="Y32" i="213"/>
  <c r="AJ31" i="213"/>
  <c r="CH5" i="213" s="1"/>
  <c r="AI31" i="213"/>
  <c r="CG5" i="213" s="1"/>
  <c r="AH31" i="213"/>
  <c r="CF5" i="213" s="1"/>
  <c r="AG31" i="213"/>
  <c r="CE5" i="213" s="1"/>
  <c r="AF31" i="213"/>
  <c r="CD5" i="213" s="1"/>
  <c r="AE31" i="213"/>
  <c r="CC5" i="213" s="1"/>
  <c r="AD31" i="213"/>
  <c r="CB5" i="213" s="1"/>
  <c r="AC31" i="213"/>
  <c r="CA5" i="213" s="1"/>
  <c r="AQ30" i="213"/>
  <c r="AQ29" i="213"/>
  <c r="AQ28" i="213"/>
  <c r="AQ27" i="213"/>
  <c r="AQ26" i="213"/>
  <c r="AQ25" i="213"/>
  <c r="AQ24" i="213"/>
  <c r="AQ23" i="213"/>
  <c r="AQ22" i="213"/>
  <c r="AQ21" i="213"/>
  <c r="AQ20" i="213"/>
  <c r="AQ19" i="213"/>
  <c r="AQ18" i="213"/>
  <c r="AQ17" i="213"/>
  <c r="AQ16" i="213"/>
  <c r="AQ15" i="213"/>
  <c r="AQ14" i="213"/>
  <c r="AQ13" i="213"/>
  <c r="AQ12" i="213"/>
  <c r="AQ11" i="213"/>
  <c r="BV5" i="213"/>
  <c r="BU5" i="213"/>
  <c r="BT5" i="213"/>
  <c r="BS5" i="213"/>
  <c r="AW5" i="213"/>
  <c r="AV5" i="213"/>
  <c r="E5" i="59"/>
  <c r="BF5" i="319" l="1"/>
  <c r="BF5" i="317"/>
  <c r="AC33" i="319"/>
  <c r="BB5" i="319"/>
  <c r="AI35" i="319"/>
  <c r="BR5" i="319" s="1"/>
  <c r="BH5" i="319"/>
  <c r="AS34" i="316"/>
  <c r="AQ34" i="318"/>
  <c r="AS34" i="317"/>
  <c r="Y33" i="319"/>
  <c r="AS34" i="319"/>
  <c r="Y33" i="318"/>
  <c r="AE35" i="319"/>
  <c r="BO5" i="319" s="1"/>
  <c r="BF5" i="316"/>
  <c r="AG33" i="319"/>
  <c r="BC5" i="318"/>
  <c r="AQ34" i="319"/>
  <c r="Y35" i="319"/>
  <c r="BJ5" i="319" s="1"/>
  <c r="Z35" i="319"/>
  <c r="BK5" i="319" s="1"/>
  <c r="BC5" i="319"/>
  <c r="AD35" i="319"/>
  <c r="BN5" i="319" s="1"/>
  <c r="BG5" i="319"/>
  <c r="BW5" i="319"/>
  <c r="BX5" i="319"/>
  <c r="BY5" i="319"/>
  <c r="AQ35" i="319"/>
  <c r="BZ5" i="319"/>
  <c r="Y33" i="316"/>
  <c r="AX5" i="318"/>
  <c r="AS34" i="318"/>
  <c r="AC33" i="318"/>
  <c r="AE35" i="318"/>
  <c r="BO5" i="318" s="1"/>
  <c r="BF5" i="318"/>
  <c r="BB5" i="315"/>
  <c r="AI35" i="318"/>
  <c r="BR5" i="318" s="1"/>
  <c r="AZ5" i="316"/>
  <c r="AG33" i="318"/>
  <c r="Y35" i="318"/>
  <c r="BJ5" i="318" s="1"/>
  <c r="AX5" i="317"/>
  <c r="AI35" i="317"/>
  <c r="BR5" i="317" s="1"/>
  <c r="AY5" i="318"/>
  <c r="Z35" i="318"/>
  <c r="BK5" i="318" s="1"/>
  <c r="BB5" i="318"/>
  <c r="AC35" i="318"/>
  <c r="BG5" i="318"/>
  <c r="BH5" i="318"/>
  <c r="BX5" i="318"/>
  <c r="BY5" i="318"/>
  <c r="BZ5" i="318"/>
  <c r="AR35" i="318"/>
  <c r="Y33" i="317"/>
  <c r="AZ5" i="317"/>
  <c r="BB5" i="317"/>
  <c r="AE35" i="317"/>
  <c r="BO5" i="317" s="1"/>
  <c r="BH5" i="317"/>
  <c r="Y33" i="314"/>
  <c r="AE35" i="316"/>
  <c r="BO5" i="316" s="1"/>
  <c r="AC33" i="317"/>
  <c r="AG33" i="317"/>
  <c r="AQ34" i="317"/>
  <c r="BD5" i="316"/>
  <c r="BW5" i="317"/>
  <c r="AI35" i="316"/>
  <c r="BR5" i="316" s="1"/>
  <c r="BM5" i="317"/>
  <c r="AQ35" i="317"/>
  <c r="AY5" i="317"/>
  <c r="Z35" i="317"/>
  <c r="BK5" i="317" s="1"/>
  <c r="BC5" i="317"/>
  <c r="BG5" i="317"/>
  <c r="BX5" i="317"/>
  <c r="BY5" i="317"/>
  <c r="BZ5" i="317"/>
  <c r="AR35" i="317"/>
  <c r="AX5" i="316"/>
  <c r="BB5" i="316"/>
  <c r="AC33" i="316"/>
  <c r="BF5" i="314"/>
  <c r="BH5" i="316"/>
  <c r="BG5" i="314"/>
  <c r="AG33" i="316"/>
  <c r="AS34" i="312"/>
  <c r="AS34" i="314"/>
  <c r="BF5" i="315"/>
  <c r="AQ34" i="316"/>
  <c r="Y35" i="315"/>
  <c r="BJ5" i="315" s="1"/>
  <c r="Y35" i="316"/>
  <c r="BJ5" i="316" s="1"/>
  <c r="AQ35" i="316"/>
  <c r="BM5" i="316"/>
  <c r="AY5" i="316"/>
  <c r="Z35" i="316"/>
  <c r="BK5" i="316" s="1"/>
  <c r="BC5" i="316"/>
  <c r="AD35" i="316"/>
  <c r="BN5" i="316" s="1"/>
  <c r="BG5" i="316"/>
  <c r="BX5" i="316"/>
  <c r="BY5" i="316"/>
  <c r="BZ5" i="316"/>
  <c r="AE35" i="313"/>
  <c r="BO5" i="313" s="1"/>
  <c r="AX5" i="315"/>
  <c r="Y33" i="315"/>
  <c r="AS34" i="315"/>
  <c r="AC33" i="315"/>
  <c r="BG5" i="313"/>
  <c r="AI35" i="315"/>
  <c r="BR5" i="315" s="1"/>
  <c r="BZ5" i="312"/>
  <c r="AG33" i="315"/>
  <c r="AI35" i="314"/>
  <c r="BR5" i="314" s="1"/>
  <c r="AQ34" i="315"/>
  <c r="AQ35" i="315"/>
  <c r="BM5" i="315"/>
  <c r="AY5" i="315"/>
  <c r="Z35" i="315"/>
  <c r="BK5" i="315" s="1"/>
  <c r="BC5" i="315"/>
  <c r="AE35" i="315"/>
  <c r="BO5" i="315" s="1"/>
  <c r="BG5" i="315"/>
  <c r="BH5" i="315"/>
  <c r="BX5" i="315"/>
  <c r="BY5" i="315"/>
  <c r="BZ5" i="315"/>
  <c r="AR35" i="315"/>
  <c r="BF5" i="312"/>
  <c r="AR35" i="311"/>
  <c r="AX5" i="314"/>
  <c r="AR35" i="314"/>
  <c r="AZ5" i="314"/>
  <c r="AC33" i="314"/>
  <c r="AE35" i="309"/>
  <c r="BO5" i="309" s="1"/>
  <c r="AE35" i="314"/>
  <c r="BO5" i="314" s="1"/>
  <c r="AQ34" i="314"/>
  <c r="AI35" i="313"/>
  <c r="BR5" i="313" s="1"/>
  <c r="AR35" i="313"/>
  <c r="AC33" i="313"/>
  <c r="BC5" i="313"/>
  <c r="AG33" i="314"/>
  <c r="Z35" i="314"/>
  <c r="BK5" i="314" s="1"/>
  <c r="BC5" i="314"/>
  <c r="AC35" i="314"/>
  <c r="BM5" i="314" s="1"/>
  <c r="BW5" i="314"/>
  <c r="BH5" i="314"/>
  <c r="BX5" i="314"/>
  <c r="Y35" i="314"/>
  <c r="BJ5" i="314" s="1"/>
  <c r="BY5" i="314"/>
  <c r="BZ5" i="314"/>
  <c r="Y33" i="313"/>
  <c r="AX5" i="313"/>
  <c r="BY5" i="313"/>
  <c r="BF5" i="313"/>
  <c r="AG33" i="313"/>
  <c r="BC5" i="311"/>
  <c r="AQ34" i="313"/>
  <c r="Z35" i="313"/>
  <c r="BK5" i="313" s="1"/>
  <c r="AQ34" i="312"/>
  <c r="AX5" i="312"/>
  <c r="AY5" i="312"/>
  <c r="AZ5" i="312"/>
  <c r="AE35" i="312"/>
  <c r="BO5" i="312" s="1"/>
  <c r="AC33" i="312"/>
  <c r="AY5" i="313"/>
  <c r="AS34" i="313"/>
  <c r="AZ5" i="313"/>
  <c r="Y35" i="313"/>
  <c r="BJ5" i="313" s="1"/>
  <c r="AC35" i="313"/>
  <c r="BD5" i="313"/>
  <c r="BW5" i="313"/>
  <c r="BH5" i="313"/>
  <c r="BX5" i="313"/>
  <c r="BZ5" i="313"/>
  <c r="BG5" i="312"/>
  <c r="BC5" i="309"/>
  <c r="Y33" i="312"/>
  <c r="BW5" i="312"/>
  <c r="AG33" i="312"/>
  <c r="BX5" i="312"/>
  <c r="AE35" i="311"/>
  <c r="BO5" i="311" s="1"/>
  <c r="Y33" i="311"/>
  <c r="AC33" i="311"/>
  <c r="AX5" i="311"/>
  <c r="BD5" i="311"/>
  <c r="BF5" i="311"/>
  <c r="AR35" i="312"/>
  <c r="BN5" i="312"/>
  <c r="Y35" i="312"/>
  <c r="BJ5" i="312" s="1"/>
  <c r="BC5" i="312"/>
  <c r="AC35" i="312"/>
  <c r="BM5" i="312" s="1"/>
  <c r="AI35" i="312"/>
  <c r="BR5" i="312" s="1"/>
  <c r="BY5" i="312"/>
  <c r="AE35" i="307"/>
  <c r="BO5" i="307" s="1"/>
  <c r="AS34" i="309"/>
  <c r="AS34" i="311"/>
  <c r="AZ5" i="311"/>
  <c r="AI35" i="311"/>
  <c r="BR5" i="311" s="1"/>
  <c r="AG33" i="311"/>
  <c r="AQ34" i="311"/>
  <c r="AS34" i="308"/>
  <c r="BF5" i="310"/>
  <c r="Y35" i="311"/>
  <c r="BJ5" i="311" s="1"/>
  <c r="AY5" i="311"/>
  <c r="Z35" i="311"/>
  <c r="BK5" i="311" s="1"/>
  <c r="BB5" i="311"/>
  <c r="AC35" i="311"/>
  <c r="BG5" i="311"/>
  <c r="BW5" i="311"/>
  <c r="BX5" i="311"/>
  <c r="BY5" i="311"/>
  <c r="BZ5" i="311"/>
  <c r="Y33" i="310"/>
  <c r="BY5" i="310"/>
  <c r="AS34" i="310"/>
  <c r="AY5" i="310"/>
  <c r="AC33" i="310"/>
  <c r="AZ5" i="310"/>
  <c r="BC5" i="310"/>
  <c r="AE35" i="310"/>
  <c r="BO5" i="310" s="1"/>
  <c r="AZ5" i="308"/>
  <c r="AC33" i="309"/>
  <c r="AG33" i="310"/>
  <c r="Y33" i="308"/>
  <c r="BX5" i="310"/>
  <c r="AQ34" i="310"/>
  <c r="BZ5" i="310"/>
  <c r="AR35" i="310"/>
  <c r="BN5" i="310"/>
  <c r="Y35" i="310"/>
  <c r="BJ5" i="310" s="1"/>
  <c r="Z35" i="310"/>
  <c r="BK5" i="310" s="1"/>
  <c r="BB5" i="310"/>
  <c r="AC35" i="310"/>
  <c r="BM5" i="310" s="1"/>
  <c r="BD5" i="310"/>
  <c r="BG5" i="310"/>
  <c r="BW5" i="310"/>
  <c r="AI35" i="310"/>
  <c r="BR5" i="310" s="1"/>
  <c r="AS34" i="307"/>
  <c r="Y33" i="309"/>
  <c r="AS34" i="303"/>
  <c r="AE35" i="306"/>
  <c r="BO5" i="306" s="1"/>
  <c r="AR35" i="309"/>
  <c r="AZ5" i="309"/>
  <c r="AG33" i="309"/>
  <c r="BC5" i="307"/>
  <c r="AE35" i="308"/>
  <c r="BO5" i="308" s="1"/>
  <c r="AI35" i="309"/>
  <c r="BR5" i="309" s="1"/>
  <c r="AQ34" i="309"/>
  <c r="AQ34" i="307"/>
  <c r="AG35" i="309"/>
  <c r="BP5" i="309" s="1"/>
  <c r="AI35" i="308"/>
  <c r="BR5" i="308" s="1"/>
  <c r="AR35" i="308"/>
  <c r="AC33" i="308"/>
  <c r="BC5" i="308"/>
  <c r="Y35" i="309"/>
  <c r="BJ5" i="309" s="1"/>
  <c r="Z35" i="309"/>
  <c r="BK5" i="309" s="1"/>
  <c r="BB5" i="309"/>
  <c r="AC35" i="309"/>
  <c r="BD5" i="309"/>
  <c r="BG5" i="309"/>
  <c r="BW5" i="309"/>
  <c r="BH5" i="309"/>
  <c r="BX5" i="309"/>
  <c r="BY5" i="309"/>
  <c r="BZ5" i="309"/>
  <c r="AX5" i="308"/>
  <c r="BC5" i="305"/>
  <c r="BC5" i="306"/>
  <c r="BF5" i="306"/>
  <c r="BF5" i="308"/>
  <c r="BH5" i="308"/>
  <c r="AG33" i="308"/>
  <c r="AQ34" i="308"/>
  <c r="BX5" i="308"/>
  <c r="Y35" i="308"/>
  <c r="BJ5" i="308" s="1"/>
  <c r="Z35" i="308"/>
  <c r="BK5" i="308" s="1"/>
  <c r="AC35" i="308"/>
  <c r="BM5" i="308" s="1"/>
  <c r="BD5" i="308"/>
  <c r="BG5" i="308"/>
  <c r="BW5" i="308"/>
  <c r="BY5" i="308"/>
  <c r="BZ5" i="308"/>
  <c r="Y33" i="307"/>
  <c r="AE35" i="305"/>
  <c r="BO5" i="305" s="1"/>
  <c r="AR35" i="307"/>
  <c r="Y33" i="306"/>
  <c r="AZ5" i="307"/>
  <c r="AC33" i="307"/>
  <c r="AS34" i="306"/>
  <c r="BF5" i="304"/>
  <c r="AG33" i="307"/>
  <c r="BD5" i="306"/>
  <c r="AG35" i="307"/>
  <c r="BP5" i="307" s="1"/>
  <c r="AR35" i="306"/>
  <c r="Y35" i="307"/>
  <c r="BJ5" i="307" s="1"/>
  <c r="Z35" i="307"/>
  <c r="BK5" i="307" s="1"/>
  <c r="BB5" i="307"/>
  <c r="AC35" i="307"/>
  <c r="BM5" i="307" s="1"/>
  <c r="BD5" i="307"/>
  <c r="BG5" i="307"/>
  <c r="BW5" i="307"/>
  <c r="BX5" i="307"/>
  <c r="AI35" i="307"/>
  <c r="BR5" i="307" s="1"/>
  <c r="BY5" i="307"/>
  <c r="BZ5" i="307"/>
  <c r="BX5" i="302"/>
  <c r="AX5" i="306"/>
  <c r="AC33" i="306"/>
  <c r="Y33" i="305"/>
  <c r="AI35" i="306"/>
  <c r="BR5" i="306" s="1"/>
  <c r="AG33" i="306"/>
  <c r="AQ34" i="306"/>
  <c r="BB5" i="302"/>
  <c r="BF5" i="305"/>
  <c r="Y35" i="306"/>
  <c r="BJ5" i="306" s="1"/>
  <c r="AQ34" i="302"/>
  <c r="AY5" i="306"/>
  <c r="Z35" i="306"/>
  <c r="BK5" i="306" s="1"/>
  <c r="AC35" i="306"/>
  <c r="BG5" i="306"/>
  <c r="BW5" i="306"/>
  <c r="BH5" i="306"/>
  <c r="BX5" i="306"/>
  <c r="BY5" i="306"/>
  <c r="BZ5" i="306"/>
  <c r="AI35" i="304"/>
  <c r="BR5" i="304" s="1"/>
  <c r="AQ34" i="304"/>
  <c r="AC33" i="305"/>
  <c r="AX5" i="305"/>
  <c r="AY5" i="305"/>
  <c r="AG33" i="305"/>
  <c r="AQ34" i="305"/>
  <c r="BF5" i="303"/>
  <c r="AR35" i="305"/>
  <c r="BN5" i="305"/>
  <c r="AS34" i="305"/>
  <c r="AZ5" i="305"/>
  <c r="Y35" i="305"/>
  <c r="BJ5" i="305" s="1"/>
  <c r="BB5" i="305"/>
  <c r="AC35" i="305"/>
  <c r="BD5" i="305"/>
  <c r="BG5" i="305"/>
  <c r="BX5" i="305"/>
  <c r="AI35" i="305"/>
  <c r="BR5" i="305" s="1"/>
  <c r="BY5" i="305"/>
  <c r="BZ5" i="305"/>
  <c r="Y33" i="304"/>
  <c r="AY5" i="304"/>
  <c r="Y33" i="303"/>
  <c r="AC33" i="304"/>
  <c r="AS34" i="299"/>
  <c r="BB5" i="304"/>
  <c r="AE35" i="304"/>
  <c r="BO5" i="304" s="1"/>
  <c r="AE35" i="303"/>
  <c r="BO5" i="303" s="1"/>
  <c r="AG33" i="304"/>
  <c r="BX5" i="304"/>
  <c r="AS34" i="304"/>
  <c r="Y35" i="304"/>
  <c r="BJ5" i="304" s="1"/>
  <c r="BC5" i="304"/>
  <c r="BD5" i="304"/>
  <c r="AD35" i="304"/>
  <c r="BG5" i="304"/>
  <c r="BW5" i="304"/>
  <c r="BH5" i="304"/>
  <c r="BY5" i="304"/>
  <c r="AQ35" i="304"/>
  <c r="BZ5" i="304"/>
  <c r="BZ5" i="303"/>
  <c r="AX5" i="303"/>
  <c r="AC33" i="303"/>
  <c r="AY5" i="303"/>
  <c r="AZ5" i="303"/>
  <c r="BC5" i="303"/>
  <c r="AG33" i="303"/>
  <c r="AQ34" i="303"/>
  <c r="AG33" i="301"/>
  <c r="BX5" i="303"/>
  <c r="AI35" i="302"/>
  <c r="BR5" i="302" s="1"/>
  <c r="Z35" i="302"/>
  <c r="BK5" i="302" s="1"/>
  <c r="BI5" i="302"/>
  <c r="AR35" i="303"/>
  <c r="BN5" i="303"/>
  <c r="Y35" i="303"/>
  <c r="BJ5" i="303" s="1"/>
  <c r="BB5" i="303"/>
  <c r="AC35" i="303"/>
  <c r="BM5" i="303" s="1"/>
  <c r="BD5" i="303"/>
  <c r="BG5" i="303"/>
  <c r="BW5" i="303"/>
  <c r="AI35" i="303"/>
  <c r="BR5" i="303" s="1"/>
  <c r="BY5" i="303"/>
  <c r="BF5" i="299"/>
  <c r="Y33" i="301"/>
  <c r="BY5" i="298"/>
  <c r="AR35" i="301"/>
  <c r="BX5" i="300"/>
  <c r="AC33" i="302"/>
  <c r="BX5" i="298"/>
  <c r="BF5" i="302"/>
  <c r="AE35" i="302"/>
  <c r="BO5" i="302" s="1"/>
  <c r="AG33" i="302"/>
  <c r="AS34" i="302"/>
  <c r="Y33" i="302"/>
  <c r="AY5" i="300"/>
  <c r="BF5" i="301"/>
  <c r="AX5" i="302"/>
  <c r="BC5" i="301"/>
  <c r="BZ5" i="301"/>
  <c r="AZ5" i="302"/>
  <c r="Y35" i="302"/>
  <c r="BJ5" i="302" s="1"/>
  <c r="BC5" i="302"/>
  <c r="AD35" i="302"/>
  <c r="BN5" i="302" s="1"/>
  <c r="BG5" i="302"/>
  <c r="BW5" i="302"/>
  <c r="BY5" i="302"/>
  <c r="AQ35" i="302"/>
  <c r="BZ5" i="302"/>
  <c r="AS34" i="301"/>
  <c r="AS34" i="296"/>
  <c r="AX5" i="301"/>
  <c r="AY5" i="301"/>
  <c r="AC33" i="301"/>
  <c r="AZ5" i="301"/>
  <c r="AE35" i="301"/>
  <c r="BO5" i="301" s="1"/>
  <c r="AE35" i="299"/>
  <c r="BO5" i="299" s="1"/>
  <c r="AI35" i="301"/>
  <c r="BR5" i="301" s="1"/>
  <c r="BY5" i="301"/>
  <c r="AQ34" i="301"/>
  <c r="Y33" i="300"/>
  <c r="AE35" i="300"/>
  <c r="BO5" i="300" s="1"/>
  <c r="Y35" i="301"/>
  <c r="BJ5" i="301" s="1"/>
  <c r="Z35" i="301"/>
  <c r="BK5" i="301" s="1"/>
  <c r="BB5" i="301"/>
  <c r="AC35" i="301"/>
  <c r="BD5" i="301"/>
  <c r="BG5" i="301"/>
  <c r="BW5" i="301"/>
  <c r="BH5" i="301"/>
  <c r="BX5" i="301"/>
  <c r="AX5" i="300"/>
  <c r="BB5" i="300"/>
  <c r="BC5" i="300"/>
  <c r="AC33" i="300"/>
  <c r="AG33" i="300"/>
  <c r="BF5" i="297"/>
  <c r="AQ34" i="300"/>
  <c r="AS34" i="300"/>
  <c r="BF5" i="298"/>
  <c r="AG35" i="300"/>
  <c r="BP5" i="300" s="1"/>
  <c r="AZ5" i="299"/>
  <c r="BC5" i="299"/>
  <c r="AC33" i="299"/>
  <c r="BD5" i="299"/>
  <c r="AR35" i="300"/>
  <c r="BN5" i="300"/>
  <c r="AZ5" i="300"/>
  <c r="Y35" i="300"/>
  <c r="BJ5" i="300" s="1"/>
  <c r="BD5" i="300"/>
  <c r="BE5" i="300"/>
  <c r="BG5" i="300"/>
  <c r="BW5" i="300"/>
  <c r="AI35" i="300"/>
  <c r="BR5" i="300" s="1"/>
  <c r="BY5" i="300"/>
  <c r="BZ5" i="300"/>
  <c r="AC33" i="297"/>
  <c r="Y33" i="299"/>
  <c r="AR35" i="299"/>
  <c r="BB5" i="299"/>
  <c r="BG5" i="299"/>
  <c r="BC5" i="297"/>
  <c r="AG33" i="299"/>
  <c r="BF5" i="295"/>
  <c r="AI35" i="299"/>
  <c r="BR5" i="299" s="1"/>
  <c r="AQ34" i="299"/>
  <c r="BW5" i="295"/>
  <c r="AX5" i="299"/>
  <c r="AS34" i="298"/>
  <c r="AX5" i="298"/>
  <c r="AI35" i="298"/>
  <c r="BR5" i="298" s="1"/>
  <c r="Y35" i="299"/>
  <c r="BJ5" i="299" s="1"/>
  <c r="Z35" i="299"/>
  <c r="BK5" i="299" s="1"/>
  <c r="AC35" i="299"/>
  <c r="BM5" i="299" s="1"/>
  <c r="BW5" i="299"/>
  <c r="BH5" i="299"/>
  <c r="BX5" i="299"/>
  <c r="BY5" i="299"/>
  <c r="BZ5" i="299"/>
  <c r="BZ5" i="298"/>
  <c r="AZ5" i="298"/>
  <c r="Y33" i="298"/>
  <c r="AC33" i="298"/>
  <c r="BG5" i="295"/>
  <c r="BB5" i="296"/>
  <c r="AE35" i="298"/>
  <c r="BO5" i="298" s="1"/>
  <c r="AR35" i="294"/>
  <c r="BF5" i="296"/>
  <c r="BG5" i="296"/>
  <c r="BH5" i="298"/>
  <c r="BB5" i="297"/>
  <c r="AG33" i="298"/>
  <c r="BG5" i="297"/>
  <c r="AQ34" i="298"/>
  <c r="AI35" i="297"/>
  <c r="BR5" i="297" s="1"/>
  <c r="AR35" i="298"/>
  <c r="Y35" i="298"/>
  <c r="BJ5" i="298" s="1"/>
  <c r="BA5" i="298"/>
  <c r="Z35" i="298"/>
  <c r="BK5" i="298" s="1"/>
  <c r="BC5" i="298"/>
  <c r="AC35" i="298"/>
  <c r="BG5" i="298"/>
  <c r="BW5" i="298"/>
  <c r="AS34" i="294"/>
  <c r="AX5" i="297"/>
  <c r="Y33" i="297"/>
  <c r="AS34" i="297"/>
  <c r="AE35" i="297"/>
  <c r="BO5" i="297" s="1"/>
  <c r="BH5" i="297"/>
  <c r="AE35" i="296"/>
  <c r="BO5" i="296" s="1"/>
  <c r="AX5" i="296"/>
  <c r="AG33" i="296"/>
  <c r="BD5" i="296"/>
  <c r="AG33" i="297"/>
  <c r="AQ34" i="297"/>
  <c r="AY5" i="297"/>
  <c r="Z35" i="297"/>
  <c r="BK5" i="297" s="1"/>
  <c r="AC35" i="297"/>
  <c r="BM5" i="297" s="1"/>
  <c r="BW5" i="297"/>
  <c r="BX5" i="297"/>
  <c r="BY5" i="297"/>
  <c r="BZ5" i="297"/>
  <c r="AR35" i="297"/>
  <c r="Y33" i="296"/>
  <c r="AZ5" i="296"/>
  <c r="AZ5" i="294"/>
  <c r="AI35" i="294"/>
  <c r="BR5" i="294" s="1"/>
  <c r="AC33" i="296"/>
  <c r="AQ34" i="294"/>
  <c r="AQ34" i="296"/>
  <c r="Y33" i="292"/>
  <c r="BW5" i="296"/>
  <c r="AY5" i="295"/>
  <c r="AI35" i="295"/>
  <c r="BR5" i="295" s="1"/>
  <c r="AQ35" i="296"/>
  <c r="AY5" i="296"/>
  <c r="Z35" i="296"/>
  <c r="BK5" i="296" s="1"/>
  <c r="BC5" i="296"/>
  <c r="BX5" i="296"/>
  <c r="AI35" i="296"/>
  <c r="BR5" i="296" s="1"/>
  <c r="BY5" i="296"/>
  <c r="BZ5" i="296"/>
  <c r="AR35" i="296"/>
  <c r="AX5" i="295"/>
  <c r="Y33" i="295"/>
  <c r="BB5" i="295"/>
  <c r="AC33" i="295"/>
  <c r="AY5" i="294"/>
  <c r="BH5" i="295"/>
  <c r="AG33" i="295"/>
  <c r="BF5" i="294"/>
  <c r="AQ34" i="295"/>
  <c r="AS34" i="289"/>
  <c r="AQ35" i="295"/>
  <c r="BM5" i="295"/>
  <c r="AR35" i="295"/>
  <c r="BN5" i="295"/>
  <c r="AS34" i="295"/>
  <c r="AZ5" i="295"/>
  <c r="BC5" i="295"/>
  <c r="BD5" i="295"/>
  <c r="AE35" i="295"/>
  <c r="BO5" i="295" s="1"/>
  <c r="BX5" i="295"/>
  <c r="BY5" i="295"/>
  <c r="BZ5" i="295"/>
  <c r="AH35" i="292"/>
  <c r="BQ5" i="292" s="1"/>
  <c r="Y33" i="294"/>
  <c r="AC33" i="294"/>
  <c r="AS34" i="292"/>
  <c r="BC5" i="294"/>
  <c r="AE35" i="294"/>
  <c r="BO5" i="294" s="1"/>
  <c r="BG5" i="285"/>
  <c r="BB5" i="293"/>
  <c r="AC37" i="293"/>
  <c r="AR39" i="293"/>
  <c r="AS38" i="293"/>
  <c r="AZ5" i="293"/>
  <c r="AE39" i="293"/>
  <c r="BO5" i="293" s="1"/>
  <c r="AG37" i="293"/>
  <c r="AI39" i="293"/>
  <c r="BR5" i="293" s="1"/>
  <c r="AG33" i="294"/>
  <c r="Y35" i="294"/>
  <c r="BJ5" i="294" s="1"/>
  <c r="Z35" i="294"/>
  <c r="BK5" i="294" s="1"/>
  <c r="AC35" i="294"/>
  <c r="BM5" i="294" s="1"/>
  <c r="BD5" i="294"/>
  <c r="BG5" i="294"/>
  <c r="BW5" i="294"/>
  <c r="BX5" i="294"/>
  <c r="BY5" i="294"/>
  <c r="BZ5" i="294"/>
  <c r="Y37" i="293"/>
  <c r="BF5" i="291"/>
  <c r="AG33" i="291"/>
  <c r="BF5" i="293"/>
  <c r="AE35" i="292"/>
  <c r="BO5" i="292" s="1"/>
  <c r="BG5" i="288"/>
  <c r="BB5" i="292"/>
  <c r="AR35" i="291"/>
  <c r="BF5" i="292"/>
  <c r="AQ38" i="293"/>
  <c r="AR35" i="285"/>
  <c r="AE35" i="291"/>
  <c r="BO5" i="291" s="1"/>
  <c r="AG39" i="293"/>
  <c r="BP5" i="293" s="1"/>
  <c r="AI35" i="292"/>
  <c r="BR5" i="292" s="1"/>
  <c r="Y39" i="293"/>
  <c r="BJ5" i="293" s="1"/>
  <c r="Z39" i="293"/>
  <c r="BK5" i="293" s="1"/>
  <c r="BC5" i="293"/>
  <c r="BG5" i="293"/>
  <c r="BW5" i="293"/>
  <c r="BX5" i="293"/>
  <c r="BY5" i="293"/>
  <c r="BZ5" i="293"/>
  <c r="AX5" i="292"/>
  <c r="AY5" i="292"/>
  <c r="AZ5" i="292"/>
  <c r="AC33" i="292"/>
  <c r="BC5" i="290"/>
  <c r="AQ34" i="292"/>
  <c r="BF5" i="289"/>
  <c r="BD5" i="291"/>
  <c r="AG33" i="292"/>
  <c r="Y35" i="292"/>
  <c r="BJ5" i="292" s="1"/>
  <c r="Z35" i="292"/>
  <c r="BK5" i="292" s="1"/>
  <c r="BC5" i="292"/>
  <c r="BE5" i="292"/>
  <c r="BW5" i="292"/>
  <c r="BX5" i="292"/>
  <c r="BY5" i="292"/>
  <c r="AQ35" i="292"/>
  <c r="BZ5" i="292"/>
  <c r="BX5" i="289"/>
  <c r="BF5" i="290"/>
  <c r="Y33" i="291"/>
  <c r="AX5" i="291"/>
  <c r="BY5" i="291"/>
  <c r="AY5" i="291"/>
  <c r="AC33" i="291"/>
  <c r="BC5" i="291"/>
  <c r="AI35" i="291"/>
  <c r="BR5" i="291" s="1"/>
  <c r="AZ5" i="289"/>
  <c r="BG5" i="289"/>
  <c r="AQ34" i="291"/>
  <c r="AG33" i="290"/>
  <c r="Z35" i="291"/>
  <c r="BK5" i="291" s="1"/>
  <c r="AC33" i="290"/>
  <c r="AS34" i="291"/>
  <c r="AZ5" i="291"/>
  <c r="Y35" i="291"/>
  <c r="BJ5" i="291" s="1"/>
  <c r="AC35" i="291"/>
  <c r="BG5" i="291"/>
  <c r="BW5" i="291"/>
  <c r="BX5" i="291"/>
  <c r="BZ5" i="291"/>
  <c r="Y33" i="290"/>
  <c r="AS34" i="290"/>
  <c r="AS34" i="287"/>
  <c r="AS34" i="288"/>
  <c r="AX5" i="290"/>
  <c r="AE35" i="290"/>
  <c r="BO5" i="290" s="1"/>
  <c r="AE35" i="287"/>
  <c r="BO5" i="287" s="1"/>
  <c r="AQ34" i="290"/>
  <c r="AY5" i="290"/>
  <c r="Z35" i="290"/>
  <c r="BK5" i="290" s="1"/>
  <c r="BB5" i="290"/>
  <c r="AC35" i="290"/>
  <c r="BM5" i="290" s="1"/>
  <c r="BG5" i="290"/>
  <c r="BW5" i="290"/>
  <c r="BX5" i="290"/>
  <c r="AI35" i="290"/>
  <c r="BR5" i="290" s="1"/>
  <c r="BY5" i="290"/>
  <c r="BZ5" i="290"/>
  <c r="AR35" i="290"/>
  <c r="AX5" i="289"/>
  <c r="AY5" i="289"/>
  <c r="Y33" i="289"/>
  <c r="BB5" i="289"/>
  <c r="AC33" i="289"/>
  <c r="AE35" i="288"/>
  <c r="BO5" i="288" s="1"/>
  <c r="AI35" i="289"/>
  <c r="BR5" i="289" s="1"/>
  <c r="AG33" i="289"/>
  <c r="BB5" i="287"/>
  <c r="AQ34" i="289"/>
  <c r="BW5" i="289"/>
  <c r="BY5" i="289"/>
  <c r="AQ35" i="289"/>
  <c r="BM5" i="289"/>
  <c r="AR35" i="289"/>
  <c r="BN5" i="289"/>
  <c r="BA5" i="289"/>
  <c r="Z35" i="289"/>
  <c r="BK5" i="289" s="1"/>
  <c r="BC5" i="289"/>
  <c r="BD5" i="289"/>
  <c r="AE35" i="289"/>
  <c r="BO5" i="289" s="1"/>
  <c r="BH5" i="289"/>
  <c r="BZ5" i="289"/>
  <c r="BF5" i="287"/>
  <c r="Y33" i="288"/>
  <c r="Y33" i="287"/>
  <c r="AZ5" i="288"/>
  <c r="AC33" i="288"/>
  <c r="BB5" i="288"/>
  <c r="BD5" i="288"/>
  <c r="AI35" i="288"/>
  <c r="BR5" i="288" s="1"/>
  <c r="AZ5" i="287"/>
  <c r="AQ34" i="288"/>
  <c r="AI35" i="287"/>
  <c r="BR5" i="287" s="1"/>
  <c r="AG33" i="288"/>
  <c r="Y35" i="288"/>
  <c r="BJ5" i="288" s="1"/>
  <c r="Z35" i="288"/>
  <c r="BK5" i="288" s="1"/>
  <c r="BC5" i="288"/>
  <c r="AD35" i="288"/>
  <c r="BN5" i="288" s="1"/>
  <c r="BF5" i="288"/>
  <c r="BW5" i="288"/>
  <c r="BH5" i="288"/>
  <c r="BX5" i="288"/>
  <c r="BY5" i="288"/>
  <c r="AQ35" i="288"/>
  <c r="BZ5" i="288"/>
  <c r="BX5" i="282"/>
  <c r="AX5" i="287"/>
  <c r="AS34" i="285"/>
  <c r="BZ5" i="286"/>
  <c r="BD5" i="287"/>
  <c r="AC33" i="287"/>
  <c r="AG33" i="287"/>
  <c r="AI35" i="286"/>
  <c r="BR5" i="286" s="1"/>
  <c r="AQ34" i="287"/>
  <c r="BB5" i="286"/>
  <c r="Y35" i="287"/>
  <c r="BJ5" i="287" s="1"/>
  <c r="AE35" i="286"/>
  <c r="BO5" i="286" s="1"/>
  <c r="BF5" i="286"/>
  <c r="AQ35" i="287"/>
  <c r="BM5" i="287"/>
  <c r="AY5" i="287"/>
  <c r="Z35" i="287"/>
  <c r="BK5" i="287" s="1"/>
  <c r="BC5" i="287"/>
  <c r="AD35" i="287"/>
  <c r="BN5" i="287" s="1"/>
  <c r="BG5" i="287"/>
  <c r="BW5" i="287"/>
  <c r="BX5" i="287"/>
  <c r="BY5" i="287"/>
  <c r="BZ5" i="287"/>
  <c r="Y33" i="286"/>
  <c r="AS34" i="286"/>
  <c r="AX5" i="286"/>
  <c r="AS34" i="283"/>
  <c r="AC33" i="286"/>
  <c r="BD5" i="286"/>
  <c r="AE35" i="285"/>
  <c r="BO5" i="285" s="1"/>
  <c r="AG33" i="286"/>
  <c r="AQ34" i="286"/>
  <c r="Y35" i="286"/>
  <c r="BJ5" i="286" s="1"/>
  <c r="AI35" i="285"/>
  <c r="BR5" i="285" s="1"/>
  <c r="AQ35" i="286"/>
  <c r="BM5" i="286"/>
  <c r="AY5" i="286"/>
  <c r="Z35" i="286"/>
  <c r="BK5" i="286" s="1"/>
  <c r="BC5" i="286"/>
  <c r="AD35" i="286"/>
  <c r="BN5" i="286" s="1"/>
  <c r="BG5" i="286"/>
  <c r="BW5" i="286"/>
  <c r="BH5" i="286"/>
  <c r="BX5" i="286"/>
  <c r="BY5" i="286"/>
  <c r="BG5" i="284"/>
  <c r="AY5" i="285"/>
  <c r="Y33" i="285"/>
  <c r="Y33" i="284"/>
  <c r="AR35" i="283"/>
  <c r="BA5" i="285"/>
  <c r="BC5" i="285"/>
  <c r="AC33" i="285"/>
  <c r="BF5" i="285"/>
  <c r="AI35" i="283"/>
  <c r="BR5" i="283" s="1"/>
  <c r="AI35" i="284"/>
  <c r="BR5" i="284" s="1"/>
  <c r="AQ34" i="285"/>
  <c r="AE35" i="284"/>
  <c r="BO5" i="284" s="1"/>
  <c r="BC5" i="284"/>
  <c r="AG33" i="285"/>
  <c r="Y35" i="285"/>
  <c r="BJ5" i="285" s="1"/>
  <c r="Z35" i="285"/>
  <c r="BK5" i="285" s="1"/>
  <c r="AC35" i="285"/>
  <c r="BM5" i="285" s="1"/>
  <c r="BW5" i="285"/>
  <c r="BX5" i="285"/>
  <c r="BY5" i="285"/>
  <c r="BZ5" i="285"/>
  <c r="AX5" i="284"/>
  <c r="AG35" i="282"/>
  <c r="BP5" i="282" s="1"/>
  <c r="Y33" i="283"/>
  <c r="AS34" i="284"/>
  <c r="AY5" i="283"/>
  <c r="AC33" i="284"/>
  <c r="AC33" i="283"/>
  <c r="BF5" i="284"/>
  <c r="BB5" i="283"/>
  <c r="AE35" i="283"/>
  <c r="BO5" i="283" s="1"/>
  <c r="BH5" i="284"/>
  <c r="BG5" i="283"/>
  <c r="Y35" i="284"/>
  <c r="BJ5" i="284" s="1"/>
  <c r="BH5" i="283"/>
  <c r="AG33" i="283"/>
  <c r="AR35" i="284"/>
  <c r="AG33" i="284"/>
  <c r="AQ34" i="284"/>
  <c r="AY5" i="284"/>
  <c r="Z35" i="284"/>
  <c r="BK5" i="284" s="1"/>
  <c r="AC35" i="284"/>
  <c r="BM5" i="284" s="1"/>
  <c r="BW5" i="284"/>
  <c r="BX5" i="284"/>
  <c r="BY5" i="284"/>
  <c r="BZ5" i="284"/>
  <c r="AX5" i="283"/>
  <c r="AZ5" i="283"/>
  <c r="BC5" i="280"/>
  <c r="BF5" i="281"/>
  <c r="BG5" i="281"/>
  <c r="AX5" i="282"/>
  <c r="AI35" i="282"/>
  <c r="BR5" i="282" s="1"/>
  <c r="AQ34" i="283"/>
  <c r="AS34" i="281"/>
  <c r="Y35" i="283"/>
  <c r="BJ5" i="283" s="1"/>
  <c r="Z35" i="283"/>
  <c r="BK5" i="283" s="1"/>
  <c r="BC5" i="283"/>
  <c r="AC35" i="283"/>
  <c r="BM5" i="283" s="1"/>
  <c r="BF5" i="283"/>
  <c r="BW5" i="283"/>
  <c r="BX5" i="283"/>
  <c r="BY5" i="283"/>
  <c r="BZ5" i="283"/>
  <c r="Y33" i="282"/>
  <c r="BB5" i="282"/>
  <c r="AC33" i="282"/>
  <c r="AE35" i="282"/>
  <c r="BO5" i="282" s="1"/>
  <c r="BH5" i="282"/>
  <c r="BF5" i="279"/>
  <c r="BB5" i="280"/>
  <c r="AG33" i="282"/>
  <c r="AQ34" i="282"/>
  <c r="AS34" i="278"/>
  <c r="Z35" i="282"/>
  <c r="BK5" i="282" s="1"/>
  <c r="AS34" i="279"/>
  <c r="AG33" i="281"/>
  <c r="BM5" i="282"/>
  <c r="AS34" i="282"/>
  <c r="AZ5" i="282"/>
  <c r="Y35" i="282"/>
  <c r="BJ5" i="282" s="1"/>
  <c r="BC5" i="282"/>
  <c r="AD35" i="282"/>
  <c r="BG5" i="282"/>
  <c r="BY5" i="282"/>
  <c r="BZ5" i="282"/>
  <c r="BW5" i="280"/>
  <c r="BX5" i="280"/>
  <c r="Y33" i="281"/>
  <c r="BY5" i="280"/>
  <c r="AX5" i="281"/>
  <c r="AZ5" i="281"/>
  <c r="AX5" i="280"/>
  <c r="BB5" i="281"/>
  <c r="AY5" i="280"/>
  <c r="Y33" i="280"/>
  <c r="AE35" i="281"/>
  <c r="BO5" i="281" s="1"/>
  <c r="AC33" i="281"/>
  <c r="BI5" i="281"/>
  <c r="BF5" i="280"/>
  <c r="AI35" i="281"/>
  <c r="BR5" i="281" s="1"/>
  <c r="AQ34" i="281"/>
  <c r="BW5" i="281"/>
  <c r="AI35" i="278"/>
  <c r="BR5" i="278" s="1"/>
  <c r="AQ34" i="280"/>
  <c r="BG5" i="280"/>
  <c r="AG33" i="280"/>
  <c r="AQ35" i="281"/>
  <c r="BM5" i="281"/>
  <c r="AY5" i="281"/>
  <c r="Z35" i="281"/>
  <c r="BK5" i="281" s="1"/>
  <c r="BC5" i="281"/>
  <c r="BD5" i="281"/>
  <c r="BE5" i="281"/>
  <c r="BH5" i="281"/>
  <c r="BX5" i="281"/>
  <c r="BY5" i="281"/>
  <c r="BZ5" i="281"/>
  <c r="AR35" i="281"/>
  <c r="AS34" i="277"/>
  <c r="AS34" i="280"/>
  <c r="AA35" i="280" s="1"/>
  <c r="BL5" i="280" s="1"/>
  <c r="AC33" i="280"/>
  <c r="AX5" i="278"/>
  <c r="AI35" i="280"/>
  <c r="BR5" i="280" s="1"/>
  <c r="BB5" i="278"/>
  <c r="BC5" i="278"/>
  <c r="AQ35" i="280"/>
  <c r="BM5" i="280"/>
  <c r="AR35" i="280"/>
  <c r="BN5" i="280"/>
  <c r="BA5" i="280"/>
  <c r="BD5" i="280"/>
  <c r="AE35" i="280"/>
  <c r="BO5" i="280" s="1"/>
  <c r="BZ5" i="280"/>
  <c r="Y33" i="279"/>
  <c r="BH5" i="278"/>
  <c r="AX5" i="279"/>
  <c r="AZ5" i="279"/>
  <c r="AC33" i="279"/>
  <c r="AZ5" i="277"/>
  <c r="BB5" i="279"/>
  <c r="AI35" i="279"/>
  <c r="BR5" i="279" s="1"/>
  <c r="AC33" i="278"/>
  <c r="Y35" i="279"/>
  <c r="BJ5" i="279" s="1"/>
  <c r="AZ5" i="278"/>
  <c r="AE35" i="279"/>
  <c r="BO5" i="279" s="1"/>
  <c r="AQ35" i="279"/>
  <c r="BM5" i="279"/>
  <c r="AG33" i="279"/>
  <c r="AQ34" i="279"/>
  <c r="AY5" i="279"/>
  <c r="Z35" i="279"/>
  <c r="BK5" i="279" s="1"/>
  <c r="BC5" i="279"/>
  <c r="AD35" i="279"/>
  <c r="BN5" i="279" s="1"/>
  <c r="BG5" i="279"/>
  <c r="BH5" i="279"/>
  <c r="BX5" i="279"/>
  <c r="BY5" i="279"/>
  <c r="BZ5" i="279"/>
  <c r="BB5" i="260"/>
  <c r="Y33" i="278"/>
  <c r="BB5" i="277"/>
  <c r="BW5" i="273"/>
  <c r="AG33" i="278"/>
  <c r="AS34" i="276"/>
  <c r="AQ34" i="278"/>
  <c r="BW5" i="278"/>
  <c r="AQ35" i="278"/>
  <c r="BM5" i="278"/>
  <c r="AY5" i="278"/>
  <c r="Z35" i="278"/>
  <c r="BK5" i="278" s="1"/>
  <c r="BD5" i="278"/>
  <c r="AE35" i="278"/>
  <c r="BO5" i="278" s="1"/>
  <c r="BF5" i="278"/>
  <c r="BG5" i="278"/>
  <c r="BX5" i="278"/>
  <c r="BY5" i="278"/>
  <c r="BZ5" i="278"/>
  <c r="AR35" i="278"/>
  <c r="Y33" i="277"/>
  <c r="AX5" i="277"/>
  <c r="AE35" i="277"/>
  <c r="BO5" i="277" s="1"/>
  <c r="BW5" i="242"/>
  <c r="BF5" i="277"/>
  <c r="AC33" i="277"/>
  <c r="AE35" i="276"/>
  <c r="BO5" i="276" s="1"/>
  <c r="AI35" i="277"/>
  <c r="BR5" i="277" s="1"/>
  <c r="AG33" i="277"/>
  <c r="BB5" i="276"/>
  <c r="Y35" i="277"/>
  <c r="BJ5" i="277" s="1"/>
  <c r="BF5" i="276"/>
  <c r="BM5" i="277"/>
  <c r="AQ35" i="277"/>
  <c r="AQ34" i="277"/>
  <c r="AY5" i="277"/>
  <c r="Z35" i="277"/>
  <c r="BK5" i="277" s="1"/>
  <c r="BC5" i="277"/>
  <c r="BE5" i="277"/>
  <c r="BG5" i="277"/>
  <c r="BX5" i="277"/>
  <c r="BY5" i="277"/>
  <c r="BZ5" i="277"/>
  <c r="AR35" i="277"/>
  <c r="Y33" i="276"/>
  <c r="AX5" i="276"/>
  <c r="AZ5" i="276"/>
  <c r="BD5" i="276"/>
  <c r="AI35" i="276"/>
  <c r="BR5" i="276" s="1"/>
  <c r="AE35" i="275"/>
  <c r="BO5" i="275" s="1"/>
  <c r="AC33" i="276"/>
  <c r="AG33" i="276"/>
  <c r="AQ34" i="276"/>
  <c r="Y35" i="276"/>
  <c r="BJ5" i="276" s="1"/>
  <c r="AQ35" i="276"/>
  <c r="BM5" i="276"/>
  <c r="AY5" i="276"/>
  <c r="Z35" i="276"/>
  <c r="BK5" i="276" s="1"/>
  <c r="BC5" i="276"/>
  <c r="BG5" i="276"/>
  <c r="BH5" i="276"/>
  <c r="BX5" i="276"/>
  <c r="BY5" i="276"/>
  <c r="BZ5" i="276"/>
  <c r="AR35" i="276"/>
  <c r="Y33" i="275"/>
  <c r="AC33" i="272"/>
  <c r="AX5" i="275"/>
  <c r="AS34" i="275"/>
  <c r="BB5" i="275"/>
  <c r="BF5" i="275"/>
  <c r="BB5" i="273"/>
  <c r="BG5" i="273"/>
  <c r="AX5" i="274"/>
  <c r="AC33" i="275"/>
  <c r="AG33" i="275"/>
  <c r="AS34" i="272"/>
  <c r="AI35" i="274"/>
  <c r="BR5" i="274" s="1"/>
  <c r="Y35" i="275"/>
  <c r="BJ5" i="275" s="1"/>
  <c r="AQ35" i="275"/>
  <c r="BM5" i="275"/>
  <c r="AQ34" i="275"/>
  <c r="AY5" i="275"/>
  <c r="Z35" i="275"/>
  <c r="BK5" i="275" s="1"/>
  <c r="BC5" i="275"/>
  <c r="BG5" i="275"/>
  <c r="BX5" i="275"/>
  <c r="AI35" i="275"/>
  <c r="BR5" i="275" s="1"/>
  <c r="BY5" i="275"/>
  <c r="BZ5" i="275"/>
  <c r="AR35" i="275"/>
  <c r="BY5" i="271"/>
  <c r="Y33" i="274"/>
  <c r="AY5" i="274"/>
  <c r="AC33" i="274"/>
  <c r="AE35" i="274"/>
  <c r="BO5" i="274" s="1"/>
  <c r="BB5" i="274"/>
  <c r="BF5" i="274"/>
  <c r="AC33" i="273"/>
  <c r="AG33" i="274"/>
  <c r="AQ34" i="274"/>
  <c r="BB5" i="226"/>
  <c r="BB5" i="272"/>
  <c r="BC5" i="272"/>
  <c r="AQ35" i="274"/>
  <c r="BM5" i="274"/>
  <c r="AS34" i="274"/>
  <c r="AZ5" i="274"/>
  <c r="Y35" i="274"/>
  <c r="BJ5" i="274" s="1"/>
  <c r="BC5" i="274"/>
  <c r="BD5" i="274"/>
  <c r="AD35" i="274"/>
  <c r="BG5" i="274"/>
  <c r="BX5" i="274"/>
  <c r="BY5" i="274"/>
  <c r="BZ5" i="274"/>
  <c r="BX5" i="271"/>
  <c r="AE35" i="214"/>
  <c r="BO5" i="214" s="1"/>
  <c r="BZ5" i="273"/>
  <c r="Y35" i="242"/>
  <c r="BJ5" i="242" s="1"/>
  <c r="Y33" i="273"/>
  <c r="AI35" i="260"/>
  <c r="BR5" i="260" s="1"/>
  <c r="Y35" i="270"/>
  <c r="BJ5" i="270" s="1"/>
  <c r="AX5" i="273"/>
  <c r="AY5" i="273"/>
  <c r="AE35" i="273"/>
  <c r="BO5" i="273" s="1"/>
  <c r="BC5" i="271"/>
  <c r="BF5" i="271"/>
  <c r="AI35" i="273"/>
  <c r="BR5" i="273" s="1"/>
  <c r="AQ34" i="273"/>
  <c r="AZ5" i="272"/>
  <c r="AQ35" i="273"/>
  <c r="BM5" i="273"/>
  <c r="AG33" i="273"/>
  <c r="AS34" i="273"/>
  <c r="AZ5" i="273"/>
  <c r="BC5" i="273"/>
  <c r="BD5" i="273"/>
  <c r="AD35" i="273"/>
  <c r="BF5" i="273"/>
  <c r="BX5" i="273"/>
  <c r="BY5" i="273"/>
  <c r="AX5" i="250"/>
  <c r="AS34" i="262"/>
  <c r="AX5" i="272"/>
  <c r="Y33" i="272"/>
  <c r="BF5" i="272"/>
  <c r="AE35" i="271"/>
  <c r="BO5" i="271" s="1"/>
  <c r="BW5" i="268"/>
  <c r="AG33" i="271"/>
  <c r="AI35" i="272"/>
  <c r="BR5" i="272" s="1"/>
  <c r="BC5" i="223"/>
  <c r="AS34" i="270"/>
  <c r="Y35" i="250"/>
  <c r="BJ5" i="250" s="1"/>
  <c r="AG33" i="272"/>
  <c r="BC5" i="252"/>
  <c r="Y35" i="272"/>
  <c r="BJ5" i="272" s="1"/>
  <c r="AQ35" i="272"/>
  <c r="BM5" i="272"/>
  <c r="AQ34" i="272"/>
  <c r="AY5" i="272"/>
  <c r="Z35" i="272"/>
  <c r="BK5" i="272" s="1"/>
  <c r="BD5" i="272"/>
  <c r="AE35" i="272"/>
  <c r="BO5" i="272" s="1"/>
  <c r="BG5" i="272"/>
  <c r="BX5" i="272"/>
  <c r="BY5" i="272"/>
  <c r="BZ5" i="272"/>
  <c r="AR35" i="272"/>
  <c r="BW5" i="263"/>
  <c r="BW5" i="264"/>
  <c r="Y33" i="269"/>
  <c r="AX5" i="271"/>
  <c r="Y33" i="271"/>
  <c r="AS34" i="258"/>
  <c r="AY5" i="271"/>
  <c r="AC33" i="271"/>
  <c r="AQ34" i="218"/>
  <c r="BG5" i="240"/>
  <c r="BF5" i="239"/>
  <c r="AI35" i="235"/>
  <c r="BR5" i="235" s="1"/>
  <c r="AS34" i="241"/>
  <c r="AI35" i="213"/>
  <c r="BR5" i="213" s="1"/>
  <c r="BF5" i="216"/>
  <c r="AI35" i="222"/>
  <c r="BR5" i="222" s="1"/>
  <c r="AI35" i="271"/>
  <c r="BR5" i="271" s="1"/>
  <c r="BC5" i="268"/>
  <c r="BF5" i="268"/>
  <c r="AY5" i="269"/>
  <c r="BC5" i="224"/>
  <c r="BF5" i="247"/>
  <c r="AI35" i="257"/>
  <c r="BR5" i="257" s="1"/>
  <c r="AX5" i="262"/>
  <c r="AX5" i="263"/>
  <c r="AX5" i="264"/>
  <c r="AQ34" i="271"/>
  <c r="AR35" i="271"/>
  <c r="BN5" i="271"/>
  <c r="AS34" i="271"/>
  <c r="Y35" i="271"/>
  <c r="BJ5" i="271" s="1"/>
  <c r="BA5" i="271"/>
  <c r="AC35" i="271"/>
  <c r="BD5" i="271"/>
  <c r="BG5" i="271"/>
  <c r="BZ5" i="271"/>
  <c r="AX5" i="223"/>
  <c r="AE35" i="213"/>
  <c r="BO5" i="213" s="1"/>
  <c r="AE35" i="234"/>
  <c r="BO5" i="234" s="1"/>
  <c r="AE35" i="235"/>
  <c r="BO5" i="235" s="1"/>
  <c r="AE35" i="240"/>
  <c r="BO5" i="240" s="1"/>
  <c r="AE35" i="241"/>
  <c r="BO5" i="241" s="1"/>
  <c r="BB5" i="265"/>
  <c r="BF5" i="257"/>
  <c r="AX5" i="258"/>
  <c r="AY5" i="268"/>
  <c r="AZ5" i="258"/>
  <c r="Y33" i="270"/>
  <c r="AQ34" i="220"/>
  <c r="AI35" i="233"/>
  <c r="BR5" i="233" s="1"/>
  <c r="BW5" i="223"/>
  <c r="AI35" i="237"/>
  <c r="BR5" i="237" s="1"/>
  <c r="BW5" i="262"/>
  <c r="AG35" i="232"/>
  <c r="BP5" i="232" s="1"/>
  <c r="AZ5" i="270"/>
  <c r="BG5" i="216"/>
  <c r="BC5" i="217"/>
  <c r="AX5" i="232"/>
  <c r="BC5" i="234"/>
  <c r="AC33" i="265"/>
  <c r="BB5" i="270"/>
  <c r="AC33" i="270"/>
  <c r="AI35" i="228"/>
  <c r="BR5" i="228" s="1"/>
  <c r="BG5" i="234"/>
  <c r="BC5" i="236"/>
  <c r="BB5" i="239"/>
  <c r="BG5" i="241"/>
  <c r="BG5" i="244"/>
  <c r="AE35" i="264"/>
  <c r="BO5" i="264" s="1"/>
  <c r="AE35" i="270"/>
  <c r="BO5" i="270" s="1"/>
  <c r="BG5" i="237"/>
  <c r="AG33" i="219"/>
  <c r="BZ5" i="229"/>
  <c r="AC33" i="249"/>
  <c r="AI35" i="270"/>
  <c r="BR5" i="270" s="1"/>
  <c r="AE35" i="217"/>
  <c r="BO5" i="217" s="1"/>
  <c r="AG35" i="255"/>
  <c r="BP5" i="255" s="1"/>
  <c r="AG33" i="270"/>
  <c r="AQ34" i="270"/>
  <c r="AY5" i="270"/>
  <c r="Z35" i="270"/>
  <c r="BK5" i="270" s="1"/>
  <c r="BC5" i="270"/>
  <c r="AD35" i="270"/>
  <c r="BN5" i="270" s="1"/>
  <c r="BF5" i="270"/>
  <c r="BG5" i="270"/>
  <c r="BW5" i="270"/>
  <c r="BX5" i="270"/>
  <c r="BY5" i="270"/>
  <c r="AQ35" i="270"/>
  <c r="BZ5" i="270"/>
  <c r="BB5" i="227"/>
  <c r="AX5" i="255"/>
  <c r="BB5" i="262"/>
  <c r="AI35" i="220"/>
  <c r="BR5" i="220" s="1"/>
  <c r="BB5" i="230"/>
  <c r="BB5" i="243"/>
  <c r="AI35" i="246"/>
  <c r="BR5" i="246" s="1"/>
  <c r="AE35" i="259"/>
  <c r="BO5" i="259" s="1"/>
  <c r="AG33" i="268"/>
  <c r="BW5" i="269"/>
  <c r="AH35" i="231"/>
  <c r="BQ5" i="231" s="1"/>
  <c r="AG33" i="244"/>
  <c r="BG5" i="213"/>
  <c r="BB5" i="215"/>
  <c r="AI35" i="217"/>
  <c r="BR5" i="217" s="1"/>
  <c r="AH35" i="220"/>
  <c r="BQ5" i="220" s="1"/>
  <c r="BW5" i="226"/>
  <c r="BF5" i="230"/>
  <c r="BC5" i="231"/>
  <c r="BW5" i="235"/>
  <c r="AC33" i="239"/>
  <c r="AY5" i="244"/>
  <c r="AI35" i="247"/>
  <c r="BR5" i="247" s="1"/>
  <c r="BG5" i="256"/>
  <c r="BB5" i="257"/>
  <c r="AG35" i="266"/>
  <c r="BP5" i="266" s="1"/>
  <c r="AC33" i="267"/>
  <c r="AX5" i="269"/>
  <c r="BC5" i="219"/>
  <c r="BC5" i="220"/>
  <c r="BF5" i="246"/>
  <c r="BC5" i="249"/>
  <c r="BX5" i="255"/>
  <c r="BB5" i="221"/>
  <c r="Y33" i="230"/>
  <c r="BH5" i="237"/>
  <c r="BF5" i="258"/>
  <c r="BB5" i="267"/>
  <c r="AC33" i="269"/>
  <c r="BG5" i="247"/>
  <c r="AX5" i="259"/>
  <c r="Y35" i="259"/>
  <c r="BJ5" i="259" s="1"/>
  <c r="BB5" i="269"/>
  <c r="BB5" i="222"/>
  <c r="AX5" i="233"/>
  <c r="BX5" i="219"/>
  <c r="BY5" i="221"/>
  <c r="BF5" i="222"/>
  <c r="AE35" i="228"/>
  <c r="BO5" i="228" s="1"/>
  <c r="BB5" i="233"/>
  <c r="AC33" i="234"/>
  <c r="Y33" i="237"/>
  <c r="BC5" i="269"/>
  <c r="BX5" i="232"/>
  <c r="BD5" i="234"/>
  <c r="BC5" i="239"/>
  <c r="AQ34" i="260"/>
  <c r="BG5" i="267"/>
  <c r="BG5" i="269"/>
  <c r="AI35" i="269"/>
  <c r="BR5" i="269" s="1"/>
  <c r="BB5" i="224"/>
  <c r="AX5" i="226"/>
  <c r="AQ34" i="233"/>
  <c r="BF5" i="235"/>
  <c r="BG5" i="235"/>
  <c r="BC5" i="242"/>
  <c r="AI35" i="242"/>
  <c r="BR5" i="242" s="1"/>
  <c r="AC33" i="243"/>
  <c r="AX5" i="261"/>
  <c r="AG35" i="261"/>
  <c r="BP5" i="261" s="1"/>
  <c r="AG33" i="269"/>
  <c r="BW5" i="222"/>
  <c r="BC5" i="226"/>
  <c r="BW5" i="233"/>
  <c r="BH5" i="235"/>
  <c r="BX5" i="250"/>
  <c r="AH35" i="252"/>
  <c r="BQ5" i="252" s="1"/>
  <c r="AQ34" i="269"/>
  <c r="AI35" i="236"/>
  <c r="BR5" i="236" s="1"/>
  <c r="AE35" i="237"/>
  <c r="BO5" i="237" s="1"/>
  <c r="AS34" i="250"/>
  <c r="AQ35" i="269"/>
  <c r="BM5" i="269"/>
  <c r="AR35" i="269"/>
  <c r="BN5" i="269"/>
  <c r="AS34" i="269"/>
  <c r="AZ5" i="269"/>
  <c r="BD5" i="269"/>
  <c r="AE35" i="269"/>
  <c r="BO5" i="269" s="1"/>
  <c r="BF5" i="269"/>
  <c r="BX5" i="269"/>
  <c r="BY5" i="269"/>
  <c r="BZ5" i="269"/>
  <c r="AC33" i="226"/>
  <c r="AG33" i="235"/>
  <c r="AY5" i="253"/>
  <c r="BG5" i="257"/>
  <c r="AG33" i="214"/>
  <c r="AG33" i="215"/>
  <c r="BY5" i="217"/>
  <c r="BB5" i="219"/>
  <c r="BC5" i="222"/>
  <c r="AS34" i="224"/>
  <c r="AY5" i="233"/>
  <c r="AS34" i="237"/>
  <c r="BW5" i="244"/>
  <c r="BF5" i="245"/>
  <c r="AY5" i="246"/>
  <c r="AC33" i="246"/>
  <c r="AG33" i="250"/>
  <c r="Y33" i="252"/>
  <c r="AS34" i="229"/>
  <c r="Y35" i="230"/>
  <c r="BJ5" i="230" s="1"/>
  <c r="Z35" i="233"/>
  <c r="BK5" i="233" s="1"/>
  <c r="Y33" i="244"/>
  <c r="BZ5" i="247"/>
  <c r="BG5" i="250"/>
  <c r="BG5" i="253"/>
  <c r="AG33" i="257"/>
  <c r="BC5" i="266"/>
  <c r="AX5" i="268"/>
  <c r="Y33" i="268"/>
  <c r="BX5" i="217"/>
  <c r="AQ34" i="222"/>
  <c r="BW5" i="224"/>
  <c r="BC5" i="214"/>
  <c r="AE35" i="216"/>
  <c r="BO5" i="216" s="1"/>
  <c r="BZ5" i="218"/>
  <c r="BG5" i="219"/>
  <c r="BX5" i="221"/>
  <c r="AI35" i="226"/>
  <c r="BR5" i="226" s="1"/>
  <c r="AS34" i="232"/>
  <c r="BC5" i="233"/>
  <c r="Y33" i="245"/>
  <c r="BB5" i="246"/>
  <c r="AS34" i="249"/>
  <c r="AS34" i="252"/>
  <c r="AI35" i="254"/>
  <c r="BR5" i="254" s="1"/>
  <c r="AC33" i="258"/>
  <c r="AG33" i="263"/>
  <c r="BG5" i="233"/>
  <c r="AS34" i="236"/>
  <c r="BC5" i="246"/>
  <c r="BH5" i="260"/>
  <c r="AG35" i="263"/>
  <c r="BP5" i="263" s="1"/>
  <c r="BW5" i="265"/>
  <c r="AS34" i="265"/>
  <c r="Y33" i="267"/>
  <c r="AC33" i="268"/>
  <c r="BH5" i="213"/>
  <c r="AX5" i="219"/>
  <c r="AH35" i="214"/>
  <c r="BQ5" i="214" s="1"/>
  <c r="Y33" i="213"/>
  <c r="AC33" i="224"/>
  <c r="BB5" i="234"/>
  <c r="BF5" i="254"/>
  <c r="AG33" i="266"/>
  <c r="BW5" i="221"/>
  <c r="BZ5" i="214"/>
  <c r="AX5" i="220"/>
  <c r="AY5" i="223"/>
  <c r="AE35" i="225"/>
  <c r="BO5" i="225" s="1"/>
  <c r="BB5" i="231"/>
  <c r="AI35" i="231"/>
  <c r="BR5" i="231" s="1"/>
  <c r="BX5" i="238"/>
  <c r="AX5" i="244"/>
  <c r="BB5" i="251"/>
  <c r="AY5" i="258"/>
  <c r="AS34" i="266"/>
  <c r="AE35" i="268"/>
  <c r="BO5" i="268" s="1"/>
  <c r="BB5" i="241"/>
  <c r="BF5" i="251"/>
  <c r="AS34" i="251"/>
  <c r="Y35" i="255"/>
  <c r="BJ5" i="255" s="1"/>
  <c r="BD5" i="264"/>
  <c r="AE35" i="265"/>
  <c r="BO5" i="265" s="1"/>
  <c r="BG5" i="268"/>
  <c r="Y33" i="236"/>
  <c r="BZ5" i="238"/>
  <c r="Y33" i="215"/>
  <c r="AI35" i="224"/>
  <c r="BR5" i="224" s="1"/>
  <c r="BD5" i="228"/>
  <c r="AG33" i="234"/>
  <c r="BC5" i="241"/>
  <c r="AR35" i="243"/>
  <c r="AX5" i="247"/>
  <c r="BZ5" i="250"/>
  <c r="BG5" i="251"/>
  <c r="AG33" i="258"/>
  <c r="AY5" i="261"/>
  <c r="Y33" i="233"/>
  <c r="AI35" i="218"/>
  <c r="BR5" i="218" s="1"/>
  <c r="AX5" i="221"/>
  <c r="Y33" i="226"/>
  <c r="Y33" i="227"/>
  <c r="BF5" i="237"/>
  <c r="BD5" i="241"/>
  <c r="AQ34" i="246"/>
  <c r="AS34" i="260"/>
  <c r="Y33" i="266"/>
  <c r="AI35" i="268"/>
  <c r="BR5" i="268" s="1"/>
  <c r="BG5" i="228"/>
  <c r="BB5" i="247"/>
  <c r="AI35" i="249"/>
  <c r="BR5" i="249" s="1"/>
  <c r="AS34" i="254"/>
  <c r="AE35" i="262"/>
  <c r="BO5" i="262" s="1"/>
  <c r="AX5" i="265"/>
  <c r="AR35" i="266"/>
  <c r="Y33" i="218"/>
  <c r="BW5" i="220"/>
  <c r="AE35" i="222"/>
  <c r="BO5" i="222" s="1"/>
  <c r="BG5" i="224"/>
  <c r="AC33" i="225"/>
  <c r="BH5" i="228"/>
  <c r="AX5" i="229"/>
  <c r="AC33" i="229"/>
  <c r="BB5" i="232"/>
  <c r="Y33" i="234"/>
  <c r="BI5" i="244"/>
  <c r="BY5" i="246"/>
  <c r="BB5" i="249"/>
  <c r="Y33" i="251"/>
  <c r="AG33" i="241"/>
  <c r="BF5" i="218"/>
  <c r="BB5" i="225"/>
  <c r="AR35" i="234"/>
  <c r="AC33" i="263"/>
  <c r="AQ34" i="268"/>
  <c r="AE35" i="219"/>
  <c r="BO5" i="219" s="1"/>
  <c r="AX5" i="222"/>
  <c r="BX5" i="223"/>
  <c r="BF5" i="225"/>
  <c r="BZ5" i="228"/>
  <c r="BF5" i="229"/>
  <c r="AS34" i="231"/>
  <c r="AE35" i="236"/>
  <c r="BO5" i="236" s="1"/>
  <c r="BA5" i="238"/>
  <c r="BF5" i="259"/>
  <c r="AE35" i="260"/>
  <c r="BO5" i="260" s="1"/>
  <c r="AC33" i="266"/>
  <c r="AI35" i="267"/>
  <c r="BR5" i="267" s="1"/>
  <c r="AR35" i="268"/>
  <c r="BN5" i="268"/>
  <c r="AS34" i="268"/>
  <c r="AZ5" i="268"/>
  <c r="BB5" i="268"/>
  <c r="AC35" i="268"/>
  <c r="BX5" i="268"/>
  <c r="BY5" i="268"/>
  <c r="BZ5" i="268"/>
  <c r="AQ35" i="222"/>
  <c r="BM5" i="222"/>
  <c r="BB5" i="217"/>
  <c r="BC5" i="227"/>
  <c r="AZ5" i="231"/>
  <c r="AE35" i="232"/>
  <c r="BO5" i="232" s="1"/>
  <c r="BH5" i="233"/>
  <c r="AX5" i="235"/>
  <c r="BG5" i="238"/>
  <c r="Y33" i="241"/>
  <c r="AE35" i="244"/>
  <c r="BO5" i="244" s="1"/>
  <c r="BW5" i="249"/>
  <c r="Y33" i="249"/>
  <c r="AG33" i="251"/>
  <c r="AG33" i="256"/>
  <c r="BD5" i="260"/>
  <c r="AQ34" i="261"/>
  <c r="Y33" i="243"/>
  <c r="AG33" i="247"/>
  <c r="BC5" i="250"/>
  <c r="AG33" i="254"/>
  <c r="AI35" i="255"/>
  <c r="BR5" i="255" s="1"/>
  <c r="AG35" i="256"/>
  <c r="BP5" i="256" s="1"/>
  <c r="Y33" i="257"/>
  <c r="BF5" i="227"/>
  <c r="AX5" i="241"/>
  <c r="AG33" i="246"/>
  <c r="BF5" i="215"/>
  <c r="AH35" i="218"/>
  <c r="BQ5" i="218" s="1"/>
  <c r="BB5" i="220"/>
  <c r="BC5" i="221"/>
  <c r="AE35" i="221"/>
  <c r="BO5" i="221" s="1"/>
  <c r="BG5" i="222"/>
  <c r="AI35" i="223"/>
  <c r="BR5" i="223" s="1"/>
  <c r="Y33" i="224"/>
  <c r="BZ5" i="225"/>
  <c r="AS34" i="230"/>
  <c r="AY5" i="234"/>
  <c r="BB5" i="235"/>
  <c r="BG5" i="236"/>
  <c r="AG33" i="239"/>
  <c r="BW5" i="240"/>
  <c r="Y33" i="240"/>
  <c r="AZ5" i="241"/>
  <c r="BC5" i="244"/>
  <c r="Y35" i="247"/>
  <c r="BJ5" i="247" s="1"/>
  <c r="BC5" i="253"/>
  <c r="Y35" i="254"/>
  <c r="BJ5" i="254" s="1"/>
  <c r="AG33" i="264"/>
  <c r="AX5" i="266"/>
  <c r="AX5" i="267"/>
  <c r="BZ5" i="267"/>
  <c r="BW5" i="241"/>
  <c r="AG33" i="213"/>
  <c r="BH5" i="222"/>
  <c r="AQ34" i="224"/>
  <c r="AG33" i="227"/>
  <c r="Y33" i="228"/>
  <c r="Y33" i="229"/>
  <c r="AX5" i="230"/>
  <c r="AC33" i="231"/>
  <c r="BC5" i="235"/>
  <c r="AC33" i="235"/>
  <c r="AG33" i="236"/>
  <c r="AG33" i="237"/>
  <c r="AS34" i="245"/>
  <c r="BF5" i="253"/>
  <c r="BW5" i="254"/>
  <c r="Y33" i="255"/>
  <c r="BB5" i="258"/>
  <c r="BZ5" i="258"/>
  <c r="AG33" i="260"/>
  <c r="AY5" i="263"/>
  <c r="AQ34" i="264"/>
  <c r="AY5" i="266"/>
  <c r="AY5" i="267"/>
  <c r="BF5" i="217"/>
  <c r="AQ35" i="218"/>
  <c r="BH5" i="217"/>
  <c r="BX5" i="218"/>
  <c r="BG5" i="221"/>
  <c r="Y33" i="223"/>
  <c r="AE35" i="226"/>
  <c r="BO5" i="226" s="1"/>
  <c r="Y35" i="227"/>
  <c r="BJ5" i="227" s="1"/>
  <c r="AC33" i="228"/>
  <c r="BX5" i="229"/>
  <c r="AZ5" i="230"/>
  <c r="AI35" i="232"/>
  <c r="BR5" i="232" s="1"/>
  <c r="AQ34" i="236"/>
  <c r="AQ34" i="237"/>
  <c r="AG33" i="238"/>
  <c r="AI35" i="239"/>
  <c r="BR5" i="239" s="1"/>
  <c r="AY5" i="243"/>
  <c r="AI35" i="244"/>
  <c r="BR5" i="244" s="1"/>
  <c r="AX5" i="249"/>
  <c r="AX5" i="252"/>
  <c r="Y33" i="256"/>
  <c r="AX5" i="257"/>
  <c r="BB5" i="259"/>
  <c r="Y33" i="262"/>
  <c r="BB5" i="263"/>
  <c r="Z35" i="264"/>
  <c r="BK5" i="264" s="1"/>
  <c r="Y33" i="265"/>
  <c r="BG5" i="223"/>
  <c r="AC33" i="217"/>
  <c r="BH5" i="220"/>
  <c r="Y35" i="228"/>
  <c r="BJ5" i="228" s="1"/>
  <c r="AC33" i="230"/>
  <c r="BH5" i="231"/>
  <c r="Y33" i="239"/>
  <c r="Y33" i="246"/>
  <c r="AZ5" i="249"/>
  <c r="AZ5" i="252"/>
  <c r="AR35" i="256"/>
  <c r="AY5" i="257"/>
  <c r="BZ5" i="221"/>
  <c r="AQ34" i="223"/>
  <c r="BB5" i="214"/>
  <c r="AC33" i="216"/>
  <c r="AI35" i="221"/>
  <c r="BR5" i="221" s="1"/>
  <c r="AG33" i="222"/>
  <c r="BG5" i="226"/>
  <c r="BW5" i="228"/>
  <c r="AE35" i="230"/>
  <c r="BO5" i="230" s="1"/>
  <c r="Y35" i="232"/>
  <c r="BJ5" i="232" s="1"/>
  <c r="BF5" i="234"/>
  <c r="BW5" i="237"/>
  <c r="AR35" i="239"/>
  <c r="AC33" i="240"/>
  <c r="BF5" i="241"/>
  <c r="AC33" i="241"/>
  <c r="AX5" i="246"/>
  <c r="AR35" i="246"/>
  <c r="Y33" i="247"/>
  <c r="Y33" i="254"/>
  <c r="AC33" i="255"/>
  <c r="BC5" i="256"/>
  <c r="AC33" i="257"/>
  <c r="BG5" i="258"/>
  <c r="AE35" i="258"/>
  <c r="BO5" i="258" s="1"/>
  <c r="AI35" i="259"/>
  <c r="BR5" i="259" s="1"/>
  <c r="Y35" i="260"/>
  <c r="BJ5" i="260" s="1"/>
  <c r="Y33" i="261"/>
  <c r="AZ5" i="262"/>
  <c r="AQ34" i="263"/>
  <c r="AE35" i="267"/>
  <c r="BO5" i="267" s="1"/>
  <c r="BX5" i="228"/>
  <c r="AX5" i="240"/>
  <c r="AQ34" i="244"/>
  <c r="AE35" i="266"/>
  <c r="BO5" i="266" s="1"/>
  <c r="BX5" i="236"/>
  <c r="AR35" i="237"/>
  <c r="Y33" i="238"/>
  <c r="BB5" i="240"/>
  <c r="BG5" i="243"/>
  <c r="AI35" i="243"/>
  <c r="BR5" i="243" s="1"/>
  <c r="AE35" i="255"/>
  <c r="BO5" i="255" s="1"/>
  <c r="AC33" i="256"/>
  <c r="AG33" i="259"/>
  <c r="BW5" i="260"/>
  <c r="AC33" i="262"/>
  <c r="AZ5" i="265"/>
  <c r="BX5" i="224"/>
  <c r="BC5" i="213"/>
  <c r="AR35" i="213"/>
  <c r="BY5" i="227"/>
  <c r="AX5" i="228"/>
  <c r="BY5" i="228"/>
  <c r="BD5" i="213"/>
  <c r="AS34" i="213"/>
  <c r="BC5" i="216"/>
  <c r="AX5" i="218"/>
  <c r="AE35" i="218"/>
  <c r="BO5" i="218" s="1"/>
  <c r="BF5" i="219"/>
  <c r="AC33" i="220"/>
  <c r="Y35" i="221"/>
  <c r="BJ5" i="221" s="1"/>
  <c r="BY5" i="223"/>
  <c r="AX5" i="224"/>
  <c r="BZ5" i="224"/>
  <c r="BD5" i="225"/>
  <c r="AS34" i="228"/>
  <c r="AZ5" i="229"/>
  <c r="AE35" i="229"/>
  <c r="BO5" i="229" s="1"/>
  <c r="AI35" i="234"/>
  <c r="BR5" i="234" s="1"/>
  <c r="AX5" i="237"/>
  <c r="BD5" i="240"/>
  <c r="BF5" i="249"/>
  <c r="AZ5" i="254"/>
  <c r="BX5" i="260"/>
  <c r="AC33" i="261"/>
  <c r="Y33" i="264"/>
  <c r="BE5" i="219"/>
  <c r="Y33" i="221"/>
  <c r="Z35" i="222"/>
  <c r="BK5" i="222" s="1"/>
  <c r="BY5" i="224"/>
  <c r="BB5" i="218"/>
  <c r="AI35" i="219"/>
  <c r="BR5" i="219" s="1"/>
  <c r="BZ5" i="223"/>
  <c r="AY5" i="224"/>
  <c r="BB5" i="228"/>
  <c r="BB5" i="229"/>
  <c r="AI35" i="230"/>
  <c r="BR5" i="230" s="1"/>
  <c r="AY5" i="237"/>
  <c r="AX5" i="238"/>
  <c r="AS34" i="238"/>
  <c r="AI35" i="241"/>
  <c r="BR5" i="241" s="1"/>
  <c r="AE35" i="242"/>
  <c r="BO5" i="242" s="1"/>
  <c r="AG33" i="243"/>
  <c r="BG5" i="249"/>
  <c r="AG33" i="249"/>
  <c r="AG33" i="252"/>
  <c r="BX5" i="253"/>
  <c r="Y33" i="253"/>
  <c r="BB5" i="254"/>
  <c r="AC33" i="254"/>
  <c r="AE35" i="256"/>
  <c r="BO5" i="256" s="1"/>
  <c r="Y33" i="260"/>
  <c r="AE35" i="261"/>
  <c r="BO5" i="261" s="1"/>
  <c r="AX5" i="225"/>
  <c r="BF5" i="213"/>
  <c r="AC33" i="213"/>
  <c r="BI5" i="214"/>
  <c r="AI35" i="214"/>
  <c r="BR5" i="214" s="1"/>
  <c r="AZ5" i="224"/>
  <c r="BC5" i="228"/>
  <c r="BY5" i="232"/>
  <c r="Y33" i="232"/>
  <c r="AC33" i="236"/>
  <c r="AE35" i="239"/>
  <c r="BO5" i="239" s="1"/>
  <c r="AI35" i="240"/>
  <c r="BR5" i="240" s="1"/>
  <c r="AQ34" i="243"/>
  <c r="AC33" i="245"/>
  <c r="AE35" i="246"/>
  <c r="BO5" i="246" s="1"/>
  <c r="AC33" i="247"/>
  <c r="BY5" i="250"/>
  <c r="Y33" i="250"/>
  <c r="AE35" i="251"/>
  <c r="BO5" i="251" s="1"/>
  <c r="Y35" i="252"/>
  <c r="BJ5" i="252" s="1"/>
  <c r="AE35" i="254"/>
  <c r="BO5" i="254" s="1"/>
  <c r="BX5" i="220"/>
  <c r="AC33" i="223"/>
  <c r="BZ5" i="235"/>
  <c r="AQ34" i="257"/>
  <c r="BW5" i="258"/>
  <c r="Y33" i="258"/>
  <c r="AC33" i="264"/>
  <c r="AG33" i="267"/>
  <c r="AG33" i="216"/>
  <c r="AG35" i="219"/>
  <c r="BP5" i="219" s="1"/>
  <c r="BY5" i="220"/>
  <c r="Y33" i="220"/>
  <c r="Y33" i="222"/>
  <c r="BZ5" i="231"/>
  <c r="Y33" i="235"/>
  <c r="BB5" i="238"/>
  <c r="AG33" i="240"/>
  <c r="BC5" i="245"/>
  <c r="AE35" i="245"/>
  <c r="BO5" i="245" s="1"/>
  <c r="BG5" i="246"/>
  <c r="BH5" i="254"/>
  <c r="BX5" i="258"/>
  <c r="AQ34" i="258"/>
  <c r="Y33" i="259"/>
  <c r="BB5" i="261"/>
  <c r="AQ34" i="266"/>
  <c r="AQ34" i="267"/>
  <c r="AE35" i="215"/>
  <c r="BO5" i="215" s="1"/>
  <c r="BH5" i="218"/>
  <c r="AS34" i="221"/>
  <c r="BB5" i="223"/>
  <c r="AE35" i="223"/>
  <c r="BO5" i="223" s="1"/>
  <c r="Y35" i="225"/>
  <c r="BJ5" i="225" s="1"/>
  <c r="AX5" i="227"/>
  <c r="AZ5" i="232"/>
  <c r="BF5" i="233"/>
  <c r="AS34" i="235"/>
  <c r="BD5" i="237"/>
  <c r="BC5" i="238"/>
  <c r="AC33" i="238"/>
  <c r="AG33" i="255"/>
  <c r="AI35" i="256"/>
  <c r="BR5" i="256" s="1"/>
  <c r="BW5" i="257"/>
  <c r="BY5" i="258"/>
  <c r="AS34" i="259"/>
  <c r="AZ5" i="260"/>
  <c r="AC33" i="260"/>
  <c r="BD5" i="261"/>
  <c r="BB5" i="264"/>
  <c r="BI5" i="266"/>
  <c r="AI35" i="266"/>
  <c r="BR5" i="266" s="1"/>
  <c r="AQ35" i="267"/>
  <c r="BM5" i="267"/>
  <c r="AS34" i="267"/>
  <c r="AZ5" i="267"/>
  <c r="Y35" i="267"/>
  <c r="BJ5" i="267" s="1"/>
  <c r="BC5" i="267"/>
  <c r="AD35" i="267"/>
  <c r="BF5" i="267"/>
  <c r="BX5" i="267"/>
  <c r="BY5" i="267"/>
  <c r="AI35" i="265"/>
  <c r="BR5" i="265" s="1"/>
  <c r="BH5" i="265"/>
  <c r="AG33" i="265"/>
  <c r="Y35" i="266"/>
  <c r="BJ5" i="266" s="1"/>
  <c r="Z35" i="266"/>
  <c r="BK5" i="266" s="1"/>
  <c r="BB5" i="266"/>
  <c r="AC35" i="266"/>
  <c r="BM5" i="266" s="1"/>
  <c r="BG5" i="266"/>
  <c r="BW5" i="266"/>
  <c r="BX5" i="266"/>
  <c r="BY5" i="266"/>
  <c r="BZ5" i="266"/>
  <c r="AI35" i="264"/>
  <c r="BR5" i="264" s="1"/>
  <c r="AQ35" i="265"/>
  <c r="BM5" i="265"/>
  <c r="AQ34" i="265"/>
  <c r="AY5" i="265"/>
  <c r="Z35" i="265"/>
  <c r="BK5" i="265" s="1"/>
  <c r="BC5" i="265"/>
  <c r="AD35" i="265"/>
  <c r="BN5" i="265" s="1"/>
  <c r="BF5" i="265"/>
  <c r="BG5" i="265"/>
  <c r="BX5" i="265"/>
  <c r="BY5" i="265"/>
  <c r="BZ5" i="265"/>
  <c r="Y33" i="263"/>
  <c r="AE35" i="263"/>
  <c r="BO5" i="263" s="1"/>
  <c r="AI35" i="263"/>
  <c r="BR5" i="263" s="1"/>
  <c r="BI5" i="263"/>
  <c r="AQ35" i="264"/>
  <c r="BM5" i="264"/>
  <c r="AS34" i="264"/>
  <c r="AZ5" i="264"/>
  <c r="BC5" i="264"/>
  <c r="AD35" i="264"/>
  <c r="BF5" i="264"/>
  <c r="BG5" i="264"/>
  <c r="BX5" i="264"/>
  <c r="BY5" i="264"/>
  <c r="BZ5" i="264"/>
  <c r="AG33" i="262"/>
  <c r="AI35" i="262"/>
  <c r="BR5" i="262" s="1"/>
  <c r="BM5" i="263"/>
  <c r="AS34" i="263"/>
  <c r="AZ5" i="263"/>
  <c r="BC5" i="263"/>
  <c r="BD5" i="263"/>
  <c r="AD35" i="263"/>
  <c r="BG5" i="263"/>
  <c r="BX5" i="263"/>
  <c r="BY5" i="263"/>
  <c r="BZ5" i="263"/>
  <c r="AI35" i="261"/>
  <c r="BR5" i="261" s="1"/>
  <c r="AG33" i="261"/>
  <c r="AQ35" i="262"/>
  <c r="BM5" i="262"/>
  <c r="AQ34" i="262"/>
  <c r="AY5" i="262"/>
  <c r="Z35" i="262"/>
  <c r="BK5" i="262" s="1"/>
  <c r="BC5" i="262"/>
  <c r="AD35" i="262"/>
  <c r="BN5" i="262" s="1"/>
  <c r="BF5" i="262"/>
  <c r="BG5" i="262"/>
  <c r="BX5" i="262"/>
  <c r="BY5" i="262"/>
  <c r="BZ5" i="262"/>
  <c r="BM5" i="261"/>
  <c r="AS34" i="261"/>
  <c r="AZ5" i="261"/>
  <c r="Y35" i="261"/>
  <c r="BJ5" i="261" s="1"/>
  <c r="BC5" i="261"/>
  <c r="AD35" i="261"/>
  <c r="BG5" i="261"/>
  <c r="BX5" i="261"/>
  <c r="BY5" i="261"/>
  <c r="BZ5" i="261"/>
  <c r="AC33" i="259"/>
  <c r="AQ35" i="260"/>
  <c r="BM5" i="260"/>
  <c r="AY5" i="260"/>
  <c r="Z35" i="260"/>
  <c r="BK5" i="260" s="1"/>
  <c r="BC5" i="260"/>
  <c r="AD35" i="260"/>
  <c r="BN5" i="260" s="1"/>
  <c r="BF5" i="260"/>
  <c r="BG5" i="260"/>
  <c r="BY5" i="260"/>
  <c r="BZ5" i="260"/>
  <c r="BI5" i="258"/>
  <c r="AI35" i="258"/>
  <c r="BR5" i="258" s="1"/>
  <c r="AQ35" i="259"/>
  <c r="BM5" i="259"/>
  <c r="AQ34" i="259"/>
  <c r="AY5" i="259"/>
  <c r="BC5" i="259"/>
  <c r="Z35" i="259"/>
  <c r="BK5" i="259" s="1"/>
  <c r="BD5" i="259"/>
  <c r="AD35" i="259"/>
  <c r="BN5" i="259" s="1"/>
  <c r="BG5" i="259"/>
  <c r="BX5" i="259"/>
  <c r="BY5" i="259"/>
  <c r="BZ5" i="259"/>
  <c r="AE35" i="257"/>
  <c r="BO5" i="257" s="1"/>
  <c r="AQ35" i="258"/>
  <c r="BM5" i="258"/>
  <c r="BA5" i="258"/>
  <c r="BC5" i="258"/>
  <c r="AD35" i="258"/>
  <c r="AQ35" i="257"/>
  <c r="BM5" i="257"/>
  <c r="AR35" i="257"/>
  <c r="BN5" i="257"/>
  <c r="AS34" i="257"/>
  <c r="AZ5" i="257"/>
  <c r="BC5" i="257"/>
  <c r="BD5" i="257"/>
  <c r="BE5" i="257"/>
  <c r="BH5" i="257"/>
  <c r="BX5" i="257"/>
  <c r="BY5" i="257"/>
  <c r="BZ5" i="257"/>
  <c r="BD5" i="255"/>
  <c r="BC5" i="255"/>
  <c r="AX5" i="256"/>
  <c r="AQ34" i="256"/>
  <c r="AS34" i="256"/>
  <c r="Y35" i="256"/>
  <c r="BJ5" i="256" s="1"/>
  <c r="Z35" i="256"/>
  <c r="BK5" i="256" s="1"/>
  <c r="AC35" i="256"/>
  <c r="BM5" i="256" s="1"/>
  <c r="BD5" i="256"/>
  <c r="BX5" i="256"/>
  <c r="BY5" i="256"/>
  <c r="BW5" i="256"/>
  <c r="BZ5" i="256"/>
  <c r="AQ34" i="255"/>
  <c r="AY5" i="255"/>
  <c r="AS34" i="255"/>
  <c r="AZ5" i="255"/>
  <c r="Z35" i="255"/>
  <c r="BK5" i="255" s="1"/>
  <c r="AC35" i="255"/>
  <c r="BG5" i="255"/>
  <c r="BY5" i="255"/>
  <c r="BZ5" i="255"/>
  <c r="AR35" i="255"/>
  <c r="AE35" i="253"/>
  <c r="BO5" i="253" s="1"/>
  <c r="AI35" i="253"/>
  <c r="BR5" i="253" s="1"/>
  <c r="AC33" i="253"/>
  <c r="BD5" i="253"/>
  <c r="AQ35" i="254"/>
  <c r="BM5" i="254"/>
  <c r="AQ34" i="254"/>
  <c r="AY5" i="254"/>
  <c r="Z35" i="254"/>
  <c r="BK5" i="254" s="1"/>
  <c r="BC5" i="254"/>
  <c r="AD35" i="254"/>
  <c r="BN5" i="254" s="1"/>
  <c r="BG5" i="254"/>
  <c r="BX5" i="254"/>
  <c r="BY5" i="254"/>
  <c r="BZ5" i="254"/>
  <c r="AC33" i="252"/>
  <c r="AE35" i="252"/>
  <c r="BO5" i="252" s="1"/>
  <c r="BI5" i="252"/>
  <c r="AI35" i="252"/>
  <c r="BR5" i="252" s="1"/>
  <c r="AR35" i="253"/>
  <c r="BN5" i="253"/>
  <c r="AG33" i="253"/>
  <c r="AX5" i="253"/>
  <c r="AQ34" i="253"/>
  <c r="AS34" i="253"/>
  <c r="Y35" i="253"/>
  <c r="BJ5" i="253" s="1"/>
  <c r="AC35" i="253"/>
  <c r="BM5" i="253" s="1"/>
  <c r="BW5" i="253"/>
  <c r="BY5" i="253"/>
  <c r="BZ5" i="253"/>
  <c r="AC33" i="251"/>
  <c r="BI5" i="251"/>
  <c r="AI35" i="251"/>
  <c r="BR5" i="251" s="1"/>
  <c r="AR35" i="251"/>
  <c r="BC5" i="251"/>
  <c r="AQ34" i="252"/>
  <c r="AA35" i="252" s="1"/>
  <c r="BL5" i="252" s="1"/>
  <c r="AY5" i="252"/>
  <c r="Z35" i="252"/>
  <c r="BK5" i="252" s="1"/>
  <c r="AC35" i="252"/>
  <c r="BF5" i="252"/>
  <c r="BW5" i="252"/>
  <c r="BH5" i="252"/>
  <c r="BX5" i="252"/>
  <c r="BY5" i="252"/>
  <c r="BZ5" i="252"/>
  <c r="AC33" i="250"/>
  <c r="AE35" i="250"/>
  <c r="BO5" i="250" s="1"/>
  <c r="BI5" i="250"/>
  <c r="AI35" i="250"/>
  <c r="BR5" i="250" s="1"/>
  <c r="AX5" i="251"/>
  <c r="AQ34" i="251"/>
  <c r="Y35" i="251"/>
  <c r="BJ5" i="251" s="1"/>
  <c r="Z35" i="251"/>
  <c r="BK5" i="251" s="1"/>
  <c r="BW5" i="251"/>
  <c r="BH5" i="251"/>
  <c r="BX5" i="251"/>
  <c r="BY5" i="251"/>
  <c r="AQ35" i="251"/>
  <c r="BZ5" i="251"/>
  <c r="BI5" i="249"/>
  <c r="AQ34" i="250"/>
  <c r="AY5" i="250"/>
  <c r="Z35" i="250"/>
  <c r="BK5" i="250" s="1"/>
  <c r="BB5" i="250"/>
  <c r="AC35" i="250"/>
  <c r="BD5" i="250"/>
  <c r="BF5" i="250"/>
  <c r="AR35" i="250"/>
  <c r="BB5" i="248"/>
  <c r="BC5" i="248"/>
  <c r="BG5" i="248"/>
  <c r="Y33" i="248"/>
  <c r="BZ5" i="248"/>
  <c r="AG33" i="248"/>
  <c r="AQ34" i="248"/>
  <c r="BW5" i="248"/>
  <c r="AX5" i="248"/>
  <c r="AC33" i="248"/>
  <c r="AQ35" i="249"/>
  <c r="BM5" i="249"/>
  <c r="AQ34" i="249"/>
  <c r="AY5" i="249"/>
  <c r="Z35" i="249"/>
  <c r="BK5" i="249" s="1"/>
  <c r="BD5" i="249"/>
  <c r="AE35" i="249"/>
  <c r="BO5" i="249" s="1"/>
  <c r="BX5" i="249"/>
  <c r="BY5" i="249"/>
  <c r="BZ5" i="249"/>
  <c r="AR35" i="249"/>
  <c r="AR35" i="248"/>
  <c r="BN5" i="248"/>
  <c r="AY5" i="248"/>
  <c r="AS34" i="248"/>
  <c r="AZ5" i="248"/>
  <c r="Y35" i="248"/>
  <c r="BJ5" i="248" s="1"/>
  <c r="BD5" i="248"/>
  <c r="AE35" i="248"/>
  <c r="BO5" i="248" s="1"/>
  <c r="BF5" i="248"/>
  <c r="BX5" i="248"/>
  <c r="AI35" i="248"/>
  <c r="BR5" i="248" s="1"/>
  <c r="BY5" i="248"/>
  <c r="AQ35" i="248"/>
  <c r="AQ35" i="247"/>
  <c r="BM5" i="247"/>
  <c r="AQ34" i="247"/>
  <c r="AY5" i="247"/>
  <c r="AS34" i="247"/>
  <c r="AZ5" i="247"/>
  <c r="Z35" i="247"/>
  <c r="BK5" i="247" s="1"/>
  <c r="BC5" i="247"/>
  <c r="BD5" i="247"/>
  <c r="AE35" i="247"/>
  <c r="BO5" i="247" s="1"/>
  <c r="BH5" i="247"/>
  <c r="BX5" i="247"/>
  <c r="BY5" i="247"/>
  <c r="AR35" i="247"/>
  <c r="AQ35" i="246"/>
  <c r="BM5" i="246"/>
  <c r="AS34" i="246"/>
  <c r="AZ5" i="246"/>
  <c r="Y35" i="246"/>
  <c r="BJ5" i="246" s="1"/>
  <c r="BE5" i="246"/>
  <c r="BW5" i="246"/>
  <c r="BH5" i="246"/>
  <c r="BX5" i="246"/>
  <c r="BZ5" i="246"/>
  <c r="BD5" i="244"/>
  <c r="AC33" i="244"/>
  <c r="AR35" i="245"/>
  <c r="AG33" i="245"/>
  <c r="AX5" i="245"/>
  <c r="AQ34" i="245"/>
  <c r="Y35" i="245"/>
  <c r="BJ5" i="245" s="1"/>
  <c r="Z35" i="245"/>
  <c r="BK5" i="245" s="1"/>
  <c r="AC35" i="245"/>
  <c r="BM5" i="245" s="1"/>
  <c r="BD5" i="245"/>
  <c r="BG5" i="245"/>
  <c r="BW5" i="245"/>
  <c r="AI35" i="245"/>
  <c r="BR5" i="245" s="1"/>
  <c r="BX5" i="245"/>
  <c r="BY5" i="245"/>
  <c r="BZ5" i="245"/>
  <c r="AE35" i="243"/>
  <c r="BO5" i="243" s="1"/>
  <c r="BE5" i="243"/>
  <c r="BZ5" i="243"/>
  <c r="AS34" i="243"/>
  <c r="AR35" i="244"/>
  <c r="BN5" i="244"/>
  <c r="AS34" i="244"/>
  <c r="AZ5" i="244"/>
  <c r="AC35" i="244"/>
  <c r="BF5" i="244"/>
  <c r="BX5" i="244"/>
  <c r="BY5" i="244"/>
  <c r="BZ5" i="244"/>
  <c r="Y33" i="242"/>
  <c r="AS34" i="242"/>
  <c r="BI5" i="242"/>
  <c r="AZ5" i="242"/>
  <c r="BB5" i="242"/>
  <c r="AC33" i="242"/>
  <c r="Y35" i="243"/>
  <c r="BJ5" i="243" s="1"/>
  <c r="BA5" i="243"/>
  <c r="Z35" i="243"/>
  <c r="BK5" i="243" s="1"/>
  <c r="BC5" i="243"/>
  <c r="BF5" i="243"/>
  <c r="BW5" i="243"/>
  <c r="BX5" i="243"/>
  <c r="BY5" i="243"/>
  <c r="AQ35" i="243"/>
  <c r="AQ35" i="242"/>
  <c r="BM5" i="242"/>
  <c r="AG33" i="242"/>
  <c r="AQ34" i="242"/>
  <c r="AY5" i="242"/>
  <c r="Z35" i="242"/>
  <c r="BK5" i="242" s="1"/>
  <c r="BE5" i="242"/>
  <c r="BF5" i="242"/>
  <c r="BG5" i="242"/>
  <c r="BY5" i="242"/>
  <c r="BX5" i="242"/>
  <c r="BZ5" i="242"/>
  <c r="AR35" i="242"/>
  <c r="AQ35" i="241"/>
  <c r="BM5" i="241"/>
  <c r="AQ34" i="241"/>
  <c r="AY5" i="241"/>
  <c r="Z35" i="241"/>
  <c r="BK5" i="241" s="1"/>
  <c r="BE5" i="241"/>
  <c r="BX5" i="241"/>
  <c r="BY5" i="241"/>
  <c r="BZ5" i="241"/>
  <c r="AR35" i="241"/>
  <c r="AQ35" i="240"/>
  <c r="BM5" i="240"/>
  <c r="AQ34" i="240"/>
  <c r="AY5" i="240"/>
  <c r="AS34" i="240"/>
  <c r="Z35" i="240"/>
  <c r="BK5" i="240" s="1"/>
  <c r="BC5" i="240"/>
  <c r="AD35" i="240"/>
  <c r="BN5" i="240" s="1"/>
  <c r="BF5" i="240"/>
  <c r="BH5" i="240"/>
  <c r="BX5" i="240"/>
  <c r="BY5" i="240"/>
  <c r="BZ5" i="240"/>
  <c r="Y35" i="239"/>
  <c r="BJ5" i="239" s="1"/>
  <c r="Z35" i="239"/>
  <c r="BK5" i="239" s="1"/>
  <c r="BD5" i="239"/>
  <c r="AQ34" i="239"/>
  <c r="AS34" i="239"/>
  <c r="AX5" i="239"/>
  <c r="BG5" i="239"/>
  <c r="BW5" i="239"/>
  <c r="BX5" i="239"/>
  <c r="BY5" i="239"/>
  <c r="AQ35" i="239"/>
  <c r="BZ5" i="239"/>
  <c r="AC33" i="237"/>
  <c r="AR35" i="238"/>
  <c r="AQ34" i="238"/>
  <c r="AY5" i="238"/>
  <c r="Y35" i="238"/>
  <c r="BJ5" i="238" s="1"/>
  <c r="Z35" i="238"/>
  <c r="BK5" i="238" s="1"/>
  <c r="BD5" i="238"/>
  <c r="AE35" i="238"/>
  <c r="BO5" i="238" s="1"/>
  <c r="BF5" i="238"/>
  <c r="AI35" i="238"/>
  <c r="BR5" i="238" s="1"/>
  <c r="BY5" i="238"/>
  <c r="AQ35" i="238"/>
  <c r="Y35" i="237"/>
  <c r="BJ5" i="237" s="1"/>
  <c r="Z35" i="237"/>
  <c r="BK5" i="237" s="1"/>
  <c r="BC5" i="237"/>
  <c r="AC35" i="237"/>
  <c r="BM5" i="237" s="1"/>
  <c r="BY5" i="237"/>
  <c r="BX5" i="237"/>
  <c r="BZ5" i="237"/>
  <c r="BX5" i="233"/>
  <c r="BY5" i="233"/>
  <c r="BZ5" i="233"/>
  <c r="AC33" i="233"/>
  <c r="AR35" i="236"/>
  <c r="BN5" i="236"/>
  <c r="Y35" i="236"/>
  <c r="BJ5" i="236" s="1"/>
  <c r="Z35" i="236"/>
  <c r="BK5" i="236" s="1"/>
  <c r="AC35" i="236"/>
  <c r="BM5" i="236" s="1"/>
  <c r="BD5" i="236"/>
  <c r="BF5" i="236"/>
  <c r="BW5" i="236"/>
  <c r="BH5" i="236"/>
  <c r="BY5" i="236"/>
  <c r="BZ5" i="236"/>
  <c r="AQ35" i="235"/>
  <c r="BM5" i="235"/>
  <c r="AQ34" i="235"/>
  <c r="AY5" i="235"/>
  <c r="Z35" i="235"/>
  <c r="BK5" i="235" s="1"/>
  <c r="BD5" i="235"/>
  <c r="BE5" i="235"/>
  <c r="BY5" i="235"/>
  <c r="BX5" i="235"/>
  <c r="AR35" i="235"/>
  <c r="AG33" i="233"/>
  <c r="Y35" i="234"/>
  <c r="BJ5" i="234" s="1"/>
  <c r="Z35" i="234"/>
  <c r="BK5" i="234" s="1"/>
  <c r="AQ34" i="234"/>
  <c r="AX5" i="234"/>
  <c r="AS34" i="234"/>
  <c r="BW5" i="234"/>
  <c r="BH5" i="234"/>
  <c r="BX5" i="234"/>
  <c r="BY5" i="234"/>
  <c r="AQ35" i="234"/>
  <c r="BZ5" i="234"/>
  <c r="AC33" i="232"/>
  <c r="AQ35" i="233"/>
  <c r="BM5" i="233"/>
  <c r="AR35" i="233"/>
  <c r="BN5" i="233"/>
  <c r="AS34" i="233"/>
  <c r="AZ5" i="233"/>
  <c r="BD5" i="233"/>
  <c r="AE35" i="233"/>
  <c r="BO5" i="233" s="1"/>
  <c r="BM5" i="232"/>
  <c r="AG33" i="232"/>
  <c r="AQ34" i="232"/>
  <c r="AY5" i="232"/>
  <c r="BC5" i="232"/>
  <c r="Z35" i="232"/>
  <c r="BK5" i="232" s="1"/>
  <c r="BG5" i="232"/>
  <c r="BZ5" i="232"/>
  <c r="AR35" i="232"/>
  <c r="Y33" i="231"/>
  <c r="AG33" i="231"/>
  <c r="AX5" i="231"/>
  <c r="AQ34" i="231"/>
  <c r="Z35" i="231"/>
  <c r="BK5" i="231" s="1"/>
  <c r="AY5" i="231"/>
  <c r="BD5" i="231"/>
  <c r="Y35" i="231"/>
  <c r="BJ5" i="231" s="1"/>
  <c r="AE35" i="231"/>
  <c r="BO5" i="231" s="1"/>
  <c r="BF5" i="231"/>
  <c r="BX5" i="231"/>
  <c r="BW5" i="231"/>
  <c r="BY5" i="231"/>
  <c r="AQ35" i="231"/>
  <c r="AQ35" i="230"/>
  <c r="BM5" i="230"/>
  <c r="AG33" i="230"/>
  <c r="AQ34" i="230"/>
  <c r="AY5" i="230"/>
  <c r="Z35" i="230"/>
  <c r="BK5" i="230" s="1"/>
  <c r="BC5" i="230"/>
  <c r="AD35" i="230"/>
  <c r="BN5" i="230" s="1"/>
  <c r="BG5" i="230"/>
  <c r="BH5" i="230"/>
  <c r="BX5" i="230"/>
  <c r="BY5" i="230"/>
  <c r="BZ5" i="230"/>
  <c r="AR35" i="229"/>
  <c r="BN5" i="229"/>
  <c r="AG33" i="229"/>
  <c r="AQ34" i="229"/>
  <c r="AY5" i="229"/>
  <c r="Y35" i="229"/>
  <c r="BJ5" i="229" s="1"/>
  <c r="Z35" i="229"/>
  <c r="BK5" i="229" s="1"/>
  <c r="BC5" i="229"/>
  <c r="BG5" i="229"/>
  <c r="BW5" i="229"/>
  <c r="AI35" i="229"/>
  <c r="BR5" i="229" s="1"/>
  <c r="BY5" i="229"/>
  <c r="AQ35" i="229"/>
  <c r="AE35" i="227"/>
  <c r="BO5" i="227" s="1"/>
  <c r="AC33" i="227"/>
  <c r="AR35" i="228"/>
  <c r="BN5" i="228"/>
  <c r="AQ35" i="228"/>
  <c r="BM5" i="228"/>
  <c r="AG33" i="228"/>
  <c r="AQ34" i="228"/>
  <c r="AY5" i="228"/>
  <c r="BF5" i="228"/>
  <c r="AQ35" i="227"/>
  <c r="BM5" i="227"/>
  <c r="AQ34" i="227"/>
  <c r="AY5" i="227"/>
  <c r="AS34" i="227"/>
  <c r="Z35" i="227"/>
  <c r="BK5" i="227" s="1"/>
  <c r="BG5" i="227"/>
  <c r="BW5" i="227"/>
  <c r="AI35" i="227"/>
  <c r="BR5" i="227" s="1"/>
  <c r="BX5" i="227"/>
  <c r="BZ5" i="227"/>
  <c r="AR35" i="227"/>
  <c r="BC5" i="225"/>
  <c r="AR35" i="225"/>
  <c r="AQ35" i="226"/>
  <c r="BM5" i="226"/>
  <c r="AG33" i="226"/>
  <c r="AQ34" i="226"/>
  <c r="AY5" i="226"/>
  <c r="AS34" i="226"/>
  <c r="Z35" i="226"/>
  <c r="BK5" i="226" s="1"/>
  <c r="BD5" i="226"/>
  <c r="BF5" i="226"/>
  <c r="BH5" i="226"/>
  <c r="BX5" i="226"/>
  <c r="BY5" i="226"/>
  <c r="BZ5" i="226"/>
  <c r="AR35" i="226"/>
  <c r="AQ35" i="225"/>
  <c r="BM5" i="225"/>
  <c r="Y33" i="225"/>
  <c r="AG33" i="225"/>
  <c r="AQ34" i="225"/>
  <c r="AY5" i="225"/>
  <c r="AS34" i="225"/>
  <c r="Z35" i="225"/>
  <c r="BK5" i="225" s="1"/>
  <c r="BG5" i="225"/>
  <c r="BX5" i="225"/>
  <c r="AI35" i="225"/>
  <c r="BR5" i="225" s="1"/>
  <c r="BY5" i="225"/>
  <c r="AR35" i="224"/>
  <c r="BN5" i="224"/>
  <c r="AQ35" i="224"/>
  <c r="BM5" i="224"/>
  <c r="AG33" i="224"/>
  <c r="BD5" i="224"/>
  <c r="AE35" i="224"/>
  <c r="BO5" i="224" s="1"/>
  <c r="BF5" i="224"/>
  <c r="AC33" i="222"/>
  <c r="AR35" i="223"/>
  <c r="BN5" i="223"/>
  <c r="AS34" i="223"/>
  <c r="AG33" i="223"/>
  <c r="AC35" i="223"/>
  <c r="BD5" i="223"/>
  <c r="BF5" i="223"/>
  <c r="BH5" i="223"/>
  <c r="AC33" i="221"/>
  <c r="AR35" i="222"/>
  <c r="BN5" i="222"/>
  <c r="AS34" i="222"/>
  <c r="AZ5" i="222"/>
  <c r="BD5" i="222"/>
  <c r="BX5" i="222"/>
  <c r="BY5" i="222"/>
  <c r="BZ5" i="222"/>
  <c r="AE35" i="220"/>
  <c r="BO5" i="220" s="1"/>
  <c r="AR35" i="221"/>
  <c r="BN5" i="221"/>
  <c r="AQ35" i="221"/>
  <c r="BM5" i="221"/>
  <c r="AG33" i="221"/>
  <c r="AQ34" i="221"/>
  <c r="AY5" i="221"/>
  <c r="BD5" i="221"/>
  <c r="BF5" i="221"/>
  <c r="AQ35" i="220"/>
  <c r="BM5" i="220"/>
  <c r="AS34" i="220"/>
  <c r="Y35" i="220"/>
  <c r="BJ5" i="220" s="1"/>
  <c r="Z35" i="220"/>
  <c r="BK5" i="220" s="1"/>
  <c r="AY5" i="220"/>
  <c r="AG33" i="220"/>
  <c r="BD5" i="220"/>
  <c r="BF5" i="220"/>
  <c r="BZ5" i="220"/>
  <c r="AC33" i="218"/>
  <c r="BC5" i="218"/>
  <c r="Y33" i="219"/>
  <c r="AC33" i="219"/>
  <c r="AS34" i="219"/>
  <c r="Y35" i="219"/>
  <c r="BJ5" i="219" s="1"/>
  <c r="Z35" i="219"/>
  <c r="BK5" i="219" s="1"/>
  <c r="AY5" i="219"/>
  <c r="BZ5" i="219"/>
  <c r="AR35" i="219"/>
  <c r="AQ34" i="219"/>
  <c r="BY5" i="219"/>
  <c r="AS34" i="217"/>
  <c r="BN5" i="218"/>
  <c r="AS34" i="218"/>
  <c r="Y35" i="218"/>
  <c r="BJ5" i="218" s="1"/>
  <c r="Z35" i="218"/>
  <c r="BK5" i="218" s="1"/>
  <c r="AY5" i="218"/>
  <c r="AG33" i="218"/>
  <c r="BD5" i="218"/>
  <c r="BW5" i="218"/>
  <c r="BY5" i="218"/>
  <c r="BI5" i="216"/>
  <c r="AI35" i="216"/>
  <c r="BR5" i="216" s="1"/>
  <c r="Y33" i="216"/>
  <c r="Z35" i="217"/>
  <c r="BK5" i="217" s="1"/>
  <c r="BD5" i="217"/>
  <c r="AZ5" i="217"/>
  <c r="AQ35" i="217"/>
  <c r="BZ5" i="217"/>
  <c r="AR35" i="217"/>
  <c r="Y33" i="217"/>
  <c r="AG33" i="217"/>
  <c r="AX5" i="217"/>
  <c r="AQ34" i="217"/>
  <c r="Y35" i="217"/>
  <c r="BJ5" i="217" s="1"/>
  <c r="BG5" i="217"/>
  <c r="BC5" i="215"/>
  <c r="AR35" i="215"/>
  <c r="BD5" i="215"/>
  <c r="AC33" i="215"/>
  <c r="AR35" i="216"/>
  <c r="Z35" i="216"/>
  <c r="BK5" i="216" s="1"/>
  <c r="AC35" i="216"/>
  <c r="BM5" i="216" s="1"/>
  <c r="AS34" i="216"/>
  <c r="BD5" i="216"/>
  <c r="AX5" i="216"/>
  <c r="AQ34" i="216"/>
  <c r="AY5" i="216"/>
  <c r="Y35" i="216"/>
  <c r="BJ5" i="216" s="1"/>
  <c r="BW5" i="216"/>
  <c r="BH5" i="216"/>
  <c r="BX5" i="216"/>
  <c r="BY5" i="216"/>
  <c r="BZ5" i="216"/>
  <c r="BD5" i="214"/>
  <c r="AC33" i="214"/>
  <c r="AS34" i="215"/>
  <c r="AY5" i="215"/>
  <c r="Y35" i="215"/>
  <c r="BJ5" i="215" s="1"/>
  <c r="Z35" i="215"/>
  <c r="BK5" i="215" s="1"/>
  <c r="AX5" i="215"/>
  <c r="AQ34" i="215"/>
  <c r="BG5" i="215"/>
  <c r="BW5" i="215"/>
  <c r="BX5" i="215"/>
  <c r="AI35" i="215"/>
  <c r="BR5" i="215" s="1"/>
  <c r="BY5" i="215"/>
  <c r="AQ35" i="215"/>
  <c r="BZ5" i="215"/>
  <c r="AS34" i="214"/>
  <c r="Y35" i="214"/>
  <c r="BJ5" i="214" s="1"/>
  <c r="Z35" i="214"/>
  <c r="BK5" i="214" s="1"/>
  <c r="AY5" i="214"/>
  <c r="BF5" i="214"/>
  <c r="Y33" i="214"/>
  <c r="AQ34" i="214"/>
  <c r="BX5" i="214"/>
  <c r="BY5" i="214"/>
  <c r="AQ35" i="214"/>
  <c r="AX5" i="214"/>
  <c r="BW5" i="214"/>
  <c r="AZ5" i="213"/>
  <c r="AX5" i="213"/>
  <c r="AQ34" i="213"/>
  <c r="Y35" i="213"/>
  <c r="BJ5" i="213" s="1"/>
  <c r="Z35" i="213"/>
  <c r="BK5" i="213" s="1"/>
  <c r="AC35" i="213"/>
  <c r="BM5" i="213" s="1"/>
  <c r="AY5" i="213"/>
  <c r="BW5" i="213"/>
  <c r="BX5" i="213"/>
  <c r="BY5" i="213"/>
  <c r="BZ5" i="213"/>
  <c r="AQ11" i="80"/>
  <c r="AQ13" i="80"/>
  <c r="AE8" i="57"/>
  <c r="AF8" i="57" s="1"/>
  <c r="AE7" i="57"/>
  <c r="AA35" i="288" l="1"/>
  <c r="BL5" i="288" s="1"/>
  <c r="AA35" i="317"/>
  <c r="BL5" i="317" s="1"/>
  <c r="AA35" i="316"/>
  <c r="BL5" i="316" s="1"/>
  <c r="AA35" i="318"/>
  <c r="BL5" i="318" s="1"/>
  <c r="AS35" i="319"/>
  <c r="AR35" i="319"/>
  <c r="AA35" i="319"/>
  <c r="BL5" i="319" s="1"/>
  <c r="AS35" i="313"/>
  <c r="AQ36" i="315"/>
  <c r="AS35" i="318"/>
  <c r="AS35" i="316"/>
  <c r="AQ35" i="318"/>
  <c r="BM5" i="318"/>
  <c r="AS35" i="315"/>
  <c r="AA35" i="314"/>
  <c r="BL5" i="314" s="1"/>
  <c r="AR35" i="316"/>
  <c r="AS35" i="317"/>
  <c r="AQ36" i="317" s="1"/>
  <c r="AA35" i="315"/>
  <c r="BL5" i="315" s="1"/>
  <c r="AA35" i="312"/>
  <c r="BL5" i="312" s="1"/>
  <c r="AA35" i="308"/>
  <c r="BL5" i="308" s="1"/>
  <c r="AS35" i="314"/>
  <c r="AQ35" i="314"/>
  <c r="AQ35" i="310"/>
  <c r="AA35" i="309"/>
  <c r="BL5" i="309" s="1"/>
  <c r="AQ35" i="313"/>
  <c r="AQ36" i="313" s="1"/>
  <c r="BM5" i="313"/>
  <c r="AA35" i="313"/>
  <c r="BL5" i="313" s="1"/>
  <c r="AS35" i="312"/>
  <c r="AA35" i="311"/>
  <c r="BL5" i="311" s="1"/>
  <c r="AQ35" i="312"/>
  <c r="AQ36" i="312" s="1"/>
  <c r="AS35" i="311"/>
  <c r="AA35" i="310"/>
  <c r="BL5" i="310" s="1"/>
  <c r="AS35" i="310"/>
  <c r="BM5" i="311"/>
  <c r="AQ35" i="311"/>
  <c r="AA35" i="302"/>
  <c r="BL5" i="302" s="1"/>
  <c r="AA35" i="307"/>
  <c r="BL5" i="307" s="1"/>
  <c r="AA35" i="303"/>
  <c r="BL5" i="303" s="1"/>
  <c r="AS35" i="309"/>
  <c r="AS35" i="308"/>
  <c r="AQ35" i="309"/>
  <c r="BM5" i="309"/>
  <c r="AA35" i="241"/>
  <c r="BL5" i="241" s="1"/>
  <c r="AA35" i="306"/>
  <c r="BL5" i="306" s="1"/>
  <c r="AS35" i="307"/>
  <c r="AQ35" i="308"/>
  <c r="AQ36" i="308" s="1"/>
  <c r="AA35" i="305"/>
  <c r="BL5" i="305" s="1"/>
  <c r="AS35" i="306"/>
  <c r="AQ35" i="307"/>
  <c r="AS35" i="304"/>
  <c r="AQ35" i="306"/>
  <c r="AQ36" i="306" s="1"/>
  <c r="BM5" i="306"/>
  <c r="AA35" i="296"/>
  <c r="BL5" i="296" s="1"/>
  <c r="AA35" i="299"/>
  <c r="BL5" i="299" s="1"/>
  <c r="AQ35" i="303"/>
  <c r="AQ35" i="305"/>
  <c r="BM5" i="305"/>
  <c r="AS35" i="305"/>
  <c r="AS35" i="303"/>
  <c r="AA35" i="304"/>
  <c r="BL5" i="304" s="1"/>
  <c r="AR35" i="304"/>
  <c r="BN5" i="304"/>
  <c r="AS35" i="302"/>
  <c r="AA35" i="300"/>
  <c r="BL5" i="300" s="1"/>
  <c r="AA35" i="301"/>
  <c r="BL5" i="301" s="1"/>
  <c r="AR35" i="302"/>
  <c r="AS35" i="301"/>
  <c r="AQ35" i="300"/>
  <c r="AS35" i="300"/>
  <c r="BM5" i="301"/>
  <c r="AQ35" i="301"/>
  <c r="AA35" i="298"/>
  <c r="BL5" i="298" s="1"/>
  <c r="AQ35" i="299"/>
  <c r="AS35" i="299"/>
  <c r="AA35" i="232"/>
  <c r="BL5" i="232" s="1"/>
  <c r="AA35" i="297"/>
  <c r="BL5" i="297" s="1"/>
  <c r="AA35" i="294"/>
  <c r="BL5" i="294" s="1"/>
  <c r="AQ35" i="297"/>
  <c r="AS35" i="298"/>
  <c r="AS35" i="297"/>
  <c r="AQ35" i="298"/>
  <c r="BM5" i="298"/>
  <c r="AR35" i="292"/>
  <c r="AA35" i="289"/>
  <c r="BL5" i="289" s="1"/>
  <c r="AA35" i="292"/>
  <c r="BL5" i="292" s="1"/>
  <c r="AS35" i="296"/>
  <c r="AQ36" i="296" s="1"/>
  <c r="AS35" i="295"/>
  <c r="AQ36" i="295" s="1"/>
  <c r="AA35" i="295"/>
  <c r="BL5" i="295" s="1"/>
  <c r="AS35" i="294"/>
  <c r="AA39" i="293"/>
  <c r="BL5" i="293" s="1"/>
  <c r="AS39" i="293"/>
  <c r="AQ35" i="294"/>
  <c r="AA35" i="287"/>
  <c r="BL5" i="287" s="1"/>
  <c r="AQ39" i="293"/>
  <c r="AA35" i="290"/>
  <c r="BL5" i="290" s="1"/>
  <c r="AS35" i="292"/>
  <c r="AA35" i="278"/>
  <c r="BL5" i="278" s="1"/>
  <c r="AS35" i="291"/>
  <c r="AQ35" i="291"/>
  <c r="BM5" i="291"/>
  <c r="AA35" i="291"/>
  <c r="BL5" i="291" s="1"/>
  <c r="AA35" i="249"/>
  <c r="BL5" i="249" s="1"/>
  <c r="AS35" i="290"/>
  <c r="AA35" i="283"/>
  <c r="BL5" i="283" s="1"/>
  <c r="AR35" i="218"/>
  <c r="AQ36" i="218" s="1"/>
  <c r="AS35" i="289"/>
  <c r="AQ36" i="289" s="1"/>
  <c r="AQ35" i="290"/>
  <c r="AQ35" i="285"/>
  <c r="AA35" i="281"/>
  <c r="BL5" i="281" s="1"/>
  <c r="AA35" i="285"/>
  <c r="BL5" i="285" s="1"/>
  <c r="AS35" i="286"/>
  <c r="AA35" i="213"/>
  <c r="BL5" i="213" s="1"/>
  <c r="AS35" i="288"/>
  <c r="AS35" i="287"/>
  <c r="AR35" i="288"/>
  <c r="AQ35" i="282"/>
  <c r="AR35" i="287"/>
  <c r="AA35" i="286"/>
  <c r="BL5" i="286" s="1"/>
  <c r="AR35" i="286"/>
  <c r="AS35" i="285"/>
  <c r="AQ35" i="284"/>
  <c r="AQ36" i="284" s="1"/>
  <c r="AS35" i="284"/>
  <c r="AA35" i="237"/>
  <c r="BL5" i="237" s="1"/>
  <c r="AS35" i="283"/>
  <c r="AA35" i="284"/>
  <c r="BL5" i="284" s="1"/>
  <c r="AA35" i="279"/>
  <c r="BL5" i="279" s="1"/>
  <c r="AA35" i="277"/>
  <c r="BL5" i="277" s="1"/>
  <c r="AR35" i="279"/>
  <c r="AS35" i="282"/>
  <c r="AQ35" i="283"/>
  <c r="AS35" i="217"/>
  <c r="AQ36" i="217" s="1"/>
  <c r="AS35" i="235"/>
  <c r="AQ36" i="235" s="1"/>
  <c r="AR35" i="282"/>
  <c r="BN5" i="282"/>
  <c r="AA35" i="282"/>
  <c r="BL5" i="282" s="1"/>
  <c r="AA35" i="230"/>
  <c r="BL5" i="230" s="1"/>
  <c r="AA35" i="260"/>
  <c r="BL5" i="260" s="1"/>
  <c r="AS35" i="281"/>
  <c r="AQ36" i="281" s="1"/>
  <c r="AA35" i="276"/>
  <c r="BL5" i="276" s="1"/>
  <c r="AS35" i="240"/>
  <c r="AS35" i="280"/>
  <c r="AQ36" i="280"/>
  <c r="AS35" i="279"/>
  <c r="AA35" i="238"/>
  <c r="BL5" i="238" s="1"/>
  <c r="AA35" i="250"/>
  <c r="BL5" i="250" s="1"/>
  <c r="AS35" i="237"/>
  <c r="AS35" i="278"/>
  <c r="AQ36" i="278" s="1"/>
  <c r="AQ35" i="263"/>
  <c r="AA35" i="272"/>
  <c r="BL5" i="272" s="1"/>
  <c r="AS35" i="277"/>
  <c r="AQ36" i="277" s="1"/>
  <c r="AS35" i="276"/>
  <c r="AQ36" i="276" s="1"/>
  <c r="AA35" i="262"/>
  <c r="BL5" i="262" s="1"/>
  <c r="AA35" i="275"/>
  <c r="BL5" i="275" s="1"/>
  <c r="AS35" i="222"/>
  <c r="AQ36" i="222" s="1"/>
  <c r="AA35" i="245"/>
  <c r="BL5" i="245" s="1"/>
  <c r="AS35" i="274"/>
  <c r="AA35" i="258"/>
  <c r="BL5" i="258" s="1"/>
  <c r="AS35" i="228"/>
  <c r="AQ36" i="228" s="1"/>
  <c r="AS35" i="275"/>
  <c r="AQ36" i="275" s="1"/>
  <c r="AA35" i="259"/>
  <c r="BL5" i="259" s="1"/>
  <c r="AS35" i="219"/>
  <c r="AS35" i="236"/>
  <c r="AQ35" i="261"/>
  <c r="AR35" i="274"/>
  <c r="BN5" i="274"/>
  <c r="AA35" i="274"/>
  <c r="BL5" i="274" s="1"/>
  <c r="AA35" i="235"/>
  <c r="BL5" i="235" s="1"/>
  <c r="AR35" i="214"/>
  <c r="AA35" i="270"/>
  <c r="BL5" i="270" s="1"/>
  <c r="AS35" i="273"/>
  <c r="AA35" i="273"/>
  <c r="BL5" i="273" s="1"/>
  <c r="AS35" i="272"/>
  <c r="AQ36" i="272" s="1"/>
  <c r="AR35" i="273"/>
  <c r="BN5" i="273"/>
  <c r="AR35" i="270"/>
  <c r="AS35" i="271"/>
  <c r="AS35" i="213"/>
  <c r="AR35" i="231"/>
  <c r="AQ35" i="232"/>
  <c r="AQ36" i="232" s="1"/>
  <c r="AS35" i="234"/>
  <c r="AQ36" i="234" s="1"/>
  <c r="AA35" i="224"/>
  <c r="BL5" i="224" s="1"/>
  <c r="AA35" i="231"/>
  <c r="BL5" i="231" s="1"/>
  <c r="AA35" i="267"/>
  <c r="BL5" i="267" s="1"/>
  <c r="AQ35" i="271"/>
  <c r="BM5" i="271"/>
  <c r="AA35" i="271"/>
  <c r="BL5" i="271" s="1"/>
  <c r="AA35" i="266"/>
  <c r="BL5" i="266" s="1"/>
  <c r="AA35" i="221"/>
  <c r="BL5" i="221" s="1"/>
  <c r="AS35" i="270"/>
  <c r="AR35" i="259"/>
  <c r="AS35" i="244"/>
  <c r="AS35" i="239"/>
  <c r="AQ36" i="239" s="1"/>
  <c r="AR35" i="230"/>
  <c r="AQ35" i="256"/>
  <c r="AA35" i="257"/>
  <c r="BL5" i="257" s="1"/>
  <c r="AR35" i="262"/>
  <c r="AS35" i="242"/>
  <c r="AQ36" i="242" s="1"/>
  <c r="AA35" i="264"/>
  <c r="BL5" i="264" s="1"/>
  <c r="AR35" i="220"/>
  <c r="AR35" i="252"/>
  <c r="AS35" i="232"/>
  <c r="AS35" i="246"/>
  <c r="AQ36" i="246" s="1"/>
  <c r="AA35" i="254"/>
  <c r="BL5" i="254" s="1"/>
  <c r="AA35" i="236"/>
  <c r="BL5" i="236" s="1"/>
  <c r="AS35" i="221"/>
  <c r="AQ36" i="221" s="1"/>
  <c r="AA35" i="251"/>
  <c r="BL5" i="251" s="1"/>
  <c r="AS35" i="268"/>
  <c r="AS35" i="243"/>
  <c r="AQ36" i="243" s="1"/>
  <c r="AA35" i="268"/>
  <c r="BL5" i="268" s="1"/>
  <c r="AS35" i="226"/>
  <c r="AQ36" i="226" s="1"/>
  <c r="AA35" i="219"/>
  <c r="BL5" i="219" s="1"/>
  <c r="AA35" i="227"/>
  <c r="BL5" i="227" s="1"/>
  <c r="AS35" i="223"/>
  <c r="AS35" i="214"/>
  <c r="AS35" i="269"/>
  <c r="AQ36" i="269" s="1"/>
  <c r="AA35" i="269"/>
  <c r="BL5" i="269" s="1"/>
  <c r="AS35" i="255"/>
  <c r="AS35" i="259"/>
  <c r="AQ35" i="213"/>
  <c r="AA35" i="265"/>
  <c r="BL5" i="265" s="1"/>
  <c r="AQ35" i="236"/>
  <c r="AS35" i="220"/>
  <c r="AA35" i="243"/>
  <c r="BL5" i="243" s="1"/>
  <c r="AR35" i="240"/>
  <c r="AS35" i="245"/>
  <c r="AQ35" i="237"/>
  <c r="AS35" i="224"/>
  <c r="AQ36" i="224" s="1"/>
  <c r="AA35" i="229"/>
  <c r="BL5" i="229" s="1"/>
  <c r="AQ35" i="245"/>
  <c r="AS35" i="218"/>
  <c r="AS35" i="260"/>
  <c r="AQ35" i="268"/>
  <c r="BM5" i="268"/>
  <c r="AA35" i="214"/>
  <c r="BL5" i="214" s="1"/>
  <c r="AR35" i="254"/>
  <c r="AS35" i="229"/>
  <c r="AQ36" i="229" s="1"/>
  <c r="AA35" i="248"/>
  <c r="BL5" i="248" s="1"/>
  <c r="AQ35" i="253"/>
  <c r="AS35" i="267"/>
  <c r="AS35" i="241"/>
  <c r="AQ36" i="241" s="1"/>
  <c r="AS35" i="261"/>
  <c r="AS35" i="256"/>
  <c r="AA35" i="239"/>
  <c r="BL5" i="239" s="1"/>
  <c r="AA35" i="240"/>
  <c r="BL5" i="240" s="1"/>
  <c r="AA35" i="247"/>
  <c r="BL5" i="247" s="1"/>
  <c r="AA35" i="228"/>
  <c r="BL5" i="228" s="1"/>
  <c r="AA35" i="234"/>
  <c r="BL5" i="234" s="1"/>
  <c r="AA35" i="246"/>
  <c r="BL5" i="246" s="1"/>
  <c r="AA35" i="253"/>
  <c r="BL5" i="253" s="1"/>
  <c r="AA35" i="255"/>
  <c r="BL5" i="255" s="1"/>
  <c r="AQ35" i="219"/>
  <c r="AA35" i="215"/>
  <c r="BL5" i="215" s="1"/>
  <c r="AA35" i="218"/>
  <c r="BL5" i="218" s="1"/>
  <c r="AS35" i="238"/>
  <c r="AQ36" i="238" s="1"/>
  <c r="AS35" i="230"/>
  <c r="AS35" i="254"/>
  <c r="AS35" i="263"/>
  <c r="AS35" i="266"/>
  <c r="AR35" i="267"/>
  <c r="BN5" i="267"/>
  <c r="AS35" i="265"/>
  <c r="AR35" i="265"/>
  <c r="AQ36" i="265" s="1"/>
  <c r="AQ35" i="266"/>
  <c r="AS35" i="264"/>
  <c r="AR35" i="264"/>
  <c r="BN5" i="264"/>
  <c r="AS35" i="262"/>
  <c r="AA35" i="263"/>
  <c r="BL5" i="263" s="1"/>
  <c r="AR35" i="263"/>
  <c r="BN5" i="263"/>
  <c r="AR35" i="261"/>
  <c r="BN5" i="261"/>
  <c r="AA35" i="261"/>
  <c r="BL5" i="261" s="1"/>
  <c r="AR35" i="260"/>
  <c r="AQ36" i="260" s="1"/>
  <c r="AS35" i="258"/>
  <c r="AS35" i="257"/>
  <c r="AQ36" i="257" s="1"/>
  <c r="AR35" i="258"/>
  <c r="BN5" i="258"/>
  <c r="AA35" i="256"/>
  <c r="BL5" i="256" s="1"/>
  <c r="AQ35" i="255"/>
  <c r="AQ36" i="255" s="1"/>
  <c r="BM5" i="255"/>
  <c r="AS35" i="253"/>
  <c r="AS35" i="252"/>
  <c r="AS35" i="251"/>
  <c r="AQ36" i="251"/>
  <c r="AQ35" i="252"/>
  <c r="BM5" i="252"/>
  <c r="AS35" i="250"/>
  <c r="AQ35" i="250"/>
  <c r="BM5" i="250"/>
  <c r="AS35" i="249"/>
  <c r="AQ36" i="249" s="1"/>
  <c r="AS35" i="248"/>
  <c r="AQ36" i="248" s="1"/>
  <c r="AS35" i="247"/>
  <c r="AQ36" i="247" s="1"/>
  <c r="AQ35" i="244"/>
  <c r="BM5" i="244"/>
  <c r="AA35" i="244"/>
  <c r="BL5" i="244" s="1"/>
  <c r="AA35" i="242"/>
  <c r="BL5" i="242" s="1"/>
  <c r="AS35" i="233"/>
  <c r="AQ36" i="233" s="1"/>
  <c r="AA35" i="233"/>
  <c r="BL5" i="233" s="1"/>
  <c r="AS35" i="231"/>
  <c r="AS35" i="227"/>
  <c r="AQ36" i="227" s="1"/>
  <c r="AA35" i="226"/>
  <c r="BL5" i="226" s="1"/>
  <c r="AS35" i="225"/>
  <c r="AQ36" i="225" s="1"/>
  <c r="AA35" i="225"/>
  <c r="BL5" i="225" s="1"/>
  <c r="AA35" i="223"/>
  <c r="BL5" i="223" s="1"/>
  <c r="AQ35" i="223"/>
  <c r="BM5" i="223"/>
  <c r="AA35" i="222"/>
  <c r="BL5" i="222" s="1"/>
  <c r="AA35" i="220"/>
  <c r="BL5" i="220" s="1"/>
  <c r="AA35" i="217"/>
  <c r="BL5" i="217" s="1"/>
  <c r="AA35" i="216"/>
  <c r="BL5" i="216" s="1"/>
  <c r="AS35" i="216"/>
  <c r="AQ35" i="216"/>
  <c r="AS35" i="215"/>
  <c r="AQ36" i="215" s="1"/>
  <c r="AF7" i="57"/>
  <c r="AG8" i="57"/>
  <c r="AH8" i="57" s="1"/>
  <c r="AI8" i="57" s="1"/>
  <c r="AQ12" i="80"/>
  <c r="AQ14" i="80"/>
  <c r="AQ15" i="80"/>
  <c r="AQ16" i="80"/>
  <c r="AQ17" i="80"/>
  <c r="AQ18" i="80"/>
  <c r="AQ19" i="80"/>
  <c r="AQ20" i="80"/>
  <c r="AQ21" i="80"/>
  <c r="AQ22" i="80"/>
  <c r="AQ23" i="80"/>
  <c r="AQ24" i="80"/>
  <c r="AQ25" i="80"/>
  <c r="AQ26" i="80"/>
  <c r="AQ27" i="80"/>
  <c r="AQ28" i="80"/>
  <c r="AQ29" i="80"/>
  <c r="AQ30" i="80"/>
  <c r="V8" i="58"/>
  <c r="O7" i="58"/>
  <c r="S7" i="58"/>
  <c r="U7" i="58"/>
  <c r="Y7" i="58"/>
  <c r="AB8" i="58"/>
  <c r="AA8" i="58"/>
  <c r="Z8" i="58"/>
  <c r="Y8" i="58"/>
  <c r="X8" i="58"/>
  <c r="R7" i="58"/>
  <c r="W8" i="58"/>
  <c r="U8" i="58"/>
  <c r="T8" i="58"/>
  <c r="S8" i="58"/>
  <c r="R8" i="58"/>
  <c r="Q8" i="58"/>
  <c r="P8" i="58"/>
  <c r="O8" i="58"/>
  <c r="AQ36" i="319" l="1"/>
  <c r="AQ36" i="316"/>
  <c r="AQ36" i="318"/>
  <c r="AQ36" i="310"/>
  <c r="AQ36" i="314"/>
  <c r="AQ36" i="311"/>
  <c r="AQ36" i="307"/>
  <c r="AQ36" i="309"/>
  <c r="AQ36" i="303"/>
  <c r="AQ36" i="304"/>
  <c r="AQ36" i="302"/>
  <c r="AQ36" i="305"/>
  <c r="AQ36" i="297"/>
  <c r="AQ36" i="300"/>
  <c r="AQ36" i="301"/>
  <c r="AQ36" i="299"/>
  <c r="AQ36" i="292"/>
  <c r="AQ36" i="298"/>
  <c r="AQ36" i="291"/>
  <c r="AQ36" i="294"/>
  <c r="AQ40" i="293"/>
  <c r="AQ36" i="290"/>
  <c r="AQ36" i="288"/>
  <c r="AQ36" i="282"/>
  <c r="AQ36" i="285"/>
  <c r="AQ36" i="286"/>
  <c r="AQ36" i="287"/>
  <c r="AQ36" i="279"/>
  <c r="AQ36" i="283"/>
  <c r="AQ36" i="240"/>
  <c r="AQ36" i="214"/>
  <c r="AQ36" i="237"/>
  <c r="AQ36" i="230"/>
  <c r="AQ36" i="231"/>
  <c r="AQ36" i="256"/>
  <c r="AQ36" i="274"/>
  <c r="AQ36" i="219"/>
  <c r="AQ36" i="270"/>
  <c r="AQ36" i="273"/>
  <c r="AQ36" i="244"/>
  <c r="AQ36" i="220"/>
  <c r="AQ36" i="236"/>
  <c r="AQ36" i="259"/>
  <c r="AQ36" i="213"/>
  <c r="AQ36" i="254"/>
  <c r="AQ36" i="262"/>
  <c r="AQ36" i="271"/>
  <c r="AQ36" i="261"/>
  <c r="AQ36" i="253"/>
  <c r="AQ36" i="223"/>
  <c r="AQ36" i="258"/>
  <c r="AQ36" i="264"/>
  <c r="AQ36" i="268"/>
  <c r="AQ36" i="267"/>
  <c r="AQ36" i="245"/>
  <c r="AQ36" i="263"/>
  <c r="AQ36" i="266"/>
  <c r="AQ36" i="252"/>
  <c r="AQ36" i="250"/>
  <c r="AQ36" i="216"/>
  <c r="AG7" i="57"/>
  <c r="AH7" i="57" s="1"/>
  <c r="AI7" i="57" l="1"/>
  <c r="Y32" i="80"/>
  <c r="Y35" i="80" s="1"/>
  <c r="BJ5" i="80" l="1"/>
  <c r="BW5" i="80" l="1"/>
  <c r="AX5" i="80"/>
  <c r="D118" i="56" s="1"/>
  <c r="AV5" i="80"/>
  <c r="AW5" i="80"/>
  <c r="AJ32" i="80"/>
  <c r="AI32" i="80"/>
  <c r="BH5" i="80" s="1"/>
  <c r="AH32" i="80"/>
  <c r="AG32" i="80"/>
  <c r="AF32" i="80"/>
  <c r="BE5" i="80" s="1"/>
  <c r="AE32" i="80"/>
  <c r="AD32" i="80"/>
  <c r="AC32" i="80"/>
  <c r="AC35" i="80" s="1"/>
  <c r="AB32" i="80"/>
  <c r="BA5" i="80" s="1"/>
  <c r="AA32" i="80"/>
  <c r="Z32" i="80"/>
  <c r="Z35" i="80" s="1"/>
  <c r="AJ31" i="80"/>
  <c r="CH5" i="80" s="1"/>
  <c r="AI31" i="80"/>
  <c r="CG5" i="80" s="1"/>
  <c r="AH31" i="80"/>
  <c r="CF5" i="80" s="1"/>
  <c r="AG31" i="80"/>
  <c r="CE5" i="80" s="1"/>
  <c r="AF31" i="80"/>
  <c r="CD5" i="80" s="1"/>
  <c r="AE31" i="80"/>
  <c r="CC5" i="80" s="1"/>
  <c r="AD31" i="80"/>
  <c r="CB5" i="80" s="1"/>
  <c r="AC31" i="80"/>
  <c r="CA5" i="80" s="1"/>
  <c r="AE35" i="80" l="1"/>
  <c r="BO5" i="80" s="1"/>
  <c r="BK5" i="80"/>
  <c r="BG5" i="80"/>
  <c r="AH35" i="80"/>
  <c r="BQ5" i="80" s="1"/>
  <c r="BI5" i="80"/>
  <c r="AI35" i="80"/>
  <c r="AY5" i="80"/>
  <c r="BX5" i="80"/>
  <c r="BC5" i="80"/>
  <c r="AD35" i="80"/>
  <c r="Y33" i="80"/>
  <c r="BB5" i="80"/>
  <c r="AC33" i="80"/>
  <c r="BF5" i="80"/>
  <c r="AG35" i="80"/>
  <c r="AG33" i="80"/>
  <c r="AS34" i="80"/>
  <c r="AZ5" i="80"/>
  <c r="BD5" i="80"/>
  <c r="BY5" i="80"/>
  <c r="AQ34" i="80"/>
  <c r="BZ5" i="80"/>
  <c r="AA35" i="80" l="1"/>
  <c r="BL5" i="80" s="1"/>
  <c r="BS5" i="80"/>
  <c r="BU5" i="80"/>
  <c r="BR5" i="80"/>
  <c r="AS35" i="80"/>
  <c r="AR35" i="80"/>
  <c r="BN5" i="80"/>
  <c r="AQ35" i="80"/>
  <c r="BP5" i="80"/>
  <c r="BT5" i="80"/>
  <c r="BM5" i="80"/>
  <c r="AT117" i="56"/>
  <c r="AT116" i="56"/>
  <c r="AT115" i="56"/>
  <c r="AT114" i="56"/>
  <c r="AT113" i="56"/>
  <c r="AT112" i="56"/>
  <c r="AT111" i="56"/>
  <c r="AT110" i="56"/>
  <c r="AT109" i="56"/>
  <c r="AT108" i="56"/>
  <c r="AT107" i="56"/>
  <c r="AT106" i="56"/>
  <c r="AT105" i="56"/>
  <c r="AT104" i="56"/>
  <c r="AT103" i="56"/>
  <c r="AT12" i="56"/>
  <c r="AT11" i="56"/>
  <c r="AQ36" i="80" l="1"/>
  <c r="BV5" i="80" s="1"/>
  <c r="AF118" i="56" l="1"/>
  <c r="AE118" i="56"/>
  <c r="AD118" i="56"/>
  <c r="AC118" i="56"/>
  <c r="J118" i="56"/>
  <c r="H118" i="56"/>
  <c r="O118" i="56"/>
  <c r="W118" i="56"/>
  <c r="K118" i="56"/>
  <c r="I118" i="56"/>
  <c r="G118" i="56"/>
  <c r="E118" i="56"/>
  <c r="AN118" i="56"/>
  <c r="AM118" i="56"/>
  <c r="AL118" i="56"/>
  <c r="AK118" i="56"/>
  <c r="AJ118" i="56"/>
  <c r="AI118" i="56"/>
  <c r="AH118" i="56"/>
  <c r="AG118" i="56"/>
  <c r="L118" i="56"/>
  <c r="W5" i="47"/>
  <c r="M5" i="59"/>
  <c r="AF4" i="59"/>
  <c r="W4" i="59"/>
  <c r="M4" i="59"/>
  <c r="E4" i="59"/>
  <c r="M5" i="58"/>
  <c r="E5" i="58"/>
  <c r="AI4" i="58"/>
  <c r="Y4" i="58"/>
  <c r="M4" i="58"/>
  <c r="E4" i="58"/>
  <c r="U118" i="56" l="1"/>
  <c r="S118" i="56"/>
  <c r="R118" i="56"/>
  <c r="F118" i="56"/>
  <c r="N118" i="56"/>
  <c r="V118" i="56"/>
  <c r="X118" i="56"/>
  <c r="M118" i="56"/>
  <c r="Q118" i="56" l="1"/>
  <c r="P118" i="56"/>
  <c r="AT10" i="56"/>
  <c r="AT118" i="56" s="1"/>
  <c r="AJ4" i="56" s="1"/>
  <c r="T118" i="56"/>
</calcChain>
</file>

<file path=xl/sharedStrings.xml><?xml version="1.0" encoding="utf-8"?>
<sst xmlns="http://schemas.openxmlformats.org/spreadsheetml/2006/main" count="48069" uniqueCount="1629">
  <si>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</si>
  <si>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</si>
  <si>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</si>
  <si>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</si>
  <si>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</si>
  <si>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</si>
  <si>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</si>
  <si>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</si>
  <si>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</si>
  <si>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</si>
  <si>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</si>
  <si>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</si>
  <si>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</si>
  <si>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</si>
  <si>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</si>
  <si>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</si>
  <si>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</si>
  <si>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</si>
  <si>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</si>
  <si>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</si>
  <si>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</si>
  <si>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</si>
  <si>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</si>
  <si>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</si>
  <si>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</si>
  <si>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</si>
  <si>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</si>
  <si>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</si>
  <si>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</si>
  <si>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</si>
  <si>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</si>
  <si>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</si>
  <si>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</si>
  <si>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</si>
  <si>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</si>
  <si>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</si>
  <si>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</si>
  <si>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</si>
  <si>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</si>
  <si>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</si>
  <si>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</si>
  <si>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</si>
  <si>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</si>
  <si>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</si>
  <si>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</si>
  <si>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</si>
  <si>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</si>
  <si>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</si>
  <si>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</si>
  <si>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</si>
  <si>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</si>
  <si>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</si>
  <si>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</si>
  <si>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</si>
  <si>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</si>
  <si>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</si>
  <si>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</si>
  <si>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</si>
  <si>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</si>
  <si>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</si>
  <si>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</si>
  <si>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</si>
  <si>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</si>
  <si>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</si>
  <si>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</si>
  <si>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</si>
  <si>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</si>
  <si>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</si>
  <si>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 xml:space="preserve">外力 </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</si>
  <si>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</si>
  <si>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</si>
  <si>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</si>
  <si>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</si>
  <si>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</si>
  <si>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</si>
  <si>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</si>
  <si>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</si>
  <si>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</si>
  <si>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</si>
  <si>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</si>
  <si>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</si>
  <si>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</si>
  <si>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</si>
  <si>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</si>
  <si>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</si>
  <si>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</si>
  <si>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</si>
  <si>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</si>
  <si>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</si>
  <si>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</si>
  <si>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</si>
  <si>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</si>
  <si>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</si>
  <si>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</si>
  <si>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</si>
  <si>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</si>
  <si>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</si>
  <si>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</si>
  <si>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</si>
  <si>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</si>
  <si>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</si>
  <si>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</si>
  <si>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</si>
  <si>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</si>
  <si>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</si>
  <si>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</si>
  <si>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</si>
  <si>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</si>
  <si>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</si>
  <si>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</si>
  <si>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</si>
  <si>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</si>
  <si>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</si>
  <si>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</si>
  <si>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</si>
  <si>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</si>
  <si>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</si>
  <si>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</si>
  <si>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</si>
  <si>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</si>
  <si>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</si>
  <si>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</si>
  <si>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</si>
  <si>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</si>
  <si>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</si>
  <si>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</si>
  <si>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</si>
  <si>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</si>
  <si>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</si>
  <si>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</si>
  <si>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</si>
  <si>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</si>
  <si>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</si>
  <si>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</si>
  <si>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</si>
  <si>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</si>
  <si>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</si>
  <si>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</si>
  <si>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</si>
  <si>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</si>
  <si>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</si>
  <si>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</si>
  <si>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</si>
  <si>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</si>
  <si>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</si>
  <si>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</si>
  <si>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</si>
  <si>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</si>
  <si>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</si>
  <si>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</si>
  <si>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</si>
  <si>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</si>
  <si>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</si>
  <si>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</si>
  <si>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</si>
  <si>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</si>
  <si>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</si>
  <si>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</si>
  <si>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</si>
  <si>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</si>
  <si>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</si>
  <si>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</si>
  <si>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</si>
  <si>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</si>
  <si>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</si>
  <si>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</si>
  <si>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</si>
  <si>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</si>
  <si>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</si>
  <si>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</si>
  <si>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</si>
  <si>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</si>
  <si>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</si>
  <si>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</si>
  <si>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</si>
  <si>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</si>
  <si>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</si>
  <si>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</si>
  <si>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</si>
  <si>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</si>
  <si>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</si>
  <si>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</si>
  <si>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</si>
  <si>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</si>
  <si>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</si>
  <si>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</si>
  <si>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</si>
  <si>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</si>
  <si>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</si>
  <si>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</si>
  <si>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</si>
  <si>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</si>
  <si>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</si>
  <si>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</si>
  <si>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</si>
  <si>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</si>
  <si>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</si>
  <si>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</si>
  <si>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</si>
  <si>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</si>
  <si>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</si>
  <si>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</si>
  <si>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</si>
  <si>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</si>
  <si>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</si>
  <si>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</si>
  <si>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</si>
  <si>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</si>
  <si>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</si>
  <si>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</si>
  <si>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</si>
  <si>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</si>
  <si>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</si>
  <si>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</si>
  <si>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</si>
  <si>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</si>
  <si>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</si>
  <si>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</si>
  <si>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</si>
  <si>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</si>
  <si>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</si>
  <si>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</si>
  <si>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</si>
  <si>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</si>
  <si>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</si>
  <si>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</si>
  <si>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</si>
  <si>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</si>
  <si>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</si>
  <si>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</si>
  <si>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</si>
  <si>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</si>
  <si>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</si>
  <si>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</si>
  <si>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</si>
  <si>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</si>
  <si>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</si>
  <si>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</si>
  <si>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</si>
  <si>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</si>
  <si>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</si>
  <si>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</si>
  <si>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</si>
  <si>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</si>
  <si>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</si>
  <si>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</si>
  <si>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</si>
  <si>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</si>
  <si>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</si>
  <si>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</si>
  <si>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</si>
  <si>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</si>
  <si>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</si>
  <si>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</si>
  <si>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</si>
  <si>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</si>
  <si>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</si>
  <si>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</si>
  <si>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</si>
  <si>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</si>
  <si>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</si>
  <si>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</si>
  <si>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</si>
  <si>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</si>
  <si>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</si>
  <si>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</si>
  <si>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</si>
  <si>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</si>
  <si>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</si>
  <si>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</si>
  <si>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</si>
  <si>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</si>
  <si>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</si>
  <si>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</si>
  <si>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</si>
  <si>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</si>
  <si>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</si>
  <si>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</si>
  <si>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</si>
  <si>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</si>
  <si>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</si>
  <si>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</si>
  <si>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</si>
  <si>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</si>
  <si>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</si>
  <si>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</si>
  <si>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</si>
  <si>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</si>
  <si>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</si>
  <si>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</si>
  <si>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</si>
  <si>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</si>
  <si>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</si>
  <si>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</si>
  <si>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</si>
  <si>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</si>
  <si>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</si>
  <si>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</si>
  <si>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</si>
  <si>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</si>
  <si>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</si>
  <si>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</si>
  <si>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</si>
  <si>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</si>
  <si>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</si>
  <si>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</si>
  <si>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r>
      <t xml:space="preserve">外力 </t>
    </r>
    <r>
      <rPr>
        <vertAlign val="superscript"/>
        <sz val="9"/>
        <rFont val="HGSｺﾞｼｯｸM"/>
        <family val="3"/>
        <charset val="128"/>
      </rPr>
      <t>注2</t>
    </r>
    <rPh sb="0" eb="2">
      <t>ガイリョク</t>
    </rPh>
    <rPh sb="3" eb="4">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</si>
  <si>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</si>
  <si>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</si>
  <si>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</si>
  <si>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</si>
  <si>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</si>
  <si>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</si>
  <si>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</si>
  <si>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</si>
  <si>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</si>
  <si>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</si>
  <si>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</si>
  <si>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</si>
  <si>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</si>
  <si>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</si>
  <si>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</si>
  <si>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</si>
  <si>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</si>
  <si>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</si>
  <si>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</si>
  <si>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</si>
  <si>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</si>
  <si>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</si>
  <si>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</si>
  <si>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</si>
  <si>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</si>
  <si>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</si>
  <si>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</si>
  <si>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</si>
  <si>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</si>
  <si>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</si>
  <si>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</si>
  <si>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</si>
  <si>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</si>
  <si>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</si>
  <si>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</si>
  <si>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</si>
  <si>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</si>
  <si>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</si>
  <si>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</si>
  <si>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</si>
  <si>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</si>
  <si>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</si>
  <si>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</si>
  <si>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</si>
  <si>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</si>
  <si>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</si>
  <si>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</si>
  <si>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</si>
  <si>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</si>
  <si>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</si>
  <si>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</si>
  <si>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</si>
  <si>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</si>
  <si>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</si>
  <si>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</si>
  <si>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</si>
  <si>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</si>
  <si>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</si>
  <si>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</si>
  <si>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</si>
  <si>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</si>
  <si>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</si>
  <si>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</si>
  <si>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</si>
  <si>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</si>
  <si>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</si>
  <si>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</si>
  <si>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</si>
  <si>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</si>
  <si>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</si>
  <si>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</si>
  <si>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</si>
  <si>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</si>
  <si>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</si>
  <si>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</si>
  <si>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</si>
  <si>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</si>
  <si>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</si>
  <si>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</si>
  <si>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</si>
  <si>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</si>
  <si>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</si>
  <si>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</si>
  <si>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</si>
  <si>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</si>
  <si>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</si>
  <si>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</si>
  <si>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</si>
  <si>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</si>
  <si>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</si>
  <si>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</si>
  <si>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</si>
  <si>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</si>
  <si>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</si>
  <si>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</si>
  <si>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</si>
  <si>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</si>
  <si>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</si>
  <si>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</si>
  <si>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</si>
  <si>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</si>
  <si>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</si>
  <si>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</si>
  <si>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</si>
  <si>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</si>
  <si>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</si>
  <si>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</si>
  <si>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</si>
  <si>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</si>
  <si>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</si>
  <si>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</si>
  <si>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</si>
  <si>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</si>
  <si>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</si>
  <si>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</si>
  <si>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</si>
  <si>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</si>
  <si>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</si>
  <si>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</si>
  <si>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</si>
  <si>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</si>
  <si>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</si>
  <si>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</si>
  <si>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</si>
  <si>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</si>
  <si>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</si>
  <si>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</si>
  <si>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</si>
  <si>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</si>
  <si>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</si>
  <si>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</si>
  <si>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</si>
  <si>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</si>
  <si>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</si>
  <si>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</si>
  <si>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</si>
  <si>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</si>
  <si>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</si>
  <si>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</si>
  <si>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</si>
  <si>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</si>
  <si>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</si>
  <si>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</si>
  <si>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</si>
  <si>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</si>
  <si>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</si>
  <si>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</si>
  <si>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</si>
  <si>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</si>
  <si>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</si>
  <si>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</si>
  <si>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</si>
  <si>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</si>
  <si>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</si>
  <si>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</si>
  <si>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</si>
  <si>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</si>
  <si>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</si>
  <si>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</si>
  <si>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</si>
  <si>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</si>
  <si>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</si>
  <si>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</si>
  <si>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</si>
  <si>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</si>
  <si>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</si>
  <si>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</si>
  <si>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</si>
  <si>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</si>
  <si>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</si>
  <si>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</si>
  <si>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</si>
  <si>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</si>
  <si>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</si>
  <si>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</si>
  <si>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</si>
  <si>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</si>
  <si>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</si>
  <si>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</si>
  <si>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</si>
  <si>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</si>
  <si>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</si>
  <si>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</si>
  <si>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</si>
  <si>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</si>
  <si>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</si>
  <si>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Ⅳ</t>
    <phoneticPr fontId="7"/>
  </si>
  <si>
    <t>Ⅲ</t>
    <phoneticPr fontId="7"/>
  </si>
  <si>
    <t>Ⅱ</t>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</si>
  <si>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</si>
  <si>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</si>
  <si>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</si>
  <si>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</si>
  <si>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</si>
  <si>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</si>
  <si>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</si>
  <si>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</si>
  <si>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</si>
  <si>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</si>
  <si>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</si>
  <si>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</si>
  <si>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</si>
  <si>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</si>
  <si>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</si>
  <si>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</si>
  <si>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</si>
  <si>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</si>
  <si>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</si>
  <si>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</si>
  <si>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</si>
  <si>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</si>
  <si>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</si>
  <si>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</si>
  <si>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</si>
  <si>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</si>
  <si>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</si>
  <si>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</si>
  <si>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</si>
  <si>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</si>
  <si>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</si>
  <si>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</si>
  <si>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</si>
  <si>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</si>
  <si>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</si>
  <si>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</si>
  <si>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</si>
  <si>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</si>
  <si>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</si>
  <si>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</si>
  <si>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</si>
  <si>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</si>
  <si>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</si>
  <si>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</si>
  <si>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</si>
  <si>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</si>
  <si>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</si>
  <si>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</si>
  <si>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</si>
  <si>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</si>
  <si>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</si>
  <si>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</si>
  <si>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</si>
  <si>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</si>
  <si>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</si>
  <si>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</si>
  <si>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</si>
  <si>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</si>
  <si>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</si>
  <si>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</si>
  <si>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</si>
  <si>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</si>
  <si>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</si>
  <si>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</si>
  <si>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</si>
  <si>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</si>
  <si>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</si>
  <si>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</si>
  <si>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</si>
  <si>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</si>
  <si>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</si>
  <si>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</si>
  <si>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</si>
  <si>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</si>
  <si>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</si>
  <si>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</si>
  <si>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</si>
  <si>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</si>
  <si>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</si>
  <si>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</si>
  <si>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</si>
  <si>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</si>
  <si>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</si>
  <si>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一般国道316号</t>
    <phoneticPr fontId="8"/>
  </si>
  <si>
    <t>長門土木建築事務所</t>
    <phoneticPr fontId="8"/>
  </si>
  <si>
    <t>山口県長門市渋木</t>
    <phoneticPr fontId="8"/>
  </si>
  <si>
    <t>株式会社オリエンタルコンサルタンツ
妹尾　優大</t>
    <phoneticPr fontId="8"/>
  </si>
  <si>
    <t>無料</t>
    <phoneticPr fontId="8"/>
  </si>
  <si>
    <t>面壁型</t>
    <phoneticPr fontId="8"/>
  </si>
  <si>
    <t>コンクリート系</t>
    <phoneticPr fontId="8"/>
  </si>
  <si>
    <t>PS</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</si>
  <si>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</si>
  <si>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</si>
  <si>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</si>
  <si>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</si>
  <si>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</si>
  <si>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</si>
  <si>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</si>
  <si>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</si>
  <si>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</si>
  <si>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</si>
  <si>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</si>
  <si>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</si>
  <si>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</si>
  <si>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</si>
  <si>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</si>
  <si>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</si>
  <si>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</si>
  <si>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</si>
  <si>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</si>
  <si>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</si>
  <si>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</si>
  <si>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</si>
  <si>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</si>
  <si>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</si>
  <si>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PE</t>
  </si>
  <si>
    <t>34.31239,131.19108</t>
    <phoneticPr fontId="8"/>
  </si>
  <si>
    <t>オオガタオ</t>
    <phoneticPr fontId="8"/>
  </si>
  <si>
    <t>大ヶ峠トンネル</t>
    <rPh sb="0" eb="3">
      <t>オオガトウゲ</t>
    </rPh>
    <phoneticPr fontId="8"/>
  </si>
  <si>
    <t>山口県美祢市於福町</t>
    <rPh sb="0" eb="3">
      <t>ヤマグチケン</t>
    </rPh>
    <rPh sb="3" eb="6">
      <t>ミネシ</t>
    </rPh>
    <rPh sb="6" eb="8">
      <t>オフク</t>
    </rPh>
    <rPh sb="8" eb="9">
      <t>マチ</t>
    </rPh>
    <phoneticPr fontId="8"/>
  </si>
  <si>
    <t>パネル張工法</t>
    <rPh sb="3" eb="4">
      <t>ハリ</t>
    </rPh>
    <rPh sb="4" eb="6">
      <t>コウホウ</t>
    </rPh>
    <phoneticPr fontId="8"/>
  </si>
  <si>
    <t>坑門(面壁型)</t>
    <phoneticPr fontId="8"/>
  </si>
  <si>
    <t>S1</t>
    <phoneticPr fontId="8"/>
  </si>
  <si>
    <t>S2</t>
    <phoneticPr fontId="8"/>
  </si>
  <si>
    <t>S3</t>
    <phoneticPr fontId="8"/>
  </si>
  <si>
    <t>S4</t>
    <phoneticPr fontId="8"/>
  </si>
  <si>
    <t>S5</t>
    <phoneticPr fontId="8"/>
  </si>
  <si>
    <t>S6</t>
    <phoneticPr fontId="8"/>
  </si>
  <si>
    <t>〇</t>
  </si>
  <si>
    <t>〇</t>
    <phoneticPr fontId="8"/>
  </si>
  <si>
    <t>①</t>
    <phoneticPr fontId="7"/>
  </si>
  <si>
    <t>②</t>
    <phoneticPr fontId="7"/>
  </si>
  <si>
    <t>③</t>
    <phoneticPr fontId="7"/>
  </si>
  <si>
    <t>④⑤</t>
    <phoneticPr fontId="7"/>
  </si>
  <si>
    <t>⑥</t>
    <phoneticPr fontId="7"/>
  </si>
  <si>
    <t>⑦</t>
    <phoneticPr fontId="7"/>
  </si>
  <si>
    <t>④</t>
    <phoneticPr fontId="7"/>
  </si>
  <si>
    <t>⑤</t>
    <phoneticPr fontId="7"/>
  </si>
  <si>
    <t>⑧</t>
    <phoneticPr fontId="7"/>
  </si>
  <si>
    <t>⑨</t>
    <phoneticPr fontId="7"/>
  </si>
  <si>
    <t>⑩</t>
    <phoneticPr fontId="7"/>
  </si>
  <si>
    <t>⑪</t>
    <phoneticPr fontId="7"/>
  </si>
  <si>
    <t>⑫</t>
    <phoneticPr fontId="7"/>
  </si>
  <si>
    <t>⑬</t>
    <phoneticPr fontId="7"/>
  </si>
  <si>
    <t>⑭</t>
    <phoneticPr fontId="7"/>
  </si>
  <si>
    <t>⑮</t>
    <phoneticPr fontId="7"/>
  </si>
  <si>
    <t>⑯</t>
    <phoneticPr fontId="7"/>
  </si>
  <si>
    <t>⑰</t>
    <phoneticPr fontId="7"/>
  </si>
  <si>
    <t>⑱</t>
    <phoneticPr fontId="7"/>
  </si>
  <si>
    <t>⑲</t>
    <phoneticPr fontId="7"/>
  </si>
  <si>
    <t>⑳</t>
    <phoneticPr fontId="7"/>
  </si>
  <si>
    <t>㉑</t>
    <phoneticPr fontId="7"/>
  </si>
  <si>
    <t>㉒</t>
    <phoneticPr fontId="8"/>
  </si>
  <si>
    <t>⑯⑰⑱⑲</t>
    <phoneticPr fontId="7"/>
  </si>
  <si>
    <t>㉒</t>
    <phoneticPr fontId="7"/>
  </si>
  <si>
    <t>㉓</t>
    <phoneticPr fontId="7"/>
  </si>
  <si>
    <t>㉔㉕</t>
    <phoneticPr fontId="7"/>
  </si>
  <si>
    <t>㉖</t>
    <phoneticPr fontId="7"/>
  </si>
  <si>
    <t>㉗</t>
    <phoneticPr fontId="7"/>
  </si>
  <si>
    <t>㉘㉙</t>
    <phoneticPr fontId="7"/>
  </si>
  <si>
    <t>㉚</t>
    <phoneticPr fontId="7"/>
  </si>
  <si>
    <t>㉛㉜</t>
    <phoneticPr fontId="7"/>
  </si>
  <si>
    <t>㉝㉞</t>
    <phoneticPr fontId="7"/>
  </si>
  <si>
    <t>㉟㊱</t>
    <phoneticPr fontId="7"/>
  </si>
  <si>
    <t>㊲</t>
    <phoneticPr fontId="7"/>
  </si>
  <si>
    <t>㊳</t>
    <phoneticPr fontId="7"/>
  </si>
  <si>
    <t>㊴</t>
    <phoneticPr fontId="7"/>
  </si>
  <si>
    <t>㊵㊶</t>
    <phoneticPr fontId="7"/>
  </si>
  <si>
    <t>㊷</t>
    <phoneticPr fontId="7"/>
  </si>
  <si>
    <t>㊸</t>
    <phoneticPr fontId="7"/>
  </si>
  <si>
    <t>㊹</t>
    <phoneticPr fontId="7"/>
  </si>
  <si>
    <t>㊺</t>
    <phoneticPr fontId="7"/>
  </si>
  <si>
    <t>㊻</t>
    <phoneticPr fontId="7"/>
  </si>
  <si>
    <t>㊼</t>
    <phoneticPr fontId="7"/>
  </si>
  <si>
    <t>㊽㊾</t>
  </si>
  <si>
    <t>㊿</t>
    <phoneticPr fontId="7"/>
  </si>
  <si>
    <t>非常駐車帯</t>
    <phoneticPr fontId="8"/>
  </si>
  <si>
    <t>オオガタオ</t>
    <phoneticPr fontId="8"/>
  </si>
  <si>
    <t>大ヶ峠トンネル</t>
    <phoneticPr fontId="8"/>
  </si>
  <si>
    <t>一般国道316号</t>
    <phoneticPr fontId="8"/>
  </si>
  <si>
    <t>長門土木建築事務所</t>
    <phoneticPr fontId="8"/>
  </si>
  <si>
    <t>株式会社オリエンタルコンサルタンツ</t>
    <phoneticPr fontId="8"/>
  </si>
  <si>
    <t>妹尾　優大</t>
    <phoneticPr fontId="8"/>
  </si>
  <si>
    <t>PS</t>
    <phoneticPr fontId="8"/>
  </si>
  <si>
    <t>S002</t>
    <phoneticPr fontId="8"/>
  </si>
  <si>
    <t>S003</t>
    <phoneticPr fontId="8"/>
  </si>
  <si>
    <t>S004</t>
    <phoneticPr fontId="8"/>
  </si>
  <si>
    <t>S005</t>
    <phoneticPr fontId="8"/>
  </si>
  <si>
    <t>S006</t>
    <phoneticPr fontId="8"/>
  </si>
  <si>
    <t>S008</t>
    <phoneticPr fontId="8"/>
  </si>
  <si>
    <t>S009</t>
    <phoneticPr fontId="8"/>
  </si>
  <si>
    <t>S010</t>
    <phoneticPr fontId="8"/>
  </si>
  <si>
    <t>S011</t>
    <phoneticPr fontId="8"/>
  </si>
  <si>
    <t>S012</t>
    <phoneticPr fontId="8"/>
  </si>
  <si>
    <t>S013</t>
    <phoneticPr fontId="8"/>
  </si>
  <si>
    <t>S014</t>
    <phoneticPr fontId="8"/>
  </si>
  <si>
    <t>S015</t>
    <phoneticPr fontId="8"/>
  </si>
  <si>
    <t>S018</t>
    <phoneticPr fontId="8"/>
  </si>
  <si>
    <t>S019</t>
    <phoneticPr fontId="8"/>
  </si>
  <si>
    <t>S020</t>
    <phoneticPr fontId="8"/>
  </si>
  <si>
    <t>S023</t>
    <phoneticPr fontId="8"/>
  </si>
  <si>
    <t>S024</t>
    <phoneticPr fontId="8"/>
  </si>
  <si>
    <t>S025</t>
    <phoneticPr fontId="8"/>
  </si>
  <si>
    <t>S026</t>
    <phoneticPr fontId="8"/>
  </si>
  <si>
    <t>S027</t>
    <phoneticPr fontId="8"/>
  </si>
  <si>
    <t>S029</t>
    <phoneticPr fontId="8"/>
  </si>
  <si>
    <t>S030</t>
    <phoneticPr fontId="8"/>
  </si>
  <si>
    <t>S031</t>
    <phoneticPr fontId="8"/>
  </si>
  <si>
    <t>S032</t>
    <phoneticPr fontId="8"/>
  </si>
  <si>
    <t>S033</t>
    <phoneticPr fontId="8"/>
  </si>
  <si>
    <t>S034</t>
    <phoneticPr fontId="8"/>
  </si>
  <si>
    <t>S035</t>
    <phoneticPr fontId="8"/>
  </si>
  <si>
    <t>S036</t>
    <phoneticPr fontId="8"/>
  </si>
  <si>
    <t>S037</t>
    <phoneticPr fontId="8"/>
  </si>
  <si>
    <t>S038</t>
    <phoneticPr fontId="8"/>
  </si>
  <si>
    <t>S039</t>
    <phoneticPr fontId="8"/>
  </si>
  <si>
    <t>S040</t>
    <phoneticPr fontId="8"/>
  </si>
  <si>
    <t>S048</t>
    <phoneticPr fontId="8"/>
  </si>
  <si>
    <t>S041</t>
    <phoneticPr fontId="8"/>
  </si>
  <si>
    <t>S042</t>
    <phoneticPr fontId="8"/>
  </si>
  <si>
    <t>S043</t>
    <phoneticPr fontId="8"/>
  </si>
  <si>
    <t>S045</t>
    <phoneticPr fontId="8"/>
  </si>
  <si>
    <t>S046</t>
    <phoneticPr fontId="8"/>
  </si>
  <si>
    <t>S047</t>
    <phoneticPr fontId="8"/>
  </si>
  <si>
    <t>S049</t>
    <phoneticPr fontId="8"/>
  </si>
  <si>
    <t>S050</t>
    <phoneticPr fontId="8"/>
  </si>
  <si>
    <t>S051</t>
    <phoneticPr fontId="8"/>
  </si>
  <si>
    <t>S052</t>
    <phoneticPr fontId="8"/>
  </si>
  <si>
    <t>S053</t>
    <phoneticPr fontId="8"/>
  </si>
  <si>
    <t>S054</t>
    <phoneticPr fontId="8"/>
  </si>
  <si>
    <t>S055</t>
    <phoneticPr fontId="8"/>
  </si>
  <si>
    <t>S057</t>
    <phoneticPr fontId="8"/>
  </si>
  <si>
    <t>S058</t>
    <phoneticPr fontId="8"/>
  </si>
  <si>
    <t>S060</t>
    <phoneticPr fontId="8"/>
  </si>
  <si>
    <t>S061</t>
    <phoneticPr fontId="8"/>
  </si>
  <si>
    <t>S062</t>
    <phoneticPr fontId="8"/>
  </si>
  <si>
    <t>S064</t>
    <phoneticPr fontId="8"/>
  </si>
  <si>
    <t>S065</t>
    <phoneticPr fontId="8"/>
  </si>
  <si>
    <t>S067</t>
    <phoneticPr fontId="8"/>
  </si>
  <si>
    <t>S068</t>
    <phoneticPr fontId="8"/>
  </si>
  <si>
    <t>S069</t>
    <phoneticPr fontId="8"/>
  </si>
  <si>
    <t>S070</t>
    <phoneticPr fontId="8"/>
  </si>
  <si>
    <t>S071</t>
    <phoneticPr fontId="8"/>
  </si>
  <si>
    <t>S072</t>
    <phoneticPr fontId="8"/>
  </si>
  <si>
    <t>S073</t>
    <phoneticPr fontId="8"/>
  </si>
  <si>
    <t>S074</t>
    <phoneticPr fontId="8"/>
  </si>
  <si>
    <t>S075</t>
    <phoneticPr fontId="8"/>
  </si>
  <si>
    <t>S076</t>
    <phoneticPr fontId="8"/>
  </si>
  <si>
    <t>PE</t>
    <phoneticPr fontId="8"/>
  </si>
  <si>
    <t>S106</t>
    <phoneticPr fontId="8"/>
  </si>
  <si>
    <t>S105</t>
    <phoneticPr fontId="8"/>
  </si>
  <si>
    <t>S104</t>
    <phoneticPr fontId="8"/>
  </si>
  <si>
    <t>S103</t>
    <phoneticPr fontId="8"/>
  </si>
  <si>
    <t>S102</t>
    <phoneticPr fontId="8"/>
  </si>
  <si>
    <t>S101</t>
    <phoneticPr fontId="8"/>
  </si>
  <si>
    <t>S100</t>
    <phoneticPr fontId="8"/>
  </si>
  <si>
    <t>S099</t>
    <phoneticPr fontId="8"/>
  </si>
  <si>
    <t>S098</t>
    <phoneticPr fontId="8"/>
  </si>
  <si>
    <t>S097</t>
    <phoneticPr fontId="8"/>
  </si>
  <si>
    <t>S096</t>
    <phoneticPr fontId="8"/>
  </si>
  <si>
    <t>S095</t>
    <phoneticPr fontId="8"/>
  </si>
  <si>
    <t>S094</t>
    <phoneticPr fontId="8"/>
  </si>
  <si>
    <t>S093</t>
    <phoneticPr fontId="8"/>
  </si>
  <si>
    <t>S092</t>
    <phoneticPr fontId="8"/>
  </si>
  <si>
    <t>S091</t>
    <phoneticPr fontId="8"/>
  </si>
  <si>
    <t>S090</t>
    <phoneticPr fontId="8"/>
  </si>
  <si>
    <t>S089</t>
    <phoneticPr fontId="8"/>
  </si>
  <si>
    <t>S088</t>
    <phoneticPr fontId="8"/>
  </si>
  <si>
    <t>S087</t>
    <phoneticPr fontId="8"/>
  </si>
  <si>
    <t>S086</t>
    <phoneticPr fontId="8"/>
  </si>
  <si>
    <t>S085</t>
    <phoneticPr fontId="8"/>
  </si>
  <si>
    <t>S084</t>
    <phoneticPr fontId="8"/>
  </si>
  <si>
    <t>S083</t>
    <phoneticPr fontId="8"/>
  </si>
  <si>
    <t>S082</t>
    <phoneticPr fontId="8"/>
  </si>
  <si>
    <t>S081</t>
    <phoneticPr fontId="8"/>
  </si>
  <si>
    <t>S080</t>
    <phoneticPr fontId="8"/>
  </si>
  <si>
    <t>S079</t>
    <phoneticPr fontId="8"/>
  </si>
  <si>
    <t>S078</t>
    <phoneticPr fontId="8"/>
  </si>
  <si>
    <t>S077</t>
    <phoneticPr fontId="8"/>
  </si>
  <si>
    <t>S076</t>
    <phoneticPr fontId="8"/>
  </si>
  <si>
    <t>Ⅰ</t>
  </si>
  <si>
    <t>-</t>
    <phoneticPr fontId="8"/>
  </si>
  <si>
    <t>漏水、にじみ</t>
    <rPh sb="0" eb="2">
      <t>ロウスイ</t>
    </rPh>
    <phoneticPr fontId="8"/>
  </si>
  <si>
    <t>なし</t>
    <phoneticPr fontId="8"/>
  </si>
  <si>
    <t>漏水、にじみ</t>
    <phoneticPr fontId="8"/>
  </si>
  <si>
    <t>Ⅱa</t>
  </si>
  <si>
    <t>Ⅱ</t>
  </si>
  <si>
    <t>0.2m×0.1m</t>
    <phoneticPr fontId="8"/>
  </si>
  <si>
    <t>0.2m×0.1mの豆板</t>
    <rPh sb="10" eb="12">
      <t>マメイタ</t>
    </rPh>
    <phoneticPr fontId="8"/>
  </si>
  <si>
    <t>豆板</t>
    <rPh sb="0" eb="2">
      <t>マメイタ</t>
    </rPh>
    <phoneticPr fontId="8"/>
  </si>
  <si>
    <t>2.1m×0.1mのうき</t>
    <phoneticPr fontId="8"/>
  </si>
  <si>
    <t>導水工</t>
    <rPh sb="0" eb="2">
      <t>ドウスイ</t>
    </rPh>
    <rPh sb="2" eb="3">
      <t>コウ</t>
    </rPh>
    <phoneticPr fontId="8"/>
  </si>
  <si>
    <t>導水工新設により対策済み</t>
    <rPh sb="0" eb="3">
      <t>ドウスイコウ</t>
    </rPh>
    <rPh sb="3" eb="5">
      <t>シンセツ</t>
    </rPh>
    <rPh sb="8" eb="10">
      <t>タイサク</t>
    </rPh>
    <rPh sb="10" eb="11">
      <t>ズ</t>
    </rPh>
    <phoneticPr fontId="8"/>
  </si>
  <si>
    <t>導水工新設により対策済み</t>
    <phoneticPr fontId="8"/>
  </si>
  <si>
    <t>Ⅱb</t>
  </si>
  <si>
    <t>0.35m×1.2m</t>
    <phoneticPr fontId="8"/>
  </si>
  <si>
    <t>0.35m×1.2mの豆板</t>
    <rPh sb="11" eb="13">
      <t>マメイタ</t>
    </rPh>
    <phoneticPr fontId="8"/>
  </si>
  <si>
    <t>0.7m×0.1m</t>
    <phoneticPr fontId="8"/>
  </si>
  <si>
    <t>0.7m×0.1mのうき</t>
    <phoneticPr fontId="8"/>
  </si>
  <si>
    <t>うき</t>
    <phoneticPr fontId="8"/>
  </si>
  <si>
    <t>漏水跡</t>
    <rPh sb="2" eb="3">
      <t>アト</t>
    </rPh>
    <phoneticPr fontId="8"/>
  </si>
  <si>
    <t>漏水跡</t>
    <rPh sb="0" eb="2">
      <t>ロウスイ</t>
    </rPh>
    <rPh sb="2" eb="3">
      <t>アト</t>
    </rPh>
    <phoneticPr fontId="8"/>
  </si>
  <si>
    <t>20mm</t>
    <phoneticPr fontId="8"/>
  </si>
  <si>
    <t>20mmの段差</t>
    <rPh sb="5" eb="7">
      <t>ダンサ</t>
    </rPh>
    <phoneticPr fontId="8"/>
  </si>
  <si>
    <t>横断目地に20mmの段差</t>
    <rPh sb="0" eb="2">
      <t>オウダン</t>
    </rPh>
    <rPh sb="2" eb="4">
      <t>メジ</t>
    </rPh>
    <rPh sb="10" eb="12">
      <t>ダンサ</t>
    </rPh>
    <phoneticPr fontId="8"/>
  </si>
  <si>
    <t>漏水、滴水</t>
    <rPh sb="0" eb="2">
      <t>ロウスイ</t>
    </rPh>
    <rPh sb="3" eb="4">
      <t>テキ</t>
    </rPh>
    <rPh sb="4" eb="5">
      <t>スイ</t>
    </rPh>
    <phoneticPr fontId="8"/>
  </si>
  <si>
    <t>15mm</t>
    <phoneticPr fontId="8"/>
  </si>
  <si>
    <t>15mmの段差</t>
    <rPh sb="5" eb="7">
      <t>ダンサ</t>
    </rPh>
    <phoneticPr fontId="8"/>
  </si>
  <si>
    <t>横断目地に15mmの段差</t>
    <rPh sb="0" eb="2">
      <t>オウダン</t>
    </rPh>
    <rPh sb="2" eb="4">
      <t>メジ</t>
    </rPh>
    <rPh sb="10" eb="12">
      <t>ダンサ</t>
    </rPh>
    <phoneticPr fontId="8"/>
  </si>
  <si>
    <t>導水工</t>
    <rPh sb="0" eb="3">
      <t>ドウスイコウ</t>
    </rPh>
    <phoneticPr fontId="8"/>
  </si>
  <si>
    <t>0.8m×0.1m</t>
    <phoneticPr fontId="8"/>
  </si>
  <si>
    <t>0.8m×0.1mのうき(段差3mm)</t>
    <rPh sb="13" eb="15">
      <t>ダンサ</t>
    </rPh>
    <phoneticPr fontId="8"/>
  </si>
  <si>
    <t>1.9m×0.1m</t>
    <phoneticPr fontId="8"/>
  </si>
  <si>
    <t>0.35m×0.05m、0.7m×0.05mのうき</t>
    <phoneticPr fontId="8"/>
  </si>
  <si>
    <t>0.3m×0.1m</t>
    <phoneticPr fontId="8"/>
  </si>
  <si>
    <t>0.3m×0.1mのうき</t>
    <phoneticPr fontId="8"/>
  </si>
  <si>
    <t>1.7m×0.1m</t>
    <phoneticPr fontId="8"/>
  </si>
  <si>
    <t>0.4m×0.05m、1.0m×0.1mのうき</t>
    <phoneticPr fontId="8"/>
  </si>
  <si>
    <t>異物混入(木片)</t>
    <rPh sb="5" eb="7">
      <t>モクヘン</t>
    </rPh>
    <phoneticPr fontId="8"/>
  </si>
  <si>
    <t>0.2m×0.1mの異物混入(木片)</t>
    <rPh sb="10" eb="12">
      <t>イブツ</t>
    </rPh>
    <rPh sb="12" eb="14">
      <t>コンニュウ</t>
    </rPh>
    <phoneticPr fontId="8"/>
  </si>
  <si>
    <t>滞水</t>
    <rPh sb="0" eb="2">
      <t>タイスイ</t>
    </rPh>
    <phoneticPr fontId="8"/>
  </si>
  <si>
    <t>滞水跡</t>
    <rPh sb="0" eb="2">
      <t>タイスイ</t>
    </rPh>
    <rPh sb="2" eb="3">
      <t>アト</t>
    </rPh>
    <phoneticPr fontId="8"/>
  </si>
  <si>
    <t>0.25m×0.15m</t>
    <phoneticPr fontId="8"/>
  </si>
  <si>
    <t>0.25m×0.15mの豆板</t>
    <rPh sb="12" eb="14">
      <t>マメイタ</t>
    </rPh>
    <phoneticPr fontId="8"/>
  </si>
  <si>
    <t>漏水、滴水</t>
    <phoneticPr fontId="8"/>
  </si>
  <si>
    <t>0.1m×0.2m</t>
    <phoneticPr fontId="8"/>
  </si>
  <si>
    <t>0.1m×0.2mの鉄筋露出</t>
    <rPh sb="10" eb="14">
      <t>テッキンロシュツ</t>
    </rPh>
    <phoneticPr fontId="8"/>
  </si>
  <si>
    <t>鉄筋露出</t>
    <rPh sb="0" eb="2">
      <t>テッキン</t>
    </rPh>
    <rPh sb="2" eb="4">
      <t>ロシュツ</t>
    </rPh>
    <phoneticPr fontId="8"/>
  </si>
  <si>
    <t>0.4m×6.5m</t>
    <phoneticPr fontId="8"/>
  </si>
  <si>
    <t>8.4m×0.5m</t>
    <phoneticPr fontId="8"/>
  </si>
  <si>
    <t>4.6m×0.5m</t>
    <phoneticPr fontId="8"/>
  </si>
  <si>
    <t>6.4m×0.5m</t>
    <phoneticPr fontId="8"/>
  </si>
  <si>
    <t>漏水跡</t>
    <phoneticPr fontId="8"/>
  </si>
  <si>
    <t>0.1m×5.0m</t>
    <phoneticPr fontId="8"/>
  </si>
  <si>
    <t>0.1m×0.15m</t>
    <phoneticPr fontId="8"/>
  </si>
  <si>
    <t>0.1m×0.15mの鉄筋露出</t>
    <rPh sb="11" eb="13">
      <t>テッキン</t>
    </rPh>
    <rPh sb="13" eb="15">
      <t>ロシュツ</t>
    </rPh>
    <phoneticPr fontId="8"/>
  </si>
  <si>
    <t>0.2m×0.05m</t>
    <phoneticPr fontId="8"/>
  </si>
  <si>
    <t>0.2m×0.05mのうき</t>
    <phoneticPr fontId="8"/>
  </si>
  <si>
    <t>0.2m×0.5m</t>
    <phoneticPr fontId="8"/>
  </si>
  <si>
    <t>0.2m×0.5mのはく離</t>
    <rPh sb="12" eb="13">
      <t>リ</t>
    </rPh>
    <phoneticPr fontId="8"/>
  </si>
  <si>
    <t>導水工からの漏水、にじみ</t>
    <rPh sb="0" eb="2">
      <t>ドウスイ</t>
    </rPh>
    <rPh sb="2" eb="3">
      <t>コウ</t>
    </rPh>
    <phoneticPr fontId="8"/>
  </si>
  <si>
    <t>1.0m×0.3m</t>
    <phoneticPr fontId="8"/>
  </si>
  <si>
    <t>0.9m×0.35mのうき</t>
    <phoneticPr fontId="8"/>
  </si>
  <si>
    <t>側溝蓋のはく離</t>
    <rPh sb="0" eb="2">
      <t>ソッコウ</t>
    </rPh>
    <rPh sb="2" eb="3">
      <t>フタ</t>
    </rPh>
    <rPh sb="6" eb="7">
      <t>リ</t>
    </rPh>
    <phoneticPr fontId="8"/>
  </si>
  <si>
    <t>側溝蓋のはく離</t>
    <rPh sb="0" eb="2">
      <t>ソッコウ</t>
    </rPh>
    <rPh sb="2" eb="3">
      <t>フタ</t>
    </rPh>
    <phoneticPr fontId="8"/>
  </si>
  <si>
    <t>舗装のうき</t>
    <rPh sb="0" eb="2">
      <t>ホソウ</t>
    </rPh>
    <phoneticPr fontId="8"/>
  </si>
  <si>
    <t>1.0m×0.1m</t>
    <phoneticPr fontId="8"/>
  </si>
  <si>
    <t>0.4m×0.05m、0.45m×0.05mのうき</t>
    <phoneticPr fontId="8"/>
  </si>
  <si>
    <t>舗装のうき</t>
    <rPh sb="0" eb="2">
      <t>ホソウ</t>
    </rPh>
    <phoneticPr fontId="8"/>
  </si>
  <si>
    <t>0.3m×3.3m</t>
    <phoneticPr fontId="8"/>
  </si>
  <si>
    <t>漏水跡</t>
    <rPh sb="0" eb="3">
      <t>ロウスイアト</t>
    </rPh>
    <phoneticPr fontId="8"/>
  </si>
  <si>
    <t>0.5m×6.5mの滞水</t>
    <rPh sb="10" eb="12">
      <t>タイスイ</t>
    </rPh>
    <phoneticPr fontId="8"/>
  </si>
  <si>
    <t>0.6m×0.1m</t>
    <phoneticPr fontId="8"/>
  </si>
  <si>
    <t>0.4m×0.1m</t>
    <phoneticPr fontId="8"/>
  </si>
  <si>
    <t>0.4m×0.1mのうき</t>
    <phoneticPr fontId="8"/>
  </si>
  <si>
    <t>ひび割れ注入工</t>
    <rPh sb="2" eb="3">
      <t>ワ</t>
    </rPh>
    <rPh sb="4" eb="7">
      <t>チュウニュウコウ</t>
    </rPh>
    <phoneticPr fontId="8"/>
  </si>
  <si>
    <t>ひび割れ注入工により対策済み</t>
    <rPh sb="10" eb="12">
      <t>タイサク</t>
    </rPh>
    <rPh sb="12" eb="13">
      <t>ズ</t>
    </rPh>
    <phoneticPr fontId="8"/>
  </si>
  <si>
    <t>0.7m×0.7mの閉合ひび割れ(打音異常なし)</t>
    <rPh sb="10" eb="12">
      <t>ヘイゴウ</t>
    </rPh>
    <rPh sb="14" eb="15">
      <t>ワ</t>
    </rPh>
    <rPh sb="17" eb="19">
      <t>ダオン</t>
    </rPh>
    <rPh sb="19" eb="21">
      <t>イジョウ</t>
    </rPh>
    <phoneticPr fontId="8"/>
  </si>
  <si>
    <t>0.1m×1.1m</t>
    <phoneticPr fontId="8"/>
  </si>
  <si>
    <t>0.1m×1.1mのうき</t>
    <phoneticPr fontId="8"/>
  </si>
  <si>
    <t>5.2m×0.5m</t>
    <phoneticPr fontId="8"/>
  </si>
  <si>
    <t>導水工からの漏水、にじみ</t>
    <rPh sb="0" eb="2">
      <t>ドウスイ</t>
    </rPh>
    <rPh sb="2" eb="3">
      <t>コウ</t>
    </rPh>
    <rPh sb="6" eb="8">
      <t>ロウスイ</t>
    </rPh>
    <phoneticPr fontId="8"/>
  </si>
  <si>
    <t>1.4m×0.1m</t>
    <phoneticPr fontId="8"/>
  </si>
  <si>
    <t>1.4m×0.1mのうき</t>
    <phoneticPr fontId="8"/>
  </si>
  <si>
    <t>0.4m×0.5mの閉合ひびわれ(打音異常なし)</t>
    <rPh sb="10" eb="12">
      <t>ヘイゴウ</t>
    </rPh>
    <rPh sb="17" eb="19">
      <t>ダオン</t>
    </rPh>
    <rPh sb="19" eb="21">
      <t>イジョウ</t>
    </rPh>
    <phoneticPr fontId="8"/>
  </si>
  <si>
    <t>ひび割れ注入工により対策済み</t>
    <rPh sb="2" eb="3">
      <t>ワ</t>
    </rPh>
    <rPh sb="4" eb="7">
      <t>チュウニュウコウ</t>
    </rPh>
    <rPh sb="10" eb="13">
      <t>タイサクズ</t>
    </rPh>
    <phoneticPr fontId="8"/>
  </si>
  <si>
    <t>ひび割れ注入工</t>
    <phoneticPr fontId="8"/>
  </si>
  <si>
    <t>1mmの段差</t>
    <rPh sb="4" eb="6">
      <t>ダンサ</t>
    </rPh>
    <phoneticPr fontId="8"/>
  </si>
  <si>
    <t>0.35m×0.1m</t>
    <phoneticPr fontId="8"/>
  </si>
  <si>
    <t>0.35m×0.1mのうき</t>
    <phoneticPr fontId="8"/>
  </si>
  <si>
    <t>ひび割れからの漏水、にじみ</t>
    <rPh sb="2" eb="3">
      <t>ワ</t>
    </rPh>
    <rPh sb="7" eb="9">
      <t>ロウスイ</t>
    </rPh>
    <phoneticPr fontId="8"/>
  </si>
  <si>
    <t>8.1m×0.9m</t>
    <phoneticPr fontId="8"/>
  </si>
  <si>
    <t>8.5m×0.5m</t>
    <phoneticPr fontId="8"/>
  </si>
  <si>
    <t>0.2m×0.05mの鉄筋露出</t>
    <rPh sb="11" eb="13">
      <t>テッキン</t>
    </rPh>
    <rPh sb="13" eb="15">
      <t>ロシュツ</t>
    </rPh>
    <phoneticPr fontId="8"/>
  </si>
  <si>
    <t>目地付近の鉄筋露出</t>
    <rPh sb="0" eb="2">
      <t>メジ</t>
    </rPh>
    <rPh sb="2" eb="4">
      <t>フキン</t>
    </rPh>
    <rPh sb="5" eb="7">
      <t>テッキン</t>
    </rPh>
    <rPh sb="7" eb="9">
      <t>ロシュツ</t>
    </rPh>
    <phoneticPr fontId="8"/>
  </si>
  <si>
    <t>0.1m×0.15mのうき</t>
    <phoneticPr fontId="8"/>
  </si>
  <si>
    <t>側溝蓋のうき</t>
    <rPh sb="0" eb="2">
      <t>ソッコウ</t>
    </rPh>
    <rPh sb="2" eb="3">
      <t>フタ</t>
    </rPh>
    <phoneticPr fontId="8"/>
  </si>
  <si>
    <t>0.3m×0.2mの豆板</t>
    <rPh sb="10" eb="12">
      <t>マメイタ</t>
    </rPh>
    <phoneticPr fontId="8"/>
  </si>
  <si>
    <t>0.6m×0.3mの閉合ひび割れ(打音異常なし)</t>
    <rPh sb="10" eb="12">
      <t>ヘイゴウ</t>
    </rPh>
    <rPh sb="14" eb="15">
      <t>ワ</t>
    </rPh>
    <rPh sb="17" eb="21">
      <t>ダオンイジョウ</t>
    </rPh>
    <phoneticPr fontId="8"/>
  </si>
  <si>
    <t>ひび割れ注入工により対策済み</t>
    <rPh sb="10" eb="13">
      <t>タイサクズ</t>
    </rPh>
    <phoneticPr fontId="8"/>
  </si>
  <si>
    <t>0.1m×0.3mの閉合ひび割れ(打音異常なし)</t>
    <phoneticPr fontId="8"/>
  </si>
  <si>
    <t>側溝蓋のはく離</t>
    <rPh sb="0" eb="3">
      <t>ソッコウフタ</t>
    </rPh>
    <rPh sb="6" eb="7">
      <t>リ</t>
    </rPh>
    <phoneticPr fontId="8"/>
  </si>
  <si>
    <t>導水工新設により対策済み</t>
    <rPh sb="0" eb="5">
      <t>ドウスイコウシンセツ</t>
    </rPh>
    <rPh sb="8" eb="11">
      <t>タイサクズ</t>
    </rPh>
    <phoneticPr fontId="8"/>
  </si>
  <si>
    <t>0.9m×0.15mのうき</t>
    <phoneticPr fontId="8"/>
  </si>
  <si>
    <t>1.0m×2.4mの内装板の破損</t>
    <rPh sb="10" eb="12">
      <t>ナイソウ</t>
    </rPh>
    <rPh sb="12" eb="13">
      <t>バン</t>
    </rPh>
    <rPh sb="14" eb="16">
      <t>ハソン</t>
    </rPh>
    <phoneticPr fontId="8"/>
  </si>
  <si>
    <t>内装板更新</t>
    <rPh sb="0" eb="2">
      <t>ナイソウ</t>
    </rPh>
    <rPh sb="2" eb="3">
      <t>バン</t>
    </rPh>
    <rPh sb="3" eb="5">
      <t>コウシン</t>
    </rPh>
    <phoneticPr fontId="8"/>
  </si>
  <si>
    <t>内装板更新により対策済み</t>
    <rPh sb="2" eb="3">
      <t>バン</t>
    </rPh>
    <rPh sb="8" eb="11">
      <t>タイサクズ</t>
    </rPh>
    <phoneticPr fontId="8"/>
  </si>
  <si>
    <t>断面修復工</t>
    <rPh sb="0" eb="5">
      <t>ダンメンシュウフクコウ</t>
    </rPh>
    <phoneticPr fontId="8"/>
  </si>
  <si>
    <t>断面修復工により対策済み</t>
    <rPh sb="8" eb="11">
      <t>タイサクズ</t>
    </rPh>
    <phoneticPr fontId="8"/>
  </si>
  <si>
    <t>0.1m×0.6m</t>
    <phoneticPr fontId="8"/>
  </si>
  <si>
    <t>0.12m×0.75mのうき(5mmの傾き)</t>
    <rPh sb="19" eb="20">
      <t>カタム</t>
    </rPh>
    <phoneticPr fontId="8"/>
  </si>
  <si>
    <t>うき(5mmの傾き)</t>
    <rPh sb="7" eb="8">
      <t>カタム</t>
    </rPh>
    <phoneticPr fontId="8"/>
  </si>
  <si>
    <t>1.0m×1.2mの内装板の破損</t>
    <rPh sb="10" eb="12">
      <t>ナイソウ</t>
    </rPh>
    <rPh sb="12" eb="13">
      <t>バン</t>
    </rPh>
    <rPh sb="14" eb="16">
      <t>ハソン</t>
    </rPh>
    <phoneticPr fontId="8"/>
  </si>
  <si>
    <t>内装板更新</t>
    <rPh sb="0" eb="3">
      <t>ナイソウバン</t>
    </rPh>
    <rPh sb="3" eb="5">
      <t>コウシン</t>
    </rPh>
    <phoneticPr fontId="8"/>
  </si>
  <si>
    <t>内装板更新により対策済み</t>
    <rPh sb="8" eb="11">
      <t>タイサクズ</t>
    </rPh>
    <phoneticPr fontId="8"/>
  </si>
  <si>
    <t>漏水、流下</t>
    <rPh sb="0" eb="2">
      <t>ロウスイ</t>
    </rPh>
    <rPh sb="3" eb="5">
      <t>リュウカ</t>
    </rPh>
    <phoneticPr fontId="8"/>
  </si>
  <si>
    <t>-</t>
    <phoneticPr fontId="8"/>
  </si>
  <si>
    <t>漏水、にじみ</t>
    <rPh sb="0" eb="2">
      <t>ロウスイ</t>
    </rPh>
    <phoneticPr fontId="8"/>
  </si>
  <si>
    <t>なし</t>
    <phoneticPr fontId="8"/>
  </si>
  <si>
    <t>漏水跡</t>
    <rPh sb="0" eb="2">
      <t>ロウスイ</t>
    </rPh>
    <rPh sb="2" eb="3">
      <t>アト</t>
    </rPh>
    <phoneticPr fontId="8"/>
  </si>
  <si>
    <t>0.3m×2.2m</t>
    <phoneticPr fontId="8"/>
  </si>
  <si>
    <t>0.5m×3.5mの滞水</t>
    <rPh sb="10" eb="12">
      <t>タイスイ</t>
    </rPh>
    <phoneticPr fontId="8"/>
  </si>
  <si>
    <t>滞水</t>
    <rPh sb="0" eb="2">
      <t>タイスイ</t>
    </rPh>
    <phoneticPr fontId="8"/>
  </si>
  <si>
    <t>30mm</t>
    <phoneticPr fontId="8"/>
  </si>
  <si>
    <t>20mmの傾き</t>
    <rPh sb="5" eb="6">
      <t>カタム</t>
    </rPh>
    <phoneticPr fontId="8"/>
  </si>
  <si>
    <t>30mmの傾き</t>
    <rPh sb="5" eb="6">
      <t>カタム</t>
    </rPh>
    <phoneticPr fontId="8"/>
  </si>
  <si>
    <t>10mm</t>
    <phoneticPr fontId="8"/>
  </si>
  <si>
    <t>10mmの段差</t>
    <rPh sb="5" eb="7">
      <t>ダンサ</t>
    </rPh>
    <phoneticPr fontId="8"/>
  </si>
  <si>
    <t>横断目地に10mmの段差</t>
    <rPh sb="0" eb="4">
      <t>オウダンメジ</t>
    </rPh>
    <rPh sb="10" eb="12">
      <t>ダンサ</t>
    </rPh>
    <phoneticPr fontId="8"/>
  </si>
  <si>
    <t>0.1m×0.4m</t>
    <phoneticPr fontId="8"/>
  </si>
  <si>
    <t>15mm</t>
    <phoneticPr fontId="8"/>
  </si>
  <si>
    <t>15mmの傾き</t>
    <rPh sb="5" eb="6">
      <t>カタム</t>
    </rPh>
    <phoneticPr fontId="8"/>
  </si>
  <si>
    <t>0.1m×0.3m</t>
    <phoneticPr fontId="8"/>
  </si>
  <si>
    <t>0.1m×0.3mのうき</t>
    <phoneticPr fontId="8"/>
  </si>
  <si>
    <t>0.9m×0.1m</t>
    <phoneticPr fontId="8"/>
  </si>
  <si>
    <t>舗装のうき</t>
    <rPh sb="0" eb="2">
      <t>ホソウ</t>
    </rPh>
    <phoneticPr fontId="8"/>
  </si>
  <si>
    <t>導水工</t>
    <rPh sb="0" eb="2">
      <t>ドウスイ</t>
    </rPh>
    <rPh sb="2" eb="3">
      <t>コウ</t>
    </rPh>
    <phoneticPr fontId="8"/>
  </si>
  <si>
    <t>導水工新設により対策済み</t>
    <rPh sb="3" eb="5">
      <t>シンセツ</t>
    </rPh>
    <rPh sb="8" eb="11">
      <t>タイサクズ</t>
    </rPh>
    <phoneticPr fontId="8"/>
  </si>
  <si>
    <t>漏水跡</t>
    <rPh sb="0" eb="3">
      <t>ロウスイアト</t>
    </rPh>
    <phoneticPr fontId="8"/>
  </si>
  <si>
    <t>0.2m×0.5m</t>
    <phoneticPr fontId="8"/>
  </si>
  <si>
    <t>側溝蓋のはく離</t>
    <rPh sb="0" eb="2">
      <t>ソッコウ</t>
    </rPh>
    <rPh sb="2" eb="3">
      <t>ブタ</t>
    </rPh>
    <rPh sb="6" eb="7">
      <t>リ</t>
    </rPh>
    <phoneticPr fontId="8"/>
  </si>
  <si>
    <t>1mmの段差</t>
    <rPh sb="4" eb="6">
      <t>ダンサ</t>
    </rPh>
    <phoneticPr fontId="8"/>
  </si>
  <si>
    <t>ひび割れ注入工</t>
    <rPh sb="2" eb="3">
      <t>ワ</t>
    </rPh>
    <rPh sb="4" eb="7">
      <t>チュウニュウコウ</t>
    </rPh>
    <phoneticPr fontId="8"/>
  </si>
  <si>
    <t>ひび割れ注入工により対策済み</t>
    <rPh sb="10" eb="13">
      <t>タイサクズ</t>
    </rPh>
    <phoneticPr fontId="8"/>
  </si>
  <si>
    <t>0.1m×0.4mの欠損</t>
    <rPh sb="10" eb="12">
      <t>ケッソン</t>
    </rPh>
    <phoneticPr fontId="8"/>
  </si>
  <si>
    <t>5mmのひび割れ</t>
    <rPh sb="6" eb="7">
      <t>ワ</t>
    </rPh>
    <phoneticPr fontId="8"/>
  </si>
  <si>
    <t>5.3m×0.5m</t>
    <phoneticPr fontId="8"/>
  </si>
  <si>
    <t>ひび割れ注入工</t>
    <rPh sb="2" eb="3">
      <t>ワ</t>
    </rPh>
    <rPh sb="4" eb="6">
      <t>チュウニュウ</t>
    </rPh>
    <rPh sb="6" eb="7">
      <t>コウ</t>
    </rPh>
    <phoneticPr fontId="8"/>
  </si>
  <si>
    <t>断面修復工</t>
    <rPh sb="0" eb="4">
      <t>ダンメンシュウフク</t>
    </rPh>
    <rPh sb="4" eb="5">
      <t>コウ</t>
    </rPh>
    <phoneticPr fontId="8"/>
  </si>
  <si>
    <t>断面修復工により対策済み</t>
    <rPh sb="0" eb="2">
      <t>ダンメン</t>
    </rPh>
    <rPh sb="2" eb="4">
      <t>シュウフク</t>
    </rPh>
    <rPh sb="4" eb="5">
      <t>コウ</t>
    </rPh>
    <rPh sb="8" eb="11">
      <t>タイサクズ</t>
    </rPh>
    <phoneticPr fontId="8"/>
  </si>
  <si>
    <t>目地からの漏水、にじみ</t>
    <rPh sb="0" eb="2">
      <t>メジ</t>
    </rPh>
    <rPh sb="5" eb="7">
      <t>ロウスイ</t>
    </rPh>
    <phoneticPr fontId="8"/>
  </si>
  <si>
    <t>0.15m×0.05m</t>
    <phoneticPr fontId="8"/>
  </si>
  <si>
    <t>0.15m×0.05mのうき</t>
    <phoneticPr fontId="8"/>
  </si>
  <si>
    <t>導水工</t>
    <rPh sb="0" eb="3">
      <t>ドウスイコウ</t>
    </rPh>
    <phoneticPr fontId="8"/>
  </si>
  <si>
    <t>導水工新設により対策済み</t>
    <rPh sb="0" eb="5">
      <t>ドウスイコウシンセツ</t>
    </rPh>
    <rPh sb="8" eb="11">
      <t>タイサクズ</t>
    </rPh>
    <phoneticPr fontId="8"/>
  </si>
  <si>
    <t>8.4m×0.5m</t>
    <phoneticPr fontId="8"/>
  </si>
  <si>
    <t>4.4m×1.1m</t>
    <phoneticPr fontId="8"/>
  </si>
  <si>
    <t>0.4m×12.5m</t>
    <phoneticPr fontId="8"/>
  </si>
  <si>
    <t>4.6m×0.5m</t>
    <phoneticPr fontId="8"/>
  </si>
  <si>
    <t>導水工からの漏水、にじみ</t>
    <rPh sb="0" eb="2">
      <t>ドウスイ</t>
    </rPh>
    <rPh sb="2" eb="3">
      <t>コウ</t>
    </rPh>
    <rPh sb="6" eb="8">
      <t>ロウスイ</t>
    </rPh>
    <phoneticPr fontId="8"/>
  </si>
  <si>
    <t>側溝蓋のはく離</t>
    <rPh sb="0" eb="3">
      <t>ソッコウフタ</t>
    </rPh>
    <rPh sb="6" eb="7">
      <t>リ</t>
    </rPh>
    <phoneticPr fontId="8"/>
  </si>
  <si>
    <t>0.3m×0.2m</t>
    <phoneticPr fontId="8"/>
  </si>
  <si>
    <t>0.5m×0.25mのうき</t>
    <phoneticPr fontId="8"/>
  </si>
  <si>
    <t>1.9m×0.1m</t>
    <phoneticPr fontId="8"/>
  </si>
  <si>
    <t>0.2m×0.2m</t>
    <phoneticPr fontId="8"/>
  </si>
  <si>
    <t>0.2m×0.2mのうき</t>
    <phoneticPr fontId="8"/>
  </si>
  <si>
    <t>9.9m×0.5m</t>
    <phoneticPr fontId="8"/>
  </si>
  <si>
    <t>ひび割れからの漏水、にじみ</t>
    <rPh sb="2" eb="3">
      <t>ワ</t>
    </rPh>
    <rPh sb="7" eb="9">
      <t>ロウスイ</t>
    </rPh>
    <phoneticPr fontId="8"/>
  </si>
  <si>
    <t>1.2m×0.05m</t>
    <phoneticPr fontId="8"/>
  </si>
  <si>
    <t>1.2m×0.05mのうき</t>
    <phoneticPr fontId="8"/>
  </si>
  <si>
    <t>3mmのひび割れ</t>
    <rPh sb="6" eb="7">
      <t>ワ</t>
    </rPh>
    <phoneticPr fontId="8"/>
  </si>
  <si>
    <t>ひび割れ注入工により対策済み</t>
    <rPh sb="2" eb="3">
      <t>ワ</t>
    </rPh>
    <rPh sb="10" eb="13">
      <t>タイサクズ</t>
    </rPh>
    <phoneticPr fontId="8"/>
  </si>
  <si>
    <t>ひび割れ注入工</t>
    <phoneticPr fontId="8"/>
  </si>
  <si>
    <t>ひび割れ注入工により対策済み</t>
    <phoneticPr fontId="8"/>
  </si>
  <si>
    <t>ひび割れからの漏水、にじみ</t>
    <rPh sb="2" eb="3">
      <t>ワ</t>
    </rPh>
    <phoneticPr fontId="8"/>
  </si>
  <si>
    <t>0.05m×0.15mのはく落</t>
    <rPh sb="14" eb="15">
      <t>ラク</t>
    </rPh>
    <phoneticPr fontId="8"/>
  </si>
  <si>
    <t>ひび割れ注入工により対策済み</t>
    <rPh sb="2" eb="3">
      <t>ワ</t>
    </rPh>
    <rPh sb="4" eb="7">
      <t>チュウニュウコウ</t>
    </rPh>
    <rPh sb="10" eb="13">
      <t>タイサクズ</t>
    </rPh>
    <phoneticPr fontId="8"/>
  </si>
  <si>
    <t>9.6m×0.5m</t>
    <phoneticPr fontId="8"/>
  </si>
  <si>
    <t>0.05m×0.2mのうき</t>
    <phoneticPr fontId="8"/>
  </si>
  <si>
    <t>0.5m×0.1m</t>
    <phoneticPr fontId="8"/>
  </si>
  <si>
    <t>0.1m×0.5m</t>
    <phoneticPr fontId="8"/>
  </si>
  <si>
    <t>0.15m×0.6mのうき</t>
    <phoneticPr fontId="8"/>
  </si>
  <si>
    <t>うき</t>
    <phoneticPr fontId="8"/>
  </si>
  <si>
    <t>4.6m×0.05m</t>
    <phoneticPr fontId="8"/>
  </si>
  <si>
    <t>4.6m×0.03mの豆板</t>
    <rPh sb="11" eb="13">
      <t>マメイタ</t>
    </rPh>
    <phoneticPr fontId="8"/>
  </si>
  <si>
    <t>目地付近の豆板</t>
    <rPh sb="0" eb="2">
      <t>メジ</t>
    </rPh>
    <rPh sb="2" eb="4">
      <t>フキン</t>
    </rPh>
    <rPh sb="5" eb="7">
      <t>マメイタ</t>
    </rPh>
    <phoneticPr fontId="8"/>
  </si>
  <si>
    <t>6.4m×0.5m</t>
    <phoneticPr fontId="8"/>
  </si>
  <si>
    <t>0.15m×0.5mのうき</t>
    <phoneticPr fontId="8"/>
  </si>
  <si>
    <t>側溝蓋のうき</t>
    <rPh sb="0" eb="3">
      <t>ソッコウフタ</t>
    </rPh>
    <phoneticPr fontId="8"/>
  </si>
  <si>
    <t>2.6m×0.05m</t>
    <phoneticPr fontId="8"/>
  </si>
  <si>
    <t>2.6m×0.05mのうき</t>
    <phoneticPr fontId="8"/>
  </si>
  <si>
    <t>0.15m×0.45mの欠損</t>
    <rPh sb="12" eb="14">
      <t>ケッソン</t>
    </rPh>
    <phoneticPr fontId="8"/>
  </si>
  <si>
    <t>断面修復工</t>
    <rPh sb="0" eb="4">
      <t>ダンメンシュウフク</t>
    </rPh>
    <rPh sb="4" eb="5">
      <t>コウ</t>
    </rPh>
    <phoneticPr fontId="8"/>
  </si>
  <si>
    <t>断面修復工により対策済み</t>
    <rPh sb="8" eb="11">
      <t>タイサクズ</t>
    </rPh>
    <phoneticPr fontId="8"/>
  </si>
  <si>
    <t>0.4m×0.05m</t>
    <phoneticPr fontId="8"/>
  </si>
  <si>
    <t>0.4m×0.05mのうき</t>
    <phoneticPr fontId="8"/>
  </si>
  <si>
    <t>0.25m×0.25m</t>
    <phoneticPr fontId="8"/>
  </si>
  <si>
    <t>0.25m×0.25mのうき</t>
    <phoneticPr fontId="8"/>
  </si>
  <si>
    <t>0.7m×0.2m</t>
    <phoneticPr fontId="8"/>
  </si>
  <si>
    <t>0.7m×0.2mの鉄筋露出</t>
    <rPh sb="10" eb="12">
      <t>テッキン</t>
    </rPh>
    <rPh sb="12" eb="14">
      <t>ロシュツ</t>
    </rPh>
    <phoneticPr fontId="8"/>
  </si>
  <si>
    <t>側溝蓋のうき</t>
    <rPh sb="0" eb="2">
      <t>ソッコウ</t>
    </rPh>
    <rPh sb="2" eb="3">
      <t>フタ</t>
    </rPh>
    <phoneticPr fontId="8"/>
  </si>
  <si>
    <t>側溝蓋のはく離</t>
    <rPh sb="0" eb="2">
      <t>ソッコウ</t>
    </rPh>
    <rPh sb="2" eb="3">
      <t>フタ</t>
    </rPh>
    <rPh sb="6" eb="7">
      <t>リ</t>
    </rPh>
    <phoneticPr fontId="8"/>
  </si>
  <si>
    <t>5.8m×0.5m</t>
    <phoneticPr fontId="8"/>
  </si>
  <si>
    <t>0.2m×0.05m</t>
    <phoneticPr fontId="8"/>
  </si>
  <si>
    <t>0.2m×0.05mの異物混入(木片)</t>
    <rPh sb="11" eb="13">
      <t>イブツ</t>
    </rPh>
    <rPh sb="13" eb="15">
      <t>コンニュウ</t>
    </rPh>
    <rPh sb="16" eb="18">
      <t>モクヘン</t>
    </rPh>
    <phoneticPr fontId="8"/>
  </si>
  <si>
    <t>異物混入(木片)</t>
    <rPh sb="0" eb="4">
      <t>イブツコンニュウ</t>
    </rPh>
    <rPh sb="5" eb="7">
      <t>モクヘン</t>
    </rPh>
    <phoneticPr fontId="8"/>
  </si>
  <si>
    <t>内装板(止め金具)破損</t>
    <rPh sb="0" eb="3">
      <t>ナイソウバン</t>
    </rPh>
    <rPh sb="4" eb="5">
      <t>ト</t>
    </rPh>
    <rPh sb="6" eb="8">
      <t>カナグ</t>
    </rPh>
    <rPh sb="9" eb="11">
      <t>ハソン</t>
    </rPh>
    <phoneticPr fontId="8"/>
  </si>
  <si>
    <t>4.9m×0.5m</t>
    <phoneticPr fontId="8"/>
  </si>
  <si>
    <t>8.1m×0.5m</t>
    <phoneticPr fontId="8"/>
  </si>
  <si>
    <t>0.4m×51.5m</t>
    <phoneticPr fontId="8"/>
  </si>
  <si>
    <t>0.5m×0.4m</t>
    <phoneticPr fontId="8"/>
  </si>
  <si>
    <t>0.45m×0.35mのうき</t>
    <phoneticPr fontId="8"/>
  </si>
  <si>
    <t>0.3m×7.7m</t>
    <phoneticPr fontId="8"/>
  </si>
  <si>
    <t>5.4m×0.5m</t>
    <phoneticPr fontId="8"/>
  </si>
  <si>
    <t>漏水、流下</t>
    <rPh sb="0" eb="2">
      <t>ロウスイ</t>
    </rPh>
    <rPh sb="3" eb="5">
      <t>リュウカ</t>
    </rPh>
    <phoneticPr fontId="8"/>
  </si>
  <si>
    <t>0.3m×11.0m</t>
    <phoneticPr fontId="8"/>
  </si>
  <si>
    <t>0.7m×0.9m</t>
    <phoneticPr fontId="8"/>
  </si>
  <si>
    <t>0.6m×0.8mのうき</t>
    <phoneticPr fontId="8"/>
  </si>
  <si>
    <t>0.2m×0.5mのうき</t>
    <phoneticPr fontId="8"/>
  </si>
  <si>
    <t>25mm</t>
    <phoneticPr fontId="8"/>
  </si>
  <si>
    <t>0.15m×1.3m、0.15m×1.4mのうき</t>
    <phoneticPr fontId="8"/>
  </si>
  <si>
    <t>25mmの傾き</t>
    <rPh sb="5" eb="6">
      <t>カタム</t>
    </rPh>
    <phoneticPr fontId="8"/>
  </si>
  <si>
    <t>3.9m×0.5m</t>
    <phoneticPr fontId="8"/>
  </si>
  <si>
    <t>導水工新設により対策済み</t>
    <rPh sb="0" eb="3">
      <t>ドウスイコウ</t>
    </rPh>
    <rPh sb="3" eb="5">
      <t>シンセツ</t>
    </rPh>
    <rPh sb="8" eb="11">
      <t>タイサクズ</t>
    </rPh>
    <phoneticPr fontId="8"/>
  </si>
  <si>
    <t>0.2m×0.1m</t>
    <phoneticPr fontId="8"/>
  </si>
  <si>
    <t>0.2m×0.1mのうき</t>
    <phoneticPr fontId="8"/>
  </si>
  <si>
    <t>8.3m×0.5m</t>
    <phoneticPr fontId="8"/>
  </si>
  <si>
    <t>目地からの漏水、滴水</t>
    <rPh sb="0" eb="2">
      <t>メジ</t>
    </rPh>
    <rPh sb="5" eb="7">
      <t>ロウスイ</t>
    </rPh>
    <rPh sb="8" eb="9">
      <t>テキ</t>
    </rPh>
    <rPh sb="9" eb="10">
      <t>スイ</t>
    </rPh>
    <phoneticPr fontId="8"/>
  </si>
  <si>
    <t>0.1m×2.0m</t>
    <phoneticPr fontId="8"/>
  </si>
  <si>
    <t>0.3m×13.0m</t>
    <phoneticPr fontId="8"/>
  </si>
  <si>
    <t>0.6m×0.4mのうき</t>
    <phoneticPr fontId="8"/>
  </si>
  <si>
    <t>0.6m×0.1mのうき</t>
    <phoneticPr fontId="8"/>
  </si>
  <si>
    <t>8.6m×0.5m</t>
    <phoneticPr fontId="8"/>
  </si>
  <si>
    <t>8.5m×0.5m</t>
    <phoneticPr fontId="8"/>
  </si>
  <si>
    <t>0.3m×10.0m</t>
    <phoneticPr fontId="8"/>
  </si>
  <si>
    <t>0.15m×0.4mの鉄筋露出</t>
    <rPh sb="11" eb="13">
      <t>テッキン</t>
    </rPh>
    <rPh sb="13" eb="15">
      <t>ロシュツ</t>
    </rPh>
    <phoneticPr fontId="8"/>
  </si>
  <si>
    <t>0.3m×10.5m</t>
    <phoneticPr fontId="8"/>
  </si>
  <si>
    <t>0.3m×1.0m</t>
    <phoneticPr fontId="8"/>
  </si>
  <si>
    <t>0.9m×0.4m</t>
    <phoneticPr fontId="8"/>
  </si>
  <si>
    <t>0.9m×0.35mのうき</t>
    <phoneticPr fontId="8"/>
  </si>
  <si>
    <t>0.9m×0.65m</t>
    <phoneticPr fontId="8"/>
  </si>
  <si>
    <t>0.6m×0.65mのうき</t>
    <phoneticPr fontId="8"/>
  </si>
  <si>
    <t>4.0m×0.05m</t>
    <phoneticPr fontId="8"/>
  </si>
  <si>
    <t>4.0m×0.05mの豆板</t>
    <rPh sb="11" eb="13">
      <t>マメイタ</t>
    </rPh>
    <phoneticPr fontId="8"/>
  </si>
  <si>
    <t>8.2m×0.5m</t>
    <phoneticPr fontId="8"/>
  </si>
  <si>
    <t>0.4m×0.1m</t>
    <phoneticPr fontId="8"/>
  </si>
  <si>
    <t>0.4m×0.1mの導水工破損</t>
    <rPh sb="10" eb="12">
      <t>ドウスイ</t>
    </rPh>
    <rPh sb="12" eb="13">
      <t>コウ</t>
    </rPh>
    <rPh sb="13" eb="15">
      <t>ハソン</t>
    </rPh>
    <phoneticPr fontId="8"/>
  </si>
  <si>
    <t>導水工破損</t>
    <rPh sb="0" eb="3">
      <t>ドウスイコウ</t>
    </rPh>
    <rPh sb="3" eb="5">
      <t>ハソン</t>
    </rPh>
    <phoneticPr fontId="8"/>
  </si>
  <si>
    <t>7.7m×0.5m</t>
    <phoneticPr fontId="8"/>
  </si>
  <si>
    <t>0.35m×0.1m</t>
    <phoneticPr fontId="8"/>
  </si>
  <si>
    <t>0.35m×0.1mの導水工破損</t>
    <rPh sb="11" eb="16">
      <t>ドウスイコウハソン</t>
    </rPh>
    <phoneticPr fontId="8"/>
  </si>
  <si>
    <t>導水工破損</t>
    <rPh sb="0" eb="5">
      <t>ドウスイコウハソン</t>
    </rPh>
    <phoneticPr fontId="8"/>
  </si>
  <si>
    <t>漏水、滴水</t>
    <rPh sb="0" eb="2">
      <t>ロウスイ</t>
    </rPh>
    <rPh sb="3" eb="4">
      <t>テキ</t>
    </rPh>
    <rPh sb="4" eb="5">
      <t>スイ</t>
    </rPh>
    <phoneticPr fontId="8"/>
  </si>
  <si>
    <t>6.9m×0.8m</t>
    <phoneticPr fontId="8"/>
  </si>
  <si>
    <t>導水工からの漏水、流下</t>
    <rPh sb="0" eb="2">
      <t>ドウスイ</t>
    </rPh>
    <rPh sb="2" eb="3">
      <t>コウ</t>
    </rPh>
    <rPh sb="6" eb="8">
      <t>ロウスイ</t>
    </rPh>
    <rPh sb="9" eb="11">
      <t>リュウカ</t>
    </rPh>
    <phoneticPr fontId="8"/>
  </si>
  <si>
    <t>0.3m×2.5m</t>
    <phoneticPr fontId="8"/>
  </si>
  <si>
    <t>0.4m×0.1mの導水工破損</t>
    <rPh sb="10" eb="15">
      <t>ドウスイコウハソン</t>
    </rPh>
    <phoneticPr fontId="8"/>
  </si>
  <si>
    <t>0.6m×0.1m</t>
    <phoneticPr fontId="8"/>
  </si>
  <si>
    <t>0.6m×0.1mの導水工破損</t>
    <rPh sb="10" eb="15">
      <t>ドウスイコウハソン</t>
    </rPh>
    <phoneticPr fontId="8"/>
  </si>
  <si>
    <t>8.0m×0.5m</t>
    <phoneticPr fontId="8"/>
  </si>
  <si>
    <t>導水工からの漏水、にじみ</t>
    <rPh sb="0" eb="3">
      <t>ドウスイコウ</t>
    </rPh>
    <rPh sb="6" eb="8">
      <t>ロウスイ</t>
    </rPh>
    <phoneticPr fontId="8"/>
  </si>
  <si>
    <t>導水工からの漏水、滴水</t>
    <rPh sb="0" eb="3">
      <t>ドウスイコウ</t>
    </rPh>
    <rPh sb="6" eb="8">
      <t>ロウスイ</t>
    </rPh>
    <rPh sb="9" eb="10">
      <t>テキ</t>
    </rPh>
    <rPh sb="10" eb="11">
      <t>スイ</t>
    </rPh>
    <phoneticPr fontId="8"/>
  </si>
  <si>
    <t>0.3m×3.0m</t>
    <phoneticPr fontId="8"/>
  </si>
  <si>
    <t>0.3m×6.2m</t>
    <phoneticPr fontId="8"/>
  </si>
  <si>
    <t>1.0m×0.2m</t>
    <phoneticPr fontId="8"/>
  </si>
  <si>
    <t>0.6m×0.25mのうき</t>
    <phoneticPr fontId="8"/>
  </si>
  <si>
    <t>0.3m×9.5m</t>
    <phoneticPr fontId="8"/>
  </si>
  <si>
    <t>0.3m×0.1m</t>
    <phoneticPr fontId="8"/>
  </si>
  <si>
    <t>0.3m×0.1mのうき</t>
    <phoneticPr fontId="8"/>
  </si>
  <si>
    <t>0.4m×0.1mの欠損</t>
    <rPh sb="10" eb="12">
      <t>ケッソン</t>
    </rPh>
    <phoneticPr fontId="8"/>
  </si>
  <si>
    <t>0.3m×8.5m</t>
    <phoneticPr fontId="8"/>
  </si>
  <si>
    <t>7.8m×0.5m</t>
    <phoneticPr fontId="8"/>
  </si>
  <si>
    <t>導水工からの漏水、滴水</t>
    <rPh sb="0" eb="2">
      <t>ドウスイ</t>
    </rPh>
    <rPh sb="2" eb="3">
      <t>コウ</t>
    </rPh>
    <rPh sb="6" eb="8">
      <t>ロウスイ</t>
    </rPh>
    <rPh sb="9" eb="10">
      <t>テキ</t>
    </rPh>
    <rPh sb="10" eb="11">
      <t>スイ</t>
    </rPh>
    <phoneticPr fontId="8"/>
  </si>
  <si>
    <t>1.3m×0.15m</t>
    <phoneticPr fontId="8"/>
  </si>
  <si>
    <t>1.3m×0.15mのうき</t>
    <phoneticPr fontId="8"/>
  </si>
  <si>
    <t>0.75m×0.1m</t>
    <phoneticPr fontId="8"/>
  </si>
  <si>
    <t>0.75m×0.1mのうき</t>
    <phoneticPr fontId="8"/>
  </si>
  <si>
    <t>0.9m×0.15m</t>
    <phoneticPr fontId="8"/>
  </si>
  <si>
    <t>0.9m×0.15mの閉合ひび割れ(打音異常なし)</t>
    <rPh sb="11" eb="13">
      <t>ヘイゴウ</t>
    </rPh>
    <rPh sb="15" eb="16">
      <t>ワ</t>
    </rPh>
    <rPh sb="18" eb="22">
      <t>ダオンイジョウ</t>
    </rPh>
    <phoneticPr fontId="8"/>
  </si>
  <si>
    <t>閉合ひび割れ(打音異常なし)</t>
    <rPh sb="0" eb="2">
      <t>ヘイゴウ</t>
    </rPh>
    <rPh sb="4" eb="5">
      <t>ワ</t>
    </rPh>
    <rPh sb="7" eb="9">
      <t>ダオン</t>
    </rPh>
    <rPh sb="9" eb="11">
      <t>イジョウ</t>
    </rPh>
    <phoneticPr fontId="8"/>
  </si>
  <si>
    <t>0.3m×20.5m</t>
    <phoneticPr fontId="8"/>
  </si>
  <si>
    <t>1.7m×0.1m</t>
    <phoneticPr fontId="8"/>
  </si>
  <si>
    <t>1.7m×0.1mの導水工破損</t>
    <rPh sb="10" eb="12">
      <t>ドウスイ</t>
    </rPh>
    <rPh sb="12" eb="13">
      <t>コウ</t>
    </rPh>
    <rPh sb="13" eb="15">
      <t>ハソン</t>
    </rPh>
    <phoneticPr fontId="8"/>
  </si>
  <si>
    <t>6.2m×0.5m</t>
    <phoneticPr fontId="8"/>
  </si>
  <si>
    <t>0.3m×0.1m</t>
    <phoneticPr fontId="8"/>
  </si>
  <si>
    <t>0.3m×0.1mの導水工破損</t>
    <rPh sb="10" eb="12">
      <t>ドウスイ</t>
    </rPh>
    <rPh sb="12" eb="13">
      <t>コウ</t>
    </rPh>
    <rPh sb="13" eb="15">
      <t>ハソン</t>
    </rPh>
    <phoneticPr fontId="8"/>
  </si>
  <si>
    <t>なし</t>
    <phoneticPr fontId="8"/>
  </si>
  <si>
    <t>導水工破損</t>
    <rPh sb="0" eb="2">
      <t>ドウスイ</t>
    </rPh>
    <rPh sb="2" eb="3">
      <t>コウ</t>
    </rPh>
    <rPh sb="3" eb="5">
      <t>ハソン</t>
    </rPh>
    <phoneticPr fontId="8"/>
  </si>
  <si>
    <t>7.5m×0.5m</t>
    <phoneticPr fontId="8"/>
  </si>
  <si>
    <t>漏水、にじみ</t>
    <rPh sb="0" eb="2">
      <t>ロウスイ</t>
    </rPh>
    <phoneticPr fontId="8"/>
  </si>
  <si>
    <t>導水工からの漏水、にじみ</t>
    <rPh sb="0" eb="2">
      <t>ドウスイ</t>
    </rPh>
    <rPh sb="2" eb="3">
      <t>コウ</t>
    </rPh>
    <rPh sb="6" eb="8">
      <t>ロウスイ</t>
    </rPh>
    <phoneticPr fontId="8"/>
  </si>
  <si>
    <t>1.0m×0.1m</t>
    <phoneticPr fontId="8"/>
  </si>
  <si>
    <t>1.0m×0.1mの導水工破損</t>
    <rPh sb="10" eb="15">
      <t>ドウスイコウハソン</t>
    </rPh>
    <phoneticPr fontId="8"/>
  </si>
  <si>
    <t>導水工破損</t>
    <rPh sb="0" eb="5">
      <t>ドウスイコウハソン</t>
    </rPh>
    <phoneticPr fontId="8"/>
  </si>
  <si>
    <t>8.5m×0.5m</t>
    <phoneticPr fontId="8"/>
  </si>
  <si>
    <t>導水工からの漏水、にじみ</t>
    <rPh sb="0" eb="3">
      <t>ドウスイコウ</t>
    </rPh>
    <rPh sb="6" eb="8">
      <t>ロウスイ</t>
    </rPh>
    <phoneticPr fontId="8"/>
  </si>
  <si>
    <t>0.4m×0.1m</t>
    <phoneticPr fontId="8"/>
  </si>
  <si>
    <t>0.4m×0.1mの導水工破損</t>
    <rPh sb="10" eb="15">
      <t>ドウスイコウハソン</t>
    </rPh>
    <phoneticPr fontId="8"/>
  </si>
  <si>
    <t>-</t>
    <phoneticPr fontId="8"/>
  </si>
  <si>
    <t>滞水</t>
    <rPh sb="0" eb="2">
      <t>タイスイ</t>
    </rPh>
    <phoneticPr fontId="8"/>
  </si>
  <si>
    <t>0.3m×9.0m</t>
    <phoneticPr fontId="8"/>
  </si>
  <si>
    <t>0.3m×15.0m</t>
    <phoneticPr fontId="8"/>
  </si>
  <si>
    <t>0.1m×0.2m</t>
    <phoneticPr fontId="8"/>
  </si>
  <si>
    <t>0.1m×0.2mのうき</t>
    <phoneticPr fontId="8"/>
  </si>
  <si>
    <t>ひび割れからの漏水、にじみ</t>
    <rPh sb="2" eb="3">
      <t>ワ</t>
    </rPh>
    <rPh sb="7" eb="9">
      <t>ロウスイ</t>
    </rPh>
    <phoneticPr fontId="8"/>
  </si>
  <si>
    <t>1.2m×0.1m</t>
    <phoneticPr fontId="8"/>
  </si>
  <si>
    <t>1.2m×0.1mの導水工破損</t>
    <rPh sb="10" eb="15">
      <t>ドウスイコウハソン</t>
    </rPh>
    <phoneticPr fontId="8"/>
  </si>
  <si>
    <t>内装板アンカーのゆるみ</t>
    <rPh sb="0" eb="2">
      <t>ナイソウ</t>
    </rPh>
    <rPh sb="2" eb="3">
      <t>バン</t>
    </rPh>
    <phoneticPr fontId="8"/>
  </si>
  <si>
    <t>導水工</t>
    <rPh sb="0" eb="3">
      <t>ドウスイコウ</t>
    </rPh>
    <phoneticPr fontId="8"/>
  </si>
  <si>
    <t>導水工新設により対策済み</t>
    <rPh sb="0" eb="5">
      <t>ドウスイコウシンセツ</t>
    </rPh>
    <rPh sb="8" eb="11">
      <t>タイサクズ</t>
    </rPh>
    <phoneticPr fontId="8"/>
  </si>
  <si>
    <t>7.4m×0.5m</t>
    <phoneticPr fontId="8"/>
  </si>
  <si>
    <t>4.1m×0.5m</t>
    <phoneticPr fontId="8"/>
  </si>
  <si>
    <t>3.9m×0.5m</t>
    <phoneticPr fontId="8"/>
  </si>
  <si>
    <t>漏水跡</t>
    <rPh sb="0" eb="2">
      <t>ロウスイ</t>
    </rPh>
    <rPh sb="2" eb="3">
      <t>アト</t>
    </rPh>
    <phoneticPr fontId="8"/>
  </si>
  <si>
    <t>0.3m×5.5m</t>
    <phoneticPr fontId="8"/>
  </si>
  <si>
    <t>0.3m×11.0m</t>
    <phoneticPr fontId="8"/>
  </si>
  <si>
    <t>6.1m×0.5m</t>
    <phoneticPr fontId="8"/>
  </si>
  <si>
    <t>0.5m×0.3m</t>
    <phoneticPr fontId="8"/>
  </si>
  <si>
    <t>0.55m×0.3mのうき</t>
    <phoneticPr fontId="8"/>
  </si>
  <si>
    <t>舗装のうき</t>
    <rPh sb="0" eb="2">
      <t>ホソウ</t>
    </rPh>
    <phoneticPr fontId="8"/>
  </si>
  <si>
    <t>内装板(取付金具)破損</t>
    <rPh sb="0" eb="2">
      <t>ナイソウ</t>
    </rPh>
    <rPh sb="2" eb="3">
      <t>バン</t>
    </rPh>
    <rPh sb="4" eb="6">
      <t>トリツケ</t>
    </rPh>
    <rPh sb="6" eb="8">
      <t>カナグ</t>
    </rPh>
    <rPh sb="9" eb="11">
      <t>ハソン</t>
    </rPh>
    <phoneticPr fontId="8"/>
  </si>
  <si>
    <t>導水工</t>
    <rPh sb="0" eb="2">
      <t>ドウスイ</t>
    </rPh>
    <rPh sb="2" eb="3">
      <t>コウ</t>
    </rPh>
    <phoneticPr fontId="8"/>
  </si>
  <si>
    <t>漏水、流下</t>
    <rPh sb="0" eb="2">
      <t>ロウスイ</t>
    </rPh>
    <rPh sb="3" eb="5">
      <t>リュウカ</t>
    </rPh>
    <phoneticPr fontId="8"/>
  </si>
  <si>
    <t>5.4m×0.5m</t>
    <phoneticPr fontId="8"/>
  </si>
  <si>
    <t>8.0m×0.5m</t>
    <phoneticPr fontId="8"/>
  </si>
  <si>
    <t>3mmのひび割れ</t>
    <rPh sb="6" eb="7">
      <t>ワ</t>
    </rPh>
    <phoneticPr fontId="8"/>
  </si>
  <si>
    <t>ひび割れ注入工</t>
    <rPh sb="2" eb="3">
      <t>ワ</t>
    </rPh>
    <rPh sb="4" eb="6">
      <t>チュウニュウ</t>
    </rPh>
    <rPh sb="6" eb="7">
      <t>コウ</t>
    </rPh>
    <phoneticPr fontId="8"/>
  </si>
  <si>
    <t>ひび割れ注入工により対策済み</t>
    <rPh sb="10" eb="13">
      <t>タイサクズ</t>
    </rPh>
    <phoneticPr fontId="8"/>
  </si>
  <si>
    <t>4.8m×0.5m</t>
    <phoneticPr fontId="8"/>
  </si>
  <si>
    <t>ひび割れ注入工</t>
    <rPh sb="2" eb="3">
      <t>ワ</t>
    </rPh>
    <rPh sb="4" eb="7">
      <t>チュウニュウコウ</t>
    </rPh>
    <phoneticPr fontId="8"/>
  </si>
  <si>
    <t>ひび割れ注入工により対策済み</t>
    <rPh sb="2" eb="3">
      <t>ワ</t>
    </rPh>
    <rPh sb="4" eb="7">
      <t>チュウニュウコウ</t>
    </rPh>
    <rPh sb="10" eb="13">
      <t>タイサクズ</t>
    </rPh>
    <phoneticPr fontId="8"/>
  </si>
  <si>
    <t>5.0m×0.5m</t>
    <phoneticPr fontId="8"/>
  </si>
  <si>
    <t>5.6m×0.5m</t>
    <phoneticPr fontId="8"/>
  </si>
  <si>
    <t>4.9m×0.5m</t>
    <phoneticPr fontId="8"/>
  </si>
  <si>
    <t>4.6m×0.5m</t>
    <phoneticPr fontId="8"/>
  </si>
  <si>
    <t>4.5m×0.5m</t>
    <phoneticPr fontId="8"/>
  </si>
  <si>
    <t>0.5m×0.5mの閉合ひび割れ(打音異常なし)</t>
    <rPh sb="10" eb="12">
      <t>ヘイゴウ</t>
    </rPh>
    <rPh sb="14" eb="15">
      <t>ワ</t>
    </rPh>
    <rPh sb="17" eb="19">
      <t>ダオン</t>
    </rPh>
    <rPh sb="19" eb="21">
      <t>イジョウ</t>
    </rPh>
    <phoneticPr fontId="8"/>
  </si>
  <si>
    <t>6.3m×0.5m</t>
    <phoneticPr fontId="8"/>
  </si>
  <si>
    <t>0.05m×0.1m</t>
    <phoneticPr fontId="8"/>
  </si>
  <si>
    <t>0.05m×0.1mの鉄筋露出</t>
    <rPh sb="11" eb="13">
      <t>テッキン</t>
    </rPh>
    <rPh sb="13" eb="15">
      <t>ロシュツ</t>
    </rPh>
    <phoneticPr fontId="8"/>
  </si>
  <si>
    <t>鉄筋露出</t>
    <rPh sb="0" eb="2">
      <t>テッキン</t>
    </rPh>
    <rPh sb="2" eb="4">
      <t>ロシュツ</t>
    </rPh>
    <phoneticPr fontId="8"/>
  </si>
  <si>
    <t>0.2m×0.15mの内装板の破損</t>
    <rPh sb="11" eb="13">
      <t>ナイソウ</t>
    </rPh>
    <rPh sb="13" eb="14">
      <t>バン</t>
    </rPh>
    <rPh sb="15" eb="17">
      <t>ハソン</t>
    </rPh>
    <phoneticPr fontId="8"/>
  </si>
  <si>
    <t>内装板の破損</t>
    <rPh sb="0" eb="2">
      <t>ナイソウ</t>
    </rPh>
    <rPh sb="2" eb="3">
      <t>バン</t>
    </rPh>
    <rPh sb="4" eb="6">
      <t>ハソン</t>
    </rPh>
    <phoneticPr fontId="8"/>
  </si>
  <si>
    <t>0.3m×7.0m</t>
    <phoneticPr fontId="8"/>
  </si>
  <si>
    <t>0.4m×0.4mのうき</t>
    <phoneticPr fontId="8"/>
  </si>
  <si>
    <t>部分補修</t>
    <rPh sb="0" eb="2">
      <t>ブブン</t>
    </rPh>
    <rPh sb="2" eb="4">
      <t>ホシュウ</t>
    </rPh>
    <phoneticPr fontId="8"/>
  </si>
  <si>
    <t>舗装の部分補修</t>
    <rPh sb="0" eb="2">
      <t>ホソウ</t>
    </rPh>
    <rPh sb="3" eb="5">
      <t>ブブン</t>
    </rPh>
    <rPh sb="5" eb="7">
      <t>ホシュウ</t>
    </rPh>
    <phoneticPr fontId="8"/>
  </si>
  <si>
    <t>0.3m×24.0m</t>
    <phoneticPr fontId="8"/>
  </si>
  <si>
    <t>0.5m×0.8m</t>
    <phoneticPr fontId="8"/>
  </si>
  <si>
    <t>0.45m×0.55mのうき</t>
    <phoneticPr fontId="8"/>
  </si>
  <si>
    <t>0.7m×0.1m</t>
    <phoneticPr fontId="8"/>
  </si>
  <si>
    <t>0.7m×0.1mの豆板</t>
    <rPh sb="10" eb="12">
      <t>マメイタ</t>
    </rPh>
    <phoneticPr fontId="8"/>
  </si>
  <si>
    <t>1.1m×0.2m</t>
    <phoneticPr fontId="8"/>
  </si>
  <si>
    <t>1.1m×0.2mの豆板</t>
    <rPh sb="10" eb="12">
      <t>マメイタ</t>
    </rPh>
    <phoneticPr fontId="8"/>
  </si>
  <si>
    <t>0.3m×5.0m</t>
    <phoneticPr fontId="8"/>
  </si>
  <si>
    <t>0.1m×0.4m</t>
    <phoneticPr fontId="8"/>
  </si>
  <si>
    <t>側溝蓋のはく離</t>
    <rPh sb="0" eb="3">
      <t>ソッコウフタ</t>
    </rPh>
    <rPh sb="6" eb="7">
      <t>リ</t>
    </rPh>
    <phoneticPr fontId="8"/>
  </si>
  <si>
    <t>0.3m×12.5m</t>
    <phoneticPr fontId="8"/>
  </si>
  <si>
    <t>3.5mmのひび割れ</t>
    <rPh sb="8" eb="9">
      <t>ワ</t>
    </rPh>
    <phoneticPr fontId="8"/>
  </si>
  <si>
    <t>4.7m×0.5m</t>
    <phoneticPr fontId="8"/>
  </si>
  <si>
    <t>3.6m×0.5m</t>
    <phoneticPr fontId="8"/>
  </si>
  <si>
    <t>8.6m×0.5m</t>
    <phoneticPr fontId="8"/>
  </si>
  <si>
    <t>7.8m×0.5m</t>
    <phoneticPr fontId="8"/>
  </si>
  <si>
    <t>導水工からの漏水、にじみ</t>
    <phoneticPr fontId="8"/>
  </si>
  <si>
    <t>0.1m×0.3m</t>
    <phoneticPr fontId="8"/>
  </si>
  <si>
    <t>0.15m×0.35mのうき</t>
    <phoneticPr fontId="8"/>
  </si>
  <si>
    <t>5.2m×0.5m</t>
    <phoneticPr fontId="8"/>
  </si>
  <si>
    <t>6.7m×0.5m</t>
    <phoneticPr fontId="8"/>
  </si>
  <si>
    <t>目地からの漏水、にじみ</t>
    <rPh sb="0" eb="2">
      <t>メジ</t>
    </rPh>
    <rPh sb="5" eb="7">
      <t>ロウスイ</t>
    </rPh>
    <phoneticPr fontId="8"/>
  </si>
  <si>
    <t>0.3m×3.5m</t>
    <phoneticPr fontId="8"/>
  </si>
  <si>
    <t>0.2m×0.1m</t>
    <phoneticPr fontId="8"/>
  </si>
  <si>
    <t>0.2m×0.1mのうき</t>
    <phoneticPr fontId="8"/>
  </si>
  <si>
    <t>はく落</t>
    <rPh sb="2" eb="3">
      <t>ラク</t>
    </rPh>
    <phoneticPr fontId="8"/>
  </si>
  <si>
    <t>叩き落とし実施</t>
    <rPh sb="0" eb="1">
      <t>タタ</t>
    </rPh>
    <rPh sb="2" eb="3">
      <t>オト</t>
    </rPh>
    <rPh sb="5" eb="7">
      <t>ジッシ</t>
    </rPh>
    <phoneticPr fontId="8"/>
  </si>
  <si>
    <t>8.3m×0.5m</t>
    <phoneticPr fontId="8"/>
  </si>
  <si>
    <t>漏水、滴水</t>
    <rPh sb="0" eb="2">
      <t>ロウスイ</t>
    </rPh>
    <rPh sb="3" eb="4">
      <t>テキ</t>
    </rPh>
    <rPh sb="4" eb="5">
      <t>スイ</t>
    </rPh>
    <phoneticPr fontId="8"/>
  </si>
  <si>
    <t>8.1m×0.5m</t>
    <phoneticPr fontId="8"/>
  </si>
  <si>
    <t>ひび割れからの漏水、滴水</t>
    <rPh sb="2" eb="3">
      <t>ワ</t>
    </rPh>
    <rPh sb="7" eb="9">
      <t>ロウスイ</t>
    </rPh>
    <rPh sb="10" eb="11">
      <t>テキ</t>
    </rPh>
    <rPh sb="11" eb="12">
      <t>スイ</t>
    </rPh>
    <phoneticPr fontId="8"/>
  </si>
  <si>
    <t>0.3m×21.0m</t>
    <phoneticPr fontId="8"/>
  </si>
  <si>
    <t>導水工からの漏水、滴水</t>
    <rPh sb="0" eb="3">
      <t>ドウスイコウ</t>
    </rPh>
    <rPh sb="6" eb="8">
      <t>ロウスイ</t>
    </rPh>
    <rPh sb="9" eb="10">
      <t>テキ</t>
    </rPh>
    <rPh sb="10" eb="11">
      <t>スイ</t>
    </rPh>
    <phoneticPr fontId="8"/>
  </si>
  <si>
    <t>0.5m×0.1mのうき</t>
    <phoneticPr fontId="8"/>
  </si>
  <si>
    <t>0.3m×4.5m</t>
    <phoneticPr fontId="8"/>
  </si>
  <si>
    <t>0.2m×0.1mの導水工破損</t>
    <rPh sb="10" eb="12">
      <t>ドウスイ</t>
    </rPh>
    <rPh sb="12" eb="13">
      <t>コウ</t>
    </rPh>
    <rPh sb="13" eb="15">
      <t>ハソン</t>
    </rPh>
    <phoneticPr fontId="8"/>
  </si>
  <si>
    <t>8.4m×0.5m</t>
    <phoneticPr fontId="8"/>
  </si>
  <si>
    <t>0.3m×0.8m</t>
    <phoneticPr fontId="8"/>
  </si>
  <si>
    <t>0.4m×0.2m</t>
    <phoneticPr fontId="8"/>
  </si>
  <si>
    <t>舗装のはく離</t>
    <rPh sb="0" eb="2">
      <t>ホソウ</t>
    </rPh>
    <rPh sb="5" eb="6">
      <t>リ</t>
    </rPh>
    <phoneticPr fontId="8"/>
  </si>
  <si>
    <t>0.15m×0.4mのうき</t>
    <phoneticPr fontId="8"/>
  </si>
  <si>
    <t>0.3m×6.2m</t>
    <phoneticPr fontId="8"/>
  </si>
  <si>
    <t>1.1m×0.25m</t>
    <phoneticPr fontId="8"/>
  </si>
  <si>
    <t>1.1m×0.25mのうき</t>
    <phoneticPr fontId="8"/>
  </si>
  <si>
    <t>なし</t>
    <phoneticPr fontId="8"/>
  </si>
  <si>
    <t>-</t>
    <phoneticPr fontId="8"/>
  </si>
  <si>
    <t>漏水、にじみ</t>
    <rPh sb="0" eb="2">
      <t>ロウスイ</t>
    </rPh>
    <phoneticPr fontId="8"/>
  </si>
  <si>
    <t>漏水跡</t>
    <rPh sb="0" eb="2">
      <t>ロウスイ</t>
    </rPh>
    <rPh sb="2" eb="3">
      <t>アト</t>
    </rPh>
    <phoneticPr fontId="8"/>
  </si>
  <si>
    <t>0.8m×0.1m</t>
    <phoneticPr fontId="8"/>
  </si>
  <si>
    <t>0.8m×0.05mのうき</t>
    <phoneticPr fontId="8"/>
  </si>
  <si>
    <t>舗装のうき</t>
    <rPh sb="0" eb="2">
      <t>ホソウ</t>
    </rPh>
    <phoneticPr fontId="8"/>
  </si>
  <si>
    <t>漏水、にじみ、流下</t>
    <rPh sb="0" eb="2">
      <t>ロウスイ</t>
    </rPh>
    <rPh sb="7" eb="9">
      <t>リュウカ</t>
    </rPh>
    <phoneticPr fontId="8"/>
  </si>
  <si>
    <t>0.1m×0.95m</t>
    <phoneticPr fontId="8"/>
  </si>
  <si>
    <t>0.1m×0.95mのうき</t>
    <phoneticPr fontId="8"/>
  </si>
  <si>
    <t>0.1m×0.7m</t>
    <phoneticPr fontId="8"/>
  </si>
  <si>
    <t>0.1m×0.7mのうき</t>
    <phoneticPr fontId="8"/>
  </si>
  <si>
    <t>0.15m×2.1m</t>
    <phoneticPr fontId="8"/>
  </si>
  <si>
    <t>0.15m×2.1mのうき</t>
    <phoneticPr fontId="8"/>
  </si>
  <si>
    <t>5.5m×0.5m</t>
    <phoneticPr fontId="8"/>
  </si>
  <si>
    <t>漏水、滴水</t>
    <rPh sb="0" eb="2">
      <t>ロウスイ</t>
    </rPh>
    <rPh sb="3" eb="4">
      <t>テキ</t>
    </rPh>
    <rPh sb="4" eb="5">
      <t>スイ</t>
    </rPh>
    <phoneticPr fontId="8"/>
  </si>
  <si>
    <t>導水工からの漏水、滴水</t>
    <rPh sb="0" eb="2">
      <t>ドウスイ</t>
    </rPh>
    <rPh sb="2" eb="3">
      <t>コウ</t>
    </rPh>
    <rPh sb="6" eb="8">
      <t>ロウスイ</t>
    </rPh>
    <rPh sb="9" eb="10">
      <t>テキ</t>
    </rPh>
    <rPh sb="10" eb="11">
      <t>スイ</t>
    </rPh>
    <phoneticPr fontId="8"/>
  </si>
  <si>
    <t>8.4m×0.5m</t>
    <phoneticPr fontId="8"/>
  </si>
  <si>
    <t>漏水、流下</t>
    <rPh sb="0" eb="2">
      <t>ロウスイ</t>
    </rPh>
    <rPh sb="3" eb="5">
      <t>リュウカ</t>
    </rPh>
    <phoneticPr fontId="8"/>
  </si>
  <si>
    <t>0.6m×0.15m</t>
    <phoneticPr fontId="8"/>
  </si>
  <si>
    <t>0.6m×0.15mの導水工破損</t>
    <rPh sb="11" eb="13">
      <t>ドウスイ</t>
    </rPh>
    <rPh sb="13" eb="14">
      <t>コウ</t>
    </rPh>
    <rPh sb="14" eb="16">
      <t>ハソン</t>
    </rPh>
    <phoneticPr fontId="8"/>
  </si>
  <si>
    <t>導水工破損</t>
    <rPh sb="0" eb="2">
      <t>ドウスイ</t>
    </rPh>
    <rPh sb="2" eb="3">
      <t>コウ</t>
    </rPh>
    <rPh sb="3" eb="5">
      <t>ハソン</t>
    </rPh>
    <phoneticPr fontId="8"/>
  </si>
  <si>
    <t>7.9m×0.5m</t>
    <phoneticPr fontId="8"/>
  </si>
  <si>
    <t>導水工からの漏水、にじみ</t>
    <rPh sb="0" eb="2">
      <t>ドウスイ</t>
    </rPh>
    <rPh sb="2" eb="3">
      <t>コウ</t>
    </rPh>
    <rPh sb="6" eb="8">
      <t>ロウスイ</t>
    </rPh>
    <phoneticPr fontId="8"/>
  </si>
  <si>
    <t>0.2m×0.2m</t>
    <phoneticPr fontId="8"/>
  </si>
  <si>
    <t>0.2m×0.2mのうき</t>
    <phoneticPr fontId="8"/>
  </si>
  <si>
    <t>7.2m×0.5m</t>
    <phoneticPr fontId="8"/>
  </si>
  <si>
    <t>5.3m×0.5m</t>
    <phoneticPr fontId="8"/>
  </si>
  <si>
    <t>8.6m×0.5m</t>
    <phoneticPr fontId="8"/>
  </si>
  <si>
    <t>8.2m×0.5m</t>
    <phoneticPr fontId="8"/>
  </si>
  <si>
    <t>6.3m×0.5m</t>
    <phoneticPr fontId="8"/>
  </si>
  <si>
    <t>8.3m×0.5m</t>
    <phoneticPr fontId="8"/>
  </si>
  <si>
    <t>滞水跡</t>
    <rPh sb="0" eb="2">
      <t>タイスイ</t>
    </rPh>
    <rPh sb="2" eb="3">
      <t>アト</t>
    </rPh>
    <phoneticPr fontId="8"/>
  </si>
  <si>
    <t>6.2m×0.5m</t>
    <phoneticPr fontId="8"/>
  </si>
  <si>
    <t>ひび割れからの漏水、にじみ</t>
    <rPh sb="2" eb="3">
      <t>ワ</t>
    </rPh>
    <rPh sb="7" eb="9">
      <t>ロウスイ</t>
    </rPh>
    <phoneticPr fontId="8"/>
  </si>
  <si>
    <t>20mm</t>
    <phoneticPr fontId="8"/>
  </si>
  <si>
    <t>20mmの段差</t>
    <rPh sb="5" eb="7">
      <t>ダンサ</t>
    </rPh>
    <phoneticPr fontId="8"/>
  </si>
  <si>
    <t>横断目地に20mmの段差</t>
    <phoneticPr fontId="8"/>
  </si>
  <si>
    <t>0.3m×2.5m</t>
    <phoneticPr fontId="8"/>
  </si>
  <si>
    <t>滞水</t>
    <rPh sb="0" eb="2">
      <t>タイスイ</t>
    </rPh>
    <phoneticPr fontId="8"/>
  </si>
  <si>
    <t>4.7m×0.5m</t>
    <phoneticPr fontId="8"/>
  </si>
  <si>
    <t>7.3m×0.5m</t>
    <phoneticPr fontId="8"/>
  </si>
  <si>
    <t>8.5m×0.5m</t>
    <phoneticPr fontId="8"/>
  </si>
  <si>
    <t>0.1m×0.15m</t>
    <phoneticPr fontId="8"/>
  </si>
  <si>
    <t>0.1m×0.15mの閉合ひび割れ(打音異常なし)</t>
    <rPh sb="11" eb="13">
      <t>ヘイゴウ</t>
    </rPh>
    <rPh sb="15" eb="16">
      <t>ワ</t>
    </rPh>
    <rPh sb="18" eb="20">
      <t>ダオン</t>
    </rPh>
    <rPh sb="20" eb="22">
      <t>イジョウ</t>
    </rPh>
    <phoneticPr fontId="8"/>
  </si>
  <si>
    <t>閉合ひび割れ(打音異常なし)</t>
    <rPh sb="0" eb="2">
      <t>ヘイゴウ</t>
    </rPh>
    <rPh sb="4" eb="5">
      <t>ワ</t>
    </rPh>
    <rPh sb="7" eb="9">
      <t>ダオン</t>
    </rPh>
    <rPh sb="9" eb="11">
      <t>イジョウ</t>
    </rPh>
    <phoneticPr fontId="8"/>
  </si>
  <si>
    <t>4.3m×1.0m</t>
    <phoneticPr fontId="8"/>
  </si>
  <si>
    <t>4.6m×0.5m</t>
    <phoneticPr fontId="8"/>
  </si>
  <si>
    <t>0.1m×0.2m</t>
    <phoneticPr fontId="8"/>
  </si>
  <si>
    <t>0.1m×0.2mのうき</t>
    <phoneticPr fontId="8"/>
  </si>
  <si>
    <t>0.1m×0.3m</t>
    <phoneticPr fontId="8"/>
  </si>
  <si>
    <t>0.1m×0.3mのうき</t>
    <phoneticPr fontId="8"/>
  </si>
  <si>
    <t>7.6m×0.5m</t>
    <phoneticPr fontId="8"/>
  </si>
  <si>
    <t>0.1m×1.2m</t>
    <phoneticPr fontId="8"/>
  </si>
  <si>
    <t>0.1m×1.2mのうき</t>
    <phoneticPr fontId="8"/>
  </si>
  <si>
    <t>0.1m×0.5m</t>
    <phoneticPr fontId="8"/>
  </si>
  <si>
    <t>0.1m×0.5mのうき</t>
    <phoneticPr fontId="8"/>
  </si>
  <si>
    <t>4.4m×0.5m</t>
    <phoneticPr fontId="8"/>
  </si>
  <si>
    <t>0.1m×0.9m</t>
    <phoneticPr fontId="8"/>
  </si>
  <si>
    <t>0.1m×0.9mのうき</t>
    <phoneticPr fontId="8"/>
  </si>
  <si>
    <t>0.1m×0.6m</t>
    <phoneticPr fontId="8"/>
  </si>
  <si>
    <t>0.1m×0.6mのうき</t>
    <phoneticPr fontId="8"/>
  </si>
  <si>
    <t>2.5m×0.1m</t>
    <phoneticPr fontId="8"/>
  </si>
  <si>
    <t>0.65m×0.1mの導水工破損</t>
    <rPh sb="11" eb="13">
      <t>ドウスイ</t>
    </rPh>
    <rPh sb="13" eb="14">
      <t>コウ</t>
    </rPh>
    <rPh sb="14" eb="16">
      <t>ハソン</t>
    </rPh>
    <phoneticPr fontId="8"/>
  </si>
  <si>
    <t>ひび割れ注入工</t>
    <rPh sb="2" eb="3">
      <t>ワ</t>
    </rPh>
    <rPh sb="4" eb="7">
      <t>チュウニュウコウ</t>
    </rPh>
    <phoneticPr fontId="8"/>
  </si>
  <si>
    <t>ひび割れ注入工により対策済み</t>
    <rPh sb="2" eb="3">
      <t>ワ</t>
    </rPh>
    <rPh sb="4" eb="6">
      <t>チュウニュウ</t>
    </rPh>
    <rPh sb="6" eb="7">
      <t>コウ</t>
    </rPh>
    <rPh sb="10" eb="12">
      <t>タイサク</t>
    </rPh>
    <rPh sb="12" eb="13">
      <t>ズ</t>
    </rPh>
    <phoneticPr fontId="8"/>
  </si>
  <si>
    <t>導水工の更新により対策済み</t>
    <rPh sb="4" eb="6">
      <t>コウシン</t>
    </rPh>
    <phoneticPr fontId="8"/>
  </si>
  <si>
    <t>導水工の更新</t>
    <rPh sb="0" eb="2">
      <t>ドウスイ</t>
    </rPh>
    <rPh sb="2" eb="3">
      <t>コウ</t>
    </rPh>
    <rPh sb="4" eb="6">
      <t>コウシン</t>
    </rPh>
    <phoneticPr fontId="8"/>
  </si>
  <si>
    <t>導水工の更新</t>
    <rPh sb="0" eb="3">
      <t>ドウスイコウ</t>
    </rPh>
    <rPh sb="4" eb="6">
      <t>コウシン</t>
    </rPh>
    <phoneticPr fontId="8"/>
  </si>
  <si>
    <t>導水工の更新</t>
    <phoneticPr fontId="8"/>
  </si>
  <si>
    <t>導水工の更新により対策済み</t>
    <phoneticPr fontId="8"/>
  </si>
  <si>
    <t>補修跡のうき(段差3mm)</t>
    <rPh sb="0" eb="2">
      <t>ホシュウ</t>
    </rPh>
    <rPh sb="2" eb="3">
      <t>アト</t>
    </rPh>
    <phoneticPr fontId="8"/>
  </si>
  <si>
    <t>導水工の更新</t>
    <rPh sb="4" eb="6">
      <t>コウシン</t>
    </rPh>
    <phoneticPr fontId="8"/>
  </si>
  <si>
    <t>補修跡のうき</t>
    <rPh sb="0" eb="2">
      <t>ホシュウ</t>
    </rPh>
    <rPh sb="2" eb="3">
      <t>アト</t>
    </rPh>
    <phoneticPr fontId="8"/>
  </si>
  <si>
    <t>補修跡のうき</t>
    <rPh sb="0" eb="3">
      <t>ホシュウアト</t>
    </rPh>
    <phoneticPr fontId="8"/>
  </si>
  <si>
    <t>導水工の更新により対策済み</t>
    <rPh sb="0" eb="2">
      <t>ドウスイ</t>
    </rPh>
    <rPh sb="2" eb="3">
      <t>コウ</t>
    </rPh>
    <rPh sb="4" eb="6">
      <t>コウシン</t>
    </rPh>
    <rPh sb="9" eb="12">
      <t>タイサクズ</t>
    </rPh>
    <phoneticPr fontId="8"/>
  </si>
  <si>
    <t>0.1m×0.8mの欠損</t>
    <rPh sb="10" eb="12">
      <t>ケッソン</t>
    </rPh>
    <phoneticPr fontId="8"/>
  </si>
  <si>
    <t>0.65m×0.05mのうき</t>
    <phoneticPr fontId="8"/>
  </si>
  <si>
    <t>4mmのひび割れ(段差1mm)</t>
    <rPh sb="6" eb="7">
      <t>ワ</t>
    </rPh>
    <rPh sb="9" eb="11">
      <t>ダンサ</t>
    </rPh>
    <phoneticPr fontId="8"/>
  </si>
  <si>
    <t>4mmのひび割れ(段差1mm)</t>
    <rPh sb="6" eb="7">
      <t>ワ</t>
    </rPh>
    <phoneticPr fontId="8"/>
  </si>
  <si>
    <t>導水工の更新により対策済み</t>
    <rPh sb="9" eb="12">
      <t>タイサクズ</t>
    </rPh>
    <phoneticPr fontId="8"/>
  </si>
  <si>
    <t>0.5m×0.05m、0.7m×0.05mのうき</t>
    <phoneticPr fontId="8"/>
  </si>
  <si>
    <t>6.6m×0.5m</t>
    <phoneticPr fontId="8"/>
  </si>
  <si>
    <t>漏水、にじみ</t>
    <phoneticPr fontId="8"/>
  </si>
  <si>
    <t>なし</t>
    <phoneticPr fontId="8"/>
  </si>
  <si>
    <t>漏水、にじみ</t>
    <rPh sb="0" eb="2">
      <t>ロウスイ</t>
    </rPh>
    <phoneticPr fontId="8"/>
  </si>
  <si>
    <t>横断目地付近のうき</t>
    <rPh sb="0" eb="2">
      <t>オウダン</t>
    </rPh>
    <rPh sb="2" eb="6">
      <t>メジフキン</t>
    </rPh>
    <phoneticPr fontId="8"/>
  </si>
  <si>
    <t>横断目地付近のうき</t>
    <rPh sb="0" eb="2">
      <t>オウダン</t>
    </rPh>
    <rPh sb="2" eb="4">
      <t>メジ</t>
    </rPh>
    <rPh sb="4" eb="6">
      <t>フキン</t>
    </rPh>
    <phoneticPr fontId="8"/>
  </si>
  <si>
    <t>横断目地からの漏水、にじみ</t>
    <rPh sb="0" eb="2">
      <t>オウダン</t>
    </rPh>
    <rPh sb="2" eb="4">
      <t>メジ</t>
    </rPh>
    <rPh sb="7" eb="9">
      <t>ロウスイ</t>
    </rPh>
    <phoneticPr fontId="8"/>
  </si>
  <si>
    <t>欠損</t>
    <rPh sb="0" eb="2">
      <t>ケッソン</t>
    </rPh>
    <phoneticPr fontId="8"/>
  </si>
  <si>
    <t>0.3m×0.5mのはく離</t>
    <rPh sb="12" eb="13">
      <t>リ</t>
    </rPh>
    <phoneticPr fontId="8"/>
  </si>
  <si>
    <t>0.05m×0.3mのうき</t>
    <phoneticPr fontId="8"/>
  </si>
  <si>
    <t>横断目地付近の豆板</t>
    <rPh sb="0" eb="2">
      <t>オウダン</t>
    </rPh>
    <rPh sb="2" eb="4">
      <t>メジ</t>
    </rPh>
    <rPh sb="4" eb="6">
      <t>フキン</t>
    </rPh>
    <rPh sb="7" eb="9">
      <t>マメイタ</t>
    </rPh>
    <phoneticPr fontId="8"/>
  </si>
  <si>
    <t>鉄筋露出</t>
    <rPh sb="0" eb="4">
      <t>テッキンロシュツ</t>
    </rPh>
    <phoneticPr fontId="8"/>
  </si>
  <si>
    <t>横断目地付近の豆板</t>
    <rPh sb="0" eb="2">
      <t>オウダン</t>
    </rPh>
    <rPh sb="2" eb="6">
      <t>メジフキン</t>
    </rPh>
    <rPh sb="7" eb="9">
      <t>マメイタ</t>
    </rPh>
    <phoneticPr fontId="8"/>
  </si>
  <si>
    <t>0.15m×0.4mのはく離</t>
    <rPh sb="13" eb="14">
      <t>リ</t>
    </rPh>
    <phoneticPr fontId="8"/>
  </si>
  <si>
    <t>0.2m×0.15mのはく離</t>
    <rPh sb="13" eb="14">
      <t>リ</t>
    </rPh>
    <phoneticPr fontId="8"/>
  </si>
  <si>
    <t>ひび割れからの漏水、滴水</t>
    <rPh sb="2" eb="3">
      <t>ワ</t>
    </rPh>
    <rPh sb="7" eb="9">
      <t>ロウスイ</t>
    </rPh>
    <rPh sb="10" eb="12">
      <t>テキスイ</t>
    </rPh>
    <phoneticPr fontId="8"/>
  </si>
  <si>
    <t>S056</t>
    <phoneticPr fontId="8"/>
  </si>
  <si>
    <t>×</t>
  </si>
  <si>
    <t>付帯設備破損</t>
    <rPh sb="0" eb="4">
      <t>フタイセツビ</t>
    </rPh>
    <rPh sb="4" eb="6">
      <t>ハソン</t>
    </rPh>
    <phoneticPr fontId="8"/>
  </si>
  <si>
    <t>オオガタオ</t>
    <phoneticPr fontId="8"/>
  </si>
  <si>
    <t>大ヶ峠トンネル</t>
    <phoneticPr fontId="8"/>
  </si>
  <si>
    <t>一般国道316号</t>
    <phoneticPr fontId="8"/>
  </si>
  <si>
    <t>長門土木建築事務所</t>
    <phoneticPr fontId="8"/>
  </si>
  <si>
    <t>株式会社オリエンタルコンサルタンツ</t>
    <phoneticPr fontId="8"/>
  </si>
  <si>
    <t>妹尾　優大</t>
    <phoneticPr fontId="8"/>
  </si>
  <si>
    <t>オオガタオ</t>
    <phoneticPr fontId="8"/>
  </si>
  <si>
    <t>オオガタオ</t>
    <phoneticPr fontId="3"/>
  </si>
  <si>
    <t>大ヶ峠トンネル</t>
    <phoneticPr fontId="8"/>
  </si>
  <si>
    <t>大ヶ峠トンネル</t>
    <phoneticPr fontId="3"/>
  </si>
  <si>
    <t>一般国道316号</t>
    <phoneticPr fontId="8"/>
  </si>
  <si>
    <t>一般国道316号</t>
    <phoneticPr fontId="3"/>
  </si>
  <si>
    <t>長門土木建築事務所</t>
    <phoneticPr fontId="8"/>
  </si>
  <si>
    <t>長門土木建築事務所</t>
    <phoneticPr fontId="3"/>
  </si>
  <si>
    <t>株式会社オリエンタルコンサルタンツ</t>
    <phoneticPr fontId="8"/>
  </si>
  <si>
    <t>株式会社オリエンタルコンサルタンツ</t>
    <phoneticPr fontId="3"/>
  </si>
  <si>
    <t>妹尾　優大</t>
    <phoneticPr fontId="8"/>
  </si>
  <si>
    <t>妹尾　優大</t>
    <phoneticPr fontId="3"/>
  </si>
  <si>
    <t>山口県美祢市於福町</t>
    <phoneticPr fontId="8"/>
  </si>
  <si>
    <t>にじみ</t>
    <phoneticPr fontId="8"/>
  </si>
  <si>
    <t/>
  </si>
  <si>
    <t>S001</t>
  </si>
  <si>
    <t>S001</t>
    <phoneticPr fontId="8"/>
  </si>
  <si>
    <t>S002</t>
  </si>
  <si>
    <t>導水工新設により対策済</t>
    <rPh sb="0" eb="5">
      <t>ドウスイコウシンセツ</t>
    </rPh>
    <rPh sb="8" eb="11">
      <t>タイサクズミ</t>
    </rPh>
    <phoneticPr fontId="8"/>
  </si>
  <si>
    <t>S003</t>
  </si>
  <si>
    <t>S004</t>
  </si>
  <si>
    <t>段差20mm</t>
    <rPh sb="0" eb="2">
      <t>ダンサ</t>
    </rPh>
    <phoneticPr fontId="8"/>
  </si>
  <si>
    <t>S005</t>
  </si>
  <si>
    <t>導水工の更新により対策済</t>
    <rPh sb="0" eb="3">
      <t>ドウスイコウ</t>
    </rPh>
    <rPh sb="4" eb="6">
      <t>コウシン</t>
    </rPh>
    <rPh sb="9" eb="12">
      <t>タイサクズミ</t>
    </rPh>
    <phoneticPr fontId="8"/>
  </si>
  <si>
    <t>S006</t>
  </si>
  <si>
    <t>S007</t>
  </si>
  <si>
    <t>S007</t>
    <phoneticPr fontId="8"/>
  </si>
  <si>
    <t>S008</t>
  </si>
  <si>
    <t>S009</t>
  </si>
  <si>
    <t>S010</t>
  </si>
  <si>
    <t>－</t>
  </si>
  <si>
    <t>0.4m×6.5mの滞水</t>
    <rPh sb="10" eb="12">
      <t>タイスイ</t>
    </rPh>
    <phoneticPr fontId="8"/>
  </si>
  <si>
    <t>S011</t>
  </si>
  <si>
    <t>0.1m×5.0mの滞水</t>
    <rPh sb="10" eb="12">
      <t>タイスイ</t>
    </rPh>
    <phoneticPr fontId="8"/>
  </si>
  <si>
    <t>S012</t>
  </si>
  <si>
    <t>S013</t>
  </si>
  <si>
    <t>S014</t>
  </si>
  <si>
    <t>S015</t>
  </si>
  <si>
    <t>はく離</t>
    <rPh sb="2" eb="3">
      <t>リ</t>
    </rPh>
    <phoneticPr fontId="8"/>
  </si>
  <si>
    <t>S016</t>
  </si>
  <si>
    <t>S016</t>
    <phoneticPr fontId="8"/>
  </si>
  <si>
    <t>S017</t>
  </si>
  <si>
    <t>S017</t>
    <phoneticPr fontId="8"/>
  </si>
  <si>
    <t>S018</t>
  </si>
  <si>
    <t>0.3m×3.3mの滞水</t>
    <rPh sb="10" eb="12">
      <t>タイスイ</t>
    </rPh>
    <phoneticPr fontId="8"/>
  </si>
  <si>
    <t>S019</t>
  </si>
  <si>
    <t>S020</t>
  </si>
  <si>
    <t>ひび割れ注入工により対策済</t>
    <rPh sb="2" eb="3">
      <t>ワ</t>
    </rPh>
    <rPh sb="4" eb="7">
      <t>チュウニュウコウ</t>
    </rPh>
    <rPh sb="10" eb="13">
      <t>タイサクズミ</t>
    </rPh>
    <phoneticPr fontId="8"/>
  </si>
  <si>
    <t>S021</t>
  </si>
  <si>
    <t>S021</t>
    <phoneticPr fontId="8"/>
  </si>
  <si>
    <t>S022</t>
  </si>
  <si>
    <t>S022</t>
    <phoneticPr fontId="8"/>
  </si>
  <si>
    <t>S023</t>
  </si>
  <si>
    <t>S024</t>
  </si>
  <si>
    <t>S025</t>
  </si>
  <si>
    <t>断面修復工により対策済</t>
    <rPh sb="0" eb="4">
      <t>ダンメンシュウフク</t>
    </rPh>
    <rPh sb="4" eb="5">
      <t>コウ</t>
    </rPh>
    <rPh sb="8" eb="11">
      <t>タイサクズミ</t>
    </rPh>
    <phoneticPr fontId="8"/>
  </si>
  <si>
    <t>S026</t>
  </si>
  <si>
    <t>S027</t>
  </si>
  <si>
    <t>S028</t>
  </si>
  <si>
    <t>S028</t>
    <phoneticPr fontId="8"/>
  </si>
  <si>
    <t>S029</t>
  </si>
  <si>
    <t>内装板更新により対策済</t>
    <rPh sb="0" eb="2">
      <t>ナイソウ</t>
    </rPh>
    <rPh sb="2" eb="3">
      <t>バン</t>
    </rPh>
    <rPh sb="3" eb="5">
      <t>コウシン</t>
    </rPh>
    <rPh sb="8" eb="11">
      <t>タイサクズミ</t>
    </rPh>
    <phoneticPr fontId="8"/>
  </si>
  <si>
    <t>S030</t>
  </si>
  <si>
    <t>0.3m×2.2mの滞水</t>
    <rPh sb="10" eb="12">
      <t>タイスイ</t>
    </rPh>
    <phoneticPr fontId="8"/>
  </si>
  <si>
    <t>傾き30mm</t>
    <rPh sb="0" eb="1">
      <t>カタム</t>
    </rPh>
    <phoneticPr fontId="8"/>
  </si>
  <si>
    <t>S031</t>
  </si>
  <si>
    <t>段差10mm</t>
    <rPh sb="0" eb="2">
      <t>ダンサ</t>
    </rPh>
    <phoneticPr fontId="8"/>
  </si>
  <si>
    <t>傾き15mm</t>
    <rPh sb="0" eb="1">
      <t>カタム</t>
    </rPh>
    <phoneticPr fontId="8"/>
  </si>
  <si>
    <t>S032</t>
  </si>
  <si>
    <t>S033</t>
  </si>
  <si>
    <t>S034</t>
  </si>
  <si>
    <t>S035</t>
  </si>
  <si>
    <t>S036</t>
  </si>
  <si>
    <t>S037</t>
  </si>
  <si>
    <t>0.4m×12.5mの滞水</t>
    <rPh sb="11" eb="13">
      <t>タイスイ</t>
    </rPh>
    <phoneticPr fontId="8"/>
  </si>
  <si>
    <t>S038</t>
  </si>
  <si>
    <t>S039</t>
  </si>
  <si>
    <t>S040</t>
  </si>
  <si>
    <t>ひび割れ注入工により対策済</t>
    <rPh sb="2" eb="3">
      <t>ワ</t>
    </rPh>
    <phoneticPr fontId="8"/>
  </si>
  <si>
    <t>S041</t>
  </si>
  <si>
    <t>S042</t>
  </si>
  <si>
    <t>S043</t>
  </si>
  <si>
    <t>断面修復工により対策済</t>
    <rPh sb="0" eb="5">
      <t>ダンメンシュウフクコウ</t>
    </rPh>
    <rPh sb="8" eb="11">
      <t>タイサクズミ</t>
    </rPh>
    <phoneticPr fontId="8"/>
  </si>
  <si>
    <t>S044</t>
  </si>
  <si>
    <t>S044</t>
    <phoneticPr fontId="8"/>
  </si>
  <si>
    <t>S045</t>
  </si>
  <si>
    <t>S046</t>
  </si>
  <si>
    <t>S047</t>
  </si>
  <si>
    <t>S048</t>
  </si>
  <si>
    <t>滴水</t>
    <rPh sb="0" eb="2">
      <t>テキスイ</t>
    </rPh>
    <phoneticPr fontId="8"/>
  </si>
  <si>
    <t>S049</t>
  </si>
  <si>
    <t>0.3m×7.7mの滞水</t>
    <rPh sb="10" eb="12">
      <t>タイスイ</t>
    </rPh>
    <phoneticPr fontId="8"/>
  </si>
  <si>
    <t>S050</t>
  </si>
  <si>
    <t>0.3m×11.0mの滞水</t>
    <rPh sb="11" eb="13">
      <t>タイスイ</t>
    </rPh>
    <phoneticPr fontId="8"/>
  </si>
  <si>
    <t>S051</t>
  </si>
  <si>
    <t>傾き25mm</t>
    <rPh sb="0" eb="1">
      <t>カタム</t>
    </rPh>
    <phoneticPr fontId="8"/>
  </si>
  <si>
    <t>S052</t>
  </si>
  <si>
    <t>S053</t>
  </si>
  <si>
    <t>0.1m×2.0mの滞水</t>
    <rPh sb="10" eb="12">
      <t>タイスイ</t>
    </rPh>
    <phoneticPr fontId="8"/>
  </si>
  <si>
    <t>0.3m×13.0mの滞水</t>
    <rPh sb="11" eb="13">
      <t>タイスイ</t>
    </rPh>
    <phoneticPr fontId="8"/>
  </si>
  <si>
    <t>S054</t>
  </si>
  <si>
    <t>S055</t>
  </si>
  <si>
    <t>S056</t>
  </si>
  <si>
    <t>S057</t>
  </si>
  <si>
    <t>S058</t>
  </si>
  <si>
    <t>0.3m×10.5mの滞水</t>
    <rPh sb="11" eb="13">
      <t>タイスイ</t>
    </rPh>
    <phoneticPr fontId="8"/>
  </si>
  <si>
    <t>S059</t>
  </si>
  <si>
    <t>S059</t>
    <phoneticPr fontId="8"/>
  </si>
  <si>
    <t>S060</t>
  </si>
  <si>
    <t>S061</t>
  </si>
  <si>
    <t>S062</t>
  </si>
  <si>
    <t>S063</t>
  </si>
  <si>
    <t>S063</t>
    <phoneticPr fontId="8"/>
  </si>
  <si>
    <t>S064</t>
  </si>
  <si>
    <t>S065</t>
  </si>
  <si>
    <t>S066</t>
  </si>
  <si>
    <t>S066</t>
    <phoneticPr fontId="8"/>
  </si>
  <si>
    <t>S067</t>
  </si>
  <si>
    <t>S068</t>
  </si>
  <si>
    <t>流下</t>
    <rPh sb="0" eb="2">
      <t>リュウカ</t>
    </rPh>
    <phoneticPr fontId="8"/>
  </si>
  <si>
    <t>0.3m×2.5mの滞水</t>
    <rPh sb="10" eb="12">
      <t>タイスイ</t>
    </rPh>
    <phoneticPr fontId="8"/>
  </si>
  <si>
    <t>S069</t>
  </si>
  <si>
    <t>0.3m×3.0mの滞水</t>
    <rPh sb="10" eb="12">
      <t>タイスイ</t>
    </rPh>
    <phoneticPr fontId="8"/>
  </si>
  <si>
    <t>0.3m×6.2mの滞水</t>
    <rPh sb="10" eb="12">
      <t>タイスイ</t>
    </rPh>
    <phoneticPr fontId="8"/>
  </si>
  <si>
    <t>0.3m×9.5mの滞水</t>
    <rPh sb="10" eb="12">
      <t>タイスイ</t>
    </rPh>
    <phoneticPr fontId="8"/>
  </si>
  <si>
    <t>S070</t>
  </si>
  <si>
    <t>S071</t>
  </si>
  <si>
    <t>S072</t>
  </si>
  <si>
    <t>閉合ひびわれ(打音異常なし)</t>
    <rPh sb="0" eb="2">
      <t>ヘイゴウ</t>
    </rPh>
    <rPh sb="7" eb="11">
      <t>ダオンイジョウ</t>
    </rPh>
    <phoneticPr fontId="8"/>
  </si>
  <si>
    <t>0.3m×20.5mの滞水</t>
    <rPh sb="11" eb="13">
      <t>タイスイ</t>
    </rPh>
    <phoneticPr fontId="8"/>
  </si>
  <si>
    <t>S073</t>
  </si>
  <si>
    <t>0.3m×9.0mの滞水</t>
    <rPh sb="10" eb="12">
      <t>タイスイ</t>
    </rPh>
    <phoneticPr fontId="8"/>
  </si>
  <si>
    <t>S074</t>
  </si>
  <si>
    <t>S075</t>
  </si>
  <si>
    <t>S076</t>
  </si>
  <si>
    <t>アンカーゆるみ</t>
    <phoneticPr fontId="8"/>
  </si>
  <si>
    <t>S077</t>
  </si>
  <si>
    <t>0.3m×5.5mの滞水</t>
    <rPh sb="10" eb="12">
      <t>タイスイ</t>
    </rPh>
    <phoneticPr fontId="8"/>
  </si>
  <si>
    <t>S078</t>
  </si>
  <si>
    <t>S079</t>
  </si>
  <si>
    <t>取付金具破損</t>
    <rPh sb="0" eb="2">
      <t>トリツケ</t>
    </rPh>
    <rPh sb="2" eb="4">
      <t>カナグ</t>
    </rPh>
    <rPh sb="4" eb="6">
      <t>ハソン</t>
    </rPh>
    <phoneticPr fontId="8"/>
  </si>
  <si>
    <t>S080</t>
  </si>
  <si>
    <t>S081</t>
  </si>
  <si>
    <t>内装板破損</t>
    <rPh sb="0" eb="3">
      <t>ナイソウバン</t>
    </rPh>
    <rPh sb="3" eb="5">
      <t>ハソン</t>
    </rPh>
    <phoneticPr fontId="8"/>
  </si>
  <si>
    <t>0.3m×7.0mの滞水</t>
    <rPh sb="10" eb="12">
      <t>タイスイ</t>
    </rPh>
    <phoneticPr fontId="8"/>
  </si>
  <si>
    <t>部分補修</t>
    <rPh sb="0" eb="4">
      <t>ブブンホシュウ</t>
    </rPh>
    <phoneticPr fontId="8"/>
  </si>
  <si>
    <t>0.3m×24.0mの滞水</t>
    <rPh sb="11" eb="13">
      <t>タイスイ</t>
    </rPh>
    <phoneticPr fontId="8"/>
  </si>
  <si>
    <t>S082</t>
  </si>
  <si>
    <t>S083</t>
  </si>
  <si>
    <t>0.3m×5.0mの滞水</t>
    <rPh sb="10" eb="12">
      <t>タイスイ</t>
    </rPh>
    <phoneticPr fontId="8"/>
  </si>
  <si>
    <t>0.3m×12.5mの滞水</t>
    <rPh sb="11" eb="13">
      <t>タイスイ</t>
    </rPh>
    <phoneticPr fontId="8"/>
  </si>
  <si>
    <t>S084</t>
  </si>
  <si>
    <t>S085</t>
  </si>
  <si>
    <t>0.3m×3.5mの滞水</t>
    <rPh sb="10" eb="12">
      <t>タイスイ</t>
    </rPh>
    <phoneticPr fontId="8"/>
  </si>
  <si>
    <t>S086</t>
  </si>
  <si>
    <t>0.3m×21.0mの滞水</t>
    <rPh sb="11" eb="13">
      <t>タイスイ</t>
    </rPh>
    <phoneticPr fontId="8"/>
  </si>
  <si>
    <t>S087</t>
  </si>
  <si>
    <t>0.3m×4.5mの滞水</t>
    <rPh sb="10" eb="12">
      <t>タイスイ</t>
    </rPh>
    <phoneticPr fontId="8"/>
  </si>
  <si>
    <t>S088</t>
  </si>
  <si>
    <t>0.3m×0.8mの滞水</t>
    <rPh sb="10" eb="12">
      <t>タイスイ</t>
    </rPh>
    <phoneticPr fontId="8"/>
  </si>
  <si>
    <t>S089</t>
  </si>
  <si>
    <t>S090</t>
  </si>
  <si>
    <t>S091</t>
  </si>
  <si>
    <t>S092</t>
  </si>
  <si>
    <t>S093</t>
  </si>
  <si>
    <t>S094</t>
  </si>
  <si>
    <t>S095</t>
  </si>
  <si>
    <t>S096</t>
  </si>
  <si>
    <t>S097</t>
  </si>
  <si>
    <t>S098</t>
  </si>
  <si>
    <t>S099</t>
  </si>
  <si>
    <t>S100</t>
  </si>
  <si>
    <t>S101</t>
  </si>
  <si>
    <t>S102</t>
  </si>
  <si>
    <t>S103</t>
  </si>
  <si>
    <t>S104</t>
  </si>
  <si>
    <t>S105</t>
  </si>
  <si>
    <t>S106</t>
  </si>
  <si>
    <t>S002</t>
    <phoneticPr fontId="8"/>
  </si>
  <si>
    <t>対策済</t>
    <rPh sb="0" eb="3">
      <t>タイサクズミ</t>
    </rPh>
    <phoneticPr fontId="8"/>
  </si>
  <si>
    <t>導水工新設により対策済</t>
    <rPh sb="0" eb="3">
      <t>ドウスイコウ</t>
    </rPh>
    <rPh sb="3" eb="5">
      <t>シンセツ</t>
    </rPh>
    <rPh sb="8" eb="11">
      <t>タイサクズミ</t>
    </rPh>
    <phoneticPr fontId="8"/>
  </si>
  <si>
    <t>進行が認められない</t>
    <rPh sb="0" eb="2">
      <t>シンコウ</t>
    </rPh>
    <rPh sb="3" eb="4">
      <t>ミト</t>
    </rPh>
    <phoneticPr fontId="8"/>
  </si>
  <si>
    <t>監視(日常巡視)</t>
    <rPh sb="0" eb="2">
      <t>カンシ</t>
    </rPh>
    <rPh sb="3" eb="7">
      <t>ニチジョウジュンシ</t>
    </rPh>
    <phoneticPr fontId="8"/>
  </si>
  <si>
    <t>S003</t>
    <phoneticPr fontId="8"/>
  </si>
  <si>
    <t>にじみ</t>
  </si>
  <si>
    <t>にじみ</t>
    <phoneticPr fontId="8"/>
  </si>
  <si>
    <t>監視(重点)</t>
    <rPh sb="0" eb="2">
      <t>カンシ</t>
    </rPh>
    <rPh sb="3" eb="5">
      <t>ジュウテン</t>
    </rPh>
    <phoneticPr fontId="8"/>
  </si>
  <si>
    <t>うき</t>
  </si>
  <si>
    <t>うき</t>
    <phoneticPr fontId="8"/>
  </si>
  <si>
    <t>S004</t>
    <phoneticPr fontId="8"/>
  </si>
  <si>
    <t>20mm</t>
    <phoneticPr fontId="8"/>
  </si>
  <si>
    <t>段差</t>
    <rPh sb="0" eb="2">
      <t>ダンサ</t>
    </rPh>
    <phoneticPr fontId="8"/>
  </si>
  <si>
    <t>S005</t>
    <phoneticPr fontId="8"/>
  </si>
  <si>
    <t>15mm</t>
    <phoneticPr fontId="8"/>
  </si>
  <si>
    <t>定期点検結果</t>
    <phoneticPr fontId="8"/>
  </si>
  <si>
    <t>S006</t>
    <phoneticPr fontId="8"/>
  </si>
  <si>
    <t>S008</t>
    <phoneticPr fontId="8"/>
  </si>
  <si>
    <t>S009</t>
    <phoneticPr fontId="8"/>
  </si>
  <si>
    <t>S010</t>
    <phoneticPr fontId="8"/>
  </si>
  <si>
    <t>鉄筋露出</t>
    <rPh sb="0" eb="4">
      <t>テッキンロシュツ</t>
    </rPh>
    <phoneticPr fontId="8"/>
  </si>
  <si>
    <t>新規確認</t>
    <rPh sb="0" eb="4">
      <t>シンキカクニン</t>
    </rPh>
    <phoneticPr fontId="8"/>
  </si>
  <si>
    <t>滞水</t>
    <rPh sb="0" eb="2">
      <t>タイスイ</t>
    </rPh>
    <phoneticPr fontId="8"/>
  </si>
  <si>
    <t>S011</t>
    <phoneticPr fontId="8"/>
  </si>
  <si>
    <t>S012</t>
    <phoneticPr fontId="8"/>
  </si>
  <si>
    <t>S013</t>
    <phoneticPr fontId="8"/>
  </si>
  <si>
    <t>S015</t>
    <phoneticPr fontId="8"/>
  </si>
  <si>
    <t>はく離</t>
    <rPh sb="2" eb="3">
      <t>リ</t>
    </rPh>
    <phoneticPr fontId="8"/>
  </si>
  <si>
    <t>S018</t>
    <phoneticPr fontId="8"/>
  </si>
  <si>
    <t>S019</t>
    <phoneticPr fontId="8"/>
  </si>
  <si>
    <t>S020</t>
    <phoneticPr fontId="8"/>
  </si>
  <si>
    <t>ひび割れ注入工により対策済</t>
    <rPh sb="2" eb="3">
      <t>ワ</t>
    </rPh>
    <phoneticPr fontId="8"/>
  </si>
  <si>
    <t>S023</t>
    <phoneticPr fontId="8"/>
  </si>
  <si>
    <t>S024</t>
    <phoneticPr fontId="8"/>
  </si>
  <si>
    <t>S025</t>
    <phoneticPr fontId="8"/>
  </si>
  <si>
    <t>断面修復工により対策済</t>
    <rPh sb="0" eb="5">
      <t>ダンメンシュウフクコウ</t>
    </rPh>
    <rPh sb="8" eb="11">
      <t>タイサクズミ</t>
    </rPh>
    <phoneticPr fontId="8"/>
  </si>
  <si>
    <t>S026</t>
    <phoneticPr fontId="8"/>
  </si>
  <si>
    <t>S027</t>
    <phoneticPr fontId="8"/>
  </si>
  <si>
    <t>S029</t>
    <phoneticPr fontId="8"/>
  </si>
  <si>
    <t>内装板更新により対策済</t>
    <rPh sb="0" eb="3">
      <t>ナイソウバン</t>
    </rPh>
    <rPh sb="3" eb="5">
      <t>コウシン</t>
    </rPh>
    <rPh sb="8" eb="11">
      <t>タイサクズミ</t>
    </rPh>
    <phoneticPr fontId="8"/>
  </si>
  <si>
    <t>S030</t>
    <phoneticPr fontId="8"/>
  </si>
  <si>
    <t>30mm</t>
    <phoneticPr fontId="8"/>
  </si>
  <si>
    <t>進行が認められる</t>
    <rPh sb="0" eb="2">
      <t>シンコウ</t>
    </rPh>
    <rPh sb="3" eb="4">
      <t>ミト</t>
    </rPh>
    <phoneticPr fontId="8"/>
  </si>
  <si>
    <t>傾き</t>
    <rPh sb="0" eb="1">
      <t>カタム</t>
    </rPh>
    <phoneticPr fontId="8"/>
  </si>
  <si>
    <t>S031</t>
    <phoneticPr fontId="8"/>
  </si>
  <si>
    <t>10mm</t>
    <phoneticPr fontId="8"/>
  </si>
  <si>
    <t>欠損</t>
    <rPh sb="0" eb="2">
      <t>ケッソン</t>
    </rPh>
    <phoneticPr fontId="8"/>
  </si>
  <si>
    <t>S032</t>
    <phoneticPr fontId="8"/>
  </si>
  <si>
    <t>S033</t>
    <phoneticPr fontId="8"/>
  </si>
  <si>
    <t>S034</t>
    <phoneticPr fontId="8"/>
  </si>
  <si>
    <t>S035</t>
    <phoneticPr fontId="8"/>
  </si>
  <si>
    <t>S036</t>
    <phoneticPr fontId="8"/>
  </si>
  <si>
    <t>S037</t>
    <phoneticPr fontId="8"/>
  </si>
  <si>
    <t>S038</t>
    <phoneticPr fontId="8"/>
  </si>
  <si>
    <t>S039</t>
    <phoneticPr fontId="8"/>
  </si>
  <si>
    <t>S040</t>
    <phoneticPr fontId="8"/>
  </si>
  <si>
    <t>6..2</t>
    <phoneticPr fontId="8"/>
  </si>
  <si>
    <t>S041</t>
    <phoneticPr fontId="8"/>
  </si>
  <si>
    <t>S043</t>
    <phoneticPr fontId="8"/>
  </si>
  <si>
    <t>S045</t>
    <phoneticPr fontId="8"/>
  </si>
  <si>
    <t>S046</t>
    <phoneticPr fontId="8"/>
  </si>
  <si>
    <t>S047</t>
    <phoneticPr fontId="8"/>
  </si>
  <si>
    <t>S048</t>
    <phoneticPr fontId="8"/>
  </si>
  <si>
    <t>止め金具破損</t>
    <rPh sb="0" eb="1">
      <t>ト</t>
    </rPh>
    <rPh sb="2" eb="4">
      <t>カナグ</t>
    </rPh>
    <rPh sb="4" eb="6">
      <t>ハソン</t>
    </rPh>
    <phoneticPr fontId="8"/>
  </si>
  <si>
    <t>1箇所</t>
    <rPh sb="1" eb="3">
      <t>カショ</t>
    </rPh>
    <phoneticPr fontId="8"/>
  </si>
  <si>
    <t>止め金具破損</t>
    <rPh sb="0" eb="1">
      <t>ト</t>
    </rPh>
    <rPh sb="2" eb="4">
      <t>カナグ</t>
    </rPh>
    <rPh sb="4" eb="6">
      <t>ハソン</t>
    </rPh>
    <phoneticPr fontId="8"/>
  </si>
  <si>
    <t>滴水</t>
    <rPh sb="0" eb="2">
      <t>テキスイ</t>
    </rPh>
    <phoneticPr fontId="8"/>
  </si>
  <si>
    <t>S049</t>
    <phoneticPr fontId="8"/>
  </si>
  <si>
    <t>S050</t>
    <phoneticPr fontId="8"/>
  </si>
  <si>
    <t>S051</t>
    <phoneticPr fontId="8"/>
  </si>
  <si>
    <t>25mm</t>
    <phoneticPr fontId="8"/>
  </si>
  <si>
    <t>S052</t>
    <phoneticPr fontId="8"/>
  </si>
  <si>
    <t>S053</t>
    <phoneticPr fontId="8"/>
  </si>
  <si>
    <t>S054</t>
    <phoneticPr fontId="8"/>
  </si>
  <si>
    <t>S055</t>
    <phoneticPr fontId="8"/>
  </si>
  <si>
    <t>S057</t>
    <phoneticPr fontId="8"/>
  </si>
  <si>
    <t>S058</t>
    <phoneticPr fontId="8"/>
  </si>
  <si>
    <t>S060</t>
    <phoneticPr fontId="8"/>
  </si>
  <si>
    <t>S061</t>
    <phoneticPr fontId="8"/>
  </si>
  <si>
    <t>S062</t>
    <phoneticPr fontId="8"/>
  </si>
  <si>
    <t>S064</t>
    <phoneticPr fontId="8"/>
  </si>
  <si>
    <t>S067</t>
    <phoneticPr fontId="8"/>
  </si>
  <si>
    <t>導水工破損</t>
    <rPh sb="0" eb="5">
      <t>ドウスイコウハソン</t>
    </rPh>
    <phoneticPr fontId="8"/>
  </si>
  <si>
    <t>S068</t>
    <phoneticPr fontId="8"/>
  </si>
  <si>
    <t>流下</t>
    <rPh sb="0" eb="2">
      <t>リュウカ</t>
    </rPh>
    <phoneticPr fontId="8"/>
  </si>
  <si>
    <t>S069</t>
    <phoneticPr fontId="8"/>
  </si>
  <si>
    <t>S070</t>
    <phoneticPr fontId="8"/>
  </si>
  <si>
    <t>S071</t>
    <phoneticPr fontId="8"/>
  </si>
  <si>
    <t>S072</t>
    <phoneticPr fontId="8"/>
  </si>
  <si>
    <t>閉合ひびわれ(打音異常なし)</t>
    <rPh sb="0" eb="2">
      <t>ヘイゴウ</t>
    </rPh>
    <rPh sb="7" eb="11">
      <t>ダオンイジョウ</t>
    </rPh>
    <phoneticPr fontId="8"/>
  </si>
  <si>
    <t>S073</t>
    <phoneticPr fontId="8"/>
  </si>
  <si>
    <t>S074</t>
    <phoneticPr fontId="8"/>
  </si>
  <si>
    <t>S075</t>
    <phoneticPr fontId="8"/>
  </si>
  <si>
    <t>S076</t>
    <phoneticPr fontId="8"/>
  </si>
  <si>
    <t>アンカーゆるみ</t>
    <phoneticPr fontId="8"/>
  </si>
  <si>
    <t>S077</t>
    <phoneticPr fontId="8"/>
  </si>
  <si>
    <t>S078</t>
    <phoneticPr fontId="8"/>
  </si>
  <si>
    <t>S079</t>
    <phoneticPr fontId="8"/>
  </si>
  <si>
    <t>取付金具破損</t>
    <rPh sb="0" eb="4">
      <t>トリツケカナグ</t>
    </rPh>
    <rPh sb="4" eb="6">
      <t>ハソン</t>
    </rPh>
    <phoneticPr fontId="8"/>
  </si>
  <si>
    <t>S080</t>
    <phoneticPr fontId="8"/>
  </si>
  <si>
    <t>S081</t>
    <phoneticPr fontId="8"/>
  </si>
  <si>
    <t>破損</t>
    <rPh sb="0" eb="2">
      <t>ハソン</t>
    </rPh>
    <phoneticPr fontId="8"/>
  </si>
  <si>
    <t>部分補修</t>
    <rPh sb="0" eb="4">
      <t>ブブンホシュウ</t>
    </rPh>
    <phoneticPr fontId="8"/>
  </si>
  <si>
    <t>S082</t>
    <phoneticPr fontId="8"/>
  </si>
  <si>
    <t>S083</t>
    <phoneticPr fontId="8"/>
  </si>
  <si>
    <t>S084</t>
    <phoneticPr fontId="8"/>
  </si>
  <si>
    <t>S085</t>
    <phoneticPr fontId="8"/>
  </si>
  <si>
    <t>S086</t>
    <phoneticPr fontId="8"/>
  </si>
  <si>
    <t>叩き落とし実施</t>
    <rPh sb="0" eb="1">
      <t>タタ</t>
    </rPh>
    <rPh sb="2" eb="3">
      <t>オ</t>
    </rPh>
    <rPh sb="5" eb="7">
      <t>ジッシ</t>
    </rPh>
    <phoneticPr fontId="8"/>
  </si>
  <si>
    <t>S087</t>
    <phoneticPr fontId="8"/>
  </si>
  <si>
    <t>S088</t>
    <phoneticPr fontId="8"/>
  </si>
  <si>
    <t>S089</t>
    <phoneticPr fontId="8"/>
  </si>
  <si>
    <t>S090</t>
    <phoneticPr fontId="8"/>
  </si>
  <si>
    <t>S093</t>
    <phoneticPr fontId="8"/>
  </si>
  <si>
    <t>S094</t>
    <phoneticPr fontId="8"/>
  </si>
  <si>
    <t>S095</t>
    <phoneticPr fontId="8"/>
  </si>
  <si>
    <t>S096</t>
    <phoneticPr fontId="8"/>
  </si>
  <si>
    <t>S097</t>
    <phoneticPr fontId="8"/>
  </si>
  <si>
    <t>S098</t>
    <phoneticPr fontId="8"/>
  </si>
  <si>
    <t>20mm</t>
    <phoneticPr fontId="8"/>
  </si>
  <si>
    <t>S099</t>
    <phoneticPr fontId="8"/>
  </si>
  <si>
    <t>S100</t>
    <phoneticPr fontId="8"/>
  </si>
  <si>
    <t>S101</t>
    <phoneticPr fontId="8"/>
  </si>
  <si>
    <t>S103</t>
    <phoneticPr fontId="8"/>
  </si>
  <si>
    <t>S105</t>
    <phoneticPr fontId="8"/>
  </si>
  <si>
    <t>S106</t>
    <phoneticPr fontId="8"/>
  </si>
  <si>
    <t>PE</t>
    <phoneticPr fontId="8"/>
  </si>
  <si>
    <t>S056</t>
    <phoneticPr fontId="3"/>
  </si>
  <si>
    <t>1箇所</t>
    <rPh sb="1" eb="3">
      <t>カショ</t>
    </rPh>
    <phoneticPr fontId="3"/>
  </si>
  <si>
    <t>付帯設備破損</t>
    <rPh sb="0" eb="4">
      <t>フタイセツビ</t>
    </rPh>
    <rPh sb="4" eb="6">
      <t>ハソン</t>
    </rPh>
    <phoneticPr fontId="3"/>
  </si>
  <si>
    <t>対策済</t>
    <phoneticPr fontId="8"/>
  </si>
  <si>
    <t>S048</t>
    <phoneticPr fontId="3"/>
  </si>
  <si>
    <t>内装板留め具破損</t>
    <rPh sb="0" eb="2">
      <t>ナイソウ</t>
    </rPh>
    <rPh sb="2" eb="3">
      <t>イタ</t>
    </rPh>
    <rPh sb="3" eb="4">
      <t>ト</t>
    </rPh>
    <rPh sb="5" eb="6">
      <t>グ</t>
    </rPh>
    <rPh sb="6" eb="8">
      <t>ハソン</t>
    </rPh>
    <phoneticPr fontId="3"/>
  </si>
  <si>
    <t>S079</t>
    <phoneticPr fontId="3"/>
  </si>
  <si>
    <t>内装板留め金具破損</t>
    <rPh sb="0" eb="2">
      <t>ナイソウ</t>
    </rPh>
    <rPh sb="2" eb="3">
      <t>バン</t>
    </rPh>
    <rPh sb="3" eb="4">
      <t>ト</t>
    </rPh>
    <rPh sb="5" eb="7">
      <t>カナグ</t>
    </rPh>
    <rPh sb="7" eb="9">
      <t>ハソン</t>
    </rPh>
    <phoneticPr fontId="8"/>
  </si>
  <si>
    <t>導水工の更新により対策済</t>
  </si>
  <si>
    <t>漏水</t>
  </si>
  <si>
    <t>アーチ（右側）</t>
  </si>
  <si>
    <t>覆工・坑門</t>
  </si>
  <si>
    <t>アーチ（天端）</t>
  </si>
  <si>
    <t>段差15mm</t>
  </si>
  <si>
    <t>変形、移動</t>
  </si>
  <si>
    <t>外力</t>
  </si>
  <si>
    <t>横断目地（左側）</t>
  </si>
  <si>
    <t>アーチ（左側）</t>
  </si>
  <si>
    <t>うき・はく離</t>
  </si>
  <si>
    <t>材質劣化</t>
  </si>
  <si>
    <t>車道</t>
  </si>
  <si>
    <t>路面</t>
  </si>
  <si>
    <t>滞水跡</t>
    <rPh sb="0" eb="3">
      <t>タイスイアト</t>
    </rPh>
    <phoneticPr fontId="8"/>
  </si>
  <si>
    <t>横断目地（右側）</t>
  </si>
  <si>
    <t>鉄筋露出</t>
  </si>
  <si>
    <t>鋼材腐食</t>
  </si>
  <si>
    <t>はく離</t>
  </si>
  <si>
    <t>側溝</t>
  </si>
  <si>
    <t>ひび割れ注入工により対策済</t>
  </si>
  <si>
    <t>ひび割れ</t>
  </si>
  <si>
    <t>横断目地（天端）</t>
  </si>
  <si>
    <t>導水工新設により対策済</t>
  </si>
  <si>
    <t>断面修復工により対策済</t>
  </si>
  <si>
    <t>その他</t>
  </si>
  <si>
    <t>監査歩路</t>
  </si>
  <si>
    <t>0.4m×51.5mの滞水</t>
  </si>
  <si>
    <t>滞水</t>
  </si>
  <si>
    <t>滴水</t>
  </si>
  <si>
    <t>0.3m×10.0mの滞水</t>
  </si>
  <si>
    <t>導水工破損</t>
  </si>
  <si>
    <t>補強・補修材の破損</t>
  </si>
  <si>
    <t>0.3m×8.5mの滞水</t>
  </si>
  <si>
    <t>閉合ひびわれ(打音異常なし)</t>
  </si>
  <si>
    <t>0.3m×15.0mの滞水</t>
  </si>
  <si>
    <t>豆板</t>
  </si>
  <si>
    <t>側壁（左側）</t>
  </si>
  <si>
    <t>叩き落とし実施</t>
  </si>
  <si>
    <t>0.3m×6.2mの滞水</t>
  </si>
  <si>
    <t>段差20mm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</si>
</sst>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0.00000"/>
    <numFmt numFmtId="198" formatCode="##&quot;°&quot;##&quot;′&quot;##.00&quot;″&quot;"/>
    <numFmt numFmtId="199" formatCode="0.00&quot;m&quot;"/>
    <numFmt numFmtId="200" formatCode="0.000"/>
  </numFmts>
  <fonts count="5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974">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6"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4" fillId="0" borderId="0" xfId="5" applyFont="1">
      <alignment vertical="center"/>
    </xf>
    <xf numFmtId="0" fontId="24" fillId="0" borderId="0" xfId="5" applyFont="1" applyAlignment="1">
      <alignment horizontal="center"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186" fontId="15" fillId="0" borderId="1" xfId="7" applyNumberFormat="1" applyBorder="1" applyAlignment="1">
      <alignment horizontal="right" vertical="center" shrinkToFit="1"/>
    </xf>
    <xf numFmtId="0" fontId="15" fillId="0" borderId="1" xfId="7" applyBorder="1" applyAlignment="1">
      <alignment horizontal="center" vertical="center"/>
    </xf>
    <xf numFmtId="187" fontId="15" fillId="0" borderId="1" xfId="7" applyNumberForma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38"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9" fillId="0" borderId="1" xfId="4" applyFont="1" applyBorder="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5"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5"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20" xfId="5" applyNumberFormat="1" applyFont="1" applyBorder="1" applyAlignment="1">
      <alignment vertical="center" shrinkToFit="1"/>
    </xf>
    <xf numFmtId="180" fontId="18" fillId="0" borderId="25" xfId="5" applyNumberFormat="1" applyFont="1" applyBorder="1" applyAlignment="1">
      <alignment vertical="center" shrinkToFit="1"/>
    </xf>
    <xf numFmtId="180" fontId="18" fillId="0" borderId="1" xfId="5" applyNumberFormat="1" applyFont="1" applyBorder="1" applyAlignment="1">
      <alignment vertical="center" shrinkToFit="1"/>
    </xf>
    <xf numFmtId="0" fontId="18" fillId="0" borderId="52"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5" fillId="0" borderId="0" xfId="2" applyAlignment="1">
      <alignment vertical="center"/>
    </xf>
    <xf numFmtId="192" fontId="15" fillId="0" borderId="1" xfId="2" applyNumberFormat="1" applyBorder="1" applyAlignment="1">
      <alignment vertical="center"/>
    </xf>
    <xf numFmtId="191"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179" fontId="15" fillId="0" borderId="1" xfId="7" applyNumberFormat="1" applyBorder="1" applyAlignment="1">
      <alignment horizontal="center" vertical="center"/>
    </xf>
    <xf numFmtId="179" fontId="18" fillId="0" borderId="21" xfId="5" applyNumberFormat="1" applyFont="1" applyBorder="1" applyAlignment="1">
      <alignment horizontal="center" vertical="center" shrinkToFit="1"/>
    </xf>
    <xf numFmtId="179" fontId="18" fillId="0" borderId="19" xfId="5" applyNumberFormat="1" applyFont="1" applyBorder="1" applyAlignment="1">
      <alignment horizontal="center" vertical="center" shrinkToFit="1"/>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15" fillId="0" borderId="1" xfId="2" applyBorder="1" applyAlignment="1">
      <alignment horizontal="center" vertical="center"/>
    </xf>
    <xf numFmtId="0" fontId="31"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31" fillId="2" borderId="8" xfId="2" applyFont="1" applyFill="1" applyBorder="1" applyAlignment="1">
      <alignment horizontal="center" vertical="center" wrapText="1"/>
    </xf>
    <xf numFmtId="0" fontId="52" fillId="0" borderId="1"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67"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195" fontId="4" fillId="0" borderId="66" xfId="2" applyNumberFormat="1" applyFont="1" applyBorder="1" applyAlignment="1" applyProtection="1">
      <alignment horizontal="center" vertical="center"/>
      <protection locked="0"/>
    </xf>
    <xf numFmtId="0" fontId="9" fillId="0" borderId="1" xfId="4" applyFont="1" applyBorder="1" applyAlignment="1">
      <alignment vertical="center" shrinkToFit="1"/>
    </xf>
    <xf numFmtId="0" fontId="50"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196" fontId="52" fillId="0" borderId="1" xfId="2" applyNumberFormat="1" applyFont="1" applyBorder="1" applyAlignment="1" applyProtection="1">
      <alignment horizontal="center" vertical="center" wrapText="1"/>
      <protection locked="0"/>
    </xf>
    <xf numFmtId="190" fontId="52" fillId="0" borderId="1" xfId="2" applyNumberFormat="1" applyFont="1" applyBorder="1" applyAlignment="1" applyProtection="1">
      <alignment horizontal="right" vertical="center" wrapText="1"/>
      <protection locked="0"/>
    </xf>
    <xf numFmtId="0" fontId="9" fillId="0" borderId="2" xfId="2" applyFont="1" applyBorder="1" applyAlignment="1">
      <alignment horizontal="center" vertical="center" shrinkToFit="1"/>
    </xf>
    <xf numFmtId="2" fontId="9" fillId="0" borderId="0" xfId="2" applyNumberFormat="1" applyFont="1" applyProtection="1">
      <protection locked="0"/>
    </xf>
    <xf numFmtId="197"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4"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51" fillId="0" borderId="0" xfId="2" applyFont="1" applyAlignment="1" applyProtection="1">
      <alignment vertical="center"/>
      <protection locked="0"/>
    </xf>
    <xf numFmtId="190" fontId="15" fillId="0" borderId="1" xfId="7" applyNumberFormat="1" applyBorder="1" applyAlignment="1">
      <alignment horizontal="right" vertical="center" shrinkToFit="1"/>
    </xf>
    <xf numFmtId="0" fontId="28" fillId="0" borderId="1" xfId="7" applyFont="1" applyBorder="1" applyAlignment="1">
      <alignment horizontal="center" vertical="center" shrinkToFit="1"/>
    </xf>
    <xf numFmtId="195" fontId="4" fillId="0" borderId="66" xfId="2" applyNumberFormat="1" applyFont="1" applyBorder="1" applyAlignment="1" applyProtection="1">
      <alignment vertical="center"/>
      <protection locked="0"/>
    </xf>
    <xf numFmtId="195" fontId="4" fillId="0" borderId="66" xfId="2" applyNumberFormat="1" applyFont="1" applyBorder="1" applyAlignment="1" applyProtection="1">
      <alignment horizontal="left" vertical="center"/>
      <protection locked="0"/>
    </xf>
    <xf numFmtId="0" fontId="9" fillId="0" borderId="1" xfId="4" applyFont="1" applyBorder="1" applyAlignment="1">
      <alignment horizontal="center" vertical="center" shrinkToFit="1"/>
    </xf>
    <xf numFmtId="0" fontId="18" fillId="0" borderId="1" xfId="2" applyFont="1" applyBorder="1" applyAlignment="1" applyProtection="1">
      <alignment vertical="center" shrinkToFit="1"/>
      <protection locked="0"/>
    </xf>
    <xf numFmtId="190" fontId="38" fillId="0" borderId="1" xfId="2" applyNumberFormat="1" applyFont="1" applyBorder="1" applyAlignment="1" applyProtection="1">
      <alignment horizontal="right" vertical="center" wrapText="1"/>
      <protection locked="0"/>
    </xf>
    <xf numFmtId="2" fontId="18" fillId="0" borderId="2" xfId="5" applyNumberFormat="1" applyFont="1" applyBorder="1" applyAlignment="1">
      <alignment vertical="center" shrinkToFit="1"/>
    </xf>
    <xf numFmtId="200" fontId="18" fillId="0" borderId="1" xfId="5" applyNumberFormat="1" applyFont="1" applyBorder="1" applyAlignment="1">
      <alignment vertical="center" shrinkToFit="1"/>
    </xf>
    <xf numFmtId="180" fontId="18" fillId="0" borderId="8"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2" fontId="18" fillId="0" borderId="18" xfId="5" applyNumberFormat="1" applyFont="1" applyBorder="1" applyAlignment="1">
      <alignment vertical="center" shrinkToFit="1"/>
    </xf>
    <xf numFmtId="2" fontId="18" fillId="0" borderId="20" xfId="5" applyNumberFormat="1" applyFont="1" applyBorder="1" applyAlignment="1">
      <alignment horizontal="center" vertical="center" shrinkToFit="1"/>
    </xf>
    <xf numFmtId="2" fontId="18" fillId="0" borderId="20" xfId="6" applyNumberFormat="1" applyFont="1" applyFill="1" applyBorder="1" applyAlignment="1">
      <alignment horizontal="center" vertical="center" shrinkToFit="1"/>
    </xf>
    <xf numFmtId="2" fontId="18" fillId="0" borderId="18" xfId="5" applyNumberFormat="1" applyFont="1" applyBorder="1" applyAlignment="1">
      <alignment horizontal="center" vertical="center" shrinkToFit="1"/>
    </xf>
    <xf numFmtId="180" fontId="9" fillId="0" borderId="8" xfId="2" applyNumberFormat="1" applyFont="1" applyBorder="1" applyAlignment="1" applyProtection="1">
      <alignment horizontal="center" vertical="center"/>
      <protection locked="0"/>
    </xf>
    <xf numFmtId="0" fontId="18" fillId="2" borderId="1" xfId="2"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wrapText="1"/>
      <protection locked="0"/>
    </xf>
    <xf numFmtId="196" fontId="52" fillId="2" borderId="1" xfId="2" applyNumberFormat="1" applyFont="1" applyFill="1" applyBorder="1" applyAlignment="1" applyProtection="1">
      <alignment horizontal="center" vertical="center" wrapTex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3"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7" xfId="2" applyFont="1" applyFill="1" applyBorder="1" applyAlignment="1">
      <alignment horizontal="center" vertical="center"/>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3" xfId="2" applyFont="1" applyBorder="1" applyAlignment="1" applyProtection="1">
      <alignment horizontal="center" vertical="center"/>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8" fontId="12" fillId="0" borderId="9" xfId="1" applyNumberFormat="1" applyBorder="1" applyAlignment="1" applyProtection="1">
      <alignment horizontal="center" vertical="center" shrinkToFit="1"/>
      <protection locked="0"/>
    </xf>
    <xf numFmtId="198" fontId="12" fillId="0" borderId="10" xfId="1" applyNumberFormat="1" applyBorder="1" applyAlignment="1" applyProtection="1">
      <alignment horizontal="center" vertical="center" shrinkToFit="1"/>
      <protection locked="0"/>
    </xf>
    <xf numFmtId="198" fontId="12" fillId="0" borderId="11" xfId="1" applyNumberForma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198" fontId="12" fillId="0" borderId="3" xfId="1" applyNumberFormat="1" applyBorder="1" applyAlignment="1" applyProtection="1">
      <alignment horizontal="center" vertical="center" shrinkToFit="1"/>
      <protection locked="0"/>
    </xf>
    <xf numFmtId="198" fontId="12" fillId="0" borderId="8" xfId="1" applyNumberFormat="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9" fillId="0" borderId="9" xfId="2" applyNumberFormat="1" applyFont="1" applyBorder="1" applyAlignment="1" applyProtection="1">
      <alignment horizontal="center" vertical="center"/>
      <protection locked="0"/>
    </xf>
    <xf numFmtId="14" fontId="9" fillId="0" borderId="11" xfId="2" applyNumberFormat="1"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Border="1" applyAlignment="1">
      <alignment horizontal="center" vertical="center"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53" fillId="2" borderId="14" xfId="2" applyFont="1" applyFill="1" applyBorder="1" applyAlignment="1" applyProtection="1">
      <alignment horizontal="center" vertical="center" wrapText="1" shrinkToFit="1"/>
      <protection locked="0"/>
    </xf>
    <xf numFmtId="0" fontId="53"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37"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8" fontId="12" fillId="0" borderId="6" xfId="1" applyNumberFormat="1" applyBorder="1" applyAlignment="1" applyProtection="1">
      <alignment horizontal="center" vertical="center" shrinkToFit="1"/>
      <protection locked="0"/>
    </xf>
    <xf numFmtId="198" fontId="12" fillId="0" borderId="5" xfId="1" applyNumberFormat="1" applyBorder="1" applyAlignment="1" applyProtection="1">
      <alignment horizontal="center" vertical="center" shrinkToFit="1"/>
      <protection locked="0"/>
    </xf>
    <xf numFmtId="198" fontId="12" fillId="0" borderId="12" xfId="1" applyNumberFormat="1" applyBorder="1" applyAlignment="1" applyProtection="1">
      <alignment horizontal="center" vertical="center" shrinkToFit="1"/>
      <protection locked="0"/>
    </xf>
    <xf numFmtId="198" fontId="12" fillId="0" borderId="4" xfId="1" applyNumberFormat="1" applyBorder="1" applyAlignment="1" applyProtection="1">
      <alignment horizontal="center" vertical="center" shrinkToFit="1"/>
      <protection locked="0"/>
    </xf>
    <xf numFmtId="177" fontId="23" fillId="0" borderId="1"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23"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0" fontId="9" fillId="2" borderId="0" xfId="2" applyFont="1" applyFill="1" applyAlignment="1">
      <alignment horizontal="center" vertical="center" wrapText="1"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0" fontId="9" fillId="0" borderId="14" xfId="2" applyFont="1" applyBorder="1" applyAlignment="1">
      <alignment horizontal="left" vertical="center" shrinkToFit="1"/>
    </xf>
    <xf numFmtId="0" fontId="9" fillId="0" borderId="14" xfId="2" applyFont="1" applyBorder="1" applyAlignment="1">
      <alignment horizontal="center" vertical="center"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shrinkToFit="1"/>
      <protection locked="0"/>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37"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1" xfId="2" applyBorder="1" applyAlignment="1">
      <alignment horizontal="center" vertical="center"/>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3" borderId="3"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3" borderId="1" xfId="2" applyFont="1" applyFill="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0" borderId="1" xfId="2" applyFont="1" applyBorder="1" applyAlignment="1">
      <alignment horizontal="center"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6" xfId="4" applyFont="1" applyBorder="1">
      <alignment vertical="center"/>
    </xf>
    <xf numFmtId="0" fontId="9" fillId="0" borderId="7" xfId="4" applyFont="1" applyBorder="1">
      <alignment vertical="center"/>
    </xf>
    <xf numFmtId="0" fontId="9" fillId="0" borderId="5" xfId="4" applyFont="1" applyBorder="1">
      <alignment vertical="center"/>
    </xf>
    <xf numFmtId="0" fontId="4" fillId="0" borderId="1" xfId="2" applyFont="1" applyBorder="1" applyAlignment="1">
      <alignment horizontal="center" vertical="center" wrapText="1" shrinkToFit="1"/>
    </xf>
    <xf numFmtId="0" fontId="18" fillId="0" borderId="6" xfId="4" applyFont="1" applyBorder="1" applyAlignment="1">
      <alignment horizontal="center" vertical="center" shrinkToFit="1"/>
    </xf>
    <xf numFmtId="0" fontId="18" fillId="0" borderId="5" xfId="4" applyFont="1" applyBorder="1" applyAlignment="1">
      <alignment horizontal="center" vertical="center" shrinkToFit="1"/>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18" fillId="0" borderId="1" xfId="4" applyFont="1" applyBorder="1" applyAlignment="1">
      <alignment horizontal="center" vertical="center"/>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6" fillId="0" borderId="1" xfId="2" applyFont="1" applyBorder="1" applyAlignment="1">
      <alignment horizontal="left" vertical="center" wrapText="1"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center" vertical="center" wrapText="1" shrinkToFit="1"/>
    </xf>
    <xf numFmtId="0" fontId="54" fillId="0" borderId="10" xfId="2" applyFont="1" applyBorder="1" applyAlignment="1" applyProtection="1">
      <alignment horizontal="left" vertical="center" wrapText="1"/>
      <protection locked="0"/>
    </xf>
    <xf numFmtId="0" fontId="54" fillId="0" borderId="11" xfId="2" applyFont="1" applyBorder="1" applyAlignment="1" applyProtection="1">
      <alignment horizontal="left"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191" fontId="15" fillId="0" borderId="2" xfId="2" applyNumberFormat="1" applyBorder="1" applyAlignment="1">
      <alignment vertical="center" shrinkToFit="1"/>
    </xf>
    <xf numFmtId="0" fontId="15" fillId="0" borderId="8" xfId="2" applyBorder="1" applyAlignment="1">
      <alignment vertical="center" shrinkToFit="1"/>
    </xf>
    <xf numFmtId="0" fontId="0" fillId="0" borderId="10" xfId="0" applyBorder="1" applyAlignment="1">
      <alignment horizontal="left" vertical="center"/>
    </xf>
    <xf numFmtId="0" fontId="0" fillId="0" borderId="0" xfId="0" applyAlignment="1">
      <alignment horizontal="left" vertical="center"/>
    </xf>
    <xf numFmtId="0" fontId="33" fillId="0" borderId="6" xfId="2" applyFont="1" applyBorder="1" applyAlignment="1">
      <alignment horizontal="left" vertical="center" shrinkToFit="1"/>
    </xf>
    <xf numFmtId="0" fontId="33" fillId="0" borderId="7" xfId="2" applyFont="1" applyBorder="1" applyAlignment="1">
      <alignment horizontal="left" vertical="center" shrinkToFit="1"/>
    </xf>
    <xf numFmtId="0" fontId="33" fillId="0" borderId="5" xfId="2" applyFont="1" applyBorder="1" applyAlignment="1">
      <alignment horizontal="left" vertical="center" shrinkToFit="1"/>
    </xf>
    <xf numFmtId="0" fontId="33" fillId="0" borderId="1" xfId="2" applyFont="1" applyBorder="1" applyAlignment="1">
      <alignment horizontal="left" vertical="center" shrinkToFit="1"/>
    </xf>
    <xf numFmtId="178" fontId="4" fillId="0" borderId="6" xfId="2" applyNumberFormat="1" applyFont="1" applyBorder="1" applyAlignment="1">
      <alignment horizontal="right" vertical="center" wrapText="1" shrinkToFit="1"/>
    </xf>
    <xf numFmtId="0" fontId="37" fillId="0" borderId="7" xfId="0" applyFont="1" applyBorder="1" applyAlignment="1">
      <alignment vertical="center" wrapText="1" shrinkToFit="1"/>
    </xf>
    <xf numFmtId="0" fontId="37" fillId="0" borderId="5" xfId="0" applyFont="1" applyBorder="1" applyAlignment="1">
      <alignment vertical="center" wrapText="1" shrinkToFit="1"/>
    </xf>
    <xf numFmtId="0" fontId="37" fillId="0" borderId="9" xfId="0" applyFont="1" applyBorder="1" applyAlignment="1">
      <alignment vertical="center" wrapText="1" shrinkToFit="1"/>
    </xf>
    <xf numFmtId="0" fontId="37" fillId="0" borderId="10" xfId="0" applyFont="1" applyBorder="1" applyAlignment="1">
      <alignment vertical="center" wrapText="1" shrinkToFit="1"/>
    </xf>
    <xf numFmtId="0" fontId="37" fillId="0" borderId="11" xfId="0" applyFont="1" applyBorder="1" applyAlignment="1">
      <alignment vertical="center" wrapText="1" shrinkToFit="1"/>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18" fillId="2" borderId="6"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18" fillId="2" borderId="12"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18" fillId="2" borderId="9"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33" fillId="0" borderId="9" xfId="2" applyFont="1" applyBorder="1" applyAlignment="1">
      <alignment horizontal="left" vertical="center" shrinkToFit="1"/>
    </xf>
    <xf numFmtId="0" fontId="33" fillId="0" borderId="10" xfId="2" applyFont="1" applyBorder="1" applyAlignment="1">
      <alignment horizontal="left" vertical="center" shrinkToFit="1"/>
    </xf>
    <xf numFmtId="0" fontId="33" fillId="0" borderId="11" xfId="2" applyFont="1" applyBorder="1" applyAlignment="1">
      <alignment horizontal="left" vertical="center" shrinkToFit="1"/>
    </xf>
    <xf numFmtId="0" fontId="18" fillId="2" borderId="1" xfId="2" applyFont="1" applyFill="1" applyBorder="1" applyAlignment="1" applyProtection="1">
      <alignment horizontal="center" vertical="center" wrapText="1"/>
      <protection locked="0"/>
    </xf>
    <xf numFmtId="0" fontId="18" fillId="0" borderId="2" xfId="2" applyFont="1" applyBorder="1" applyAlignment="1" applyProtection="1">
      <alignment horizontal="left" vertical="center" shrinkToFit="1"/>
      <protection locked="0"/>
    </xf>
    <xf numFmtId="0" fontId="18" fillId="0" borderId="3" xfId="2" applyFont="1" applyBorder="1" applyAlignment="1" applyProtection="1">
      <alignment horizontal="left" vertical="center" shrinkToFit="1"/>
      <protection locked="0"/>
    </xf>
    <xf numFmtId="0" fontId="37" fillId="0" borderId="3" xfId="0" applyFont="1" applyBorder="1" applyAlignment="1">
      <alignment horizontal="left" vertical="center"/>
    </xf>
    <xf numFmtId="0" fontId="37" fillId="0" borderId="8" xfId="0" applyFont="1" applyBorder="1" applyAlignment="1">
      <alignment horizontal="left"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199" fontId="18" fillId="0" borderId="2" xfId="2" applyNumberFormat="1" applyFont="1" applyBorder="1" applyAlignment="1" applyProtection="1">
      <alignment horizontal="center" vertical="center" wrapText="1"/>
      <protection locked="0"/>
    </xf>
    <xf numFmtId="199" fontId="18" fillId="0" borderId="3" xfId="2" applyNumberFormat="1" applyFont="1" applyBorder="1" applyAlignment="1" applyProtection="1">
      <alignment horizontal="center" vertical="center" wrapText="1"/>
      <protection locked="0"/>
    </xf>
    <xf numFmtId="199" fontId="18" fillId="0" borderId="8" xfId="2" applyNumberFormat="1" applyFont="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7" fillId="0" borderId="3" xfId="0" applyFont="1" applyBorder="1" applyAlignment="1">
      <alignment horizontal="left" vertical="center" wrapText="1"/>
    </xf>
    <xf numFmtId="0" fontId="37" fillId="0" borderId="8" xfId="0" applyFont="1" applyBorder="1" applyAlignment="1">
      <alignment horizontal="left" vertical="center" wrapText="1"/>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1" xfId="2" applyFont="1" applyFill="1" applyBorder="1" applyAlignment="1">
      <alignment horizontal="center" vertical="center" wrapText="1"/>
    </xf>
    <xf numFmtId="0" fontId="9" fillId="2" borderId="21" xfId="2" applyFont="1" applyFill="1" applyBorder="1" applyAlignment="1">
      <alignment horizontal="center" vertical="center"/>
    </xf>
    <xf numFmtId="0" fontId="9" fillId="2" borderId="24" xfId="2" applyFont="1" applyFill="1" applyBorder="1" applyAlignment="1">
      <alignment horizontal="center" vertical="center" shrinkToFit="1"/>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2" borderId="50" xfId="2" applyFont="1" applyFill="1" applyBorder="1" applyAlignment="1" applyProtection="1">
      <alignment horizontal="center" vertical="center" wrapText="1"/>
      <protection locked="0"/>
    </xf>
    <xf numFmtId="0" fontId="18" fillId="2" borderId="49" xfId="2" applyFont="1" applyFill="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5" fillId="0" borderId="1" xfId="2" applyBorder="1" applyAlignment="1">
      <alignment horizontal="center" vertical="center" wrapText="1"/>
    </xf>
    <xf numFmtId="0" fontId="9" fillId="2" borderId="21" xfId="2" applyFont="1" applyFill="1" applyBorder="1" applyAlignment="1">
      <alignment horizontal="center" vertical="center" shrinkToFit="1"/>
    </xf>
    <xf numFmtId="0" fontId="9" fillId="2" borderId="24" xfId="2" applyFont="1" applyFill="1" applyBorder="1" applyAlignment="1">
      <alignment horizontal="center" vertical="center"/>
    </xf>
    <xf numFmtId="0" fontId="49"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37" fillId="0" borderId="3" xfId="0" applyFont="1" applyBorder="1" applyAlignment="1">
      <alignment horizontal="left" vertical="center" shrinkToFit="1"/>
    </xf>
    <xf numFmtId="0" fontId="37" fillId="0" borderId="8" xfId="0" applyFont="1" applyBorder="1" applyAlignment="1">
      <alignment horizontal="left" vertical="center" shrinkToFit="1"/>
    </xf>
    <xf numFmtId="0" fontId="18" fillId="0" borderId="8" xfId="2" applyFont="1" applyBorder="1" applyAlignment="1" applyProtection="1">
      <alignment horizontal="left" vertical="center" wrapText="1"/>
      <protection locked="0"/>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8" xfId="0" applyFont="1" applyBorder="1" applyAlignment="1">
      <alignment horizontal="center" vertical="center"/>
    </xf>
    <xf numFmtId="0" fontId="45"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6" xfId="0" applyFont="1" applyBorder="1" applyAlignment="1">
      <alignment horizontal="left"/>
    </xf>
    <xf numFmtId="0" fontId="20" fillId="0" borderId="7" xfId="0" applyFont="1" applyBorder="1" applyAlignment="1">
      <alignment horizontal="left"/>
    </xf>
    <xf numFmtId="0" fontId="20" fillId="0" borderId="5" xfId="0" applyFont="1" applyBorder="1" applyAlignment="1">
      <alignment horizontal="left"/>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xf>
    <xf numFmtId="0" fontId="20" fillId="0" borderId="0" xfId="0" applyFont="1" applyAlignment="1">
      <alignment horizontal="left"/>
    </xf>
    <xf numFmtId="0" fontId="20" fillId="0" borderId="4" xfId="0" applyFont="1" applyBorder="1" applyAlignment="1">
      <alignment horizontal="left"/>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5"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11" xfId="0" applyFont="1" applyBorder="1" applyAlignment="1">
      <alignment horizontal="left" vertical="center" shrinkToFit="1"/>
    </xf>
    <xf numFmtId="0" fontId="9" fillId="2" borderId="1" xfId="5" applyFont="1" applyFill="1" applyBorder="1" applyAlignment="1">
      <alignment horizontal="center" vertical="center" shrinkToFit="1"/>
    </xf>
    <xf numFmtId="0" fontId="33"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9" fillId="0" borderId="13" xfId="5" applyFont="1" applyBorder="1" applyAlignment="1">
      <alignment horizontal="left" vertical="center"/>
    </xf>
    <xf numFmtId="0" fontId="18" fillId="2" borderId="21"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24"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8" fillId="2" borderId="28"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32" fillId="0" borderId="12" xfId="2" applyNumberFormat="1" applyFont="1" applyBorder="1" applyAlignment="1">
      <alignment horizontal="center" vertical="center" shrinkToFit="1"/>
    </xf>
    <xf numFmtId="0" fontId="32" fillId="0" borderId="0" xfId="2" applyFont="1" applyAlignment="1">
      <alignment horizontal="center" vertical="center" shrinkToFit="1"/>
    </xf>
    <xf numFmtId="0" fontId="32" fillId="0" borderId="74" xfId="2" applyFont="1" applyBorder="1" applyAlignment="1">
      <alignment horizontal="center" vertical="center" shrinkToFit="1"/>
    </xf>
    <xf numFmtId="0" fontId="32" fillId="0" borderId="38" xfId="2" applyFont="1" applyBorder="1" applyAlignment="1">
      <alignment horizontal="center" vertical="center" shrinkToFit="1"/>
    </xf>
    <xf numFmtId="0" fontId="32" fillId="0" borderId="37" xfId="2" applyFont="1" applyBorder="1" applyAlignment="1">
      <alignment horizontal="center" vertical="center" shrinkToFit="1"/>
    </xf>
    <xf numFmtId="0" fontId="32" fillId="0" borderId="36" xfId="2" applyFont="1" applyBorder="1" applyAlignment="1">
      <alignment horizontal="center" vertical="center" shrinkToFit="1"/>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4" xfId="5" applyFont="1" applyBorder="1" applyAlignment="1">
      <alignment horizontal="left" vertical="center" shrinkToFi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8" fillId="2" borderId="34" xfId="5" applyFont="1" applyFill="1" applyBorder="1" applyAlignment="1">
      <alignment horizontal="center" vertical="center" wrapText="1"/>
    </xf>
    <xf numFmtId="0" fontId="48" fillId="2" borderId="26" xfId="5" applyFont="1" applyFill="1" applyBorder="1" applyAlignment="1">
      <alignment horizontal="center" vertical="center" wrapText="1"/>
    </xf>
    <xf numFmtId="0" fontId="48" fillId="2" borderId="22" xfId="5" applyFont="1" applyFill="1" applyBorder="1" applyAlignment="1">
      <alignment horizontal="center" vertical="center" wrapText="1"/>
    </xf>
    <xf numFmtId="0" fontId="18" fillId="2" borderId="35" xfId="5" applyFont="1" applyFill="1" applyBorder="1" applyAlignment="1">
      <alignment horizontal="center" vertical="center" wrapText="1"/>
    </xf>
    <xf numFmtId="0" fontId="18" fillId="2" borderId="2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20" xfId="5" applyFont="1" applyFill="1" applyBorder="1" applyAlignment="1">
      <alignment horizontal="center" vertical="center"/>
    </xf>
    <xf numFmtId="0" fontId="18" fillId="2" borderId="25" xfId="5" applyFont="1" applyFill="1" applyBorder="1" applyAlignment="1">
      <alignment horizontal="center" vertical="center"/>
    </xf>
    <xf numFmtId="0" fontId="18" fillId="2" borderId="33" xfId="5" applyFont="1" applyFill="1" applyBorder="1" applyAlignment="1">
      <alignment horizontal="center" vertical="center"/>
    </xf>
    <xf numFmtId="0" fontId="18" fillId="2" borderId="32" xfId="5" applyFont="1" applyFill="1" applyBorder="1" applyAlignment="1">
      <alignment horizontal="center" vertical="center"/>
    </xf>
    <xf numFmtId="0" fontId="18" fillId="2" borderId="31" xfId="5" applyFont="1" applyFill="1"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37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58" Type="http://schemas.openxmlformats.org/officeDocument/2006/relationships/worksheet" Target="worksheets/sheet258.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worksheet" Target="worksheets/sheet269.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theme" Target="theme/theme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styles" Target="styles.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sharedStrings" Target="sharedStrings.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calcChain" Target="calcChain.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png"/><Relationship Id="rId5" Type="http://schemas.openxmlformats.org/officeDocument/2006/relationships/image" Target="../media/image7.jpeg"/><Relationship Id="rId4"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9.emf"/></Relationships>
</file>

<file path=xl/drawings/_rels/drawing5.xml.rels><?xml version="1.0" encoding="UTF-8" standalone="yes"?>
<Relationships xmlns="http://schemas.openxmlformats.org/package/2006/relationships"><Relationship Id="rId1" Type="http://schemas.openxmlformats.org/officeDocument/2006/relationships/image" Target="../media/image9.emf"/></Relationships>
</file>

<file path=xl/drawings/_rels/drawing6.xml.rels><?xml version="1.0" encoding="UTF-8" standalone="yes"?>
<Relationships xmlns="http://schemas.openxmlformats.org/package/2006/relationships"><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1" Type="http://schemas.openxmlformats.org/officeDocument/2006/relationships/image" Target="../media/image9.emf"/></Relationships>
</file>

<file path=xl/drawings/_rels/drawing8.xml.rels><?xml version="1.0" encoding="UTF-8" standalone="yes"?>
<Relationships xmlns="http://schemas.openxmlformats.org/package/2006/relationships"><Relationship Id="rId1" Type="http://schemas.openxmlformats.org/officeDocument/2006/relationships/image" Target="../media/image9.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9.emf"/></Relationships>
</file>

<file path=xl/drawings/_rels/drawing12.xml.rels><?xml version="1.0" encoding="UTF-8" standalone="yes"?>
<Relationships xmlns="http://schemas.openxmlformats.org/package/2006/relationships"><Relationship Id="rId1" Type="http://schemas.openxmlformats.org/officeDocument/2006/relationships/image" Target="../media/image9.emf"/></Relationships>
</file>

<file path=xl/drawings/_rels/drawing13.xml.rels><?xml version="1.0" encoding="UTF-8" standalone="yes"?>
<Relationships xmlns="http://schemas.openxmlformats.org/package/2006/relationships"><Relationship Id="rId1" Type="http://schemas.openxmlformats.org/officeDocument/2006/relationships/image" Target="../media/image9.emf"/></Relationships>
</file>

<file path=xl/drawings/_rels/drawing14.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 Id="rId4" Type="http://schemas.openxmlformats.org/officeDocument/2006/relationships/image" Target="../media/image13.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08.jpeg"/><Relationship Id="rId2" Type="http://schemas.openxmlformats.org/officeDocument/2006/relationships/image" Target="../media/image107.jpeg"/><Relationship Id="rId1" Type="http://schemas.openxmlformats.org/officeDocument/2006/relationships/image" Target="../media/image106.jpeg"/><Relationship Id="rId4" Type="http://schemas.openxmlformats.org/officeDocument/2006/relationships/image" Target="../media/image109.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eg"/><Relationship Id="rId1" Type="http://schemas.openxmlformats.org/officeDocument/2006/relationships/image" Target="../media/image114.jpeg"/><Relationship Id="rId4" Type="http://schemas.openxmlformats.org/officeDocument/2006/relationships/image" Target="../media/image117.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4" Type="http://schemas.openxmlformats.org/officeDocument/2006/relationships/image" Target="../media/image121.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24.jpeg"/><Relationship Id="rId2" Type="http://schemas.openxmlformats.org/officeDocument/2006/relationships/image" Target="../media/image123.jpeg"/><Relationship Id="rId1" Type="http://schemas.openxmlformats.org/officeDocument/2006/relationships/image" Target="../media/image122.jpeg"/><Relationship Id="rId4" Type="http://schemas.openxmlformats.org/officeDocument/2006/relationships/image" Target="../media/image125.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28.jpeg"/><Relationship Id="rId2" Type="http://schemas.openxmlformats.org/officeDocument/2006/relationships/image" Target="../media/image127.jpeg"/><Relationship Id="rId1" Type="http://schemas.openxmlformats.org/officeDocument/2006/relationships/image" Target="../media/image126.jpeg"/><Relationship Id="rId4" Type="http://schemas.openxmlformats.org/officeDocument/2006/relationships/image" Target="../media/image129.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32.jpeg"/><Relationship Id="rId2" Type="http://schemas.openxmlformats.org/officeDocument/2006/relationships/image" Target="../media/image131.jpeg"/><Relationship Id="rId1" Type="http://schemas.openxmlformats.org/officeDocument/2006/relationships/image" Target="../media/image130.jpeg"/><Relationship Id="rId4" Type="http://schemas.openxmlformats.org/officeDocument/2006/relationships/image" Target="../media/image133.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36.jpeg"/><Relationship Id="rId2" Type="http://schemas.openxmlformats.org/officeDocument/2006/relationships/image" Target="../media/image135.jpeg"/><Relationship Id="rId1" Type="http://schemas.openxmlformats.org/officeDocument/2006/relationships/image" Target="../media/image134.jpeg"/><Relationship Id="rId4" Type="http://schemas.openxmlformats.org/officeDocument/2006/relationships/image" Target="../media/image137.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40.jpeg"/><Relationship Id="rId2" Type="http://schemas.openxmlformats.org/officeDocument/2006/relationships/image" Target="../media/image139.jpeg"/><Relationship Id="rId1" Type="http://schemas.openxmlformats.org/officeDocument/2006/relationships/image" Target="../media/image138.jpeg"/><Relationship Id="rId4" Type="http://schemas.openxmlformats.org/officeDocument/2006/relationships/image" Target="../media/image141.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44.jpeg"/><Relationship Id="rId2" Type="http://schemas.openxmlformats.org/officeDocument/2006/relationships/image" Target="../media/image143.jpeg"/><Relationship Id="rId1" Type="http://schemas.openxmlformats.org/officeDocument/2006/relationships/image" Target="../media/image142.jpeg"/><Relationship Id="rId4" Type="http://schemas.openxmlformats.org/officeDocument/2006/relationships/image" Target="../media/image145.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48.jpeg"/><Relationship Id="rId2" Type="http://schemas.openxmlformats.org/officeDocument/2006/relationships/image" Target="../media/image147.jpeg"/><Relationship Id="rId1" Type="http://schemas.openxmlformats.org/officeDocument/2006/relationships/image" Target="../media/image146.jpeg"/><Relationship Id="rId4" Type="http://schemas.openxmlformats.org/officeDocument/2006/relationships/image" Target="../media/image149.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52.jpeg"/><Relationship Id="rId2" Type="http://schemas.openxmlformats.org/officeDocument/2006/relationships/image" Target="../media/image151.jpeg"/><Relationship Id="rId1" Type="http://schemas.openxmlformats.org/officeDocument/2006/relationships/image" Target="../media/image150.jpeg"/><Relationship Id="rId4" Type="http://schemas.openxmlformats.org/officeDocument/2006/relationships/image" Target="../media/image153.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56.jpeg"/><Relationship Id="rId2" Type="http://schemas.openxmlformats.org/officeDocument/2006/relationships/image" Target="../media/image155.jpeg"/><Relationship Id="rId1" Type="http://schemas.openxmlformats.org/officeDocument/2006/relationships/image" Target="../media/image154.jpeg"/><Relationship Id="rId4" Type="http://schemas.openxmlformats.org/officeDocument/2006/relationships/image" Target="../media/image157.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60.jpeg"/><Relationship Id="rId2" Type="http://schemas.openxmlformats.org/officeDocument/2006/relationships/image" Target="../media/image159.jpeg"/><Relationship Id="rId1" Type="http://schemas.openxmlformats.org/officeDocument/2006/relationships/image" Target="../media/image158.jpeg"/><Relationship Id="rId4" Type="http://schemas.openxmlformats.org/officeDocument/2006/relationships/image" Target="../media/image161.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64.jpeg"/><Relationship Id="rId2" Type="http://schemas.openxmlformats.org/officeDocument/2006/relationships/image" Target="../media/image163.jpeg"/><Relationship Id="rId1" Type="http://schemas.openxmlformats.org/officeDocument/2006/relationships/image" Target="../media/image162.jpeg"/><Relationship Id="rId4" Type="http://schemas.openxmlformats.org/officeDocument/2006/relationships/image" Target="../media/image165.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68.jpeg"/><Relationship Id="rId2" Type="http://schemas.openxmlformats.org/officeDocument/2006/relationships/image" Target="../media/image167.jpeg"/><Relationship Id="rId1" Type="http://schemas.openxmlformats.org/officeDocument/2006/relationships/image" Target="../media/image166.jpeg"/><Relationship Id="rId4" Type="http://schemas.openxmlformats.org/officeDocument/2006/relationships/image" Target="../media/image169.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72.jpeg"/><Relationship Id="rId2" Type="http://schemas.openxmlformats.org/officeDocument/2006/relationships/image" Target="../media/image171.jpeg"/><Relationship Id="rId1" Type="http://schemas.openxmlformats.org/officeDocument/2006/relationships/image" Target="../media/image170.jpeg"/><Relationship Id="rId4" Type="http://schemas.openxmlformats.org/officeDocument/2006/relationships/image" Target="../media/image173.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176.jpeg"/><Relationship Id="rId2" Type="http://schemas.openxmlformats.org/officeDocument/2006/relationships/image" Target="../media/image175.jpeg"/><Relationship Id="rId1" Type="http://schemas.openxmlformats.org/officeDocument/2006/relationships/image" Target="../media/image174.jpeg"/><Relationship Id="rId4" Type="http://schemas.openxmlformats.org/officeDocument/2006/relationships/image" Target="../media/image177.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180.jpeg"/><Relationship Id="rId2" Type="http://schemas.openxmlformats.org/officeDocument/2006/relationships/image" Target="../media/image179.jpeg"/><Relationship Id="rId1" Type="http://schemas.openxmlformats.org/officeDocument/2006/relationships/image" Target="../media/image178.jpeg"/><Relationship Id="rId4" Type="http://schemas.openxmlformats.org/officeDocument/2006/relationships/image" Target="../media/image181.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184.jpeg"/><Relationship Id="rId2" Type="http://schemas.openxmlformats.org/officeDocument/2006/relationships/image" Target="../media/image183.jpeg"/><Relationship Id="rId1" Type="http://schemas.openxmlformats.org/officeDocument/2006/relationships/image" Target="../media/image182.jpeg"/><Relationship Id="rId4" Type="http://schemas.openxmlformats.org/officeDocument/2006/relationships/image" Target="../media/image185.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188.jpeg"/><Relationship Id="rId2" Type="http://schemas.openxmlformats.org/officeDocument/2006/relationships/image" Target="../media/image187.jpeg"/><Relationship Id="rId1" Type="http://schemas.openxmlformats.org/officeDocument/2006/relationships/image" Target="../media/image186.jpeg"/><Relationship Id="rId4" Type="http://schemas.openxmlformats.org/officeDocument/2006/relationships/image" Target="../media/image189.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192.jpeg"/><Relationship Id="rId2" Type="http://schemas.openxmlformats.org/officeDocument/2006/relationships/image" Target="../media/image191.jpeg"/><Relationship Id="rId1" Type="http://schemas.openxmlformats.org/officeDocument/2006/relationships/image" Target="../media/image190.jpeg"/><Relationship Id="rId4" Type="http://schemas.openxmlformats.org/officeDocument/2006/relationships/image" Target="../media/image193.jpeg"/></Relationships>
</file>

<file path=xl/drawings/_rels/drawing60.xml.rels><?xml version="1.0" encoding="UTF-8" standalone="yes"?>
<Relationships xmlns="http://schemas.openxmlformats.org/package/2006/relationships"><Relationship Id="rId3" Type="http://schemas.openxmlformats.org/officeDocument/2006/relationships/image" Target="../media/image196.jpeg"/><Relationship Id="rId2" Type="http://schemas.openxmlformats.org/officeDocument/2006/relationships/image" Target="../media/image195.jpeg"/><Relationship Id="rId1" Type="http://schemas.openxmlformats.org/officeDocument/2006/relationships/image" Target="../media/image194.jpeg"/><Relationship Id="rId4" Type="http://schemas.openxmlformats.org/officeDocument/2006/relationships/image" Target="../media/image197.jpeg"/></Relationships>
</file>

<file path=xl/drawings/_rels/drawing61.xml.rels><?xml version="1.0" encoding="UTF-8" standalone="yes"?>
<Relationships xmlns="http://schemas.openxmlformats.org/package/2006/relationships"><Relationship Id="rId3" Type="http://schemas.openxmlformats.org/officeDocument/2006/relationships/image" Target="../media/image200.jpeg"/><Relationship Id="rId2" Type="http://schemas.openxmlformats.org/officeDocument/2006/relationships/image" Target="../media/image199.jpeg"/><Relationship Id="rId1" Type="http://schemas.openxmlformats.org/officeDocument/2006/relationships/image" Target="../media/image198.jpeg"/><Relationship Id="rId4" Type="http://schemas.openxmlformats.org/officeDocument/2006/relationships/image" Target="../media/image201.jpeg"/></Relationships>
</file>

<file path=xl/drawings/_rels/drawing62.xml.rels><?xml version="1.0" encoding="UTF-8" standalone="yes"?>
<Relationships xmlns="http://schemas.openxmlformats.org/package/2006/relationships"><Relationship Id="rId3" Type="http://schemas.openxmlformats.org/officeDocument/2006/relationships/image" Target="../media/image204.jpeg"/><Relationship Id="rId2" Type="http://schemas.openxmlformats.org/officeDocument/2006/relationships/image" Target="../media/image203.jpeg"/><Relationship Id="rId1" Type="http://schemas.openxmlformats.org/officeDocument/2006/relationships/image" Target="../media/image202.jpeg"/><Relationship Id="rId4" Type="http://schemas.openxmlformats.org/officeDocument/2006/relationships/image" Target="../media/image205.jpeg"/></Relationships>
</file>

<file path=xl/drawings/_rels/drawing63.xml.rels><?xml version="1.0" encoding="UTF-8" standalone="yes"?>
<Relationships xmlns="http://schemas.openxmlformats.org/package/2006/relationships"><Relationship Id="rId3" Type="http://schemas.openxmlformats.org/officeDocument/2006/relationships/image" Target="../media/image208.jpeg"/><Relationship Id="rId2" Type="http://schemas.openxmlformats.org/officeDocument/2006/relationships/image" Target="../media/image207.jpeg"/><Relationship Id="rId1" Type="http://schemas.openxmlformats.org/officeDocument/2006/relationships/image" Target="../media/image206.jpeg"/><Relationship Id="rId4" Type="http://schemas.openxmlformats.org/officeDocument/2006/relationships/image" Target="../media/image209.jpeg"/></Relationships>
</file>

<file path=xl/drawings/_rels/drawing64.xml.rels><?xml version="1.0" encoding="UTF-8" standalone="yes"?>
<Relationships xmlns="http://schemas.openxmlformats.org/package/2006/relationships"><Relationship Id="rId3" Type="http://schemas.openxmlformats.org/officeDocument/2006/relationships/image" Target="../media/image212.jpeg"/><Relationship Id="rId2" Type="http://schemas.openxmlformats.org/officeDocument/2006/relationships/image" Target="../media/image211.jpeg"/><Relationship Id="rId1" Type="http://schemas.openxmlformats.org/officeDocument/2006/relationships/image" Target="../media/image210.jpeg"/><Relationship Id="rId4" Type="http://schemas.openxmlformats.org/officeDocument/2006/relationships/image" Target="../media/image213.jpeg"/></Relationships>
</file>

<file path=xl/drawings/_rels/drawing65.xml.rels><?xml version="1.0" encoding="UTF-8" standalone="yes"?>
<Relationships xmlns="http://schemas.openxmlformats.org/package/2006/relationships"><Relationship Id="rId3" Type="http://schemas.openxmlformats.org/officeDocument/2006/relationships/image" Target="../media/image216.jpeg"/><Relationship Id="rId2" Type="http://schemas.openxmlformats.org/officeDocument/2006/relationships/image" Target="../media/image215.jpeg"/><Relationship Id="rId1" Type="http://schemas.openxmlformats.org/officeDocument/2006/relationships/image" Target="../media/image214.jpeg"/><Relationship Id="rId4" Type="http://schemas.openxmlformats.org/officeDocument/2006/relationships/image" Target="../media/image217.jpeg"/></Relationships>
</file>

<file path=xl/drawings/_rels/drawing66.xml.rels><?xml version="1.0" encoding="UTF-8" standalone="yes"?>
<Relationships xmlns="http://schemas.openxmlformats.org/package/2006/relationships"><Relationship Id="rId3" Type="http://schemas.openxmlformats.org/officeDocument/2006/relationships/image" Target="../media/image220.jpeg"/><Relationship Id="rId2" Type="http://schemas.openxmlformats.org/officeDocument/2006/relationships/image" Target="../media/image219.jpeg"/><Relationship Id="rId1" Type="http://schemas.openxmlformats.org/officeDocument/2006/relationships/image" Target="../media/image218.jpeg"/><Relationship Id="rId4" Type="http://schemas.openxmlformats.org/officeDocument/2006/relationships/image" Target="../media/image221.jpeg"/></Relationships>
</file>

<file path=xl/drawings/_rels/drawing67.xml.rels><?xml version="1.0" encoding="UTF-8" standalone="yes"?>
<Relationships xmlns="http://schemas.openxmlformats.org/package/2006/relationships"><Relationship Id="rId3" Type="http://schemas.openxmlformats.org/officeDocument/2006/relationships/image" Target="../media/image224.jpeg"/><Relationship Id="rId2" Type="http://schemas.openxmlformats.org/officeDocument/2006/relationships/image" Target="../media/image223.jpeg"/><Relationship Id="rId1" Type="http://schemas.openxmlformats.org/officeDocument/2006/relationships/image" Target="../media/image222.jpeg"/><Relationship Id="rId4" Type="http://schemas.openxmlformats.org/officeDocument/2006/relationships/image" Target="../media/image225.jpeg"/></Relationships>
</file>

<file path=xl/drawings/_rels/drawing68.xml.rels><?xml version="1.0" encoding="UTF-8" standalone="yes"?>
<Relationships xmlns="http://schemas.openxmlformats.org/package/2006/relationships"><Relationship Id="rId3" Type="http://schemas.openxmlformats.org/officeDocument/2006/relationships/image" Target="../media/image228.jpeg"/><Relationship Id="rId2" Type="http://schemas.openxmlformats.org/officeDocument/2006/relationships/image" Target="../media/image227.jpeg"/><Relationship Id="rId1" Type="http://schemas.openxmlformats.org/officeDocument/2006/relationships/image" Target="../media/image226.jpeg"/><Relationship Id="rId4" Type="http://schemas.openxmlformats.org/officeDocument/2006/relationships/image" Target="../media/image229.jpeg"/></Relationships>
</file>

<file path=xl/drawings/_rels/drawing69.xml.rels><?xml version="1.0" encoding="UTF-8" standalone="yes"?>
<Relationships xmlns="http://schemas.openxmlformats.org/package/2006/relationships"><Relationship Id="rId3" Type="http://schemas.openxmlformats.org/officeDocument/2006/relationships/image" Target="../media/image232.jpeg"/><Relationship Id="rId2" Type="http://schemas.openxmlformats.org/officeDocument/2006/relationships/image" Target="../media/image231.jpeg"/><Relationship Id="rId1" Type="http://schemas.openxmlformats.org/officeDocument/2006/relationships/image" Target="../media/image230.jpeg"/><Relationship Id="rId4" Type="http://schemas.openxmlformats.org/officeDocument/2006/relationships/image" Target="../media/image233.jpeg"/></Relationships>
</file>

<file path=xl/drawings/_rels/drawing70.xml.rels><?xml version="1.0" encoding="UTF-8" standalone="yes"?>
<Relationships xmlns="http://schemas.openxmlformats.org/package/2006/relationships"><Relationship Id="rId3" Type="http://schemas.openxmlformats.org/officeDocument/2006/relationships/image" Target="../media/image236.jpeg"/><Relationship Id="rId2" Type="http://schemas.openxmlformats.org/officeDocument/2006/relationships/image" Target="../media/image235.jpeg"/><Relationship Id="rId1" Type="http://schemas.openxmlformats.org/officeDocument/2006/relationships/image" Target="../media/image234.jpeg"/><Relationship Id="rId4" Type="http://schemas.openxmlformats.org/officeDocument/2006/relationships/image" Target="../media/image237.jpeg"/></Relationships>
</file>

<file path=xl/drawings/_rels/drawing71.xml.rels><?xml version="1.0" encoding="UTF-8" standalone="yes"?>
<Relationships xmlns="http://schemas.openxmlformats.org/package/2006/relationships"><Relationship Id="rId3" Type="http://schemas.openxmlformats.org/officeDocument/2006/relationships/image" Target="../media/image240.jpeg"/><Relationship Id="rId2" Type="http://schemas.openxmlformats.org/officeDocument/2006/relationships/image" Target="../media/image239.jpeg"/><Relationship Id="rId1" Type="http://schemas.openxmlformats.org/officeDocument/2006/relationships/image" Target="../media/image238.jpeg"/><Relationship Id="rId4" Type="http://schemas.openxmlformats.org/officeDocument/2006/relationships/image" Target="../media/image241.jpeg"/></Relationships>
</file>

<file path=xl/drawings/_rels/drawing72.xml.rels><?xml version="1.0" encoding="UTF-8" standalone="yes"?>
<Relationships xmlns="http://schemas.openxmlformats.org/package/2006/relationships"><Relationship Id="rId3" Type="http://schemas.openxmlformats.org/officeDocument/2006/relationships/image" Target="../media/image244.jpeg"/><Relationship Id="rId2" Type="http://schemas.openxmlformats.org/officeDocument/2006/relationships/image" Target="../media/image243.jpeg"/><Relationship Id="rId1" Type="http://schemas.openxmlformats.org/officeDocument/2006/relationships/image" Target="../media/image242.jpeg"/><Relationship Id="rId4" Type="http://schemas.openxmlformats.org/officeDocument/2006/relationships/image" Target="../media/image245.jpeg"/></Relationships>
</file>

<file path=xl/drawings/_rels/drawing73.xml.rels><?xml version="1.0" encoding="UTF-8" standalone="yes"?>
<Relationships xmlns="http://schemas.openxmlformats.org/package/2006/relationships"><Relationship Id="rId3" Type="http://schemas.openxmlformats.org/officeDocument/2006/relationships/image" Target="../media/image248.jpeg"/><Relationship Id="rId2" Type="http://schemas.openxmlformats.org/officeDocument/2006/relationships/image" Target="../media/image247.jpeg"/><Relationship Id="rId1" Type="http://schemas.openxmlformats.org/officeDocument/2006/relationships/image" Target="../media/image246.jpeg"/><Relationship Id="rId4" Type="http://schemas.openxmlformats.org/officeDocument/2006/relationships/image" Target="../media/image249.jpeg"/></Relationships>
</file>

<file path=xl/drawings/_rels/drawing74.xml.rels><?xml version="1.0" encoding="UTF-8" standalone="yes"?>
<Relationships xmlns="http://schemas.openxmlformats.org/package/2006/relationships"><Relationship Id="rId3" Type="http://schemas.openxmlformats.org/officeDocument/2006/relationships/image" Target="../media/image252.jpeg"/><Relationship Id="rId2" Type="http://schemas.openxmlformats.org/officeDocument/2006/relationships/image" Target="../media/image251.jpeg"/><Relationship Id="rId1" Type="http://schemas.openxmlformats.org/officeDocument/2006/relationships/image" Target="../media/image250.jpeg"/><Relationship Id="rId4" Type="http://schemas.openxmlformats.org/officeDocument/2006/relationships/image" Target="../media/image253.jpeg"/></Relationships>
</file>

<file path=xl/drawings/_rels/drawing75.xml.rels><?xml version="1.0" encoding="UTF-8" standalone="yes"?>
<Relationships xmlns="http://schemas.openxmlformats.org/package/2006/relationships"><Relationship Id="rId3" Type="http://schemas.openxmlformats.org/officeDocument/2006/relationships/image" Target="../media/image256.jpeg"/><Relationship Id="rId2" Type="http://schemas.openxmlformats.org/officeDocument/2006/relationships/image" Target="../media/image255.jpeg"/><Relationship Id="rId1" Type="http://schemas.openxmlformats.org/officeDocument/2006/relationships/image" Target="../media/image254.jpeg"/><Relationship Id="rId4" Type="http://schemas.openxmlformats.org/officeDocument/2006/relationships/image" Target="../media/image257.jpeg"/></Relationships>
</file>

<file path=xl/drawings/_rels/drawing76.xml.rels><?xml version="1.0" encoding="UTF-8" standalone="yes"?>
<Relationships xmlns="http://schemas.openxmlformats.org/package/2006/relationships"><Relationship Id="rId3" Type="http://schemas.openxmlformats.org/officeDocument/2006/relationships/image" Target="../media/image260.jpeg"/><Relationship Id="rId2" Type="http://schemas.openxmlformats.org/officeDocument/2006/relationships/image" Target="../media/image259.jpeg"/><Relationship Id="rId1" Type="http://schemas.openxmlformats.org/officeDocument/2006/relationships/image" Target="../media/image258.jpeg"/><Relationship Id="rId4" Type="http://schemas.openxmlformats.org/officeDocument/2006/relationships/image" Target="../media/image261.jpeg"/></Relationships>
</file>

<file path=xl/drawings/_rels/drawing77.xml.rels><?xml version="1.0" encoding="UTF-8" standalone="yes"?>
<Relationships xmlns="http://schemas.openxmlformats.org/package/2006/relationships"><Relationship Id="rId3" Type="http://schemas.openxmlformats.org/officeDocument/2006/relationships/image" Target="../media/image264.jpeg"/><Relationship Id="rId2" Type="http://schemas.openxmlformats.org/officeDocument/2006/relationships/image" Target="../media/image263.jpeg"/><Relationship Id="rId1" Type="http://schemas.openxmlformats.org/officeDocument/2006/relationships/image" Target="../media/image262.jpeg"/><Relationship Id="rId4" Type="http://schemas.openxmlformats.org/officeDocument/2006/relationships/image" Target="../media/image265.jpeg"/></Relationships>
</file>

<file path=xl/drawings/_rels/drawing78.xml.rels><?xml version="1.0" encoding="UTF-8" standalone="yes"?>
<Relationships xmlns="http://schemas.openxmlformats.org/package/2006/relationships"><Relationship Id="rId3" Type="http://schemas.openxmlformats.org/officeDocument/2006/relationships/image" Target="../media/image268.jpeg"/><Relationship Id="rId2" Type="http://schemas.openxmlformats.org/officeDocument/2006/relationships/image" Target="../media/image267.jpeg"/><Relationship Id="rId1" Type="http://schemas.openxmlformats.org/officeDocument/2006/relationships/image" Target="../media/image266.jpeg"/><Relationship Id="rId4" Type="http://schemas.openxmlformats.org/officeDocument/2006/relationships/image" Target="../media/image269.jpeg"/></Relationships>
</file>

<file path=xl/drawings/_rels/drawing79.xml.rels><?xml version="1.0" encoding="UTF-8" standalone="yes"?>
<Relationships xmlns="http://schemas.openxmlformats.org/package/2006/relationships"><Relationship Id="rId3" Type="http://schemas.openxmlformats.org/officeDocument/2006/relationships/image" Target="../media/image272.jpeg"/><Relationship Id="rId2" Type="http://schemas.openxmlformats.org/officeDocument/2006/relationships/image" Target="../media/image271.jpeg"/><Relationship Id="rId1" Type="http://schemas.openxmlformats.org/officeDocument/2006/relationships/image" Target="../media/image270.jpeg"/><Relationship Id="rId4" Type="http://schemas.openxmlformats.org/officeDocument/2006/relationships/image" Target="../media/image273.jpeg"/></Relationships>
</file>

<file path=xl/drawings/_rels/drawing80.xml.rels><?xml version="1.0" encoding="UTF-8" standalone="yes"?>
<Relationships xmlns="http://schemas.openxmlformats.org/package/2006/relationships"><Relationship Id="rId3" Type="http://schemas.openxmlformats.org/officeDocument/2006/relationships/image" Target="../media/image276.jpeg"/><Relationship Id="rId2" Type="http://schemas.openxmlformats.org/officeDocument/2006/relationships/image" Target="../media/image275.jpeg"/><Relationship Id="rId1" Type="http://schemas.openxmlformats.org/officeDocument/2006/relationships/image" Target="../media/image274.jpeg"/><Relationship Id="rId4" Type="http://schemas.openxmlformats.org/officeDocument/2006/relationships/image" Target="../media/image277.jpeg"/></Relationships>
</file>

<file path=xl/drawings/_rels/drawing81.xml.rels><?xml version="1.0" encoding="UTF-8" standalone="yes"?>
<Relationships xmlns="http://schemas.openxmlformats.org/package/2006/relationships"><Relationship Id="rId3" Type="http://schemas.openxmlformats.org/officeDocument/2006/relationships/image" Target="../media/image280.jpeg"/><Relationship Id="rId2" Type="http://schemas.openxmlformats.org/officeDocument/2006/relationships/image" Target="../media/image279.jpeg"/><Relationship Id="rId1" Type="http://schemas.openxmlformats.org/officeDocument/2006/relationships/image" Target="../media/image278.jpeg"/><Relationship Id="rId4" Type="http://schemas.openxmlformats.org/officeDocument/2006/relationships/image" Target="../media/image281.jpeg"/></Relationships>
</file>

<file path=xl/drawings/_rels/drawing82.xml.rels><?xml version="1.0" encoding="UTF-8" standalone="yes"?>
<Relationships xmlns="http://schemas.openxmlformats.org/package/2006/relationships"><Relationship Id="rId3" Type="http://schemas.openxmlformats.org/officeDocument/2006/relationships/image" Target="../media/image284.jpeg"/><Relationship Id="rId2" Type="http://schemas.openxmlformats.org/officeDocument/2006/relationships/image" Target="../media/image283.jpeg"/><Relationship Id="rId1" Type="http://schemas.openxmlformats.org/officeDocument/2006/relationships/image" Target="../media/image282.jpeg"/><Relationship Id="rId4" Type="http://schemas.openxmlformats.org/officeDocument/2006/relationships/image" Target="../media/image285.jpeg"/></Relationships>
</file>

<file path=xl/drawings/_rels/drawing83.xml.rels><?xml version="1.0" encoding="UTF-8" standalone="yes"?>
<Relationships xmlns="http://schemas.openxmlformats.org/package/2006/relationships"><Relationship Id="rId3" Type="http://schemas.openxmlformats.org/officeDocument/2006/relationships/image" Target="../media/image288.jpeg"/><Relationship Id="rId2" Type="http://schemas.openxmlformats.org/officeDocument/2006/relationships/image" Target="../media/image287.jpeg"/><Relationship Id="rId1" Type="http://schemas.openxmlformats.org/officeDocument/2006/relationships/image" Target="../media/image286.jpeg"/><Relationship Id="rId4" Type="http://schemas.openxmlformats.org/officeDocument/2006/relationships/image" Target="../media/image289.jpeg"/></Relationships>
</file>

<file path=xl/drawings/_rels/drawing84.xml.rels><?xml version="1.0" encoding="UTF-8" standalone="yes"?>
<Relationships xmlns="http://schemas.openxmlformats.org/package/2006/relationships"><Relationship Id="rId3" Type="http://schemas.openxmlformats.org/officeDocument/2006/relationships/image" Target="../media/image292.jpeg"/><Relationship Id="rId2" Type="http://schemas.openxmlformats.org/officeDocument/2006/relationships/image" Target="../media/image291.jpeg"/><Relationship Id="rId1" Type="http://schemas.openxmlformats.org/officeDocument/2006/relationships/image" Target="../media/image290.jpeg"/><Relationship Id="rId4" Type="http://schemas.openxmlformats.org/officeDocument/2006/relationships/image" Target="../media/image293.jpeg"/></Relationships>
</file>

<file path=xl/drawings/_rels/drawing85.xml.rels><?xml version="1.0" encoding="UTF-8" standalone="yes"?>
<Relationships xmlns="http://schemas.openxmlformats.org/package/2006/relationships"><Relationship Id="rId3" Type="http://schemas.openxmlformats.org/officeDocument/2006/relationships/image" Target="../media/image296.jpeg"/><Relationship Id="rId2" Type="http://schemas.openxmlformats.org/officeDocument/2006/relationships/image" Target="../media/image295.jpeg"/><Relationship Id="rId1" Type="http://schemas.openxmlformats.org/officeDocument/2006/relationships/image" Target="../media/image294.jpeg"/><Relationship Id="rId4" Type="http://schemas.openxmlformats.org/officeDocument/2006/relationships/image" Target="../media/image297.jpeg"/></Relationships>
</file>

<file path=xl/drawings/_rels/drawing86.xml.rels><?xml version="1.0" encoding="UTF-8" standalone="yes"?>
<Relationships xmlns="http://schemas.openxmlformats.org/package/2006/relationships"><Relationship Id="rId3" Type="http://schemas.openxmlformats.org/officeDocument/2006/relationships/image" Target="../media/image300.jpeg"/><Relationship Id="rId2" Type="http://schemas.openxmlformats.org/officeDocument/2006/relationships/image" Target="../media/image299.jpeg"/><Relationship Id="rId1" Type="http://schemas.openxmlformats.org/officeDocument/2006/relationships/image" Target="../media/image298.jpeg"/><Relationship Id="rId4" Type="http://schemas.openxmlformats.org/officeDocument/2006/relationships/image" Target="../media/image301.jpeg"/></Relationships>
</file>

<file path=xl/drawings/_rels/drawing87.xml.rels><?xml version="1.0" encoding="UTF-8" standalone="yes"?>
<Relationships xmlns="http://schemas.openxmlformats.org/package/2006/relationships"><Relationship Id="rId3" Type="http://schemas.openxmlformats.org/officeDocument/2006/relationships/image" Target="../media/image304.jpeg"/><Relationship Id="rId2" Type="http://schemas.openxmlformats.org/officeDocument/2006/relationships/image" Target="../media/image303.jpeg"/><Relationship Id="rId1" Type="http://schemas.openxmlformats.org/officeDocument/2006/relationships/image" Target="../media/image302.jpeg"/><Relationship Id="rId4" Type="http://schemas.openxmlformats.org/officeDocument/2006/relationships/image" Target="../media/image305.jpeg"/></Relationships>
</file>

<file path=xl/drawings/_rels/drawing88.xml.rels><?xml version="1.0" encoding="UTF-8" standalone="yes"?>
<Relationships xmlns="http://schemas.openxmlformats.org/package/2006/relationships"><Relationship Id="rId3" Type="http://schemas.openxmlformats.org/officeDocument/2006/relationships/image" Target="../media/image308.jpeg"/><Relationship Id="rId2" Type="http://schemas.openxmlformats.org/officeDocument/2006/relationships/image" Target="../media/image307.jpeg"/><Relationship Id="rId1" Type="http://schemas.openxmlformats.org/officeDocument/2006/relationships/image" Target="../media/image306.jpeg"/><Relationship Id="rId4" Type="http://schemas.openxmlformats.org/officeDocument/2006/relationships/image" Target="../media/image309.jpeg"/></Relationships>
</file>

<file path=xl/drawings/_rels/drawing89.xml.rels><?xml version="1.0" encoding="UTF-8" standalone="yes"?>
<Relationships xmlns="http://schemas.openxmlformats.org/package/2006/relationships"><Relationship Id="rId3" Type="http://schemas.openxmlformats.org/officeDocument/2006/relationships/image" Target="../media/image312.jpeg"/><Relationship Id="rId2" Type="http://schemas.openxmlformats.org/officeDocument/2006/relationships/image" Target="../media/image311.jpeg"/><Relationship Id="rId1" Type="http://schemas.openxmlformats.org/officeDocument/2006/relationships/image" Target="../media/image310.jpeg"/><Relationship Id="rId4" Type="http://schemas.openxmlformats.org/officeDocument/2006/relationships/image" Target="../media/image313.jpeg"/></Relationships>
</file>

<file path=xl/drawings/_rels/drawing90.xml.rels><?xml version="1.0" encoding="UTF-8" standalone="yes"?>
<Relationships xmlns="http://schemas.openxmlformats.org/package/2006/relationships"><Relationship Id="rId3" Type="http://schemas.openxmlformats.org/officeDocument/2006/relationships/image" Target="../media/image316.jpeg"/><Relationship Id="rId2" Type="http://schemas.openxmlformats.org/officeDocument/2006/relationships/image" Target="../media/image315.jpeg"/><Relationship Id="rId1" Type="http://schemas.openxmlformats.org/officeDocument/2006/relationships/image" Target="../media/image314.jpeg"/><Relationship Id="rId4" Type="http://schemas.openxmlformats.org/officeDocument/2006/relationships/image" Target="../media/image317.jpeg"/></Relationships>
</file>

<file path=xl/drawings/_rels/drawing91.xml.rels><?xml version="1.0" encoding="UTF-8" standalone="yes"?>
<Relationships xmlns="http://schemas.openxmlformats.org/package/2006/relationships"><Relationship Id="rId3" Type="http://schemas.openxmlformats.org/officeDocument/2006/relationships/image" Target="../media/image320.jpeg"/><Relationship Id="rId2" Type="http://schemas.openxmlformats.org/officeDocument/2006/relationships/image" Target="../media/image319.jpeg"/><Relationship Id="rId1" Type="http://schemas.openxmlformats.org/officeDocument/2006/relationships/image" Target="../media/image318.jpeg"/><Relationship Id="rId4" Type="http://schemas.openxmlformats.org/officeDocument/2006/relationships/image" Target="../media/image321.jpeg"/></Relationships>
</file>

<file path=xl/drawings/_rels/drawing92.xml.rels><?xml version="1.0" encoding="UTF-8" standalone="yes"?>
<Relationships xmlns="http://schemas.openxmlformats.org/package/2006/relationships"><Relationship Id="rId3" Type="http://schemas.openxmlformats.org/officeDocument/2006/relationships/image" Target="../media/image324.jpeg"/><Relationship Id="rId2" Type="http://schemas.openxmlformats.org/officeDocument/2006/relationships/image" Target="../media/image323.jpeg"/><Relationship Id="rId1" Type="http://schemas.openxmlformats.org/officeDocument/2006/relationships/image" Target="../media/image322.jpeg"/><Relationship Id="rId4" Type="http://schemas.openxmlformats.org/officeDocument/2006/relationships/image" Target="../media/image325.jpeg"/></Relationships>
</file>

<file path=xl/drawings/_rels/drawing93.xml.rels><?xml version="1.0" encoding="UTF-8" standalone="yes"?>
<Relationships xmlns="http://schemas.openxmlformats.org/package/2006/relationships"><Relationship Id="rId3" Type="http://schemas.openxmlformats.org/officeDocument/2006/relationships/image" Target="../media/image328.jpeg"/><Relationship Id="rId2" Type="http://schemas.openxmlformats.org/officeDocument/2006/relationships/image" Target="../media/image327.jpeg"/><Relationship Id="rId1" Type="http://schemas.openxmlformats.org/officeDocument/2006/relationships/image" Target="../media/image326.jpeg"/><Relationship Id="rId4" Type="http://schemas.openxmlformats.org/officeDocument/2006/relationships/image" Target="../media/image329.jpeg"/></Relationships>
</file>

<file path=xl/drawings/_rels/drawing94.xml.rels><?xml version="1.0" encoding="UTF-8" standalone="yes"?>
<Relationships xmlns="http://schemas.openxmlformats.org/package/2006/relationships"><Relationship Id="rId3" Type="http://schemas.openxmlformats.org/officeDocument/2006/relationships/image" Target="../media/image332.jpeg"/><Relationship Id="rId2" Type="http://schemas.openxmlformats.org/officeDocument/2006/relationships/image" Target="../media/image331.jpeg"/><Relationship Id="rId1" Type="http://schemas.openxmlformats.org/officeDocument/2006/relationships/image" Target="../media/image330.jpeg"/><Relationship Id="rId4" Type="http://schemas.openxmlformats.org/officeDocument/2006/relationships/image" Target="../media/image333.jpeg"/></Relationships>
</file>

<file path=xl/drawings/_rels/drawing95.xml.rels><?xml version="1.0" encoding="UTF-8" standalone="yes"?>
<Relationships xmlns="http://schemas.openxmlformats.org/package/2006/relationships"><Relationship Id="rId3" Type="http://schemas.openxmlformats.org/officeDocument/2006/relationships/image" Target="../media/image336.jpeg"/><Relationship Id="rId2" Type="http://schemas.openxmlformats.org/officeDocument/2006/relationships/image" Target="../media/image335.jpeg"/><Relationship Id="rId1" Type="http://schemas.openxmlformats.org/officeDocument/2006/relationships/image" Target="../media/image334.jpeg"/><Relationship Id="rId4" Type="http://schemas.openxmlformats.org/officeDocument/2006/relationships/image" Target="../media/image337.jpeg"/></Relationships>
</file>

<file path=xl/drawings/_rels/drawing96.xml.rels><?xml version="1.0" encoding="UTF-8" standalone="yes"?>
<Relationships xmlns="http://schemas.openxmlformats.org/package/2006/relationships"><Relationship Id="rId3" Type="http://schemas.openxmlformats.org/officeDocument/2006/relationships/image" Target="../media/image340.jpeg"/><Relationship Id="rId2" Type="http://schemas.openxmlformats.org/officeDocument/2006/relationships/image" Target="../media/image339.jpeg"/><Relationship Id="rId1" Type="http://schemas.openxmlformats.org/officeDocument/2006/relationships/image" Target="../media/image338.jpeg"/><Relationship Id="rId4" Type="http://schemas.openxmlformats.org/officeDocument/2006/relationships/image" Target="../media/image341.jpeg"/></Relationships>
</file>

<file path=xl/drawings/_rels/drawing97.xml.rels><?xml version="1.0" encoding="UTF-8" standalone="yes"?>
<Relationships xmlns="http://schemas.openxmlformats.org/package/2006/relationships"><Relationship Id="rId3" Type="http://schemas.openxmlformats.org/officeDocument/2006/relationships/image" Target="../media/image344.jpeg"/><Relationship Id="rId2" Type="http://schemas.openxmlformats.org/officeDocument/2006/relationships/image" Target="../media/image343.jpeg"/><Relationship Id="rId1" Type="http://schemas.openxmlformats.org/officeDocument/2006/relationships/image" Target="../media/image342.jpeg"/><Relationship Id="rId4" Type="http://schemas.openxmlformats.org/officeDocument/2006/relationships/image" Target="../media/image345.jpeg"/></Relationships>
</file>

<file path=xl/drawings/_rels/drawing98.xml.rels><?xml version="1.0" encoding="UTF-8" standalone="yes"?>
<Relationships xmlns="http://schemas.openxmlformats.org/package/2006/relationships"><Relationship Id="rId3" Type="http://schemas.openxmlformats.org/officeDocument/2006/relationships/image" Target="../media/image348.jpeg"/><Relationship Id="rId2" Type="http://schemas.openxmlformats.org/officeDocument/2006/relationships/image" Target="../media/image347.jpeg"/><Relationship Id="rId1" Type="http://schemas.openxmlformats.org/officeDocument/2006/relationships/image" Target="../media/image346.jpeg"/><Relationship Id="rId4" Type="http://schemas.openxmlformats.org/officeDocument/2006/relationships/image" Target="../media/image349.jpeg"/></Relationships>
</file>

<file path=xl/drawings/_rels/drawing99.xml.rels><?xml version="1.0" encoding="UTF-8" standalone="yes"?>
<Relationships xmlns="http://schemas.openxmlformats.org/package/2006/relationships"><Relationship Id="rId3" Type="http://schemas.openxmlformats.org/officeDocument/2006/relationships/image" Target="../media/image352.jpeg"/><Relationship Id="rId2" Type="http://schemas.openxmlformats.org/officeDocument/2006/relationships/image" Target="../media/image351.jpeg"/><Relationship Id="rId1" Type="http://schemas.openxmlformats.org/officeDocument/2006/relationships/image" Target="../media/image350.jpeg"/><Relationship Id="rId4" Type="http://schemas.openxmlformats.org/officeDocument/2006/relationships/image" Target="../media/image353.jpeg"/></Relationships>
</file>

<file path=xl/drawings/_rels/drawing100.xml.rels><?xml version="1.0" encoding="UTF-8" standalone="yes"?>
<Relationships xmlns="http://schemas.openxmlformats.org/package/2006/relationships"><Relationship Id="rId3" Type="http://schemas.openxmlformats.org/officeDocument/2006/relationships/image" Target="../media/image356.jpeg"/><Relationship Id="rId2" Type="http://schemas.openxmlformats.org/officeDocument/2006/relationships/image" Target="../media/image355.jpeg"/><Relationship Id="rId1" Type="http://schemas.openxmlformats.org/officeDocument/2006/relationships/image" Target="../media/image354.jpeg"/><Relationship Id="rId4" Type="http://schemas.openxmlformats.org/officeDocument/2006/relationships/image" Target="../media/image357.jpeg"/></Relationships>
</file>

<file path=xl/drawings/_rels/drawing101.xml.rels><?xml version="1.0" encoding="UTF-8" standalone="yes"?>
<Relationships xmlns="http://schemas.openxmlformats.org/package/2006/relationships"><Relationship Id="rId3" Type="http://schemas.openxmlformats.org/officeDocument/2006/relationships/image" Target="../media/image360.jpeg"/><Relationship Id="rId2" Type="http://schemas.openxmlformats.org/officeDocument/2006/relationships/image" Target="../media/image359.jpeg"/><Relationship Id="rId1" Type="http://schemas.openxmlformats.org/officeDocument/2006/relationships/image" Target="../media/image358.jpeg"/><Relationship Id="rId4" Type="http://schemas.openxmlformats.org/officeDocument/2006/relationships/image" Target="../media/image361.jpeg"/></Relationships>
</file>

<file path=xl/drawings/_rels/drawing102.xml.rels><?xml version="1.0" encoding="UTF-8" standalone="yes"?>
<Relationships xmlns="http://schemas.openxmlformats.org/package/2006/relationships"><Relationship Id="rId3" Type="http://schemas.openxmlformats.org/officeDocument/2006/relationships/image" Target="../media/image364.jpeg"/><Relationship Id="rId2" Type="http://schemas.openxmlformats.org/officeDocument/2006/relationships/image" Target="../media/image363.jpeg"/><Relationship Id="rId1" Type="http://schemas.openxmlformats.org/officeDocument/2006/relationships/image" Target="../media/image362.jpeg"/><Relationship Id="rId4" Type="http://schemas.openxmlformats.org/officeDocument/2006/relationships/image" Target="../media/image365.jpeg"/></Relationships>
</file>

<file path=xl/drawings/_rels/drawing103.xml.rels><?xml version="1.0" encoding="UTF-8" standalone="yes"?>
<Relationships xmlns="http://schemas.openxmlformats.org/package/2006/relationships"><Relationship Id="rId3" Type="http://schemas.openxmlformats.org/officeDocument/2006/relationships/image" Target="../media/image368.jpeg"/><Relationship Id="rId2" Type="http://schemas.openxmlformats.org/officeDocument/2006/relationships/image" Target="../media/image367.jpeg"/><Relationship Id="rId1" Type="http://schemas.openxmlformats.org/officeDocument/2006/relationships/image" Target="../media/image366.jpeg"/><Relationship Id="rId4" Type="http://schemas.openxmlformats.org/officeDocument/2006/relationships/image" Target="../media/image369.jpeg"/></Relationships>
</file>

<file path=xl/drawings/_rels/drawing104.xml.rels><?xml version="1.0" encoding="UTF-8" standalone="yes"?>
<Relationships xmlns="http://schemas.openxmlformats.org/package/2006/relationships"><Relationship Id="rId3" Type="http://schemas.openxmlformats.org/officeDocument/2006/relationships/image" Target="../media/image372.jpeg"/><Relationship Id="rId2" Type="http://schemas.openxmlformats.org/officeDocument/2006/relationships/image" Target="../media/image371.jpeg"/><Relationship Id="rId1" Type="http://schemas.openxmlformats.org/officeDocument/2006/relationships/image" Target="../media/image370.jpeg"/><Relationship Id="rId4" Type="http://schemas.openxmlformats.org/officeDocument/2006/relationships/image" Target="../media/image373.jpeg"/></Relationships>
</file>

<file path=xl/drawings/_rels/drawing105.xml.rels><?xml version="1.0" encoding="UTF-8" standalone="yes"?>
<Relationships xmlns="http://schemas.openxmlformats.org/package/2006/relationships"><Relationship Id="rId3" Type="http://schemas.openxmlformats.org/officeDocument/2006/relationships/image" Target="../media/image376.jpeg"/><Relationship Id="rId2" Type="http://schemas.openxmlformats.org/officeDocument/2006/relationships/image" Target="../media/image375.jpeg"/><Relationship Id="rId1" Type="http://schemas.openxmlformats.org/officeDocument/2006/relationships/image" Target="../media/image374.jpeg"/><Relationship Id="rId4" Type="http://schemas.openxmlformats.org/officeDocument/2006/relationships/image" Target="../media/image377.jpeg"/></Relationships>
</file>

<file path=xl/drawings/_rels/drawing106.xml.rels><?xml version="1.0" encoding="UTF-8" standalone="yes"?>
<Relationships xmlns="http://schemas.openxmlformats.org/package/2006/relationships"><Relationship Id="rId3" Type="http://schemas.openxmlformats.org/officeDocument/2006/relationships/image" Target="../media/image380.jpeg"/><Relationship Id="rId2" Type="http://schemas.openxmlformats.org/officeDocument/2006/relationships/image" Target="../media/image379.jpeg"/><Relationship Id="rId1" Type="http://schemas.openxmlformats.org/officeDocument/2006/relationships/image" Target="../media/image378.jpeg"/><Relationship Id="rId4" Type="http://schemas.openxmlformats.org/officeDocument/2006/relationships/image" Target="../media/image381.jpeg"/></Relationships>
</file>

<file path=xl/drawings/_rels/drawing107.xml.rels><?xml version="1.0" encoding="UTF-8" standalone="yes"?>
<Relationships xmlns="http://schemas.openxmlformats.org/package/2006/relationships"><Relationship Id="rId3" Type="http://schemas.openxmlformats.org/officeDocument/2006/relationships/image" Target="../media/image384.jpeg"/><Relationship Id="rId2" Type="http://schemas.openxmlformats.org/officeDocument/2006/relationships/image" Target="../media/image383.jpeg"/><Relationship Id="rId1" Type="http://schemas.openxmlformats.org/officeDocument/2006/relationships/image" Target="../media/image382.jpeg"/><Relationship Id="rId4" Type="http://schemas.openxmlformats.org/officeDocument/2006/relationships/image" Target="../media/image385.jpeg"/></Relationships>
</file>

<file path=xl/drawings/_rels/drawing108.xml.rels><?xml version="1.0" encoding="UTF-8" standalone="yes"?>
<Relationships xmlns="http://schemas.openxmlformats.org/package/2006/relationships"><Relationship Id="rId3" Type="http://schemas.openxmlformats.org/officeDocument/2006/relationships/image" Target="../media/image388.jpeg"/><Relationship Id="rId2" Type="http://schemas.openxmlformats.org/officeDocument/2006/relationships/image" Target="../media/image387.jpeg"/><Relationship Id="rId1" Type="http://schemas.openxmlformats.org/officeDocument/2006/relationships/image" Target="../media/image386.jpeg"/><Relationship Id="rId4" Type="http://schemas.openxmlformats.org/officeDocument/2006/relationships/image" Target="../media/image389.jpeg"/></Relationships>
</file>

<file path=xl/drawings/_rels/drawing109.xml.rels><?xml version="1.0" encoding="UTF-8" standalone="yes"?>
<Relationships xmlns="http://schemas.openxmlformats.org/package/2006/relationships"><Relationship Id="rId3" Type="http://schemas.openxmlformats.org/officeDocument/2006/relationships/image" Target="../media/image392.jpeg"/><Relationship Id="rId2" Type="http://schemas.openxmlformats.org/officeDocument/2006/relationships/image" Target="../media/image391.jpeg"/><Relationship Id="rId1" Type="http://schemas.openxmlformats.org/officeDocument/2006/relationships/image" Target="../media/image390.jpeg"/><Relationship Id="rId4" Type="http://schemas.openxmlformats.org/officeDocument/2006/relationships/image" Target="../media/image393.jpeg"/></Relationships>
</file>

<file path=xl/drawings/_rels/drawing110.xml.rels><?xml version="1.0" encoding="UTF-8" standalone="yes"?>
<Relationships xmlns="http://schemas.openxmlformats.org/package/2006/relationships"><Relationship Id="rId3" Type="http://schemas.openxmlformats.org/officeDocument/2006/relationships/image" Target="../media/image396.jpeg"/><Relationship Id="rId2" Type="http://schemas.openxmlformats.org/officeDocument/2006/relationships/image" Target="../media/image395.jpeg"/><Relationship Id="rId1" Type="http://schemas.openxmlformats.org/officeDocument/2006/relationships/image" Target="../media/image394.jpeg"/><Relationship Id="rId4" Type="http://schemas.openxmlformats.org/officeDocument/2006/relationships/image" Target="../media/image397.jpeg"/></Relationships>
</file>

<file path=xl/drawings/_rels/drawing111.xml.rels><?xml version="1.0" encoding="UTF-8" standalone="yes"?>
<Relationships xmlns="http://schemas.openxmlformats.org/package/2006/relationships"><Relationship Id="rId3" Type="http://schemas.openxmlformats.org/officeDocument/2006/relationships/image" Target="../media/image400.jpeg"/><Relationship Id="rId2" Type="http://schemas.openxmlformats.org/officeDocument/2006/relationships/image" Target="../media/image399.jpeg"/><Relationship Id="rId1" Type="http://schemas.openxmlformats.org/officeDocument/2006/relationships/image" Target="../media/image398.jpeg"/><Relationship Id="rId4" Type="http://schemas.openxmlformats.org/officeDocument/2006/relationships/image" Target="../media/image401.jpeg"/></Relationships>
</file>

<file path=xl/drawings/_rels/drawing112.xml.rels><?xml version="1.0" encoding="UTF-8" standalone="yes"?>
<Relationships xmlns="http://schemas.openxmlformats.org/package/2006/relationships"><Relationship Id="rId3" Type="http://schemas.openxmlformats.org/officeDocument/2006/relationships/image" Target="../media/image404.jpeg"/><Relationship Id="rId2" Type="http://schemas.openxmlformats.org/officeDocument/2006/relationships/image" Target="../media/image403.jpeg"/><Relationship Id="rId1" Type="http://schemas.openxmlformats.org/officeDocument/2006/relationships/image" Target="../media/image402.jpeg"/><Relationship Id="rId4" Type="http://schemas.openxmlformats.org/officeDocument/2006/relationships/image" Target="../media/image405.jpeg"/></Relationships>
</file>

<file path=xl/drawings/_rels/drawing113.xml.rels><?xml version="1.0" encoding="UTF-8" standalone="yes"?>
<Relationships xmlns="http://schemas.openxmlformats.org/package/2006/relationships"><Relationship Id="rId3" Type="http://schemas.openxmlformats.org/officeDocument/2006/relationships/image" Target="../media/image408.jpeg"/><Relationship Id="rId2" Type="http://schemas.openxmlformats.org/officeDocument/2006/relationships/image" Target="../media/image407.jpeg"/><Relationship Id="rId1" Type="http://schemas.openxmlformats.org/officeDocument/2006/relationships/image" Target="../media/image406.jpeg"/><Relationship Id="rId4" Type="http://schemas.openxmlformats.org/officeDocument/2006/relationships/image" Target="../media/image409.jpeg"/></Relationships>
</file>

<file path=xl/drawings/_rels/drawing114.xml.rels><?xml version="1.0" encoding="UTF-8" standalone="yes"?>
<Relationships xmlns="http://schemas.openxmlformats.org/package/2006/relationships"><Relationship Id="rId3" Type="http://schemas.openxmlformats.org/officeDocument/2006/relationships/image" Target="../media/image412.jpeg"/><Relationship Id="rId2" Type="http://schemas.openxmlformats.org/officeDocument/2006/relationships/image" Target="../media/image411.jpeg"/><Relationship Id="rId1" Type="http://schemas.openxmlformats.org/officeDocument/2006/relationships/image" Target="../media/image410.jpeg"/><Relationship Id="rId4" Type="http://schemas.openxmlformats.org/officeDocument/2006/relationships/image" Target="../media/image413.jpeg"/></Relationships>
</file>

<file path=xl/drawings/_rels/drawing115.xml.rels><?xml version="1.0" encoding="UTF-8" standalone="yes"?>
<Relationships xmlns="http://schemas.openxmlformats.org/package/2006/relationships"><Relationship Id="rId3" Type="http://schemas.openxmlformats.org/officeDocument/2006/relationships/image" Target="../media/image416.jpeg"/><Relationship Id="rId2" Type="http://schemas.openxmlformats.org/officeDocument/2006/relationships/image" Target="../media/image415.jpeg"/><Relationship Id="rId1" Type="http://schemas.openxmlformats.org/officeDocument/2006/relationships/image" Target="../media/image414.jpeg"/><Relationship Id="rId4" Type="http://schemas.openxmlformats.org/officeDocument/2006/relationships/image" Target="../media/image417.jpeg"/></Relationships>
</file>

<file path=xl/drawings/_rels/drawing116.xml.rels><?xml version="1.0" encoding="UTF-8" standalone="yes"?>
<Relationships xmlns="http://schemas.openxmlformats.org/package/2006/relationships"><Relationship Id="rId3" Type="http://schemas.openxmlformats.org/officeDocument/2006/relationships/image" Target="../media/image420.jpeg"/><Relationship Id="rId2" Type="http://schemas.openxmlformats.org/officeDocument/2006/relationships/image" Target="../media/image419.jpeg"/><Relationship Id="rId1" Type="http://schemas.openxmlformats.org/officeDocument/2006/relationships/image" Target="../media/image418.jpeg"/><Relationship Id="rId4" Type="http://schemas.openxmlformats.org/officeDocument/2006/relationships/image" Target="../media/image421.jpeg"/></Relationships>
</file>

<file path=xl/drawings/_rels/drawing117.xml.rels><?xml version="1.0" encoding="UTF-8" standalone="yes"?>
<Relationships xmlns="http://schemas.openxmlformats.org/package/2006/relationships"><Relationship Id="rId3" Type="http://schemas.openxmlformats.org/officeDocument/2006/relationships/image" Target="../media/image424.jpeg"/><Relationship Id="rId2" Type="http://schemas.openxmlformats.org/officeDocument/2006/relationships/image" Target="../media/image423.jpeg"/><Relationship Id="rId1" Type="http://schemas.openxmlformats.org/officeDocument/2006/relationships/image" Target="../media/image422.jpeg"/><Relationship Id="rId4" Type="http://schemas.openxmlformats.org/officeDocument/2006/relationships/image" Target="../media/image425.jpeg"/></Relationships>
</file>

<file path=xl/drawings/_rels/drawing118.xml.rels><?xml version="1.0" encoding="UTF-8" standalone="yes"?>
<Relationships xmlns="http://schemas.openxmlformats.org/package/2006/relationships"><Relationship Id="rId3" Type="http://schemas.openxmlformats.org/officeDocument/2006/relationships/image" Target="../media/image428.jpeg"/><Relationship Id="rId2" Type="http://schemas.openxmlformats.org/officeDocument/2006/relationships/image" Target="../media/image427.jpeg"/><Relationship Id="rId1" Type="http://schemas.openxmlformats.org/officeDocument/2006/relationships/image" Target="../media/image426.jpeg"/><Relationship Id="rId4" Type="http://schemas.openxmlformats.org/officeDocument/2006/relationships/image" Target="../media/image429.jpeg"/></Relationships>
</file>

<file path=xl/drawings/_rels/drawing119.xml.rels><?xml version="1.0" encoding="UTF-8" standalone="yes"?>
<Relationships xmlns="http://schemas.openxmlformats.org/package/2006/relationships"><Relationship Id="rId3" Type="http://schemas.openxmlformats.org/officeDocument/2006/relationships/image" Target="../media/image432.jpeg"/><Relationship Id="rId2" Type="http://schemas.openxmlformats.org/officeDocument/2006/relationships/image" Target="../media/image431.jpeg"/><Relationship Id="rId1" Type="http://schemas.openxmlformats.org/officeDocument/2006/relationships/image" Target="../media/image430.jpeg"/><Relationship Id="rId4" Type="http://schemas.openxmlformats.org/officeDocument/2006/relationships/image" Target="../media/image433.jpeg"/></Relationships>
</file>

<file path=xl/drawings/_rels/drawing120.xml.rels><?xml version="1.0" encoding="UTF-8" standalone="yes"?>
<Relationships xmlns="http://schemas.openxmlformats.org/package/2006/relationships"><Relationship Id="rId3" Type="http://schemas.openxmlformats.org/officeDocument/2006/relationships/image" Target="../media/image436.jpeg"/><Relationship Id="rId2" Type="http://schemas.openxmlformats.org/officeDocument/2006/relationships/image" Target="../media/image435.jpeg"/><Relationship Id="rId1" Type="http://schemas.openxmlformats.org/officeDocument/2006/relationships/image" Target="../media/image434.jpeg"/><Relationship Id="rId4" Type="http://schemas.openxmlformats.org/officeDocument/2006/relationships/image" Target="../media/image437.jpeg"/></Relationships>
</file>

<file path=xl/drawings/_rels/drawing121.xml.rels><?xml version="1.0" encoding="UTF-8" standalone="yes"?>
<Relationships xmlns="http://schemas.openxmlformats.org/package/2006/relationships"><Relationship Id="rId3" Type="http://schemas.openxmlformats.org/officeDocument/2006/relationships/image" Target="../media/image440.jpeg"/><Relationship Id="rId2" Type="http://schemas.openxmlformats.org/officeDocument/2006/relationships/image" Target="../media/image439.jpeg"/><Relationship Id="rId1" Type="http://schemas.openxmlformats.org/officeDocument/2006/relationships/image" Target="../media/image438.jpeg"/><Relationship Id="rId4" Type="http://schemas.openxmlformats.org/officeDocument/2006/relationships/image" Target="../media/image441.jpeg"/></Relationships>
</file>

<file path=xl/drawings/_rels/drawing122.xml.rels><?xml version="1.0" encoding="UTF-8" standalone="yes"?>
<Relationships xmlns="http://schemas.openxmlformats.org/package/2006/relationships"><Relationship Id="rId3" Type="http://schemas.openxmlformats.org/officeDocument/2006/relationships/image" Target="../media/image444.jpeg"/><Relationship Id="rId2" Type="http://schemas.openxmlformats.org/officeDocument/2006/relationships/image" Target="../media/image443.jpeg"/><Relationship Id="rId1" Type="http://schemas.openxmlformats.org/officeDocument/2006/relationships/image" Target="../media/image442.jpeg"/><Relationship Id="rId4" Type="http://schemas.openxmlformats.org/officeDocument/2006/relationships/image" Target="../media/image445.jpeg"/></Relationships>
</file>

<file path=xl/drawings/_rels/drawing123.xml.rels><?xml version="1.0" encoding="UTF-8" standalone="yes"?>
<Relationships xmlns="http://schemas.openxmlformats.org/package/2006/relationships"><Relationship Id="rId3" Type="http://schemas.openxmlformats.org/officeDocument/2006/relationships/image" Target="../media/image448.jpeg"/><Relationship Id="rId2" Type="http://schemas.openxmlformats.org/officeDocument/2006/relationships/image" Target="../media/image447.jpeg"/><Relationship Id="rId1" Type="http://schemas.openxmlformats.org/officeDocument/2006/relationships/image" Target="../media/image446.jpeg"/><Relationship Id="rId4" Type="http://schemas.openxmlformats.org/officeDocument/2006/relationships/image" Target="../media/image449.jpeg"/></Relationships>
</file>

<file path=xl/drawings/_rels/drawing124.xml.rels><?xml version="1.0" encoding="UTF-8" standalone="yes"?>
<Relationships xmlns="http://schemas.openxmlformats.org/package/2006/relationships"><Relationship Id="rId3" Type="http://schemas.openxmlformats.org/officeDocument/2006/relationships/image" Target="../media/image452.jpeg"/><Relationship Id="rId2" Type="http://schemas.openxmlformats.org/officeDocument/2006/relationships/image" Target="../media/image451.jpeg"/><Relationship Id="rId1" Type="http://schemas.openxmlformats.org/officeDocument/2006/relationships/image" Target="../media/image450.jpeg"/><Relationship Id="rId4" Type="http://schemas.openxmlformats.org/officeDocument/2006/relationships/image" Target="../media/image453.jpeg"/></Relationships>
</file>

<file path=xl/drawings/_rels/drawing125.xml.rels><?xml version="1.0" encoding="UTF-8" standalone="yes"?>
<Relationships xmlns="http://schemas.openxmlformats.org/package/2006/relationships"><Relationship Id="rId3" Type="http://schemas.openxmlformats.org/officeDocument/2006/relationships/image" Target="../media/image456.jpeg"/><Relationship Id="rId2" Type="http://schemas.openxmlformats.org/officeDocument/2006/relationships/image" Target="../media/image455.jpeg"/><Relationship Id="rId1" Type="http://schemas.openxmlformats.org/officeDocument/2006/relationships/image" Target="../media/image454.jpeg"/><Relationship Id="rId4" Type="http://schemas.openxmlformats.org/officeDocument/2006/relationships/image" Target="../media/image457.jpeg"/></Relationships>
</file>

<file path=xl/drawings/_rels/drawing126.xml.rels><?xml version="1.0" encoding="UTF-8" standalone="yes"?>
<Relationships xmlns="http://schemas.openxmlformats.org/package/2006/relationships"><Relationship Id="rId3" Type="http://schemas.openxmlformats.org/officeDocument/2006/relationships/image" Target="../media/image460.jpeg"/><Relationship Id="rId2" Type="http://schemas.openxmlformats.org/officeDocument/2006/relationships/image" Target="../media/image459.jpeg"/><Relationship Id="rId1" Type="http://schemas.openxmlformats.org/officeDocument/2006/relationships/image" Target="../media/image458.jpeg"/><Relationship Id="rId4" Type="http://schemas.openxmlformats.org/officeDocument/2006/relationships/image" Target="../media/image461.jpeg"/></Relationships>
</file>

<file path=xl/drawings/_rels/drawing127.xml.rels><?xml version="1.0" encoding="UTF-8" standalone="yes"?>
<Relationships xmlns="http://schemas.openxmlformats.org/package/2006/relationships"><Relationship Id="rId3" Type="http://schemas.openxmlformats.org/officeDocument/2006/relationships/image" Target="../media/image464.jpeg"/><Relationship Id="rId2" Type="http://schemas.openxmlformats.org/officeDocument/2006/relationships/image" Target="../media/image463.jpeg"/><Relationship Id="rId1" Type="http://schemas.openxmlformats.org/officeDocument/2006/relationships/image" Target="../media/image462.jpeg"/><Relationship Id="rId4" Type="http://schemas.openxmlformats.org/officeDocument/2006/relationships/image" Target="../media/image465.jpeg"/></Relationships>
</file>

<file path=xl/drawings/_rels/drawing128.xml.rels><?xml version="1.0" encoding="UTF-8" standalone="yes"?>
<Relationships xmlns="http://schemas.openxmlformats.org/package/2006/relationships"><Relationship Id="rId3" Type="http://schemas.openxmlformats.org/officeDocument/2006/relationships/image" Target="../media/image468.jpeg"/><Relationship Id="rId2" Type="http://schemas.openxmlformats.org/officeDocument/2006/relationships/image" Target="../media/image467.jpeg"/><Relationship Id="rId1" Type="http://schemas.openxmlformats.org/officeDocument/2006/relationships/image" Target="../media/image466.jpeg"/><Relationship Id="rId4" Type="http://schemas.openxmlformats.org/officeDocument/2006/relationships/image" Target="../media/image469.jpeg"/></Relationships>
</file>

<file path=xl/drawings/_rels/drawing129.xml.rels><?xml version="1.0" encoding="UTF-8" standalone="yes"?>
<Relationships xmlns="http://schemas.openxmlformats.org/package/2006/relationships"><Relationship Id="rId3" Type="http://schemas.openxmlformats.org/officeDocument/2006/relationships/image" Target="../media/image472.jpeg"/><Relationship Id="rId2" Type="http://schemas.openxmlformats.org/officeDocument/2006/relationships/image" Target="../media/image471.jpeg"/><Relationship Id="rId1" Type="http://schemas.openxmlformats.org/officeDocument/2006/relationships/image" Target="../media/image470.jpeg"/><Relationship Id="rId4" Type="http://schemas.openxmlformats.org/officeDocument/2006/relationships/image" Target="../media/image473.jpeg"/></Relationships>
</file>

<file path=xl/drawings/_rels/drawing130.xml.rels><?xml version="1.0" encoding="UTF-8" standalone="yes"?>
<Relationships xmlns="http://schemas.openxmlformats.org/package/2006/relationships"><Relationship Id="rId3" Type="http://schemas.openxmlformats.org/officeDocument/2006/relationships/image" Target="../media/image476.jpeg"/><Relationship Id="rId2" Type="http://schemas.openxmlformats.org/officeDocument/2006/relationships/image" Target="../media/image475.jpeg"/><Relationship Id="rId1" Type="http://schemas.openxmlformats.org/officeDocument/2006/relationships/image" Target="../media/image474.jpeg"/><Relationship Id="rId4" Type="http://schemas.openxmlformats.org/officeDocument/2006/relationships/image" Target="../media/image477.jpeg"/></Relationships>
</file>

<file path=xl/drawings/_rels/drawing131.xml.rels><?xml version="1.0" encoding="UTF-8" standalone="yes"?>
<Relationships xmlns="http://schemas.openxmlformats.org/package/2006/relationships"><Relationship Id="rId3" Type="http://schemas.openxmlformats.org/officeDocument/2006/relationships/image" Target="../media/image480.jpeg"/><Relationship Id="rId2" Type="http://schemas.openxmlformats.org/officeDocument/2006/relationships/image" Target="../media/image479.jpeg"/><Relationship Id="rId1" Type="http://schemas.openxmlformats.org/officeDocument/2006/relationships/image" Target="../media/image478.jpeg"/><Relationship Id="rId4" Type="http://schemas.openxmlformats.org/officeDocument/2006/relationships/image" Target="../media/image481.jpeg"/></Relationships>
</file>

<file path=xl/drawings/_rels/drawing132.xml.rels><?xml version="1.0" encoding="UTF-8" standalone="yes"?>
<Relationships xmlns="http://schemas.openxmlformats.org/package/2006/relationships"><Relationship Id="rId3" Type="http://schemas.openxmlformats.org/officeDocument/2006/relationships/image" Target="../media/image484.jpeg"/><Relationship Id="rId2" Type="http://schemas.openxmlformats.org/officeDocument/2006/relationships/image" Target="../media/image483.jpeg"/><Relationship Id="rId1" Type="http://schemas.openxmlformats.org/officeDocument/2006/relationships/image" Target="../media/image482.jpeg"/><Relationship Id="rId4" Type="http://schemas.openxmlformats.org/officeDocument/2006/relationships/image" Target="../media/image485.jpeg"/></Relationships>
</file>

<file path=xl/drawings/_rels/drawing133.xml.rels><?xml version="1.0" encoding="UTF-8" standalone="yes"?>
<Relationships xmlns="http://schemas.openxmlformats.org/package/2006/relationships"><Relationship Id="rId3" Type="http://schemas.openxmlformats.org/officeDocument/2006/relationships/image" Target="../media/image488.jpeg"/><Relationship Id="rId2" Type="http://schemas.openxmlformats.org/officeDocument/2006/relationships/image" Target="../media/image487.jpeg"/><Relationship Id="rId1" Type="http://schemas.openxmlformats.org/officeDocument/2006/relationships/image" Target="../media/image486.jpeg"/><Relationship Id="rId4" Type="http://schemas.openxmlformats.org/officeDocument/2006/relationships/image" Target="../media/image489.jpeg"/></Relationships>
</file>

<file path=xl/drawings/_rels/drawing134.xml.rels><?xml version="1.0" encoding="UTF-8" standalone="yes"?>
<Relationships xmlns="http://schemas.openxmlformats.org/package/2006/relationships"><Relationship Id="rId3" Type="http://schemas.openxmlformats.org/officeDocument/2006/relationships/image" Target="../media/image492.jpeg"/><Relationship Id="rId2" Type="http://schemas.openxmlformats.org/officeDocument/2006/relationships/image" Target="../media/image491.jpeg"/><Relationship Id="rId1" Type="http://schemas.openxmlformats.org/officeDocument/2006/relationships/image" Target="../media/image490.jpeg"/><Relationship Id="rId4" Type="http://schemas.openxmlformats.org/officeDocument/2006/relationships/image" Target="../media/image493.jpeg"/></Relationships>
</file>

<file path=xl/drawings/_rels/drawing135.xml.rels><?xml version="1.0" encoding="UTF-8" standalone="yes"?>
<Relationships xmlns="http://schemas.openxmlformats.org/package/2006/relationships"><Relationship Id="rId3" Type="http://schemas.openxmlformats.org/officeDocument/2006/relationships/image" Target="../media/image496.jpeg"/><Relationship Id="rId2" Type="http://schemas.openxmlformats.org/officeDocument/2006/relationships/image" Target="../media/image495.jpeg"/><Relationship Id="rId1" Type="http://schemas.openxmlformats.org/officeDocument/2006/relationships/image" Target="../media/image494.jpeg"/><Relationship Id="rId4" Type="http://schemas.openxmlformats.org/officeDocument/2006/relationships/image" Target="../media/image497.jpeg"/></Relationships>
</file>

<file path=xl/drawings/_rels/drawing136.xml.rels><?xml version="1.0" encoding="UTF-8" standalone="yes"?>
<Relationships xmlns="http://schemas.openxmlformats.org/package/2006/relationships"><Relationship Id="rId3" Type="http://schemas.openxmlformats.org/officeDocument/2006/relationships/image" Target="../media/image500.jpeg"/><Relationship Id="rId2" Type="http://schemas.openxmlformats.org/officeDocument/2006/relationships/image" Target="../media/image499.jpeg"/><Relationship Id="rId1" Type="http://schemas.openxmlformats.org/officeDocument/2006/relationships/image" Target="../media/image498.jpeg"/><Relationship Id="rId4" Type="http://schemas.openxmlformats.org/officeDocument/2006/relationships/image" Target="../media/image501.jpeg"/></Relationships>
</file>

<file path=xl/drawings/_rels/drawing137.xml.rels><?xml version="1.0" encoding="UTF-8" standalone="yes"?>
<Relationships xmlns="http://schemas.openxmlformats.org/package/2006/relationships"><Relationship Id="rId3" Type="http://schemas.openxmlformats.org/officeDocument/2006/relationships/image" Target="../media/image504.jpeg"/><Relationship Id="rId2" Type="http://schemas.openxmlformats.org/officeDocument/2006/relationships/image" Target="../media/image503.jpeg"/><Relationship Id="rId1" Type="http://schemas.openxmlformats.org/officeDocument/2006/relationships/image" Target="../media/image502.jpeg"/><Relationship Id="rId4" Type="http://schemas.openxmlformats.org/officeDocument/2006/relationships/image" Target="../media/image505.jpeg"/></Relationships>
</file>

<file path=xl/drawings/_rels/drawing138.xml.rels><?xml version="1.0" encoding="UTF-8" standalone="yes"?>
<Relationships xmlns="http://schemas.openxmlformats.org/package/2006/relationships"><Relationship Id="rId3" Type="http://schemas.openxmlformats.org/officeDocument/2006/relationships/image" Target="../media/image508.jpeg"/><Relationship Id="rId2" Type="http://schemas.openxmlformats.org/officeDocument/2006/relationships/image" Target="../media/image507.jpeg"/><Relationship Id="rId1" Type="http://schemas.openxmlformats.org/officeDocument/2006/relationships/image" Target="../media/image506.jpeg"/><Relationship Id="rId4" Type="http://schemas.openxmlformats.org/officeDocument/2006/relationships/image" Target="../media/image509.jpeg"/></Relationships>
</file>

<file path=xl/drawings/_rels/drawing139.xml.rels><?xml version="1.0" encoding="UTF-8" standalone="yes"?>
<Relationships xmlns="http://schemas.openxmlformats.org/package/2006/relationships"><Relationship Id="rId3" Type="http://schemas.openxmlformats.org/officeDocument/2006/relationships/image" Target="../media/image512.jpeg"/><Relationship Id="rId2" Type="http://schemas.openxmlformats.org/officeDocument/2006/relationships/image" Target="../media/image511.jpeg"/><Relationship Id="rId1" Type="http://schemas.openxmlformats.org/officeDocument/2006/relationships/image" Target="../media/image510.jpeg"/><Relationship Id="rId4" Type="http://schemas.openxmlformats.org/officeDocument/2006/relationships/image" Target="../media/image513.jpeg"/></Relationships>
</file>

<file path=xl/drawings/_rels/drawing140.xml.rels><?xml version="1.0" encoding="UTF-8" standalone="yes"?>
<Relationships xmlns="http://schemas.openxmlformats.org/package/2006/relationships"><Relationship Id="rId3" Type="http://schemas.openxmlformats.org/officeDocument/2006/relationships/image" Target="../media/image516.jpeg"/><Relationship Id="rId2" Type="http://schemas.openxmlformats.org/officeDocument/2006/relationships/image" Target="../media/image515.jpeg"/><Relationship Id="rId1" Type="http://schemas.openxmlformats.org/officeDocument/2006/relationships/image" Target="../media/image514.jpeg"/><Relationship Id="rId4" Type="http://schemas.openxmlformats.org/officeDocument/2006/relationships/image" Target="../media/image517.jpeg"/></Relationships>
</file>

<file path=xl/drawings/_rels/drawing141.xml.rels><?xml version="1.0" encoding="UTF-8" standalone="yes"?>
<Relationships xmlns="http://schemas.openxmlformats.org/package/2006/relationships"><Relationship Id="rId3" Type="http://schemas.openxmlformats.org/officeDocument/2006/relationships/image" Target="../media/image520.jpeg"/><Relationship Id="rId2" Type="http://schemas.openxmlformats.org/officeDocument/2006/relationships/image" Target="../media/image519.jpeg"/><Relationship Id="rId1" Type="http://schemas.openxmlformats.org/officeDocument/2006/relationships/image" Target="../media/image518.jpeg"/><Relationship Id="rId4" Type="http://schemas.openxmlformats.org/officeDocument/2006/relationships/image" Target="../media/image521.jpeg"/></Relationships>
</file>

<file path=xl/drawings/_rels/drawing142.xml.rels><?xml version="1.0" encoding="UTF-8" standalone="yes"?>
<Relationships xmlns="http://schemas.openxmlformats.org/package/2006/relationships"><Relationship Id="rId1" Type="http://schemas.openxmlformats.org/officeDocument/2006/relationships/image" Target="../media/image522.jpeg"/></Relationships>
</file>

<file path=xl/drawings/_rels/drawing143.xml.rels><?xml version="1.0" encoding="UTF-8" standalone="yes"?>
<Relationships xmlns="http://schemas.openxmlformats.org/package/2006/relationships"><Relationship Id="rId3" Type="http://schemas.openxmlformats.org/officeDocument/2006/relationships/image" Target="../media/image312.jpeg"/><Relationship Id="rId2" Type="http://schemas.openxmlformats.org/officeDocument/2006/relationships/image" Target="../media/image523.jpeg"/><Relationship Id="rId1" Type="http://schemas.openxmlformats.org/officeDocument/2006/relationships/image" Target="../media/image174.jpeg"/></Relationships>
</file>

<file path=xl/drawings/_rels/drawing144.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45.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46.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47.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48.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49.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50.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51.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52.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53.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54.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55.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56.xml.rels><?xml version="1.0" encoding="UTF-8" standalone="yes"?>
<Relationships xmlns="http://schemas.openxmlformats.org/package/2006/relationships"><Relationship Id="rId2" Type="http://schemas.openxmlformats.org/officeDocument/2006/relationships/image" Target="../media/image525.emf"/><Relationship Id="rId1" Type="http://schemas.openxmlformats.org/officeDocument/2006/relationships/image" Target="../media/image524.emf"/></Relationships>
</file>

<file path=xl/drawings/_rels/drawing157.xml.rels><?xml version="1.0" encoding="UTF-8" standalone="yes"?>
<Relationships xmlns="http://schemas.openxmlformats.org/package/2006/relationships"><Relationship Id="rId1" Type="http://schemas.openxmlformats.org/officeDocument/2006/relationships/image" Target="../media/image526.emf"/></Relationships>
</file>

<file path=xl/drawings/_rels/drawing158.xml.rels><?xml version="1.0" encoding="UTF-8" standalone="yes"?>
<Relationships xmlns="http://schemas.openxmlformats.org/package/2006/relationships"><Relationship Id="rId1" Type="http://schemas.openxmlformats.org/officeDocument/2006/relationships/image" Target="../media/image527.emf"/></Relationships>
</file>

<file path=xl/drawings/_rels/drawing159.xml.rels><?xml version="1.0" encoding="UTF-8" standalone="yes"?>
<Relationships xmlns="http://schemas.openxmlformats.org/package/2006/relationships"><Relationship Id="rId1" Type="http://schemas.openxmlformats.org/officeDocument/2006/relationships/image" Target="../media/image528.emf"/></Relationships>
</file>

<file path=xl/drawings/_rels/drawing160.xml.rels><?xml version="1.0" encoding="UTF-8" standalone="yes"?>
<Relationships xmlns="http://schemas.openxmlformats.org/package/2006/relationships"><Relationship Id="rId1" Type="http://schemas.openxmlformats.org/officeDocument/2006/relationships/image" Target="../media/image529.emf"/></Relationships>
</file>

<file path=xl/drawings/_rels/drawing161.xml.rels><?xml version="1.0" encoding="UTF-8" standalone="yes"?>
<Relationships xmlns="http://schemas.openxmlformats.org/package/2006/relationships"><Relationship Id="rId1" Type="http://schemas.openxmlformats.org/officeDocument/2006/relationships/image" Target="../media/image530.emf"/></Relationships>
</file>

<file path=xl/drawings/_rels/drawing162.xml.rels><?xml version="1.0" encoding="UTF-8" standalone="yes"?>
<Relationships xmlns="http://schemas.openxmlformats.org/package/2006/relationships"><Relationship Id="rId1" Type="http://schemas.openxmlformats.org/officeDocument/2006/relationships/image" Target="../media/image531.emf"/></Relationships>
</file>

<file path=xl/drawings/_rels/drawing163.xml.rels><?xml version="1.0" encoding="UTF-8" standalone="yes"?>
<Relationships xmlns="http://schemas.openxmlformats.org/package/2006/relationships"><Relationship Id="rId1" Type="http://schemas.openxmlformats.org/officeDocument/2006/relationships/image" Target="../media/image532.emf"/></Relationships>
</file>

<file path=xl/drawings/_rels/drawing164.xml.rels><?xml version="1.0" encoding="UTF-8" standalone="yes"?>
<Relationships xmlns="http://schemas.openxmlformats.org/package/2006/relationships"><Relationship Id="rId1" Type="http://schemas.openxmlformats.org/officeDocument/2006/relationships/image" Target="../media/image533.emf"/></Relationships>
</file>

<file path=xl/drawings/_rels/drawing165.xml.rels><?xml version="1.0" encoding="UTF-8" standalone="yes"?>
<Relationships xmlns="http://schemas.openxmlformats.org/package/2006/relationships"><Relationship Id="rId1" Type="http://schemas.openxmlformats.org/officeDocument/2006/relationships/image" Target="../media/image534.emf"/></Relationships>
</file>

<file path=xl/drawings/_rels/drawing166.xml.rels><?xml version="1.0" encoding="UTF-8" standalone="yes"?>
<Relationships xmlns="http://schemas.openxmlformats.org/package/2006/relationships"><Relationship Id="rId1" Type="http://schemas.openxmlformats.org/officeDocument/2006/relationships/image" Target="../media/image535.emf"/></Relationships>
</file>

<file path=xl/drawings/_rels/drawing167.xml.rels><?xml version="1.0" encoding="UTF-8" standalone="yes"?>
<Relationships xmlns="http://schemas.openxmlformats.org/package/2006/relationships"><Relationship Id="rId1" Type="http://schemas.openxmlformats.org/officeDocument/2006/relationships/image" Target="../media/image536.emf"/></Relationships>
</file>

<file path=xl/drawings/_rels/drawing168.xml.rels><?xml version="1.0" encoding="UTF-8" standalone="yes"?>
<Relationships xmlns="http://schemas.openxmlformats.org/package/2006/relationships"><Relationship Id="rId1" Type="http://schemas.openxmlformats.org/officeDocument/2006/relationships/image" Target="../media/image537.emf"/></Relationships>
</file>

<file path=xl/drawings/_rels/drawing169.xml.rels><?xml version="1.0" encoding="UTF-8" standalone="yes"?>
<Relationships xmlns="http://schemas.openxmlformats.org/package/2006/relationships"><Relationship Id="rId1" Type="http://schemas.openxmlformats.org/officeDocument/2006/relationships/image" Target="../media/image538.emf"/></Relationships>
</file>

<file path=xl/drawings/_rels/drawing170.xml.rels><?xml version="1.0" encoding="UTF-8" standalone="yes"?>
<Relationships xmlns="http://schemas.openxmlformats.org/package/2006/relationships"><Relationship Id="rId1" Type="http://schemas.openxmlformats.org/officeDocument/2006/relationships/image" Target="../media/image539.emf"/></Relationships>
</file>

<file path=xl/drawings/_rels/drawing171.xml.rels><?xml version="1.0" encoding="UTF-8" standalone="yes"?>
<Relationships xmlns="http://schemas.openxmlformats.org/package/2006/relationships"><Relationship Id="rId1" Type="http://schemas.openxmlformats.org/officeDocument/2006/relationships/image" Target="../media/image540.emf"/></Relationships>
</file>

<file path=xl/drawings/_rels/drawing172.xml.rels><?xml version="1.0" encoding="UTF-8" standalone="yes"?>
<Relationships xmlns="http://schemas.openxmlformats.org/package/2006/relationships"><Relationship Id="rId1" Type="http://schemas.openxmlformats.org/officeDocument/2006/relationships/image" Target="../media/image541.emf"/></Relationships>
</file>

<file path=xl/drawings/_rels/drawing173.xml.rels><?xml version="1.0" encoding="UTF-8" standalone="yes"?>
<Relationships xmlns="http://schemas.openxmlformats.org/package/2006/relationships"><Relationship Id="rId1" Type="http://schemas.openxmlformats.org/officeDocument/2006/relationships/image" Target="../media/image542.emf"/></Relationships>
</file>

<file path=xl/drawings/_rels/drawing174.xml.rels><?xml version="1.0" encoding="UTF-8" standalone="yes"?>
<Relationships xmlns="http://schemas.openxmlformats.org/package/2006/relationships"><Relationship Id="rId1" Type="http://schemas.openxmlformats.org/officeDocument/2006/relationships/image" Target="../media/image543.emf"/></Relationships>
</file>

<file path=xl/drawings/_rels/drawing175.xml.rels><?xml version="1.0" encoding="UTF-8" standalone="yes"?>
<Relationships xmlns="http://schemas.openxmlformats.org/package/2006/relationships"><Relationship Id="rId1" Type="http://schemas.openxmlformats.org/officeDocument/2006/relationships/image" Target="../media/image544.emf"/></Relationships>
</file>

<file path=xl/drawings/_rels/drawing176.xml.rels><?xml version="1.0" encoding="UTF-8" standalone="yes"?>
<Relationships xmlns="http://schemas.openxmlformats.org/package/2006/relationships"><Relationship Id="rId1" Type="http://schemas.openxmlformats.org/officeDocument/2006/relationships/image" Target="../media/image545.emf"/></Relationships>
</file>

<file path=xl/drawings/_rels/drawing177.xml.rels><?xml version="1.0" encoding="UTF-8" standalone="yes"?>
<Relationships xmlns="http://schemas.openxmlformats.org/package/2006/relationships"><Relationship Id="rId1" Type="http://schemas.openxmlformats.org/officeDocument/2006/relationships/image" Target="../media/image546.emf"/></Relationships>
</file>

<file path=xl/drawings/_rels/drawing178.xml.rels><?xml version="1.0" encoding="UTF-8" standalone="yes"?>
<Relationships xmlns="http://schemas.openxmlformats.org/package/2006/relationships"><Relationship Id="rId1" Type="http://schemas.openxmlformats.org/officeDocument/2006/relationships/image" Target="../media/image547.emf"/></Relationships>
</file>

<file path=xl/drawings/_rels/drawing179.xml.rels><?xml version="1.0" encoding="UTF-8" standalone="yes"?>
<Relationships xmlns="http://schemas.openxmlformats.org/package/2006/relationships"><Relationship Id="rId1" Type="http://schemas.openxmlformats.org/officeDocument/2006/relationships/image" Target="../media/image548.emf"/></Relationships>
</file>

<file path=xl/drawings/_rels/drawing180.xml.rels><?xml version="1.0" encoding="UTF-8" standalone="yes"?>
<Relationships xmlns="http://schemas.openxmlformats.org/package/2006/relationships"><Relationship Id="rId1" Type="http://schemas.openxmlformats.org/officeDocument/2006/relationships/image" Target="../media/image549.emf"/></Relationships>
</file>

<file path=xl/drawings/_rels/drawing181.xml.rels><?xml version="1.0" encoding="UTF-8" standalone="yes"?>
<Relationships xmlns="http://schemas.openxmlformats.org/package/2006/relationships"><Relationship Id="rId1" Type="http://schemas.openxmlformats.org/officeDocument/2006/relationships/image" Target="../media/image550.emf"/></Relationships>
</file>

<file path=xl/drawings/_rels/drawing182.xml.rels><?xml version="1.0" encoding="UTF-8" standalone="yes"?>
<Relationships xmlns="http://schemas.openxmlformats.org/package/2006/relationships"><Relationship Id="rId1" Type="http://schemas.openxmlformats.org/officeDocument/2006/relationships/image" Target="../media/image551.emf"/></Relationships>
</file>

<file path=xl/drawings/_rels/drawing183.xml.rels><?xml version="1.0" encoding="UTF-8" standalone="yes"?>
<Relationships xmlns="http://schemas.openxmlformats.org/package/2006/relationships"><Relationship Id="rId1" Type="http://schemas.openxmlformats.org/officeDocument/2006/relationships/image" Target="../media/image552.emf"/></Relationships>
</file>

<file path=xl/drawings/_rels/drawing184.xml.rels><?xml version="1.0" encoding="UTF-8" standalone="yes"?>
<Relationships xmlns="http://schemas.openxmlformats.org/package/2006/relationships"><Relationship Id="rId1" Type="http://schemas.openxmlformats.org/officeDocument/2006/relationships/image" Target="../media/image553.emf"/></Relationships>
</file>

<file path=xl/drawings/_rels/drawing185.xml.rels><?xml version="1.0" encoding="UTF-8" standalone="yes"?>
<Relationships xmlns="http://schemas.openxmlformats.org/package/2006/relationships"><Relationship Id="rId1" Type="http://schemas.openxmlformats.org/officeDocument/2006/relationships/image" Target="../media/image554.emf"/></Relationships>
</file>

<file path=xl/drawings/_rels/drawing186.xml.rels><?xml version="1.0" encoding="UTF-8" standalone="yes"?>
<Relationships xmlns="http://schemas.openxmlformats.org/package/2006/relationships"><Relationship Id="rId1" Type="http://schemas.openxmlformats.org/officeDocument/2006/relationships/image" Target="../media/image555.emf"/></Relationships>
</file>

<file path=xl/drawings/_rels/drawing187.xml.rels><?xml version="1.0" encoding="UTF-8" standalone="yes"?>
<Relationships xmlns="http://schemas.openxmlformats.org/package/2006/relationships"><Relationship Id="rId1" Type="http://schemas.openxmlformats.org/officeDocument/2006/relationships/image" Target="../media/image556.emf"/></Relationships>
</file>

<file path=xl/drawings/_rels/drawing188.xml.rels><?xml version="1.0" encoding="UTF-8" standalone="yes"?>
<Relationships xmlns="http://schemas.openxmlformats.org/package/2006/relationships"><Relationship Id="rId1" Type="http://schemas.openxmlformats.org/officeDocument/2006/relationships/image" Target="../media/image557.emf"/></Relationships>
</file>

<file path=xl/drawings/_rels/drawing189.xml.rels><?xml version="1.0" encoding="UTF-8" standalone="yes"?>
<Relationships xmlns="http://schemas.openxmlformats.org/package/2006/relationships"><Relationship Id="rId1" Type="http://schemas.openxmlformats.org/officeDocument/2006/relationships/image" Target="../media/image558.emf"/></Relationships>
</file>

<file path=xl/drawings/_rels/drawing190.xml.rels><?xml version="1.0" encoding="UTF-8" standalone="yes"?>
<Relationships xmlns="http://schemas.openxmlformats.org/package/2006/relationships"><Relationship Id="rId1" Type="http://schemas.openxmlformats.org/officeDocument/2006/relationships/image" Target="../media/image559.emf"/></Relationships>
</file>

<file path=xl/drawings/_rels/drawing191.xml.rels><?xml version="1.0" encoding="UTF-8" standalone="yes"?>
<Relationships xmlns="http://schemas.openxmlformats.org/package/2006/relationships"><Relationship Id="rId1" Type="http://schemas.openxmlformats.org/officeDocument/2006/relationships/image" Target="../media/image560.emf"/></Relationships>
</file>

<file path=xl/drawings/_rels/drawing192.xml.rels><?xml version="1.0" encoding="UTF-8" standalone="yes"?>
<Relationships xmlns="http://schemas.openxmlformats.org/package/2006/relationships"><Relationship Id="rId1" Type="http://schemas.openxmlformats.org/officeDocument/2006/relationships/image" Target="../media/image561.emf"/></Relationships>
</file>

<file path=xl/drawings/_rels/drawing193.xml.rels><?xml version="1.0" encoding="UTF-8" standalone="yes"?>
<Relationships xmlns="http://schemas.openxmlformats.org/package/2006/relationships"><Relationship Id="rId1" Type="http://schemas.openxmlformats.org/officeDocument/2006/relationships/image" Target="../media/image562.emf"/></Relationships>
</file>

<file path=xl/drawings/_rels/drawing194.xml.rels><?xml version="1.0" encoding="UTF-8" standalone="yes"?>
<Relationships xmlns="http://schemas.openxmlformats.org/package/2006/relationships"><Relationship Id="rId1" Type="http://schemas.openxmlformats.org/officeDocument/2006/relationships/image" Target="../media/image563.emf"/></Relationships>
</file>

<file path=xl/drawings/_rels/drawing195.xml.rels><?xml version="1.0" encoding="UTF-8" standalone="yes"?>
<Relationships xmlns="http://schemas.openxmlformats.org/package/2006/relationships"><Relationship Id="rId1" Type="http://schemas.openxmlformats.org/officeDocument/2006/relationships/image" Target="../media/image564.emf"/></Relationships>
</file>

<file path=xl/drawings/_rels/drawing196.xml.rels><?xml version="1.0" encoding="UTF-8" standalone="yes"?>
<Relationships xmlns="http://schemas.openxmlformats.org/package/2006/relationships"><Relationship Id="rId2" Type="http://schemas.openxmlformats.org/officeDocument/2006/relationships/image" Target="../media/image566.emf"/><Relationship Id="rId1" Type="http://schemas.openxmlformats.org/officeDocument/2006/relationships/image" Target="../media/image565.emf"/></Relationships>
</file>

<file path=xl/drawings/_rels/drawing197.xml.rels><?xml version="1.0" encoding="UTF-8" standalone="yes"?>
<Relationships xmlns="http://schemas.openxmlformats.org/package/2006/relationships"><Relationship Id="rId1" Type="http://schemas.openxmlformats.org/officeDocument/2006/relationships/image" Target="../media/image567.emf"/></Relationships>
</file>

<file path=xl/drawings/_rels/drawing198.xml.rels><?xml version="1.0" encoding="UTF-8" standalone="yes"?>
<Relationships xmlns="http://schemas.openxmlformats.org/package/2006/relationships"><Relationship Id="rId1" Type="http://schemas.openxmlformats.org/officeDocument/2006/relationships/image" Target="../media/image568.emf"/></Relationships>
</file>

<file path=xl/drawings/_rels/drawing199.xml.rels><?xml version="1.0" encoding="UTF-8" standalone="yes"?>
<Relationships xmlns="http://schemas.openxmlformats.org/package/2006/relationships"><Relationship Id="rId1" Type="http://schemas.openxmlformats.org/officeDocument/2006/relationships/image" Target="../media/image569.emf"/></Relationships>
</file>

<file path=xl/drawings/_rels/drawing200.xml.rels><?xml version="1.0" encoding="UTF-8" standalone="yes"?>
<Relationships xmlns="http://schemas.openxmlformats.org/package/2006/relationships"><Relationship Id="rId2" Type="http://schemas.openxmlformats.org/officeDocument/2006/relationships/image" Target="../media/image571.emf"/><Relationship Id="rId1" Type="http://schemas.openxmlformats.org/officeDocument/2006/relationships/image" Target="../media/image570.emf"/></Relationships>
</file>

<file path=xl/drawings/_rels/drawing201.xml.rels><?xml version="1.0" encoding="UTF-8" standalone="yes"?>
<Relationships xmlns="http://schemas.openxmlformats.org/package/2006/relationships"><Relationship Id="rId1" Type="http://schemas.openxmlformats.org/officeDocument/2006/relationships/image" Target="../media/image572.emf"/></Relationships>
</file>

<file path=xl/drawings/_rels/drawing202.xml.rels><?xml version="1.0" encoding="UTF-8" standalone="yes"?>
<Relationships xmlns="http://schemas.openxmlformats.org/package/2006/relationships"><Relationship Id="rId1" Type="http://schemas.openxmlformats.org/officeDocument/2006/relationships/image" Target="../media/image573.emf"/></Relationships>
</file>

<file path=xl/drawings/_rels/drawing203.xml.rels><?xml version="1.0" encoding="UTF-8" standalone="yes"?>
<Relationships xmlns="http://schemas.openxmlformats.org/package/2006/relationships"><Relationship Id="rId1" Type="http://schemas.openxmlformats.org/officeDocument/2006/relationships/image" Target="../media/image574.emf"/></Relationships>
</file>

<file path=xl/drawings/_rels/drawing204.xml.rels><?xml version="1.0" encoding="UTF-8" standalone="yes"?>
<Relationships xmlns="http://schemas.openxmlformats.org/package/2006/relationships"><Relationship Id="rId1" Type="http://schemas.openxmlformats.org/officeDocument/2006/relationships/image" Target="../media/image575.emf"/></Relationships>
</file>

<file path=xl/drawings/_rels/drawing205.xml.rels><?xml version="1.0" encoding="UTF-8" standalone="yes"?>
<Relationships xmlns="http://schemas.openxmlformats.org/package/2006/relationships"><Relationship Id="rId1" Type="http://schemas.openxmlformats.org/officeDocument/2006/relationships/image" Target="../media/image576.emf"/></Relationships>
</file>

<file path=xl/drawings/_rels/drawing206.xml.rels><?xml version="1.0" encoding="UTF-8" standalone="yes"?>
<Relationships xmlns="http://schemas.openxmlformats.org/package/2006/relationships"><Relationship Id="rId1" Type="http://schemas.openxmlformats.org/officeDocument/2006/relationships/image" Target="../media/image577.emf"/></Relationships>
</file>

<file path=xl/drawings/_rels/drawing207.xml.rels><?xml version="1.0" encoding="UTF-8" standalone="yes"?>
<Relationships xmlns="http://schemas.openxmlformats.org/package/2006/relationships"><Relationship Id="rId1" Type="http://schemas.openxmlformats.org/officeDocument/2006/relationships/image" Target="../media/image578.emf"/></Relationships>
</file>

<file path=xl/drawings/_rels/drawing208.xml.rels><?xml version="1.0" encoding="UTF-8" standalone="yes"?>
<Relationships xmlns="http://schemas.openxmlformats.org/package/2006/relationships"><Relationship Id="rId1" Type="http://schemas.openxmlformats.org/officeDocument/2006/relationships/image" Target="../media/image579.emf"/></Relationships>
</file>

<file path=xl/drawings/_rels/drawing209.xml.rels><?xml version="1.0" encoding="UTF-8" standalone="yes"?>
<Relationships xmlns="http://schemas.openxmlformats.org/package/2006/relationships"><Relationship Id="rId1" Type="http://schemas.openxmlformats.org/officeDocument/2006/relationships/image" Target="../media/image580.emf"/></Relationships>
</file>

<file path=xl/drawings/_rels/drawing210.xml.rels><?xml version="1.0" encoding="UTF-8" standalone="yes"?>
<Relationships xmlns="http://schemas.openxmlformats.org/package/2006/relationships"><Relationship Id="rId1" Type="http://schemas.openxmlformats.org/officeDocument/2006/relationships/image" Target="../media/image581.emf"/></Relationships>
</file>

<file path=xl/drawings/_rels/drawing211.xml.rels><?xml version="1.0" encoding="UTF-8" standalone="yes"?>
<Relationships xmlns="http://schemas.openxmlformats.org/package/2006/relationships"><Relationship Id="rId1" Type="http://schemas.openxmlformats.org/officeDocument/2006/relationships/image" Target="../media/image582.emf"/></Relationships>
</file>

<file path=xl/drawings/_rels/drawing212.xml.rels><?xml version="1.0" encoding="UTF-8" standalone="yes"?>
<Relationships xmlns="http://schemas.openxmlformats.org/package/2006/relationships"><Relationship Id="rId1" Type="http://schemas.openxmlformats.org/officeDocument/2006/relationships/image" Target="../media/image583.emf"/></Relationships>
</file>

<file path=xl/drawings/_rels/drawing213.xml.rels><?xml version="1.0" encoding="UTF-8" standalone="yes"?>
<Relationships xmlns="http://schemas.openxmlformats.org/package/2006/relationships"><Relationship Id="rId1" Type="http://schemas.openxmlformats.org/officeDocument/2006/relationships/image" Target="../media/image584.emf"/></Relationships>
</file>

<file path=xl/drawings/_rels/drawing214.xml.rels><?xml version="1.0" encoding="UTF-8" standalone="yes"?>
<Relationships xmlns="http://schemas.openxmlformats.org/package/2006/relationships"><Relationship Id="rId1" Type="http://schemas.openxmlformats.org/officeDocument/2006/relationships/image" Target="../media/image585.emf"/></Relationships>
</file>

<file path=xl/drawings/_rels/drawing215.xml.rels><?xml version="1.0" encoding="UTF-8" standalone="yes"?>
<Relationships xmlns="http://schemas.openxmlformats.org/package/2006/relationships"><Relationship Id="rId1" Type="http://schemas.openxmlformats.org/officeDocument/2006/relationships/image" Target="../media/image586.emf"/></Relationships>
</file>

<file path=xl/drawings/_rels/drawing216.xml.rels><?xml version="1.0" encoding="UTF-8" standalone="yes"?>
<Relationships xmlns="http://schemas.openxmlformats.org/package/2006/relationships"><Relationship Id="rId1" Type="http://schemas.openxmlformats.org/officeDocument/2006/relationships/image" Target="../media/image587.emf"/></Relationships>
</file>

<file path=xl/drawings/_rels/drawing217.xml.rels><?xml version="1.0" encoding="UTF-8" standalone="yes"?>
<Relationships xmlns="http://schemas.openxmlformats.org/package/2006/relationships"><Relationship Id="rId2" Type="http://schemas.openxmlformats.org/officeDocument/2006/relationships/image" Target="../media/image589.emf"/><Relationship Id="rId1" Type="http://schemas.openxmlformats.org/officeDocument/2006/relationships/image" Target="../media/image588.emf"/></Relationships>
</file>

<file path=xl/drawings/_rels/drawing218.xml.rels><?xml version="1.0" encoding="UTF-8" standalone="yes"?>
<Relationships xmlns="http://schemas.openxmlformats.org/package/2006/relationships"><Relationship Id="rId1" Type="http://schemas.openxmlformats.org/officeDocument/2006/relationships/image" Target="../media/image590.emf"/></Relationships>
</file>

<file path=xl/drawings/_rels/drawing219.xml.rels><?xml version="1.0" encoding="UTF-8" standalone="yes"?>
<Relationships xmlns="http://schemas.openxmlformats.org/package/2006/relationships"><Relationship Id="rId1" Type="http://schemas.openxmlformats.org/officeDocument/2006/relationships/image" Target="../media/image591.emf"/></Relationships>
</file>

<file path=xl/drawings/_rels/drawing220.xml.rels><?xml version="1.0" encoding="UTF-8" standalone="yes"?>
<Relationships xmlns="http://schemas.openxmlformats.org/package/2006/relationships"><Relationship Id="rId1" Type="http://schemas.openxmlformats.org/officeDocument/2006/relationships/image" Target="../media/image592.emf"/></Relationships>
</file>

<file path=xl/drawings/_rels/drawing221.xml.rels><?xml version="1.0" encoding="UTF-8" standalone="yes"?>
<Relationships xmlns="http://schemas.openxmlformats.org/package/2006/relationships"><Relationship Id="rId2" Type="http://schemas.openxmlformats.org/officeDocument/2006/relationships/image" Target="../media/image594.emf"/><Relationship Id="rId1" Type="http://schemas.openxmlformats.org/officeDocument/2006/relationships/image" Target="../media/image593.emf"/></Relationships>
</file>

<file path=xl/drawings/_rels/drawing222.xml.rels><?xml version="1.0" encoding="UTF-8" standalone="yes"?>
<Relationships xmlns="http://schemas.openxmlformats.org/package/2006/relationships"><Relationship Id="rId1" Type="http://schemas.openxmlformats.org/officeDocument/2006/relationships/image" Target="../media/image595.emf"/></Relationships>
</file>

<file path=xl/drawings/_rels/drawing223.xml.rels><?xml version="1.0" encoding="UTF-8" standalone="yes"?>
<Relationships xmlns="http://schemas.openxmlformats.org/package/2006/relationships"><Relationship Id="rId1" Type="http://schemas.openxmlformats.org/officeDocument/2006/relationships/image" Target="../media/image596.emf"/></Relationships>
</file>

<file path=xl/drawings/_rels/drawing224.xml.rels><?xml version="1.0" encoding="UTF-8" standalone="yes"?>
<Relationships xmlns="http://schemas.openxmlformats.org/package/2006/relationships"><Relationship Id="rId1" Type="http://schemas.openxmlformats.org/officeDocument/2006/relationships/image" Target="../media/image597.emf"/></Relationships>
</file>

<file path=xl/drawings/_rels/drawing225.xml.rels><?xml version="1.0" encoding="UTF-8" standalone="yes"?>
<Relationships xmlns="http://schemas.openxmlformats.org/package/2006/relationships"><Relationship Id="rId1" Type="http://schemas.openxmlformats.org/officeDocument/2006/relationships/image" Target="../media/image598.emf"/></Relationships>
</file>

<file path=xl/drawings/_rels/drawing226.xml.rels><?xml version="1.0" encoding="UTF-8" standalone="yes"?>
<Relationships xmlns="http://schemas.openxmlformats.org/package/2006/relationships"><Relationship Id="rId1" Type="http://schemas.openxmlformats.org/officeDocument/2006/relationships/image" Target="../media/image599.emf"/></Relationships>
</file>

<file path=xl/drawings/_rels/drawing227.xml.rels><?xml version="1.0" encoding="UTF-8" standalone="yes"?>
<Relationships xmlns="http://schemas.openxmlformats.org/package/2006/relationships"><Relationship Id="rId1" Type="http://schemas.openxmlformats.org/officeDocument/2006/relationships/image" Target="../media/image600.emf"/></Relationships>
</file>

<file path=xl/drawings/_rels/drawing228.xml.rels><?xml version="1.0" encoding="UTF-8" standalone="yes"?>
<Relationships xmlns="http://schemas.openxmlformats.org/package/2006/relationships"><Relationship Id="rId1" Type="http://schemas.openxmlformats.org/officeDocument/2006/relationships/image" Target="../media/image601.emf"/></Relationships>
</file>

<file path=xl/drawings/_rels/drawing229.xml.rels><?xml version="1.0" encoding="UTF-8" standalone="yes"?>
<Relationships xmlns="http://schemas.openxmlformats.org/package/2006/relationships"><Relationship Id="rId1" Type="http://schemas.openxmlformats.org/officeDocument/2006/relationships/image" Target="../media/image602.emf"/></Relationships>
</file>

<file path=xl/drawings/_rels/drawing230.xml.rels><?xml version="1.0" encoding="UTF-8" standalone="yes"?>
<Relationships xmlns="http://schemas.openxmlformats.org/package/2006/relationships"><Relationship Id="rId1" Type="http://schemas.openxmlformats.org/officeDocument/2006/relationships/image" Target="../media/image603.emf"/></Relationships>
</file>

<file path=xl/drawings/_rels/drawing231.xml.rels><?xml version="1.0" encoding="UTF-8" standalone="yes"?>
<Relationships xmlns="http://schemas.openxmlformats.org/package/2006/relationships"><Relationship Id="rId1" Type="http://schemas.openxmlformats.org/officeDocument/2006/relationships/image" Target="../media/image604.emf"/></Relationships>
</file>

<file path=xl/drawings/_rels/drawing232.xml.rels><?xml version="1.0" encoding="UTF-8" standalone="yes"?>
<Relationships xmlns="http://schemas.openxmlformats.org/package/2006/relationships"><Relationship Id="rId1" Type="http://schemas.openxmlformats.org/officeDocument/2006/relationships/image" Target="../media/image605.emf"/></Relationships>
</file>

<file path=xl/drawings/_rels/drawing233.xml.rels><?xml version="1.0" encoding="UTF-8" standalone="yes"?>
<Relationships xmlns="http://schemas.openxmlformats.org/package/2006/relationships"><Relationship Id="rId1" Type="http://schemas.openxmlformats.org/officeDocument/2006/relationships/image" Target="../media/image606.emf"/></Relationships>
</file>

<file path=xl/drawings/_rels/drawing234.xml.rels><?xml version="1.0" encoding="UTF-8" standalone="yes"?>
<Relationships xmlns="http://schemas.openxmlformats.org/package/2006/relationships"><Relationship Id="rId1" Type="http://schemas.openxmlformats.org/officeDocument/2006/relationships/image" Target="../media/image607.emf"/></Relationships>
</file>

<file path=xl/drawings/_rels/drawing235.xml.rels><?xml version="1.0" encoding="UTF-8" standalone="yes"?>
<Relationships xmlns="http://schemas.openxmlformats.org/package/2006/relationships"><Relationship Id="rId1" Type="http://schemas.openxmlformats.org/officeDocument/2006/relationships/image" Target="../media/image608.emf"/></Relationships>
</file>

<file path=xl/drawings/_rels/drawing236.xml.rels><?xml version="1.0" encoding="UTF-8" standalone="yes"?>
<Relationships xmlns="http://schemas.openxmlformats.org/package/2006/relationships"><Relationship Id="rId1" Type="http://schemas.openxmlformats.org/officeDocument/2006/relationships/image" Target="../media/image609.emf"/></Relationships>
</file>

<file path=xl/drawings/_rels/drawing237.xml.rels><?xml version="1.0" encoding="UTF-8" standalone="yes"?>
<Relationships xmlns="http://schemas.openxmlformats.org/package/2006/relationships"><Relationship Id="rId1" Type="http://schemas.openxmlformats.org/officeDocument/2006/relationships/image" Target="../media/image610.emf"/></Relationships>
</file>

<file path=xl/drawings/_rels/drawing238.xml.rels><?xml version="1.0" encoding="UTF-8" standalone="yes"?>
<Relationships xmlns="http://schemas.openxmlformats.org/package/2006/relationships"><Relationship Id="rId1" Type="http://schemas.openxmlformats.org/officeDocument/2006/relationships/image" Target="../media/image611.emf"/></Relationships>
</file>

<file path=xl/drawings/_rels/drawing239.xml.rels><?xml version="1.0" encoding="UTF-8" standalone="yes"?>
<Relationships xmlns="http://schemas.openxmlformats.org/package/2006/relationships"><Relationship Id="rId1" Type="http://schemas.openxmlformats.org/officeDocument/2006/relationships/image" Target="../media/image612.emf"/></Relationships>
</file>

<file path=xl/drawings/_rels/drawing240.xml.rels><?xml version="1.0" encoding="UTF-8" standalone="yes"?>
<Relationships xmlns="http://schemas.openxmlformats.org/package/2006/relationships"><Relationship Id="rId1" Type="http://schemas.openxmlformats.org/officeDocument/2006/relationships/image" Target="../media/image613.emf"/></Relationships>
</file>

<file path=xl/drawings/_rels/drawing241.xml.rels><?xml version="1.0" encoding="UTF-8" standalone="yes"?>
<Relationships xmlns="http://schemas.openxmlformats.org/package/2006/relationships"><Relationship Id="rId1" Type="http://schemas.openxmlformats.org/officeDocument/2006/relationships/image" Target="../media/image614.emf"/></Relationships>
</file>

<file path=xl/drawings/_rels/drawing242.xml.rels><?xml version="1.0" encoding="UTF-8" standalone="yes"?>
<Relationships xmlns="http://schemas.openxmlformats.org/package/2006/relationships"><Relationship Id="rId1" Type="http://schemas.openxmlformats.org/officeDocument/2006/relationships/image" Target="../media/image615.emf"/></Relationships>
</file>

<file path=xl/drawings/_rels/drawing243.xml.rels><?xml version="1.0" encoding="UTF-8" standalone="yes"?>
<Relationships xmlns="http://schemas.openxmlformats.org/package/2006/relationships"><Relationship Id="rId1" Type="http://schemas.openxmlformats.org/officeDocument/2006/relationships/image" Target="../media/image616.emf"/></Relationships>
</file>

<file path=xl/drawings/_rels/drawing244.xml.rels><?xml version="1.0" encoding="UTF-8" standalone="yes"?>
<Relationships xmlns="http://schemas.openxmlformats.org/package/2006/relationships"><Relationship Id="rId1" Type="http://schemas.openxmlformats.org/officeDocument/2006/relationships/image" Target="../media/image617.emf"/></Relationships>
</file>

<file path=xl/drawings/_rels/drawing245.xml.rels><?xml version="1.0" encoding="UTF-8" standalone="yes"?>
<Relationships xmlns="http://schemas.openxmlformats.org/package/2006/relationships"><Relationship Id="rId1" Type="http://schemas.openxmlformats.org/officeDocument/2006/relationships/image" Target="../media/image618.emf"/></Relationships>
</file>

<file path=xl/drawings/_rels/drawing246.xml.rels><?xml version="1.0" encoding="UTF-8" standalone="yes"?>
<Relationships xmlns="http://schemas.openxmlformats.org/package/2006/relationships"><Relationship Id="rId1" Type="http://schemas.openxmlformats.org/officeDocument/2006/relationships/image" Target="../media/image619.emf"/></Relationships>
</file>

<file path=xl/drawings/_rels/drawing247.xml.rels><?xml version="1.0" encoding="UTF-8" standalone="yes"?>
<Relationships xmlns="http://schemas.openxmlformats.org/package/2006/relationships"><Relationship Id="rId1" Type="http://schemas.openxmlformats.org/officeDocument/2006/relationships/image" Target="../media/image620.emf"/></Relationships>
</file>

<file path=xl/drawings/_rels/drawing248.xml.rels><?xml version="1.0" encoding="UTF-8" standalone="yes"?>
<Relationships xmlns="http://schemas.openxmlformats.org/package/2006/relationships"><Relationship Id="rId1" Type="http://schemas.openxmlformats.org/officeDocument/2006/relationships/image" Target="../media/image621.emf"/></Relationships>
</file>

<file path=xl/drawings/_rels/drawing249.xml.rels><?xml version="1.0" encoding="UTF-8" standalone="yes"?>
<Relationships xmlns="http://schemas.openxmlformats.org/package/2006/relationships"><Relationship Id="rId1" Type="http://schemas.openxmlformats.org/officeDocument/2006/relationships/image" Target="../media/image622.emf"/></Relationships>
</file>

<file path=xl/drawings/_rels/drawing250.xml.rels><?xml version="1.0" encoding="UTF-8" standalone="yes"?>
<Relationships xmlns="http://schemas.openxmlformats.org/package/2006/relationships"><Relationship Id="rId1" Type="http://schemas.openxmlformats.org/officeDocument/2006/relationships/image" Target="../media/image623.emf"/></Relationships>
</file>

<file path=xl/drawings/_rels/drawing251.xml.rels><?xml version="1.0" encoding="UTF-8" standalone="yes"?>
<Relationships xmlns="http://schemas.openxmlformats.org/package/2006/relationships"><Relationship Id="rId1" Type="http://schemas.openxmlformats.org/officeDocument/2006/relationships/image" Target="../media/image624.emf"/></Relationships>
</file>

<file path=xl/drawings/_rels/drawing252.xml.rels><?xml version="1.0" encoding="UTF-8" standalone="yes"?>
<Relationships xmlns="http://schemas.openxmlformats.org/package/2006/relationships"><Relationship Id="rId1" Type="http://schemas.openxmlformats.org/officeDocument/2006/relationships/image" Target="../media/image625.emf"/></Relationships>
</file>

<file path=xl/drawings/_rels/drawing253.xml.rels><?xml version="1.0" encoding="UTF-8" standalone="yes"?>
<Relationships xmlns="http://schemas.openxmlformats.org/package/2006/relationships"><Relationship Id="rId1" Type="http://schemas.openxmlformats.org/officeDocument/2006/relationships/image" Target="../media/image626.emf"/></Relationships>
</file>

<file path=xl/drawings/_rels/drawing254.xml.rels><?xml version="1.0" encoding="UTF-8" standalone="yes"?>
<Relationships xmlns="http://schemas.openxmlformats.org/package/2006/relationships"><Relationship Id="rId1" Type="http://schemas.openxmlformats.org/officeDocument/2006/relationships/image" Target="../media/image627.emf"/></Relationships>
</file>

<file path=xl/drawings/_rels/drawing255.xml.rels><?xml version="1.0" encoding="UTF-8" standalone="yes"?>
<Relationships xmlns="http://schemas.openxmlformats.org/package/2006/relationships"><Relationship Id="rId1" Type="http://schemas.openxmlformats.org/officeDocument/2006/relationships/image" Target="../media/image628.emf"/></Relationships>
</file>

<file path=xl/drawings/_rels/drawing256.xml.rels><?xml version="1.0" encoding="UTF-8" standalone="yes"?>
<Relationships xmlns="http://schemas.openxmlformats.org/package/2006/relationships"><Relationship Id="rId1" Type="http://schemas.openxmlformats.org/officeDocument/2006/relationships/image" Target="../media/image629.emf"/></Relationships>
</file>

<file path=xl/drawings/_rels/drawing257.xml.rels><?xml version="1.0" encoding="UTF-8" standalone="yes"?>
<Relationships xmlns="http://schemas.openxmlformats.org/package/2006/relationships"><Relationship Id="rId1" Type="http://schemas.openxmlformats.org/officeDocument/2006/relationships/image" Target="../media/image630.emf"/></Relationships>
</file>

<file path=xl/drawings/_rels/drawing258.xml.rels><?xml version="1.0" encoding="UTF-8" standalone="yes"?>
<Relationships xmlns="http://schemas.openxmlformats.org/package/2006/relationships"><Relationship Id="rId1" Type="http://schemas.openxmlformats.org/officeDocument/2006/relationships/image" Target="../media/image631.emf"/></Relationships>
</file>

<file path=xl/drawings/_rels/drawing259.xml.rels><?xml version="1.0" encoding="UTF-8" standalone="yes"?>
<Relationships xmlns="http://schemas.openxmlformats.org/package/2006/relationships"><Relationship Id="rId1" Type="http://schemas.openxmlformats.org/officeDocument/2006/relationships/image" Target="../media/image632.emf"/></Relationships>
</file>

<file path=xl/drawings/_rels/drawing260.xml.rels><?xml version="1.0" encoding="UTF-8" standalone="yes"?>
<Relationships xmlns="http://schemas.openxmlformats.org/package/2006/relationships"><Relationship Id="rId1" Type="http://schemas.openxmlformats.org/officeDocument/2006/relationships/image" Target="../media/image633.emf"/></Relationships>
</file>

<file path=xl/drawings/_rels/drawing261.xml.rels><?xml version="1.0" encoding="UTF-8" standalone="yes"?>
<Relationships xmlns="http://schemas.openxmlformats.org/package/2006/relationships"><Relationship Id="rId1" Type="http://schemas.openxmlformats.org/officeDocument/2006/relationships/image" Target="../media/image634.emf"/></Relationships>
</file>

<file path=xl/drawings/_rels/drawing262.xml.rels><?xml version="1.0" encoding="UTF-8" standalone="yes"?>
<Relationships xmlns="http://schemas.openxmlformats.org/package/2006/relationships"><Relationship Id="rId1" Type="http://schemas.openxmlformats.org/officeDocument/2006/relationships/image" Target="../media/image635.emf"/></Relationships>
</file>

<file path=xl/drawings/_rels/drawing263.xml.rels><?xml version="1.0" encoding="UTF-8" standalone="yes"?>
<Relationships xmlns="http://schemas.openxmlformats.org/package/2006/relationships"><Relationship Id="rId1" Type="http://schemas.openxmlformats.org/officeDocument/2006/relationships/image" Target="../media/image636.emf"/></Relationships>
</file>

<file path=xl/drawings/_rels/drawing264.xml.rels><?xml version="1.0" encoding="UTF-8" standalone="yes"?>
<Relationships xmlns="http://schemas.openxmlformats.org/package/2006/relationships"><Relationship Id="rId1" Type="http://schemas.openxmlformats.org/officeDocument/2006/relationships/image" Target="../media/image637.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106680</xdr:colOff>
          <xdr:row>3</xdr:row>
          <xdr:rowOff>106680</xdr:rowOff>
        </xdr:from>
        <xdr:to>
          <xdr:col>6</xdr:col>
          <xdr:colOff>601980</xdr:colOff>
          <xdr:row>38</xdr:row>
          <xdr:rowOff>30480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129540</xdr:colOff>
      <xdr:row>6</xdr:row>
      <xdr:rowOff>91440</xdr:rowOff>
    </xdr:from>
    <xdr:to>
      <xdr:col>13</xdr:col>
      <xdr:colOff>279000</xdr:colOff>
      <xdr:row>11</xdr:row>
      <xdr:rowOff>381540</xdr:rowOff>
    </xdr:to>
    <xdr:pic>
      <xdr:nvPicPr>
        <xdr:cNvPr id="2" name="図 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560" b="2560"/>
        <a:stretch/>
      </xdr:blipFill>
      <xdr:spPr>
        <a:xfrm>
          <a:off x="525780" y="1485900"/>
          <a:ext cx="3250800" cy="2538000"/>
        </a:xfrm>
        <a:prstGeom prst="rect">
          <a:avLst/>
        </a:prstGeom>
      </xdr:spPr>
    </xdr:pic>
    <xdr:clientData/>
  </xdr:twoCellAnchor>
  <xdr:twoCellAnchor>
    <xdr:from>
      <xdr:col>6</xdr:col>
      <xdr:colOff>121919</xdr:colOff>
      <xdr:row>5</xdr:row>
      <xdr:rowOff>190500</xdr:rowOff>
    </xdr:from>
    <xdr:to>
      <xdr:col>9</xdr:col>
      <xdr:colOff>179736</xdr:colOff>
      <xdr:row>6</xdr:row>
      <xdr:rowOff>117188</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645919" y="1257300"/>
          <a:ext cx="903637" cy="2543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0"/>
            <a:t>位置図</a:t>
          </a:r>
        </a:p>
      </xdr:txBody>
    </xdr:sp>
    <xdr:clientData/>
  </xdr:twoCellAnchor>
  <xdr:twoCellAnchor>
    <xdr:from>
      <xdr:col>15</xdr:col>
      <xdr:colOff>259079</xdr:colOff>
      <xdr:row>5</xdr:row>
      <xdr:rowOff>304800</xdr:rowOff>
    </xdr:from>
    <xdr:to>
      <xdr:col>23</xdr:col>
      <xdr:colOff>53918</xdr:colOff>
      <xdr:row>6</xdr:row>
      <xdr:rowOff>305023</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4320539" y="137160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現況写真（起点）</a:t>
          </a:r>
        </a:p>
      </xdr:txBody>
    </xdr:sp>
    <xdr:clientData/>
  </xdr:twoCellAnchor>
  <xdr:twoCellAnchor>
    <xdr:from>
      <xdr:col>26</xdr:col>
      <xdr:colOff>7619</xdr:colOff>
      <xdr:row>5</xdr:row>
      <xdr:rowOff>320040</xdr:rowOff>
    </xdr:from>
    <xdr:to>
      <xdr:col>33</xdr:col>
      <xdr:colOff>84398</xdr:colOff>
      <xdr:row>6</xdr:row>
      <xdr:rowOff>320263</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170419" y="138684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現況写真（終点）</a:t>
          </a:r>
        </a:p>
      </xdr:txBody>
    </xdr:sp>
    <xdr:clientData/>
  </xdr:twoCellAnchor>
  <xdr:twoCellAnchor editAs="oneCell">
    <xdr:from>
      <xdr:col>14</xdr:col>
      <xdr:colOff>198120</xdr:colOff>
      <xdr:row>6</xdr:row>
      <xdr:rowOff>358140</xdr:rowOff>
    </xdr:from>
    <xdr:to>
      <xdr:col>24</xdr:col>
      <xdr:colOff>91440</xdr:colOff>
      <xdr:row>11</xdr:row>
      <xdr:rowOff>144780</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2"/>
        <a:stretch>
          <a:fillRect/>
        </a:stretch>
      </xdr:blipFill>
      <xdr:spPr>
        <a:xfrm>
          <a:off x="3977640" y="1752600"/>
          <a:ext cx="2712720" cy="2034540"/>
        </a:xfrm>
        <a:prstGeom prst="rect">
          <a:avLst/>
        </a:prstGeom>
      </xdr:spPr>
    </xdr:pic>
    <xdr:clientData/>
  </xdr:twoCellAnchor>
  <xdr:twoCellAnchor editAs="oneCell">
    <xdr:from>
      <xdr:col>24</xdr:col>
      <xdr:colOff>228600</xdr:colOff>
      <xdr:row>6</xdr:row>
      <xdr:rowOff>350520</xdr:rowOff>
    </xdr:from>
    <xdr:to>
      <xdr:col>34</xdr:col>
      <xdr:colOff>121920</xdr:colOff>
      <xdr:row>11</xdr:row>
      <xdr:rowOff>137160</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3"/>
        <a:stretch>
          <a:fillRect/>
        </a:stretch>
      </xdr:blipFill>
      <xdr:spPr>
        <a:xfrm>
          <a:off x="6827520" y="1744980"/>
          <a:ext cx="2712720" cy="2034540"/>
        </a:xfrm>
        <a:prstGeom prst="rect">
          <a:avLst/>
        </a:prstGeom>
      </xdr:spPr>
    </xdr:pic>
    <xdr:clientData/>
  </xdr:twoCellAnchor>
  <xdr:twoCellAnchor>
    <xdr:from>
      <xdr:col>15</xdr:col>
      <xdr:colOff>266699</xdr:colOff>
      <xdr:row>12</xdr:row>
      <xdr:rowOff>175260</xdr:rowOff>
    </xdr:from>
    <xdr:to>
      <xdr:col>23</xdr:col>
      <xdr:colOff>61538</xdr:colOff>
      <xdr:row>13</xdr:row>
      <xdr:rowOff>53563</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4328159" y="426720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坑内</a:t>
          </a:r>
        </a:p>
      </xdr:txBody>
    </xdr:sp>
    <xdr:clientData/>
  </xdr:twoCellAnchor>
  <xdr:twoCellAnchor>
    <xdr:from>
      <xdr:col>26</xdr:col>
      <xdr:colOff>15239</xdr:colOff>
      <xdr:row>12</xdr:row>
      <xdr:rowOff>190500</xdr:rowOff>
    </xdr:from>
    <xdr:to>
      <xdr:col>33</xdr:col>
      <xdr:colOff>92018</xdr:colOff>
      <xdr:row>13</xdr:row>
      <xdr:rowOff>68803</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178039" y="428244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銘板</a:t>
          </a:r>
        </a:p>
      </xdr:txBody>
    </xdr:sp>
    <xdr:clientData/>
  </xdr:twoCellAnchor>
  <xdr:twoCellAnchor editAs="oneCell">
    <xdr:from>
      <xdr:col>14</xdr:col>
      <xdr:colOff>190500</xdr:colOff>
      <xdr:row>13</xdr:row>
      <xdr:rowOff>121920</xdr:rowOff>
    </xdr:from>
    <xdr:to>
      <xdr:col>24</xdr:col>
      <xdr:colOff>83820</xdr:colOff>
      <xdr:row>17</xdr:row>
      <xdr:rowOff>358140</xdr:rowOff>
    </xdr:to>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4"/>
        <a:stretch>
          <a:fillRect/>
        </a:stretch>
      </xdr:blipFill>
      <xdr:spPr>
        <a:xfrm>
          <a:off x="3970020" y="4663440"/>
          <a:ext cx="2712720" cy="2034540"/>
        </a:xfrm>
        <a:prstGeom prst="rect">
          <a:avLst/>
        </a:prstGeom>
      </xdr:spPr>
    </xdr:pic>
    <xdr:clientData/>
  </xdr:twoCellAnchor>
  <xdr:twoCellAnchor editAs="oneCell">
    <xdr:from>
      <xdr:col>24</xdr:col>
      <xdr:colOff>236220</xdr:colOff>
      <xdr:row>13</xdr:row>
      <xdr:rowOff>114300</xdr:rowOff>
    </xdr:from>
    <xdr:to>
      <xdr:col>34</xdr:col>
      <xdr:colOff>129540</xdr:colOff>
      <xdr:row>17</xdr:row>
      <xdr:rowOff>350520</xdr:rowOff>
    </xdr:to>
    <xdr:pic>
      <xdr:nvPicPr>
        <xdr:cNvPr id="13" name="図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5"/>
        <a:stretch>
          <a:fillRect/>
        </a:stretch>
      </xdr:blipFill>
      <xdr:spPr>
        <a:xfrm>
          <a:off x="6835140" y="4655820"/>
          <a:ext cx="2712720" cy="2034540"/>
        </a:xfrm>
        <a:prstGeom prst="rect">
          <a:avLst/>
        </a:prstGeom>
      </xdr:spPr>
    </xdr:pic>
    <xdr:clientData/>
  </xdr:twoCellAnchor>
  <xdr:twoCellAnchor>
    <xdr:from>
      <xdr:col>2</xdr:col>
      <xdr:colOff>38100</xdr:colOff>
      <xdr:row>12</xdr:row>
      <xdr:rowOff>266700</xdr:rowOff>
    </xdr:from>
    <xdr:to>
      <xdr:col>14</xdr:col>
      <xdr:colOff>143510</xdr:colOff>
      <xdr:row>17</xdr:row>
      <xdr:rowOff>659130</xdr:rowOff>
    </xdr:to>
    <xdr:pic>
      <xdr:nvPicPr>
        <xdr:cNvPr id="10" name="図 9">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34340" y="4358640"/>
          <a:ext cx="3488690" cy="2640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144780</xdr:colOff>
      <xdr:row>11</xdr:row>
      <xdr:rowOff>426720</xdr:rowOff>
    </xdr:from>
    <xdr:to>
      <xdr:col>11</xdr:col>
      <xdr:colOff>221559</xdr:colOff>
      <xdr:row>12</xdr:row>
      <xdr:rowOff>305023</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1104900" y="406908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断面図</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180407</xdr:colOff>
      <xdr:row>17</xdr:row>
      <xdr:rowOff>48127</xdr:rowOff>
    </xdr:from>
    <xdr:to>
      <xdr:col>24</xdr:col>
      <xdr:colOff>362858</xdr:colOff>
      <xdr:row>25</xdr:row>
      <xdr:rowOff>66516</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 r="89500"/>
        <a:stretch/>
      </xdr:blipFill>
      <xdr:spPr bwMode="auto">
        <a:xfrm>
          <a:off x="579550" y="2515556"/>
          <a:ext cx="9272022" cy="3556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3</xdr:col>
      <xdr:colOff>38584</xdr:colOff>
      <xdr:row>17</xdr:row>
      <xdr:rowOff>48127</xdr:rowOff>
    </xdr:from>
    <xdr:to>
      <xdr:col>24</xdr:col>
      <xdr:colOff>57874</xdr:colOff>
      <xdr:row>25</xdr:row>
      <xdr:rowOff>66516</xdr:rowOff>
    </xdr:to>
    <xdr:pic>
      <xdr:nvPicPr>
        <xdr:cNvPr id="3" name="図 2">
          <a:extLst>
            <a:ext uri="{FF2B5EF4-FFF2-40B4-BE49-F238E27FC236}">
              <a16:creationId xmlns:a16="http://schemas.microsoft.com/office/drawing/2014/main" id="{00000000-0008-0000-06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187" r="79956"/>
        <a:stretch/>
      </xdr:blipFill>
      <xdr:spPr bwMode="auto">
        <a:xfrm>
          <a:off x="839166" y="2469165"/>
          <a:ext cx="8816050" cy="3510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381000</xdr:colOff>
      <xdr:row>17</xdr:row>
      <xdr:rowOff>48127</xdr:rowOff>
    </xdr:from>
    <xdr:to>
      <xdr:col>24</xdr:col>
      <xdr:colOff>99060</xdr:colOff>
      <xdr:row>25</xdr:row>
      <xdr:rowOff>66516</xdr:rowOff>
    </xdr:to>
    <xdr:pic>
      <xdr:nvPicPr>
        <xdr:cNvPr id="3" name="図 2">
          <a:extLst>
            <a:ext uri="{FF2B5EF4-FFF2-40B4-BE49-F238E27FC236}">
              <a16:creationId xmlns:a16="http://schemas.microsoft.com/office/drawing/2014/main" id="{00000000-0008-0000-07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645" r="70376"/>
        <a:stretch/>
      </xdr:blipFill>
      <xdr:spPr bwMode="auto">
        <a:xfrm>
          <a:off x="777240" y="2440807"/>
          <a:ext cx="8892540" cy="3515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8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160020</xdr:colOff>
      <xdr:row>17</xdr:row>
      <xdr:rowOff>48127</xdr:rowOff>
    </xdr:from>
    <xdr:to>
      <xdr:col>24</xdr:col>
      <xdr:colOff>403860</xdr:colOff>
      <xdr:row>25</xdr:row>
      <xdr:rowOff>66516</xdr:rowOff>
    </xdr:to>
    <xdr:pic>
      <xdr:nvPicPr>
        <xdr:cNvPr id="3" name="図 2">
          <a:extLst>
            <a:ext uri="{FF2B5EF4-FFF2-40B4-BE49-F238E27FC236}">
              <a16:creationId xmlns:a16="http://schemas.microsoft.com/office/drawing/2014/main" id="{00000000-0008-0000-08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9182" r="60251"/>
        <a:stretch/>
      </xdr:blipFill>
      <xdr:spPr bwMode="auto">
        <a:xfrm>
          <a:off x="556260" y="2440807"/>
          <a:ext cx="9418320" cy="3515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9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99060</xdr:colOff>
      <xdr:row>17</xdr:row>
      <xdr:rowOff>48127</xdr:rowOff>
    </xdr:from>
    <xdr:to>
      <xdr:col>24</xdr:col>
      <xdr:colOff>510540</xdr:colOff>
      <xdr:row>25</xdr:row>
      <xdr:rowOff>66516</xdr:rowOff>
    </xdr:to>
    <xdr:pic>
      <xdr:nvPicPr>
        <xdr:cNvPr id="3" name="図 2">
          <a:extLst>
            <a:ext uri="{FF2B5EF4-FFF2-40B4-BE49-F238E27FC236}">
              <a16:creationId xmlns:a16="http://schemas.microsoft.com/office/drawing/2014/main" id="{00000000-0008-0000-09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9490" r="49757"/>
        <a:stretch/>
      </xdr:blipFill>
      <xdr:spPr bwMode="auto">
        <a:xfrm>
          <a:off x="495300" y="2440807"/>
          <a:ext cx="9585960" cy="3515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A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129540</xdr:colOff>
      <xdr:row>17</xdr:row>
      <xdr:rowOff>48127</xdr:rowOff>
    </xdr:from>
    <xdr:to>
      <xdr:col>24</xdr:col>
      <xdr:colOff>449580</xdr:colOff>
      <xdr:row>25</xdr:row>
      <xdr:rowOff>66516</xdr:rowOff>
    </xdr:to>
    <xdr:pic>
      <xdr:nvPicPr>
        <xdr:cNvPr id="3" name="図 2">
          <a:extLst>
            <a:ext uri="{FF2B5EF4-FFF2-40B4-BE49-F238E27FC236}">
              <a16:creationId xmlns:a16="http://schemas.microsoft.com/office/drawing/2014/main" id="{00000000-0008-0000-0A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0000" r="39367"/>
        <a:stretch/>
      </xdr:blipFill>
      <xdr:spPr bwMode="auto">
        <a:xfrm>
          <a:off x="525780" y="2440807"/>
          <a:ext cx="9494520" cy="3515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B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99060</xdr:colOff>
      <xdr:row>17</xdr:row>
      <xdr:rowOff>48127</xdr:rowOff>
    </xdr:from>
    <xdr:to>
      <xdr:col>24</xdr:col>
      <xdr:colOff>518160</xdr:colOff>
      <xdr:row>25</xdr:row>
      <xdr:rowOff>66516</xdr:rowOff>
    </xdr:to>
    <xdr:pic>
      <xdr:nvPicPr>
        <xdr:cNvPr id="3" name="図 2">
          <a:extLst>
            <a:ext uri="{FF2B5EF4-FFF2-40B4-BE49-F238E27FC236}">
              <a16:creationId xmlns:a16="http://schemas.microsoft.com/office/drawing/2014/main" id="{00000000-0008-0000-0B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0331" r="28930"/>
        <a:stretch/>
      </xdr:blipFill>
      <xdr:spPr bwMode="auto">
        <a:xfrm>
          <a:off x="495300" y="2440807"/>
          <a:ext cx="9593580" cy="3515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C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129540</xdr:colOff>
      <xdr:row>17</xdr:row>
      <xdr:rowOff>48127</xdr:rowOff>
    </xdr:from>
    <xdr:to>
      <xdr:col>24</xdr:col>
      <xdr:colOff>487680</xdr:colOff>
      <xdr:row>25</xdr:row>
      <xdr:rowOff>66516</xdr:rowOff>
    </xdr:to>
    <xdr:pic>
      <xdr:nvPicPr>
        <xdr:cNvPr id="3" name="図 2">
          <a:extLst>
            <a:ext uri="{FF2B5EF4-FFF2-40B4-BE49-F238E27FC236}">
              <a16:creationId xmlns:a16="http://schemas.microsoft.com/office/drawing/2014/main" id="{00000000-0008-0000-0C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0855" r="18471"/>
        <a:stretch/>
      </xdr:blipFill>
      <xdr:spPr bwMode="auto">
        <a:xfrm>
          <a:off x="525780" y="2440807"/>
          <a:ext cx="9532620" cy="3515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D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129540</xdr:colOff>
      <xdr:row>17</xdr:row>
      <xdr:rowOff>48127</xdr:rowOff>
    </xdr:from>
    <xdr:to>
      <xdr:col>24</xdr:col>
      <xdr:colOff>495300</xdr:colOff>
      <xdr:row>25</xdr:row>
      <xdr:rowOff>66516</xdr:rowOff>
    </xdr:to>
    <xdr:pic>
      <xdr:nvPicPr>
        <xdr:cNvPr id="3" name="図 2">
          <a:extLst>
            <a:ext uri="{FF2B5EF4-FFF2-40B4-BE49-F238E27FC236}">
              <a16:creationId xmlns:a16="http://schemas.microsoft.com/office/drawing/2014/main" id="{00000000-0008-0000-0D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1303" r="8022"/>
        <a:stretch/>
      </xdr:blipFill>
      <xdr:spPr bwMode="auto">
        <a:xfrm>
          <a:off x="525780" y="2440807"/>
          <a:ext cx="9540240" cy="3515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E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3</xdr:col>
      <xdr:colOff>388620</xdr:colOff>
      <xdr:row>17</xdr:row>
      <xdr:rowOff>48127</xdr:rowOff>
    </xdr:from>
    <xdr:to>
      <xdr:col>23</xdr:col>
      <xdr:colOff>205740</xdr:colOff>
      <xdr:row>25</xdr:row>
      <xdr:rowOff>66516</xdr:rowOff>
    </xdr:to>
    <xdr:pic>
      <xdr:nvPicPr>
        <xdr:cNvPr id="3" name="図 2">
          <a:extLst>
            <a:ext uri="{FF2B5EF4-FFF2-40B4-BE49-F238E27FC236}">
              <a16:creationId xmlns:a16="http://schemas.microsoft.com/office/drawing/2014/main" id="{00000000-0008-0000-0E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1696" r="-765"/>
        <a:stretch/>
      </xdr:blipFill>
      <xdr:spPr bwMode="auto">
        <a:xfrm>
          <a:off x="1188720" y="2440807"/>
          <a:ext cx="8115300" cy="3515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236220</xdr:colOff>
      <xdr:row>4</xdr:row>
      <xdr:rowOff>76200</xdr:rowOff>
    </xdr:from>
    <xdr:to>
      <xdr:col>11</xdr:col>
      <xdr:colOff>381000</xdr:colOff>
      <xdr:row>16</xdr:row>
      <xdr:rowOff>137160</xdr:rowOff>
    </xdr:to>
    <xdr:pic>
      <xdr:nvPicPr>
        <xdr:cNvPr id="2" name="図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2613660" y="937260"/>
          <a:ext cx="3893820" cy="2918460"/>
        </a:xfrm>
        <a:prstGeom prst="rect">
          <a:avLst/>
        </a:prstGeom>
      </xdr:spPr>
    </xdr:pic>
    <xdr:clientData/>
  </xdr:twoCellAnchor>
  <xdr:twoCellAnchor editAs="oneCell">
    <xdr:from>
      <xdr:col>16</xdr:col>
      <xdr:colOff>236220</xdr:colOff>
      <xdr:row>4</xdr:row>
      <xdr:rowOff>76200</xdr:rowOff>
    </xdr:from>
    <xdr:to>
      <xdr:col>22</xdr:col>
      <xdr:colOff>381000</xdr:colOff>
      <xdr:row>16</xdr:row>
      <xdr:rowOff>137160</xdr:rowOff>
    </xdr:to>
    <xdr:pic>
      <xdr:nvPicPr>
        <xdr:cNvPr id="3" name="図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a:stretch>
          <a:fillRect/>
        </a:stretch>
      </xdr:blipFill>
      <xdr:spPr>
        <a:xfrm>
          <a:off x="8839200" y="937260"/>
          <a:ext cx="3893820" cy="2918460"/>
        </a:xfrm>
        <a:prstGeom prst="rect">
          <a:avLst/>
        </a:prstGeom>
      </xdr:spPr>
    </xdr:pic>
    <xdr:clientData/>
  </xdr:twoCellAnchor>
  <xdr:twoCellAnchor editAs="oneCell">
    <xdr:from>
      <xdr:col>5</xdr:col>
      <xdr:colOff>236220</xdr:colOff>
      <xdr:row>22</xdr:row>
      <xdr:rowOff>76200</xdr:rowOff>
    </xdr:from>
    <xdr:to>
      <xdr:col>11</xdr:col>
      <xdr:colOff>381000</xdr:colOff>
      <xdr:row>34</xdr:row>
      <xdr:rowOff>137160</xdr:rowOff>
    </xdr:to>
    <xdr:pic>
      <xdr:nvPicPr>
        <xdr:cNvPr id="4" name="図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3"/>
        <a:stretch>
          <a:fillRect/>
        </a:stretch>
      </xdr:blipFill>
      <xdr:spPr>
        <a:xfrm>
          <a:off x="2613660" y="5074920"/>
          <a:ext cx="3893820" cy="2918460"/>
        </a:xfrm>
        <a:prstGeom prst="rect">
          <a:avLst/>
        </a:prstGeom>
      </xdr:spPr>
    </xdr:pic>
    <xdr:clientData/>
  </xdr:twoCellAnchor>
  <xdr:twoCellAnchor editAs="oneCell">
    <xdr:from>
      <xdr:col>16</xdr:col>
      <xdr:colOff>236220</xdr:colOff>
      <xdr:row>22</xdr:row>
      <xdr:rowOff>76200</xdr:rowOff>
    </xdr:from>
    <xdr:to>
      <xdr:col>22</xdr:col>
      <xdr:colOff>381000</xdr:colOff>
      <xdr:row>34</xdr:row>
      <xdr:rowOff>137160</xdr:rowOff>
    </xdr:to>
    <xdr:pic>
      <xdr:nvPicPr>
        <xdr:cNvPr id="5" name="図 4">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4"/>
        <a:stretch>
          <a:fillRect/>
        </a:stretch>
      </xdr:blipFill>
      <xdr:spPr>
        <a:xfrm>
          <a:off x="8839200" y="5074920"/>
          <a:ext cx="3893820" cy="29184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15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7" name="図 6">
          <a:extLst>
            <a:ext uri="{FF2B5EF4-FFF2-40B4-BE49-F238E27FC236}">
              <a16:creationId xmlns:a16="http://schemas.microsoft.com/office/drawing/2014/main" id="{00000000-0008-0000-1600-000007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8" name="図 7">
          <a:extLst>
            <a:ext uri="{FF2B5EF4-FFF2-40B4-BE49-F238E27FC236}">
              <a16:creationId xmlns:a16="http://schemas.microsoft.com/office/drawing/2014/main" id="{00000000-0008-0000-1600-000008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16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236220</xdr:colOff>
      <xdr:row>4</xdr:row>
      <xdr:rowOff>76200</xdr:rowOff>
    </xdr:from>
    <xdr:to>
      <xdr:col>11</xdr:col>
      <xdr:colOff>381000</xdr:colOff>
      <xdr:row>16</xdr:row>
      <xdr:rowOff>137160</xdr:rowOff>
    </xdr:to>
    <xdr:pic>
      <xdr:nvPicPr>
        <xdr:cNvPr id="2" name="図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2613660" y="937260"/>
          <a:ext cx="3893820" cy="2918460"/>
        </a:xfrm>
        <a:prstGeom prst="rect">
          <a:avLst/>
        </a:prstGeom>
      </xdr:spPr>
    </xdr:pic>
    <xdr:clientData/>
  </xdr:twoCellAnchor>
  <xdr:twoCellAnchor editAs="oneCell">
    <xdr:from>
      <xdr:col>16</xdr:col>
      <xdr:colOff>236220</xdr:colOff>
      <xdr:row>4</xdr:row>
      <xdr:rowOff>76200</xdr:rowOff>
    </xdr:from>
    <xdr:to>
      <xdr:col>22</xdr:col>
      <xdr:colOff>381000</xdr:colOff>
      <xdr:row>16</xdr:row>
      <xdr:rowOff>137160</xdr:rowOff>
    </xdr:to>
    <xdr:pic>
      <xdr:nvPicPr>
        <xdr:cNvPr id="3" name="図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a:stretch>
          <a:fillRect/>
        </a:stretch>
      </xdr:blipFill>
      <xdr:spPr>
        <a:xfrm>
          <a:off x="8839200" y="937260"/>
          <a:ext cx="3893820" cy="2918460"/>
        </a:xfrm>
        <a:prstGeom prst="rect">
          <a:avLst/>
        </a:prstGeom>
      </xdr:spPr>
    </xdr:pic>
    <xdr:clientData/>
  </xdr:twoCellAnchor>
  <xdr:twoCellAnchor editAs="oneCell">
    <xdr:from>
      <xdr:col>5</xdr:col>
      <xdr:colOff>236220</xdr:colOff>
      <xdr:row>22</xdr:row>
      <xdr:rowOff>76200</xdr:rowOff>
    </xdr:from>
    <xdr:to>
      <xdr:col>11</xdr:col>
      <xdr:colOff>381000</xdr:colOff>
      <xdr:row>34</xdr:row>
      <xdr:rowOff>137160</xdr:rowOff>
    </xdr:to>
    <xdr:pic>
      <xdr:nvPicPr>
        <xdr:cNvPr id="4" name="図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3"/>
        <a:stretch>
          <a:fillRect/>
        </a:stretch>
      </xdr:blipFill>
      <xdr:spPr>
        <a:xfrm>
          <a:off x="2613660" y="5074920"/>
          <a:ext cx="3893820" cy="2918460"/>
        </a:xfrm>
        <a:prstGeom prst="rect">
          <a:avLst/>
        </a:prstGeom>
      </xdr:spPr>
    </xdr:pic>
    <xdr:clientData/>
  </xdr:twoCellAnchor>
  <xdr:twoCellAnchor editAs="oneCell">
    <xdr:from>
      <xdr:col>16</xdr:col>
      <xdr:colOff>236220</xdr:colOff>
      <xdr:row>22</xdr:row>
      <xdr:rowOff>76200</xdr:rowOff>
    </xdr:from>
    <xdr:to>
      <xdr:col>22</xdr:col>
      <xdr:colOff>381000</xdr:colOff>
      <xdr:row>34</xdr:row>
      <xdr:rowOff>137160</xdr:rowOff>
    </xdr:to>
    <xdr:pic>
      <xdr:nvPicPr>
        <xdr:cNvPr id="5" name="図 4">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4"/>
        <a:stretch>
          <a:fillRect/>
        </a:stretch>
      </xdr:blipFill>
      <xdr:spPr>
        <a:xfrm>
          <a:off x="8839200" y="5074920"/>
          <a:ext cx="3893820" cy="29184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6" name="図 5">
          <a:extLst>
            <a:ext uri="{FF2B5EF4-FFF2-40B4-BE49-F238E27FC236}">
              <a16:creationId xmlns:a16="http://schemas.microsoft.com/office/drawing/2014/main" id="{00000000-0008-0000-1800-000006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7" name="図 6">
          <a:extLst>
            <a:ext uri="{FF2B5EF4-FFF2-40B4-BE49-F238E27FC236}">
              <a16:creationId xmlns:a16="http://schemas.microsoft.com/office/drawing/2014/main" id="{00000000-0008-0000-1800-000007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8" name="図 7">
          <a:extLst>
            <a:ext uri="{FF2B5EF4-FFF2-40B4-BE49-F238E27FC236}">
              <a16:creationId xmlns:a16="http://schemas.microsoft.com/office/drawing/2014/main" id="{00000000-0008-0000-1800-000008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18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19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8" name="図 7">
          <a:extLst>
            <a:ext uri="{FF2B5EF4-FFF2-40B4-BE49-F238E27FC236}">
              <a16:creationId xmlns:a16="http://schemas.microsoft.com/office/drawing/2014/main" id="{00000000-0008-0000-1C00-000008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1C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1D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1F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20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21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2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3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4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5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25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26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251460</xdr:colOff>
      <xdr:row>4</xdr:row>
      <xdr:rowOff>76200</xdr:rowOff>
    </xdr:from>
    <xdr:to>
      <xdr:col>11</xdr:col>
      <xdr:colOff>396240</xdr:colOff>
      <xdr:row>16</xdr:row>
      <xdr:rowOff>137160</xdr:rowOff>
    </xdr:to>
    <xdr:pic>
      <xdr:nvPicPr>
        <xdr:cNvPr id="2" name="図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xfrm>
          <a:off x="2628900" y="937260"/>
          <a:ext cx="3893820" cy="2918460"/>
        </a:xfrm>
        <a:prstGeom prst="rect">
          <a:avLst/>
        </a:prstGeom>
      </xdr:spPr>
    </xdr:pic>
    <xdr:clientData/>
  </xdr:twoCellAnchor>
  <xdr:twoCellAnchor editAs="oneCell">
    <xdr:from>
      <xdr:col>16</xdr:col>
      <xdr:colOff>251460</xdr:colOff>
      <xdr:row>4</xdr:row>
      <xdr:rowOff>76200</xdr:rowOff>
    </xdr:from>
    <xdr:to>
      <xdr:col>22</xdr:col>
      <xdr:colOff>396240</xdr:colOff>
      <xdr:row>16</xdr:row>
      <xdr:rowOff>137160</xdr:rowOff>
    </xdr:to>
    <xdr:pic>
      <xdr:nvPicPr>
        <xdr:cNvPr id="3" name="図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2"/>
        <a:stretch>
          <a:fillRect/>
        </a:stretch>
      </xdr:blipFill>
      <xdr:spPr>
        <a:xfrm>
          <a:off x="8854440" y="937260"/>
          <a:ext cx="3893820" cy="2918460"/>
        </a:xfrm>
        <a:prstGeom prst="rect">
          <a:avLst/>
        </a:prstGeom>
      </xdr:spPr>
    </xdr:pic>
    <xdr:clientData/>
  </xdr:twoCellAnchor>
  <xdr:twoCellAnchor editAs="oneCell">
    <xdr:from>
      <xdr:col>5</xdr:col>
      <xdr:colOff>251460</xdr:colOff>
      <xdr:row>22</xdr:row>
      <xdr:rowOff>76200</xdr:rowOff>
    </xdr:from>
    <xdr:to>
      <xdr:col>11</xdr:col>
      <xdr:colOff>396240</xdr:colOff>
      <xdr:row>34</xdr:row>
      <xdr:rowOff>137160</xdr:rowOff>
    </xdr:to>
    <xdr:pic>
      <xdr:nvPicPr>
        <xdr:cNvPr id="4" name="図 3">
          <a:extLst>
            <a:ext uri="{FF2B5EF4-FFF2-40B4-BE49-F238E27FC236}">
              <a16:creationId xmlns:a16="http://schemas.microsoft.com/office/drawing/2014/main" id="{00000000-0008-0000-2700-000004000000}"/>
            </a:ext>
          </a:extLst>
        </xdr:cNvPr>
        <xdr:cNvPicPr>
          <a:picLocks noChangeAspect="1"/>
        </xdr:cNvPicPr>
      </xdr:nvPicPr>
      <xdr:blipFill>
        <a:blip xmlns:r="http://schemas.openxmlformats.org/officeDocument/2006/relationships" r:embed="rId3"/>
        <a:stretch>
          <a:fillRect/>
        </a:stretch>
      </xdr:blipFill>
      <xdr:spPr>
        <a:xfrm>
          <a:off x="2628900" y="5074920"/>
          <a:ext cx="3893820" cy="2918460"/>
        </a:xfrm>
        <a:prstGeom prst="rect">
          <a:avLst/>
        </a:prstGeom>
      </xdr:spPr>
    </xdr:pic>
    <xdr:clientData/>
  </xdr:twoCellAnchor>
  <xdr:twoCellAnchor editAs="oneCell">
    <xdr:from>
      <xdr:col>16</xdr:col>
      <xdr:colOff>251460</xdr:colOff>
      <xdr:row>22</xdr:row>
      <xdr:rowOff>76200</xdr:rowOff>
    </xdr:from>
    <xdr:to>
      <xdr:col>22</xdr:col>
      <xdr:colOff>396240</xdr:colOff>
      <xdr:row>34</xdr:row>
      <xdr:rowOff>137160</xdr:rowOff>
    </xdr:to>
    <xdr:pic>
      <xdr:nvPicPr>
        <xdr:cNvPr id="9" name="図 8">
          <a:extLst>
            <a:ext uri="{FF2B5EF4-FFF2-40B4-BE49-F238E27FC236}">
              <a16:creationId xmlns:a16="http://schemas.microsoft.com/office/drawing/2014/main" id="{00000000-0008-0000-2700-000009000000}"/>
            </a:ext>
          </a:extLst>
        </xdr:cNvPr>
        <xdr:cNvPicPr>
          <a:picLocks noChangeAspect="1"/>
        </xdr:cNvPicPr>
      </xdr:nvPicPr>
      <xdr:blipFill>
        <a:blip xmlns:r="http://schemas.openxmlformats.org/officeDocument/2006/relationships" r:embed="rId4"/>
        <a:stretch>
          <a:fillRect/>
        </a:stretch>
      </xdr:blipFill>
      <xdr:spPr>
        <a:xfrm>
          <a:off x="8854440" y="5074920"/>
          <a:ext cx="3893820" cy="29184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8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28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6" name="図 5">
          <a:extLst>
            <a:ext uri="{FF2B5EF4-FFF2-40B4-BE49-F238E27FC236}">
              <a16:creationId xmlns:a16="http://schemas.microsoft.com/office/drawing/2014/main" id="{00000000-0008-0000-2900-000006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7" name="図 6">
          <a:extLst>
            <a:ext uri="{FF2B5EF4-FFF2-40B4-BE49-F238E27FC236}">
              <a16:creationId xmlns:a16="http://schemas.microsoft.com/office/drawing/2014/main" id="{00000000-0008-0000-2900-000007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8" name="図 7">
          <a:extLst>
            <a:ext uri="{FF2B5EF4-FFF2-40B4-BE49-F238E27FC236}">
              <a16:creationId xmlns:a16="http://schemas.microsoft.com/office/drawing/2014/main" id="{00000000-0008-0000-2900-000008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29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A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2A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B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2B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C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D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2D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E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2E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2F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2F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30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30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236220</xdr:colOff>
      <xdr:row>4</xdr:row>
      <xdr:rowOff>76200</xdr:rowOff>
    </xdr:from>
    <xdr:to>
      <xdr:col>11</xdr:col>
      <xdr:colOff>381000</xdr:colOff>
      <xdr:row>16</xdr:row>
      <xdr:rowOff>137160</xdr:rowOff>
    </xdr:to>
    <xdr:pic>
      <xdr:nvPicPr>
        <xdr:cNvPr id="2" name="図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xfrm>
          <a:off x="2613660" y="937260"/>
          <a:ext cx="3893820" cy="2918460"/>
        </a:xfrm>
        <a:prstGeom prst="rect">
          <a:avLst/>
        </a:prstGeom>
      </xdr:spPr>
    </xdr:pic>
    <xdr:clientData/>
  </xdr:twoCellAnchor>
  <xdr:twoCellAnchor editAs="oneCell">
    <xdr:from>
      <xdr:col>16</xdr:col>
      <xdr:colOff>236220</xdr:colOff>
      <xdr:row>4</xdr:row>
      <xdr:rowOff>76200</xdr:rowOff>
    </xdr:from>
    <xdr:to>
      <xdr:col>22</xdr:col>
      <xdr:colOff>381000</xdr:colOff>
      <xdr:row>16</xdr:row>
      <xdr:rowOff>137160</xdr:rowOff>
    </xdr:to>
    <xdr:pic>
      <xdr:nvPicPr>
        <xdr:cNvPr id="3" name="図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2"/>
        <a:stretch>
          <a:fillRect/>
        </a:stretch>
      </xdr:blipFill>
      <xdr:spPr>
        <a:xfrm>
          <a:off x="8839200" y="937260"/>
          <a:ext cx="3893820" cy="2918460"/>
        </a:xfrm>
        <a:prstGeom prst="rect">
          <a:avLst/>
        </a:prstGeom>
      </xdr:spPr>
    </xdr:pic>
    <xdr:clientData/>
  </xdr:twoCellAnchor>
  <xdr:twoCellAnchor editAs="oneCell">
    <xdr:from>
      <xdr:col>5</xdr:col>
      <xdr:colOff>236220</xdr:colOff>
      <xdr:row>22</xdr:row>
      <xdr:rowOff>76200</xdr:rowOff>
    </xdr:from>
    <xdr:to>
      <xdr:col>11</xdr:col>
      <xdr:colOff>381000</xdr:colOff>
      <xdr:row>34</xdr:row>
      <xdr:rowOff>137160</xdr:rowOff>
    </xdr:to>
    <xdr:pic>
      <xdr:nvPicPr>
        <xdr:cNvPr id="4" name="図 3">
          <a:extLst>
            <a:ext uri="{FF2B5EF4-FFF2-40B4-BE49-F238E27FC236}">
              <a16:creationId xmlns:a16="http://schemas.microsoft.com/office/drawing/2014/main" id="{00000000-0008-0000-3100-000004000000}"/>
            </a:ext>
          </a:extLst>
        </xdr:cNvPr>
        <xdr:cNvPicPr>
          <a:picLocks noChangeAspect="1"/>
        </xdr:cNvPicPr>
      </xdr:nvPicPr>
      <xdr:blipFill>
        <a:blip xmlns:r="http://schemas.openxmlformats.org/officeDocument/2006/relationships" r:embed="rId3"/>
        <a:stretch>
          <a:fillRect/>
        </a:stretch>
      </xdr:blipFill>
      <xdr:spPr>
        <a:xfrm>
          <a:off x="2613660" y="5074920"/>
          <a:ext cx="3893820" cy="2918460"/>
        </a:xfrm>
        <a:prstGeom prst="rect">
          <a:avLst/>
        </a:prstGeom>
      </xdr:spPr>
    </xdr:pic>
    <xdr:clientData/>
  </xdr:twoCellAnchor>
  <xdr:twoCellAnchor editAs="oneCell">
    <xdr:from>
      <xdr:col>16</xdr:col>
      <xdr:colOff>236220</xdr:colOff>
      <xdr:row>22</xdr:row>
      <xdr:rowOff>76200</xdr:rowOff>
    </xdr:from>
    <xdr:to>
      <xdr:col>22</xdr:col>
      <xdr:colOff>381000</xdr:colOff>
      <xdr:row>34</xdr:row>
      <xdr:rowOff>137160</xdr:rowOff>
    </xdr:to>
    <xdr:pic>
      <xdr:nvPicPr>
        <xdr:cNvPr id="5" name="図 4">
          <a:extLst>
            <a:ext uri="{FF2B5EF4-FFF2-40B4-BE49-F238E27FC236}">
              <a16:creationId xmlns:a16="http://schemas.microsoft.com/office/drawing/2014/main" id="{00000000-0008-0000-3100-000005000000}"/>
            </a:ext>
          </a:extLst>
        </xdr:cNvPr>
        <xdr:cNvPicPr>
          <a:picLocks noChangeAspect="1"/>
        </xdr:cNvPicPr>
      </xdr:nvPicPr>
      <xdr:blipFill>
        <a:blip xmlns:r="http://schemas.openxmlformats.org/officeDocument/2006/relationships" r:embed="rId4"/>
        <a:stretch>
          <a:fillRect/>
        </a:stretch>
      </xdr:blipFill>
      <xdr:spPr>
        <a:xfrm>
          <a:off x="8839200" y="5074920"/>
          <a:ext cx="3893820" cy="291846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32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32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33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33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34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34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373380</xdr:colOff>
      <xdr:row>16</xdr:row>
      <xdr:rowOff>137160</xdr:rowOff>
    </xdr:to>
    <xdr:pic>
      <xdr:nvPicPr>
        <xdr:cNvPr id="2" name="図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xfrm>
          <a:off x="2606040" y="937260"/>
          <a:ext cx="3893820" cy="2918460"/>
        </a:xfrm>
        <a:prstGeom prst="rect">
          <a:avLst/>
        </a:prstGeom>
      </xdr:spPr>
    </xdr:pic>
    <xdr:clientData/>
  </xdr:twoCellAnchor>
  <xdr:twoCellAnchor editAs="oneCell">
    <xdr:from>
      <xdr:col>16</xdr:col>
      <xdr:colOff>228600</xdr:colOff>
      <xdr:row>4</xdr:row>
      <xdr:rowOff>76200</xdr:rowOff>
    </xdr:from>
    <xdr:to>
      <xdr:col>22</xdr:col>
      <xdr:colOff>373380</xdr:colOff>
      <xdr:row>16</xdr:row>
      <xdr:rowOff>137160</xdr:rowOff>
    </xdr:to>
    <xdr:pic>
      <xdr:nvPicPr>
        <xdr:cNvPr id="3" name="図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2"/>
        <a:stretch>
          <a:fillRect/>
        </a:stretch>
      </xdr:blipFill>
      <xdr:spPr>
        <a:xfrm>
          <a:off x="8831580" y="937260"/>
          <a:ext cx="3893820" cy="2918460"/>
        </a:xfrm>
        <a:prstGeom prst="rect">
          <a:avLst/>
        </a:prstGeom>
      </xdr:spPr>
    </xdr:pic>
    <xdr:clientData/>
  </xdr:twoCellAnchor>
  <xdr:twoCellAnchor editAs="oneCell">
    <xdr:from>
      <xdr:col>5</xdr:col>
      <xdr:colOff>228600</xdr:colOff>
      <xdr:row>22</xdr:row>
      <xdr:rowOff>76200</xdr:rowOff>
    </xdr:from>
    <xdr:to>
      <xdr:col>11</xdr:col>
      <xdr:colOff>373380</xdr:colOff>
      <xdr:row>34</xdr:row>
      <xdr:rowOff>137160</xdr:rowOff>
    </xdr:to>
    <xdr:pic>
      <xdr:nvPicPr>
        <xdr:cNvPr id="4" name="図 3">
          <a:extLst>
            <a:ext uri="{FF2B5EF4-FFF2-40B4-BE49-F238E27FC236}">
              <a16:creationId xmlns:a16="http://schemas.microsoft.com/office/drawing/2014/main" id="{00000000-0008-0000-3500-000004000000}"/>
            </a:ext>
          </a:extLst>
        </xdr:cNvPr>
        <xdr:cNvPicPr>
          <a:picLocks noChangeAspect="1"/>
        </xdr:cNvPicPr>
      </xdr:nvPicPr>
      <xdr:blipFill>
        <a:blip xmlns:r="http://schemas.openxmlformats.org/officeDocument/2006/relationships" r:embed="rId3"/>
        <a:stretch>
          <a:fillRect/>
        </a:stretch>
      </xdr:blipFill>
      <xdr:spPr>
        <a:xfrm>
          <a:off x="2606040" y="5074920"/>
          <a:ext cx="3893820" cy="2918460"/>
        </a:xfrm>
        <a:prstGeom prst="rect">
          <a:avLst/>
        </a:prstGeom>
      </xdr:spPr>
    </xdr:pic>
    <xdr:clientData/>
  </xdr:twoCellAnchor>
  <xdr:twoCellAnchor editAs="oneCell">
    <xdr:from>
      <xdr:col>16</xdr:col>
      <xdr:colOff>228600</xdr:colOff>
      <xdr:row>22</xdr:row>
      <xdr:rowOff>76200</xdr:rowOff>
    </xdr:from>
    <xdr:to>
      <xdr:col>22</xdr:col>
      <xdr:colOff>373380</xdr:colOff>
      <xdr:row>34</xdr:row>
      <xdr:rowOff>137160</xdr:rowOff>
    </xdr:to>
    <xdr:pic>
      <xdr:nvPicPr>
        <xdr:cNvPr id="6" name="図 5">
          <a:extLst>
            <a:ext uri="{FF2B5EF4-FFF2-40B4-BE49-F238E27FC236}">
              <a16:creationId xmlns:a16="http://schemas.microsoft.com/office/drawing/2014/main" id="{00000000-0008-0000-3500-000006000000}"/>
            </a:ext>
          </a:extLst>
        </xdr:cNvPr>
        <xdr:cNvPicPr>
          <a:picLocks noChangeAspect="1"/>
        </xdr:cNvPicPr>
      </xdr:nvPicPr>
      <xdr:blipFill>
        <a:blip xmlns:r="http://schemas.openxmlformats.org/officeDocument/2006/relationships" r:embed="rId4"/>
        <a:stretch>
          <a:fillRect/>
        </a:stretch>
      </xdr:blipFill>
      <xdr:spPr>
        <a:xfrm>
          <a:off x="8831580" y="5074920"/>
          <a:ext cx="3893820" cy="291846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36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0" name="図 9">
          <a:extLst>
            <a:ext uri="{FF2B5EF4-FFF2-40B4-BE49-F238E27FC236}">
              <a16:creationId xmlns:a16="http://schemas.microsoft.com/office/drawing/2014/main" id="{00000000-0008-0000-3600-00000A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251460</xdr:colOff>
      <xdr:row>4</xdr:row>
      <xdr:rowOff>76200</xdr:rowOff>
    </xdr:from>
    <xdr:to>
      <xdr:col>11</xdr:col>
      <xdr:colOff>396240</xdr:colOff>
      <xdr:row>16</xdr:row>
      <xdr:rowOff>137160</xdr:rowOff>
    </xdr:to>
    <xdr:pic>
      <xdr:nvPicPr>
        <xdr:cNvPr id="2" name="図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xfrm>
          <a:off x="2628900" y="937260"/>
          <a:ext cx="3893820" cy="2918460"/>
        </a:xfrm>
        <a:prstGeom prst="rect">
          <a:avLst/>
        </a:prstGeom>
      </xdr:spPr>
    </xdr:pic>
    <xdr:clientData/>
  </xdr:twoCellAnchor>
  <xdr:twoCellAnchor editAs="oneCell">
    <xdr:from>
      <xdr:col>16</xdr:col>
      <xdr:colOff>251460</xdr:colOff>
      <xdr:row>4</xdr:row>
      <xdr:rowOff>76200</xdr:rowOff>
    </xdr:from>
    <xdr:to>
      <xdr:col>22</xdr:col>
      <xdr:colOff>396240</xdr:colOff>
      <xdr:row>16</xdr:row>
      <xdr:rowOff>137160</xdr:rowOff>
    </xdr:to>
    <xdr:pic>
      <xdr:nvPicPr>
        <xdr:cNvPr id="3" name="図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2"/>
        <a:stretch>
          <a:fillRect/>
        </a:stretch>
      </xdr:blipFill>
      <xdr:spPr>
        <a:xfrm>
          <a:off x="8854440" y="937260"/>
          <a:ext cx="3893820" cy="2918460"/>
        </a:xfrm>
        <a:prstGeom prst="rect">
          <a:avLst/>
        </a:prstGeom>
      </xdr:spPr>
    </xdr:pic>
    <xdr:clientData/>
  </xdr:twoCellAnchor>
  <xdr:twoCellAnchor editAs="oneCell">
    <xdr:from>
      <xdr:col>5</xdr:col>
      <xdr:colOff>251460</xdr:colOff>
      <xdr:row>22</xdr:row>
      <xdr:rowOff>76200</xdr:rowOff>
    </xdr:from>
    <xdr:to>
      <xdr:col>11</xdr:col>
      <xdr:colOff>396240</xdr:colOff>
      <xdr:row>34</xdr:row>
      <xdr:rowOff>137160</xdr:rowOff>
    </xdr:to>
    <xdr:pic>
      <xdr:nvPicPr>
        <xdr:cNvPr id="4" name="図 3">
          <a:extLst>
            <a:ext uri="{FF2B5EF4-FFF2-40B4-BE49-F238E27FC236}">
              <a16:creationId xmlns:a16="http://schemas.microsoft.com/office/drawing/2014/main" id="{00000000-0008-0000-3700-000004000000}"/>
            </a:ext>
          </a:extLst>
        </xdr:cNvPr>
        <xdr:cNvPicPr>
          <a:picLocks noChangeAspect="1"/>
        </xdr:cNvPicPr>
      </xdr:nvPicPr>
      <xdr:blipFill>
        <a:blip xmlns:r="http://schemas.openxmlformats.org/officeDocument/2006/relationships" r:embed="rId3"/>
        <a:stretch>
          <a:fillRect/>
        </a:stretch>
      </xdr:blipFill>
      <xdr:spPr>
        <a:xfrm>
          <a:off x="2628900" y="5074920"/>
          <a:ext cx="3893820" cy="2918460"/>
        </a:xfrm>
        <a:prstGeom prst="rect">
          <a:avLst/>
        </a:prstGeom>
      </xdr:spPr>
    </xdr:pic>
    <xdr:clientData/>
  </xdr:twoCellAnchor>
  <xdr:twoCellAnchor editAs="oneCell">
    <xdr:from>
      <xdr:col>16</xdr:col>
      <xdr:colOff>251460</xdr:colOff>
      <xdr:row>22</xdr:row>
      <xdr:rowOff>76200</xdr:rowOff>
    </xdr:from>
    <xdr:to>
      <xdr:col>22</xdr:col>
      <xdr:colOff>396240</xdr:colOff>
      <xdr:row>34</xdr:row>
      <xdr:rowOff>137160</xdr:rowOff>
    </xdr:to>
    <xdr:pic>
      <xdr:nvPicPr>
        <xdr:cNvPr id="5" name="図 4">
          <a:extLst>
            <a:ext uri="{FF2B5EF4-FFF2-40B4-BE49-F238E27FC236}">
              <a16:creationId xmlns:a16="http://schemas.microsoft.com/office/drawing/2014/main" id="{00000000-0008-0000-3700-000005000000}"/>
            </a:ext>
          </a:extLst>
        </xdr:cNvPr>
        <xdr:cNvPicPr>
          <a:picLocks noChangeAspect="1"/>
        </xdr:cNvPicPr>
      </xdr:nvPicPr>
      <xdr:blipFill>
        <a:blip xmlns:r="http://schemas.openxmlformats.org/officeDocument/2006/relationships" r:embed="rId4"/>
        <a:stretch>
          <a:fillRect/>
        </a:stretch>
      </xdr:blipFill>
      <xdr:spPr>
        <a:xfrm>
          <a:off x="8854440" y="5074920"/>
          <a:ext cx="3893820" cy="291846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38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38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396240</xdr:colOff>
      <xdr:row>16</xdr:row>
      <xdr:rowOff>137160</xdr:rowOff>
    </xdr:to>
    <xdr:pic>
      <xdr:nvPicPr>
        <xdr:cNvPr id="2" name="図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3" name="図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4" name="図 3">
          <a:extLst>
            <a:ext uri="{FF2B5EF4-FFF2-40B4-BE49-F238E27FC236}">
              <a16:creationId xmlns:a16="http://schemas.microsoft.com/office/drawing/2014/main" id="{00000000-0008-0000-3900-000004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5" name="図 4">
          <a:extLst>
            <a:ext uri="{FF2B5EF4-FFF2-40B4-BE49-F238E27FC236}">
              <a16:creationId xmlns:a16="http://schemas.microsoft.com/office/drawing/2014/main" id="{00000000-0008-0000-3900-000005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3A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0" name="図 9">
          <a:extLst>
            <a:ext uri="{FF2B5EF4-FFF2-40B4-BE49-F238E27FC236}">
              <a16:creationId xmlns:a16="http://schemas.microsoft.com/office/drawing/2014/main" id="{00000000-0008-0000-3A00-00000A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390525</xdr:colOff>
      <xdr:row>16</xdr:row>
      <xdr:rowOff>133350</xdr:rowOff>
    </xdr:to>
    <xdr:pic>
      <xdr:nvPicPr>
        <xdr:cNvPr id="2" name="図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390525</xdr:colOff>
      <xdr:row>16</xdr:row>
      <xdr:rowOff>133350</xdr:rowOff>
    </xdr:to>
    <xdr:pic>
      <xdr:nvPicPr>
        <xdr:cNvPr id="3" name="図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390525</xdr:colOff>
      <xdr:row>34</xdr:row>
      <xdr:rowOff>133350</xdr:rowOff>
    </xdr:to>
    <xdr:pic>
      <xdr:nvPicPr>
        <xdr:cNvPr id="4" name="図 3">
          <a:extLst>
            <a:ext uri="{FF2B5EF4-FFF2-40B4-BE49-F238E27FC236}">
              <a16:creationId xmlns:a16="http://schemas.microsoft.com/office/drawing/2014/main" id="{00000000-0008-0000-3B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390525</xdr:colOff>
      <xdr:row>34</xdr:row>
      <xdr:rowOff>133350</xdr:rowOff>
    </xdr:to>
    <xdr:pic>
      <xdr:nvPicPr>
        <xdr:cNvPr id="5" name="図 4">
          <a:extLst>
            <a:ext uri="{FF2B5EF4-FFF2-40B4-BE49-F238E27FC236}">
              <a16:creationId xmlns:a16="http://schemas.microsoft.com/office/drawing/2014/main" id="{00000000-0008-0000-3B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3C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3C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5</xdr:col>
      <xdr:colOff>251460</xdr:colOff>
      <xdr:row>4</xdr:row>
      <xdr:rowOff>76200</xdr:rowOff>
    </xdr:from>
    <xdr:to>
      <xdr:col>11</xdr:col>
      <xdr:colOff>396240</xdr:colOff>
      <xdr:row>16</xdr:row>
      <xdr:rowOff>137160</xdr:rowOff>
    </xdr:to>
    <xdr:pic>
      <xdr:nvPicPr>
        <xdr:cNvPr id="2" name="図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xfrm>
          <a:off x="2628900" y="937260"/>
          <a:ext cx="3893820" cy="2918460"/>
        </a:xfrm>
        <a:prstGeom prst="rect">
          <a:avLst/>
        </a:prstGeom>
      </xdr:spPr>
    </xdr:pic>
    <xdr:clientData/>
  </xdr:twoCellAnchor>
  <xdr:twoCellAnchor editAs="oneCell">
    <xdr:from>
      <xdr:col>16</xdr:col>
      <xdr:colOff>251460</xdr:colOff>
      <xdr:row>4</xdr:row>
      <xdr:rowOff>76200</xdr:rowOff>
    </xdr:from>
    <xdr:to>
      <xdr:col>22</xdr:col>
      <xdr:colOff>396240</xdr:colOff>
      <xdr:row>16</xdr:row>
      <xdr:rowOff>137160</xdr:rowOff>
    </xdr:to>
    <xdr:pic>
      <xdr:nvPicPr>
        <xdr:cNvPr id="3" name="図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2"/>
        <a:stretch>
          <a:fillRect/>
        </a:stretch>
      </xdr:blipFill>
      <xdr:spPr>
        <a:xfrm>
          <a:off x="8854440" y="937260"/>
          <a:ext cx="3893820" cy="2918460"/>
        </a:xfrm>
        <a:prstGeom prst="rect">
          <a:avLst/>
        </a:prstGeom>
      </xdr:spPr>
    </xdr:pic>
    <xdr:clientData/>
  </xdr:twoCellAnchor>
  <xdr:twoCellAnchor editAs="oneCell">
    <xdr:from>
      <xdr:col>5</xdr:col>
      <xdr:colOff>251460</xdr:colOff>
      <xdr:row>22</xdr:row>
      <xdr:rowOff>76200</xdr:rowOff>
    </xdr:from>
    <xdr:to>
      <xdr:col>11</xdr:col>
      <xdr:colOff>396240</xdr:colOff>
      <xdr:row>34</xdr:row>
      <xdr:rowOff>137160</xdr:rowOff>
    </xdr:to>
    <xdr:pic>
      <xdr:nvPicPr>
        <xdr:cNvPr id="4" name="図 3">
          <a:extLst>
            <a:ext uri="{FF2B5EF4-FFF2-40B4-BE49-F238E27FC236}">
              <a16:creationId xmlns:a16="http://schemas.microsoft.com/office/drawing/2014/main" id="{00000000-0008-0000-3D00-000004000000}"/>
            </a:ext>
          </a:extLst>
        </xdr:cNvPr>
        <xdr:cNvPicPr>
          <a:picLocks noChangeAspect="1"/>
        </xdr:cNvPicPr>
      </xdr:nvPicPr>
      <xdr:blipFill>
        <a:blip xmlns:r="http://schemas.openxmlformats.org/officeDocument/2006/relationships" r:embed="rId3"/>
        <a:stretch>
          <a:fillRect/>
        </a:stretch>
      </xdr:blipFill>
      <xdr:spPr>
        <a:xfrm>
          <a:off x="2628900" y="5074920"/>
          <a:ext cx="3893820" cy="2918460"/>
        </a:xfrm>
        <a:prstGeom prst="rect">
          <a:avLst/>
        </a:prstGeom>
      </xdr:spPr>
    </xdr:pic>
    <xdr:clientData/>
  </xdr:twoCellAnchor>
  <xdr:twoCellAnchor editAs="oneCell">
    <xdr:from>
      <xdr:col>16</xdr:col>
      <xdr:colOff>251460</xdr:colOff>
      <xdr:row>22</xdr:row>
      <xdr:rowOff>76200</xdr:rowOff>
    </xdr:from>
    <xdr:to>
      <xdr:col>22</xdr:col>
      <xdr:colOff>396240</xdr:colOff>
      <xdr:row>34</xdr:row>
      <xdr:rowOff>137160</xdr:rowOff>
    </xdr:to>
    <xdr:pic>
      <xdr:nvPicPr>
        <xdr:cNvPr id="5" name="図 4">
          <a:extLst>
            <a:ext uri="{FF2B5EF4-FFF2-40B4-BE49-F238E27FC236}">
              <a16:creationId xmlns:a16="http://schemas.microsoft.com/office/drawing/2014/main" id="{00000000-0008-0000-3D00-000005000000}"/>
            </a:ext>
          </a:extLst>
        </xdr:cNvPr>
        <xdr:cNvPicPr>
          <a:picLocks noChangeAspect="1"/>
        </xdr:cNvPicPr>
      </xdr:nvPicPr>
      <xdr:blipFill>
        <a:blip xmlns:r="http://schemas.openxmlformats.org/officeDocument/2006/relationships" r:embed="rId4"/>
        <a:stretch>
          <a:fillRect/>
        </a:stretch>
      </xdr:blipFill>
      <xdr:spPr>
        <a:xfrm>
          <a:off x="8854440" y="5074920"/>
          <a:ext cx="3893820" cy="291846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5</xdr:col>
      <xdr:colOff>251460</xdr:colOff>
      <xdr:row>4</xdr:row>
      <xdr:rowOff>76200</xdr:rowOff>
    </xdr:from>
    <xdr:to>
      <xdr:col>11</xdr:col>
      <xdr:colOff>396240</xdr:colOff>
      <xdr:row>16</xdr:row>
      <xdr:rowOff>137160</xdr:rowOff>
    </xdr:to>
    <xdr:pic>
      <xdr:nvPicPr>
        <xdr:cNvPr id="2" name="図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xfrm>
          <a:off x="2628900" y="937260"/>
          <a:ext cx="3893820" cy="2918460"/>
        </a:xfrm>
        <a:prstGeom prst="rect">
          <a:avLst/>
        </a:prstGeom>
      </xdr:spPr>
    </xdr:pic>
    <xdr:clientData/>
  </xdr:twoCellAnchor>
  <xdr:twoCellAnchor editAs="oneCell">
    <xdr:from>
      <xdr:col>16</xdr:col>
      <xdr:colOff>251460</xdr:colOff>
      <xdr:row>4</xdr:row>
      <xdr:rowOff>76200</xdr:rowOff>
    </xdr:from>
    <xdr:to>
      <xdr:col>22</xdr:col>
      <xdr:colOff>396240</xdr:colOff>
      <xdr:row>16</xdr:row>
      <xdr:rowOff>137160</xdr:rowOff>
    </xdr:to>
    <xdr:pic>
      <xdr:nvPicPr>
        <xdr:cNvPr id="3" name="図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2"/>
        <a:stretch>
          <a:fillRect/>
        </a:stretch>
      </xdr:blipFill>
      <xdr:spPr>
        <a:xfrm>
          <a:off x="8854440" y="937260"/>
          <a:ext cx="3893820" cy="2918460"/>
        </a:xfrm>
        <a:prstGeom prst="rect">
          <a:avLst/>
        </a:prstGeom>
      </xdr:spPr>
    </xdr:pic>
    <xdr:clientData/>
  </xdr:twoCellAnchor>
  <xdr:twoCellAnchor editAs="oneCell">
    <xdr:from>
      <xdr:col>5</xdr:col>
      <xdr:colOff>251460</xdr:colOff>
      <xdr:row>22</xdr:row>
      <xdr:rowOff>76200</xdr:rowOff>
    </xdr:from>
    <xdr:to>
      <xdr:col>11</xdr:col>
      <xdr:colOff>396240</xdr:colOff>
      <xdr:row>34</xdr:row>
      <xdr:rowOff>137160</xdr:rowOff>
    </xdr:to>
    <xdr:pic>
      <xdr:nvPicPr>
        <xdr:cNvPr id="4" name="図 3">
          <a:extLst>
            <a:ext uri="{FF2B5EF4-FFF2-40B4-BE49-F238E27FC236}">
              <a16:creationId xmlns:a16="http://schemas.microsoft.com/office/drawing/2014/main" id="{00000000-0008-0000-3E00-000004000000}"/>
            </a:ext>
          </a:extLst>
        </xdr:cNvPr>
        <xdr:cNvPicPr>
          <a:picLocks noChangeAspect="1"/>
        </xdr:cNvPicPr>
      </xdr:nvPicPr>
      <xdr:blipFill>
        <a:blip xmlns:r="http://schemas.openxmlformats.org/officeDocument/2006/relationships" r:embed="rId3"/>
        <a:stretch>
          <a:fillRect/>
        </a:stretch>
      </xdr:blipFill>
      <xdr:spPr>
        <a:xfrm>
          <a:off x="2628900" y="5074920"/>
          <a:ext cx="3893820" cy="2918460"/>
        </a:xfrm>
        <a:prstGeom prst="rect">
          <a:avLst/>
        </a:prstGeom>
      </xdr:spPr>
    </xdr:pic>
    <xdr:clientData/>
  </xdr:twoCellAnchor>
  <xdr:twoCellAnchor editAs="oneCell">
    <xdr:from>
      <xdr:col>16</xdr:col>
      <xdr:colOff>251460</xdr:colOff>
      <xdr:row>22</xdr:row>
      <xdr:rowOff>76200</xdr:rowOff>
    </xdr:from>
    <xdr:to>
      <xdr:col>22</xdr:col>
      <xdr:colOff>396240</xdr:colOff>
      <xdr:row>34</xdr:row>
      <xdr:rowOff>137160</xdr:rowOff>
    </xdr:to>
    <xdr:pic>
      <xdr:nvPicPr>
        <xdr:cNvPr id="9" name="図 8">
          <a:extLst>
            <a:ext uri="{FF2B5EF4-FFF2-40B4-BE49-F238E27FC236}">
              <a16:creationId xmlns:a16="http://schemas.microsoft.com/office/drawing/2014/main" id="{00000000-0008-0000-3E00-000009000000}"/>
            </a:ext>
          </a:extLst>
        </xdr:cNvPr>
        <xdr:cNvPicPr>
          <a:picLocks noChangeAspect="1"/>
        </xdr:cNvPicPr>
      </xdr:nvPicPr>
      <xdr:blipFill>
        <a:blip xmlns:r="http://schemas.openxmlformats.org/officeDocument/2006/relationships" r:embed="rId4"/>
        <a:stretch>
          <a:fillRect/>
        </a:stretch>
      </xdr:blipFill>
      <xdr:spPr>
        <a:xfrm>
          <a:off x="8854440" y="5074920"/>
          <a:ext cx="3893820" cy="291846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3F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3F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5</xdr:col>
      <xdr:colOff>251460</xdr:colOff>
      <xdr:row>4</xdr:row>
      <xdr:rowOff>76200</xdr:rowOff>
    </xdr:from>
    <xdr:to>
      <xdr:col>11</xdr:col>
      <xdr:colOff>396240</xdr:colOff>
      <xdr:row>16</xdr:row>
      <xdr:rowOff>137160</xdr:rowOff>
    </xdr:to>
    <xdr:pic>
      <xdr:nvPicPr>
        <xdr:cNvPr id="2" name="図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xfrm>
          <a:off x="2628900" y="937260"/>
          <a:ext cx="3893820" cy="2918460"/>
        </a:xfrm>
        <a:prstGeom prst="rect">
          <a:avLst/>
        </a:prstGeom>
      </xdr:spPr>
    </xdr:pic>
    <xdr:clientData/>
  </xdr:twoCellAnchor>
  <xdr:twoCellAnchor editAs="oneCell">
    <xdr:from>
      <xdr:col>16</xdr:col>
      <xdr:colOff>251460</xdr:colOff>
      <xdr:row>4</xdr:row>
      <xdr:rowOff>76200</xdr:rowOff>
    </xdr:from>
    <xdr:to>
      <xdr:col>22</xdr:col>
      <xdr:colOff>396240</xdr:colOff>
      <xdr:row>16</xdr:row>
      <xdr:rowOff>137160</xdr:rowOff>
    </xdr:to>
    <xdr:pic>
      <xdr:nvPicPr>
        <xdr:cNvPr id="3" name="図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2"/>
        <a:stretch>
          <a:fillRect/>
        </a:stretch>
      </xdr:blipFill>
      <xdr:spPr>
        <a:xfrm>
          <a:off x="8854440" y="937260"/>
          <a:ext cx="3893820" cy="2918460"/>
        </a:xfrm>
        <a:prstGeom prst="rect">
          <a:avLst/>
        </a:prstGeom>
      </xdr:spPr>
    </xdr:pic>
    <xdr:clientData/>
  </xdr:twoCellAnchor>
  <xdr:twoCellAnchor editAs="oneCell">
    <xdr:from>
      <xdr:col>5</xdr:col>
      <xdr:colOff>251460</xdr:colOff>
      <xdr:row>22</xdr:row>
      <xdr:rowOff>76200</xdr:rowOff>
    </xdr:from>
    <xdr:to>
      <xdr:col>11</xdr:col>
      <xdr:colOff>396240</xdr:colOff>
      <xdr:row>34</xdr:row>
      <xdr:rowOff>137160</xdr:rowOff>
    </xdr:to>
    <xdr:pic>
      <xdr:nvPicPr>
        <xdr:cNvPr id="4" name="図 3">
          <a:extLst>
            <a:ext uri="{FF2B5EF4-FFF2-40B4-BE49-F238E27FC236}">
              <a16:creationId xmlns:a16="http://schemas.microsoft.com/office/drawing/2014/main" id="{00000000-0008-0000-4000-000004000000}"/>
            </a:ext>
          </a:extLst>
        </xdr:cNvPr>
        <xdr:cNvPicPr>
          <a:picLocks noChangeAspect="1"/>
        </xdr:cNvPicPr>
      </xdr:nvPicPr>
      <xdr:blipFill>
        <a:blip xmlns:r="http://schemas.openxmlformats.org/officeDocument/2006/relationships" r:embed="rId3"/>
        <a:stretch>
          <a:fillRect/>
        </a:stretch>
      </xdr:blipFill>
      <xdr:spPr>
        <a:xfrm>
          <a:off x="2628900" y="5074920"/>
          <a:ext cx="3893820" cy="2918460"/>
        </a:xfrm>
        <a:prstGeom prst="rect">
          <a:avLst/>
        </a:prstGeom>
      </xdr:spPr>
    </xdr:pic>
    <xdr:clientData/>
  </xdr:twoCellAnchor>
  <xdr:twoCellAnchor editAs="oneCell">
    <xdr:from>
      <xdr:col>16</xdr:col>
      <xdr:colOff>251460</xdr:colOff>
      <xdr:row>22</xdr:row>
      <xdr:rowOff>76200</xdr:rowOff>
    </xdr:from>
    <xdr:to>
      <xdr:col>22</xdr:col>
      <xdr:colOff>396240</xdr:colOff>
      <xdr:row>34</xdr:row>
      <xdr:rowOff>137160</xdr:rowOff>
    </xdr:to>
    <xdr:pic>
      <xdr:nvPicPr>
        <xdr:cNvPr id="5" name="図 4">
          <a:extLst>
            <a:ext uri="{FF2B5EF4-FFF2-40B4-BE49-F238E27FC236}">
              <a16:creationId xmlns:a16="http://schemas.microsoft.com/office/drawing/2014/main" id="{00000000-0008-0000-4000-000005000000}"/>
            </a:ext>
          </a:extLst>
        </xdr:cNvPr>
        <xdr:cNvPicPr>
          <a:picLocks noChangeAspect="1"/>
        </xdr:cNvPicPr>
      </xdr:nvPicPr>
      <xdr:blipFill>
        <a:blip xmlns:r="http://schemas.openxmlformats.org/officeDocument/2006/relationships" r:embed="rId4"/>
        <a:stretch>
          <a:fillRect/>
        </a:stretch>
      </xdr:blipFill>
      <xdr:spPr>
        <a:xfrm>
          <a:off x="8854440" y="5074920"/>
          <a:ext cx="3893820" cy="291846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5</xdr:col>
      <xdr:colOff>251460</xdr:colOff>
      <xdr:row>4</xdr:row>
      <xdr:rowOff>83820</xdr:rowOff>
    </xdr:from>
    <xdr:to>
      <xdr:col>11</xdr:col>
      <xdr:colOff>396240</xdr:colOff>
      <xdr:row>16</xdr:row>
      <xdr:rowOff>144780</xdr:rowOff>
    </xdr:to>
    <xdr:pic>
      <xdr:nvPicPr>
        <xdr:cNvPr id="2" name="図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xfrm>
          <a:off x="2628900" y="944880"/>
          <a:ext cx="3893820" cy="2918460"/>
        </a:xfrm>
        <a:prstGeom prst="rect">
          <a:avLst/>
        </a:prstGeom>
      </xdr:spPr>
    </xdr:pic>
    <xdr:clientData/>
  </xdr:twoCellAnchor>
  <xdr:twoCellAnchor editAs="oneCell">
    <xdr:from>
      <xdr:col>16</xdr:col>
      <xdr:colOff>251460</xdr:colOff>
      <xdr:row>4</xdr:row>
      <xdr:rowOff>83820</xdr:rowOff>
    </xdr:from>
    <xdr:to>
      <xdr:col>22</xdr:col>
      <xdr:colOff>396240</xdr:colOff>
      <xdr:row>16</xdr:row>
      <xdr:rowOff>144780</xdr:rowOff>
    </xdr:to>
    <xdr:pic>
      <xdr:nvPicPr>
        <xdr:cNvPr id="3" name="図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2"/>
        <a:stretch>
          <a:fillRect/>
        </a:stretch>
      </xdr:blipFill>
      <xdr:spPr>
        <a:xfrm>
          <a:off x="8854440" y="944880"/>
          <a:ext cx="3893820" cy="2918460"/>
        </a:xfrm>
        <a:prstGeom prst="rect">
          <a:avLst/>
        </a:prstGeom>
      </xdr:spPr>
    </xdr:pic>
    <xdr:clientData/>
  </xdr:twoCellAnchor>
  <xdr:twoCellAnchor editAs="oneCell">
    <xdr:from>
      <xdr:col>5</xdr:col>
      <xdr:colOff>251460</xdr:colOff>
      <xdr:row>22</xdr:row>
      <xdr:rowOff>83820</xdr:rowOff>
    </xdr:from>
    <xdr:to>
      <xdr:col>11</xdr:col>
      <xdr:colOff>396240</xdr:colOff>
      <xdr:row>34</xdr:row>
      <xdr:rowOff>144780</xdr:rowOff>
    </xdr:to>
    <xdr:pic>
      <xdr:nvPicPr>
        <xdr:cNvPr id="4" name="図 3">
          <a:extLst>
            <a:ext uri="{FF2B5EF4-FFF2-40B4-BE49-F238E27FC236}">
              <a16:creationId xmlns:a16="http://schemas.microsoft.com/office/drawing/2014/main" id="{00000000-0008-0000-4100-000004000000}"/>
            </a:ext>
          </a:extLst>
        </xdr:cNvPr>
        <xdr:cNvPicPr>
          <a:picLocks noChangeAspect="1"/>
        </xdr:cNvPicPr>
      </xdr:nvPicPr>
      <xdr:blipFill>
        <a:blip xmlns:r="http://schemas.openxmlformats.org/officeDocument/2006/relationships" r:embed="rId3"/>
        <a:stretch>
          <a:fillRect/>
        </a:stretch>
      </xdr:blipFill>
      <xdr:spPr>
        <a:xfrm>
          <a:off x="2628900" y="5082540"/>
          <a:ext cx="3893820" cy="2918460"/>
        </a:xfrm>
        <a:prstGeom prst="rect">
          <a:avLst/>
        </a:prstGeom>
      </xdr:spPr>
    </xdr:pic>
    <xdr:clientData/>
  </xdr:twoCellAnchor>
  <xdr:twoCellAnchor editAs="oneCell">
    <xdr:from>
      <xdr:col>16</xdr:col>
      <xdr:colOff>251460</xdr:colOff>
      <xdr:row>22</xdr:row>
      <xdr:rowOff>83820</xdr:rowOff>
    </xdr:from>
    <xdr:to>
      <xdr:col>22</xdr:col>
      <xdr:colOff>396240</xdr:colOff>
      <xdr:row>34</xdr:row>
      <xdr:rowOff>144780</xdr:rowOff>
    </xdr:to>
    <xdr:pic>
      <xdr:nvPicPr>
        <xdr:cNvPr id="5" name="図 4">
          <a:extLst>
            <a:ext uri="{FF2B5EF4-FFF2-40B4-BE49-F238E27FC236}">
              <a16:creationId xmlns:a16="http://schemas.microsoft.com/office/drawing/2014/main" id="{00000000-0008-0000-4100-000005000000}"/>
            </a:ext>
          </a:extLst>
        </xdr:cNvPr>
        <xdr:cNvPicPr>
          <a:picLocks noChangeAspect="1"/>
        </xdr:cNvPicPr>
      </xdr:nvPicPr>
      <xdr:blipFill>
        <a:blip xmlns:r="http://schemas.openxmlformats.org/officeDocument/2006/relationships" r:embed="rId4"/>
        <a:stretch>
          <a:fillRect/>
        </a:stretch>
      </xdr:blipFill>
      <xdr:spPr>
        <a:xfrm>
          <a:off x="8854440" y="5082540"/>
          <a:ext cx="3893820" cy="291846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42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42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43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43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44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5" name="図 4">
          <a:extLst>
            <a:ext uri="{FF2B5EF4-FFF2-40B4-BE49-F238E27FC236}">
              <a16:creationId xmlns:a16="http://schemas.microsoft.com/office/drawing/2014/main" id="{00000000-0008-0000-4400-000005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396240</xdr:colOff>
      <xdr:row>16</xdr:row>
      <xdr:rowOff>137160</xdr:rowOff>
    </xdr:to>
    <xdr:pic>
      <xdr:nvPicPr>
        <xdr:cNvPr id="2" name="図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3" name="図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4" name="図 3">
          <a:extLst>
            <a:ext uri="{FF2B5EF4-FFF2-40B4-BE49-F238E27FC236}">
              <a16:creationId xmlns:a16="http://schemas.microsoft.com/office/drawing/2014/main" id="{00000000-0008-0000-4500-000004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5" name="図 4">
          <a:extLst>
            <a:ext uri="{FF2B5EF4-FFF2-40B4-BE49-F238E27FC236}">
              <a16:creationId xmlns:a16="http://schemas.microsoft.com/office/drawing/2014/main" id="{00000000-0008-0000-4500-000005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396240</xdr:colOff>
      <xdr:row>16</xdr:row>
      <xdr:rowOff>137160</xdr:rowOff>
    </xdr:to>
    <xdr:pic>
      <xdr:nvPicPr>
        <xdr:cNvPr id="2" name="図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3" name="図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4" name="図 3">
          <a:extLst>
            <a:ext uri="{FF2B5EF4-FFF2-40B4-BE49-F238E27FC236}">
              <a16:creationId xmlns:a16="http://schemas.microsoft.com/office/drawing/2014/main" id="{00000000-0008-0000-4600-000004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5" name="図 4">
          <a:extLst>
            <a:ext uri="{FF2B5EF4-FFF2-40B4-BE49-F238E27FC236}">
              <a16:creationId xmlns:a16="http://schemas.microsoft.com/office/drawing/2014/main" id="{00000000-0008-0000-4600-000005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47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47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5</xdr:col>
      <xdr:colOff>259080</xdr:colOff>
      <xdr:row>4</xdr:row>
      <xdr:rowOff>76200</xdr:rowOff>
    </xdr:from>
    <xdr:to>
      <xdr:col>11</xdr:col>
      <xdr:colOff>403860</xdr:colOff>
      <xdr:row>16</xdr:row>
      <xdr:rowOff>137160</xdr:rowOff>
    </xdr:to>
    <xdr:pic>
      <xdr:nvPicPr>
        <xdr:cNvPr id="2" name="図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2636520" y="937260"/>
          <a:ext cx="3893820" cy="2918460"/>
        </a:xfrm>
        <a:prstGeom prst="rect">
          <a:avLst/>
        </a:prstGeom>
      </xdr:spPr>
    </xdr:pic>
    <xdr:clientData/>
  </xdr:twoCellAnchor>
  <xdr:twoCellAnchor editAs="oneCell">
    <xdr:from>
      <xdr:col>16</xdr:col>
      <xdr:colOff>259080</xdr:colOff>
      <xdr:row>4</xdr:row>
      <xdr:rowOff>76200</xdr:rowOff>
    </xdr:from>
    <xdr:to>
      <xdr:col>22</xdr:col>
      <xdr:colOff>403860</xdr:colOff>
      <xdr:row>16</xdr:row>
      <xdr:rowOff>137160</xdr:rowOff>
    </xdr:to>
    <xdr:pic>
      <xdr:nvPicPr>
        <xdr:cNvPr id="3" name="図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2"/>
        <a:stretch>
          <a:fillRect/>
        </a:stretch>
      </xdr:blipFill>
      <xdr:spPr>
        <a:xfrm>
          <a:off x="8862060" y="937260"/>
          <a:ext cx="3893820" cy="2918460"/>
        </a:xfrm>
        <a:prstGeom prst="rect">
          <a:avLst/>
        </a:prstGeom>
      </xdr:spPr>
    </xdr:pic>
    <xdr:clientData/>
  </xdr:twoCellAnchor>
  <xdr:twoCellAnchor editAs="oneCell">
    <xdr:from>
      <xdr:col>5</xdr:col>
      <xdr:colOff>259080</xdr:colOff>
      <xdr:row>22</xdr:row>
      <xdr:rowOff>76200</xdr:rowOff>
    </xdr:from>
    <xdr:to>
      <xdr:col>11</xdr:col>
      <xdr:colOff>403860</xdr:colOff>
      <xdr:row>34</xdr:row>
      <xdr:rowOff>137160</xdr:rowOff>
    </xdr:to>
    <xdr:pic>
      <xdr:nvPicPr>
        <xdr:cNvPr id="4" name="図 3">
          <a:extLst>
            <a:ext uri="{FF2B5EF4-FFF2-40B4-BE49-F238E27FC236}">
              <a16:creationId xmlns:a16="http://schemas.microsoft.com/office/drawing/2014/main" id="{00000000-0008-0000-4800-000004000000}"/>
            </a:ext>
          </a:extLst>
        </xdr:cNvPr>
        <xdr:cNvPicPr>
          <a:picLocks noChangeAspect="1"/>
        </xdr:cNvPicPr>
      </xdr:nvPicPr>
      <xdr:blipFill>
        <a:blip xmlns:r="http://schemas.openxmlformats.org/officeDocument/2006/relationships" r:embed="rId3"/>
        <a:stretch>
          <a:fillRect/>
        </a:stretch>
      </xdr:blipFill>
      <xdr:spPr>
        <a:xfrm>
          <a:off x="2636520" y="5074920"/>
          <a:ext cx="3893820" cy="2918460"/>
        </a:xfrm>
        <a:prstGeom prst="rect">
          <a:avLst/>
        </a:prstGeom>
      </xdr:spPr>
    </xdr:pic>
    <xdr:clientData/>
  </xdr:twoCellAnchor>
  <xdr:twoCellAnchor editAs="oneCell">
    <xdr:from>
      <xdr:col>16</xdr:col>
      <xdr:colOff>259080</xdr:colOff>
      <xdr:row>22</xdr:row>
      <xdr:rowOff>76200</xdr:rowOff>
    </xdr:from>
    <xdr:to>
      <xdr:col>22</xdr:col>
      <xdr:colOff>403860</xdr:colOff>
      <xdr:row>34</xdr:row>
      <xdr:rowOff>137160</xdr:rowOff>
    </xdr:to>
    <xdr:pic>
      <xdr:nvPicPr>
        <xdr:cNvPr id="5" name="図 4">
          <a:extLst>
            <a:ext uri="{FF2B5EF4-FFF2-40B4-BE49-F238E27FC236}">
              <a16:creationId xmlns:a16="http://schemas.microsoft.com/office/drawing/2014/main" id="{00000000-0008-0000-4800-000005000000}"/>
            </a:ext>
          </a:extLst>
        </xdr:cNvPr>
        <xdr:cNvPicPr>
          <a:picLocks noChangeAspect="1"/>
        </xdr:cNvPicPr>
      </xdr:nvPicPr>
      <xdr:blipFill>
        <a:blip xmlns:r="http://schemas.openxmlformats.org/officeDocument/2006/relationships" r:embed="rId4"/>
        <a:stretch>
          <a:fillRect/>
        </a:stretch>
      </xdr:blipFill>
      <xdr:spPr>
        <a:xfrm>
          <a:off x="8862060" y="5074920"/>
          <a:ext cx="3893820" cy="29184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49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9" name="図 8">
          <a:extLst>
            <a:ext uri="{FF2B5EF4-FFF2-40B4-BE49-F238E27FC236}">
              <a16:creationId xmlns:a16="http://schemas.microsoft.com/office/drawing/2014/main" id="{00000000-0008-0000-4900-000009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388620</xdr:colOff>
      <xdr:row>16</xdr:row>
      <xdr:rowOff>137160</xdr:rowOff>
    </xdr:to>
    <xdr:pic>
      <xdr:nvPicPr>
        <xdr:cNvPr id="2" name="図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3" name="図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4" name="図 3">
          <a:extLst>
            <a:ext uri="{FF2B5EF4-FFF2-40B4-BE49-F238E27FC236}">
              <a16:creationId xmlns:a16="http://schemas.microsoft.com/office/drawing/2014/main" id="{00000000-0008-0000-4A00-000004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4A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24</xdr:col>
      <xdr:colOff>501650</xdr:colOff>
      <xdr:row>5</xdr:row>
      <xdr:rowOff>165100</xdr:rowOff>
    </xdr:from>
    <xdr:to>
      <xdr:col>25</xdr:col>
      <xdr:colOff>273050</xdr:colOff>
      <xdr:row>6</xdr:row>
      <xdr:rowOff>215900</xdr:rowOff>
    </xdr:to>
    <xdr:sp macro="" textlink="">
      <xdr:nvSpPr>
        <xdr:cNvPr id="98306" name="AutoShape 2">
          <a:extLst>
            <a:ext uri="{FF2B5EF4-FFF2-40B4-BE49-F238E27FC236}">
              <a16:creationId xmlns:a16="http://schemas.microsoft.com/office/drawing/2014/main" id="{00000000-0008-0000-4B00-000002800100}"/>
            </a:ext>
          </a:extLst>
        </xdr:cNvPr>
        <xdr:cNvSpPr>
          <a:spLocks noChangeAspect="1" noChangeArrowheads="1"/>
        </xdr:cNvSpPr>
      </xdr:nvSpPr>
      <xdr:spPr bwMode="auto">
        <a:xfrm>
          <a:off x="14243050" y="1289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251460</xdr:colOff>
      <xdr:row>4</xdr:row>
      <xdr:rowOff>76200</xdr:rowOff>
    </xdr:from>
    <xdr:to>
      <xdr:col>11</xdr:col>
      <xdr:colOff>403860</xdr:colOff>
      <xdr:row>16</xdr:row>
      <xdr:rowOff>137160</xdr:rowOff>
    </xdr:to>
    <xdr:pic>
      <xdr:nvPicPr>
        <xdr:cNvPr id="2" name="図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xfrm>
          <a:off x="2628900" y="937260"/>
          <a:ext cx="3901440" cy="2918460"/>
        </a:xfrm>
        <a:prstGeom prst="rect">
          <a:avLst/>
        </a:prstGeom>
      </xdr:spPr>
    </xdr:pic>
    <xdr:clientData/>
  </xdr:twoCellAnchor>
  <xdr:twoCellAnchor editAs="oneCell">
    <xdr:from>
      <xdr:col>16</xdr:col>
      <xdr:colOff>251460</xdr:colOff>
      <xdr:row>4</xdr:row>
      <xdr:rowOff>76200</xdr:rowOff>
    </xdr:from>
    <xdr:to>
      <xdr:col>22</xdr:col>
      <xdr:colOff>403860</xdr:colOff>
      <xdr:row>16</xdr:row>
      <xdr:rowOff>137160</xdr:rowOff>
    </xdr:to>
    <xdr:pic>
      <xdr:nvPicPr>
        <xdr:cNvPr id="3" name="図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2"/>
        <a:stretch>
          <a:fillRect/>
        </a:stretch>
      </xdr:blipFill>
      <xdr:spPr>
        <a:xfrm>
          <a:off x="8854440" y="937260"/>
          <a:ext cx="3901440" cy="2918460"/>
        </a:xfrm>
        <a:prstGeom prst="rect">
          <a:avLst/>
        </a:prstGeom>
      </xdr:spPr>
    </xdr:pic>
    <xdr:clientData/>
  </xdr:twoCellAnchor>
  <xdr:twoCellAnchor editAs="oneCell">
    <xdr:from>
      <xdr:col>5</xdr:col>
      <xdr:colOff>251460</xdr:colOff>
      <xdr:row>22</xdr:row>
      <xdr:rowOff>76200</xdr:rowOff>
    </xdr:from>
    <xdr:to>
      <xdr:col>11</xdr:col>
      <xdr:colOff>403860</xdr:colOff>
      <xdr:row>34</xdr:row>
      <xdr:rowOff>137160</xdr:rowOff>
    </xdr:to>
    <xdr:pic>
      <xdr:nvPicPr>
        <xdr:cNvPr id="4" name="図 3">
          <a:extLst>
            <a:ext uri="{FF2B5EF4-FFF2-40B4-BE49-F238E27FC236}">
              <a16:creationId xmlns:a16="http://schemas.microsoft.com/office/drawing/2014/main" id="{00000000-0008-0000-4B00-000004000000}"/>
            </a:ext>
          </a:extLst>
        </xdr:cNvPr>
        <xdr:cNvPicPr>
          <a:picLocks noChangeAspect="1"/>
        </xdr:cNvPicPr>
      </xdr:nvPicPr>
      <xdr:blipFill>
        <a:blip xmlns:r="http://schemas.openxmlformats.org/officeDocument/2006/relationships" r:embed="rId3"/>
        <a:stretch>
          <a:fillRect/>
        </a:stretch>
      </xdr:blipFill>
      <xdr:spPr>
        <a:xfrm>
          <a:off x="2628900" y="5074920"/>
          <a:ext cx="3901440" cy="2918460"/>
        </a:xfrm>
        <a:prstGeom prst="rect">
          <a:avLst/>
        </a:prstGeom>
      </xdr:spPr>
    </xdr:pic>
    <xdr:clientData/>
  </xdr:twoCellAnchor>
  <xdr:twoCellAnchor editAs="oneCell">
    <xdr:from>
      <xdr:col>16</xdr:col>
      <xdr:colOff>251460</xdr:colOff>
      <xdr:row>22</xdr:row>
      <xdr:rowOff>76200</xdr:rowOff>
    </xdr:from>
    <xdr:to>
      <xdr:col>22</xdr:col>
      <xdr:colOff>403860</xdr:colOff>
      <xdr:row>34</xdr:row>
      <xdr:rowOff>137160</xdr:rowOff>
    </xdr:to>
    <xdr:pic>
      <xdr:nvPicPr>
        <xdr:cNvPr id="5" name="図 4">
          <a:extLst>
            <a:ext uri="{FF2B5EF4-FFF2-40B4-BE49-F238E27FC236}">
              <a16:creationId xmlns:a16="http://schemas.microsoft.com/office/drawing/2014/main" id="{00000000-0008-0000-4B00-000005000000}"/>
            </a:ext>
          </a:extLst>
        </xdr:cNvPr>
        <xdr:cNvPicPr>
          <a:picLocks noChangeAspect="1"/>
        </xdr:cNvPicPr>
      </xdr:nvPicPr>
      <xdr:blipFill>
        <a:blip xmlns:r="http://schemas.openxmlformats.org/officeDocument/2006/relationships" r:embed="rId4"/>
        <a:stretch>
          <a:fillRect/>
        </a:stretch>
      </xdr:blipFill>
      <xdr:spPr>
        <a:xfrm>
          <a:off x="8854440" y="5074920"/>
          <a:ext cx="3901440" cy="29184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25</xdr:col>
      <xdr:colOff>228600</xdr:colOff>
      <xdr:row>6</xdr:row>
      <xdr:rowOff>0</xdr:rowOff>
    </xdr:from>
    <xdr:to>
      <xdr:col>26</xdr:col>
      <xdr:colOff>0</xdr:colOff>
      <xdr:row>7</xdr:row>
      <xdr:rowOff>50800</xdr:rowOff>
    </xdr:to>
    <xdr:sp macro="" textlink="">
      <xdr:nvSpPr>
        <xdr:cNvPr id="2" name="AutoShape 2">
          <a:extLst>
            <a:ext uri="{FF2B5EF4-FFF2-40B4-BE49-F238E27FC236}">
              <a16:creationId xmlns:a16="http://schemas.microsoft.com/office/drawing/2014/main" id="{00000000-0008-0000-4C00-000002000000}"/>
            </a:ext>
          </a:extLst>
        </xdr:cNvPr>
        <xdr:cNvSpPr>
          <a:spLocks noChangeAspect="1" noChangeArrowheads="1"/>
        </xdr:cNvSpPr>
      </xdr:nvSpPr>
      <xdr:spPr bwMode="auto">
        <a:xfrm>
          <a:off x="14503400" y="137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4" name="図 3">
          <a:extLst>
            <a:ext uri="{FF2B5EF4-FFF2-40B4-BE49-F238E27FC236}">
              <a16:creationId xmlns:a16="http://schemas.microsoft.com/office/drawing/2014/main" id="{00000000-0008-0000-4C00-000004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4C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4C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25</xdr:col>
      <xdr:colOff>488950</xdr:colOff>
      <xdr:row>6</xdr:row>
      <xdr:rowOff>76200</xdr:rowOff>
    </xdr:from>
    <xdr:to>
      <xdr:col>26</xdr:col>
      <xdr:colOff>260350</xdr:colOff>
      <xdr:row>7</xdr:row>
      <xdr:rowOff>127000</xdr:rowOff>
    </xdr:to>
    <xdr:sp macro="" textlink="">
      <xdr:nvSpPr>
        <xdr:cNvPr id="2" name="AutoShape 2">
          <a:extLst>
            <a:ext uri="{FF2B5EF4-FFF2-40B4-BE49-F238E27FC236}">
              <a16:creationId xmlns:a16="http://schemas.microsoft.com/office/drawing/2014/main" id="{00000000-0008-0000-4D00-000002000000}"/>
            </a:ext>
          </a:extLst>
        </xdr:cNvPr>
        <xdr:cNvSpPr>
          <a:spLocks noChangeAspect="1" noChangeArrowheads="1"/>
        </xdr:cNvSpPr>
      </xdr:nvSpPr>
      <xdr:spPr bwMode="auto">
        <a:xfrm>
          <a:off x="14763750" y="1454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4" name="図 3">
          <a:extLst>
            <a:ext uri="{FF2B5EF4-FFF2-40B4-BE49-F238E27FC236}">
              <a16:creationId xmlns:a16="http://schemas.microsoft.com/office/drawing/2014/main" id="{00000000-0008-0000-4D00-000004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4D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4D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26</xdr:col>
      <xdr:colOff>215900</xdr:colOff>
      <xdr:row>6</xdr:row>
      <xdr:rowOff>171450</xdr:rowOff>
    </xdr:from>
    <xdr:to>
      <xdr:col>26</xdr:col>
      <xdr:colOff>520700</xdr:colOff>
      <xdr:row>7</xdr:row>
      <xdr:rowOff>222250</xdr:rowOff>
    </xdr:to>
    <xdr:sp macro="" textlink="">
      <xdr:nvSpPr>
        <xdr:cNvPr id="2" name="AutoShape 2">
          <a:extLst>
            <a:ext uri="{FF2B5EF4-FFF2-40B4-BE49-F238E27FC236}">
              <a16:creationId xmlns:a16="http://schemas.microsoft.com/office/drawing/2014/main" id="{00000000-0008-0000-4E00-000002000000}"/>
            </a:ext>
          </a:extLst>
        </xdr:cNvPr>
        <xdr:cNvSpPr>
          <a:spLocks noChangeAspect="1" noChangeArrowheads="1"/>
        </xdr:cNvSpPr>
      </xdr:nvSpPr>
      <xdr:spPr bwMode="auto">
        <a:xfrm>
          <a:off x="15024100" y="154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251460</xdr:colOff>
      <xdr:row>4</xdr:row>
      <xdr:rowOff>76200</xdr:rowOff>
    </xdr:from>
    <xdr:to>
      <xdr:col>11</xdr:col>
      <xdr:colOff>396240</xdr:colOff>
      <xdr:row>16</xdr:row>
      <xdr:rowOff>137160</xdr:rowOff>
    </xdr:to>
    <xdr:pic>
      <xdr:nvPicPr>
        <xdr:cNvPr id="3" name="図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2628900" y="937260"/>
          <a:ext cx="3893820" cy="2918460"/>
        </a:xfrm>
        <a:prstGeom prst="rect">
          <a:avLst/>
        </a:prstGeom>
      </xdr:spPr>
    </xdr:pic>
    <xdr:clientData/>
  </xdr:twoCellAnchor>
  <xdr:twoCellAnchor editAs="oneCell">
    <xdr:from>
      <xdr:col>16</xdr:col>
      <xdr:colOff>251460</xdr:colOff>
      <xdr:row>4</xdr:row>
      <xdr:rowOff>76200</xdr:rowOff>
    </xdr:from>
    <xdr:to>
      <xdr:col>22</xdr:col>
      <xdr:colOff>396240</xdr:colOff>
      <xdr:row>16</xdr:row>
      <xdr:rowOff>137160</xdr:rowOff>
    </xdr:to>
    <xdr:pic>
      <xdr:nvPicPr>
        <xdr:cNvPr id="4" name="図 3">
          <a:extLst>
            <a:ext uri="{FF2B5EF4-FFF2-40B4-BE49-F238E27FC236}">
              <a16:creationId xmlns:a16="http://schemas.microsoft.com/office/drawing/2014/main" id="{00000000-0008-0000-4E00-000004000000}"/>
            </a:ext>
          </a:extLst>
        </xdr:cNvPr>
        <xdr:cNvPicPr>
          <a:picLocks noChangeAspect="1"/>
        </xdr:cNvPicPr>
      </xdr:nvPicPr>
      <xdr:blipFill>
        <a:blip xmlns:r="http://schemas.openxmlformats.org/officeDocument/2006/relationships" r:embed="rId2"/>
        <a:stretch>
          <a:fillRect/>
        </a:stretch>
      </xdr:blipFill>
      <xdr:spPr>
        <a:xfrm>
          <a:off x="8854440" y="937260"/>
          <a:ext cx="3893820" cy="2918460"/>
        </a:xfrm>
        <a:prstGeom prst="rect">
          <a:avLst/>
        </a:prstGeom>
      </xdr:spPr>
    </xdr:pic>
    <xdr:clientData/>
  </xdr:twoCellAnchor>
  <xdr:twoCellAnchor editAs="oneCell">
    <xdr:from>
      <xdr:col>5</xdr:col>
      <xdr:colOff>251460</xdr:colOff>
      <xdr:row>22</xdr:row>
      <xdr:rowOff>76200</xdr:rowOff>
    </xdr:from>
    <xdr:to>
      <xdr:col>11</xdr:col>
      <xdr:colOff>396240</xdr:colOff>
      <xdr:row>34</xdr:row>
      <xdr:rowOff>137160</xdr:rowOff>
    </xdr:to>
    <xdr:pic>
      <xdr:nvPicPr>
        <xdr:cNvPr id="9" name="図 8">
          <a:extLst>
            <a:ext uri="{FF2B5EF4-FFF2-40B4-BE49-F238E27FC236}">
              <a16:creationId xmlns:a16="http://schemas.microsoft.com/office/drawing/2014/main" id="{00000000-0008-0000-4E00-000009000000}"/>
            </a:ext>
          </a:extLst>
        </xdr:cNvPr>
        <xdr:cNvPicPr>
          <a:picLocks noChangeAspect="1"/>
        </xdr:cNvPicPr>
      </xdr:nvPicPr>
      <xdr:blipFill>
        <a:blip xmlns:r="http://schemas.openxmlformats.org/officeDocument/2006/relationships" r:embed="rId3"/>
        <a:stretch>
          <a:fillRect/>
        </a:stretch>
      </xdr:blipFill>
      <xdr:spPr>
        <a:xfrm>
          <a:off x="2628900" y="5074920"/>
          <a:ext cx="3893820" cy="2918460"/>
        </a:xfrm>
        <a:prstGeom prst="rect">
          <a:avLst/>
        </a:prstGeom>
      </xdr:spPr>
    </xdr:pic>
    <xdr:clientData/>
  </xdr:twoCellAnchor>
  <xdr:twoCellAnchor editAs="oneCell">
    <xdr:from>
      <xdr:col>16</xdr:col>
      <xdr:colOff>251460</xdr:colOff>
      <xdr:row>22</xdr:row>
      <xdr:rowOff>76200</xdr:rowOff>
    </xdr:from>
    <xdr:to>
      <xdr:col>22</xdr:col>
      <xdr:colOff>396240</xdr:colOff>
      <xdr:row>34</xdr:row>
      <xdr:rowOff>137160</xdr:rowOff>
    </xdr:to>
    <xdr:pic>
      <xdr:nvPicPr>
        <xdr:cNvPr id="10" name="図 9">
          <a:extLst>
            <a:ext uri="{FF2B5EF4-FFF2-40B4-BE49-F238E27FC236}">
              <a16:creationId xmlns:a16="http://schemas.microsoft.com/office/drawing/2014/main" id="{00000000-0008-0000-4E00-00000A000000}"/>
            </a:ext>
          </a:extLst>
        </xdr:cNvPr>
        <xdr:cNvPicPr>
          <a:picLocks noChangeAspect="1"/>
        </xdr:cNvPicPr>
      </xdr:nvPicPr>
      <xdr:blipFill>
        <a:blip xmlns:r="http://schemas.openxmlformats.org/officeDocument/2006/relationships" r:embed="rId4"/>
        <a:stretch>
          <a:fillRect/>
        </a:stretch>
      </xdr:blipFill>
      <xdr:spPr>
        <a:xfrm>
          <a:off x="8854440" y="5074920"/>
          <a:ext cx="3893820" cy="29184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26</xdr:col>
      <xdr:colOff>482600</xdr:colOff>
      <xdr:row>6</xdr:row>
      <xdr:rowOff>247650</xdr:rowOff>
    </xdr:from>
    <xdr:to>
      <xdr:col>27</xdr:col>
      <xdr:colOff>254000</xdr:colOff>
      <xdr:row>8</xdr:row>
      <xdr:rowOff>50800</xdr:rowOff>
    </xdr:to>
    <xdr:sp macro="" textlink="">
      <xdr:nvSpPr>
        <xdr:cNvPr id="2" name="AutoShape 2">
          <a:extLst>
            <a:ext uri="{FF2B5EF4-FFF2-40B4-BE49-F238E27FC236}">
              <a16:creationId xmlns:a16="http://schemas.microsoft.com/office/drawing/2014/main" id="{00000000-0008-0000-4F00-000002000000}"/>
            </a:ext>
          </a:extLst>
        </xdr:cNvPr>
        <xdr:cNvSpPr>
          <a:spLocks noChangeAspect="1" noChangeArrowheads="1"/>
        </xdr:cNvSpPr>
      </xdr:nvSpPr>
      <xdr:spPr bwMode="auto">
        <a:xfrm>
          <a:off x="15290800" y="1625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144780</xdr:rowOff>
    </xdr:to>
    <xdr:pic>
      <xdr:nvPicPr>
        <xdr:cNvPr id="3" name="図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2608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144780</xdr:rowOff>
    </xdr:to>
    <xdr:pic>
      <xdr:nvPicPr>
        <xdr:cNvPr id="4" name="図 3">
          <a:extLst>
            <a:ext uri="{FF2B5EF4-FFF2-40B4-BE49-F238E27FC236}">
              <a16:creationId xmlns:a16="http://schemas.microsoft.com/office/drawing/2014/main" id="{00000000-0008-0000-4F00-000004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2608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144780</xdr:rowOff>
    </xdr:to>
    <xdr:pic>
      <xdr:nvPicPr>
        <xdr:cNvPr id="5" name="図 4">
          <a:extLst>
            <a:ext uri="{FF2B5EF4-FFF2-40B4-BE49-F238E27FC236}">
              <a16:creationId xmlns:a16="http://schemas.microsoft.com/office/drawing/2014/main" id="{00000000-0008-0000-4F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2608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144780</xdr:rowOff>
    </xdr:to>
    <xdr:pic>
      <xdr:nvPicPr>
        <xdr:cNvPr id="6" name="図 5">
          <a:extLst>
            <a:ext uri="{FF2B5EF4-FFF2-40B4-BE49-F238E27FC236}">
              <a16:creationId xmlns:a16="http://schemas.microsoft.com/office/drawing/2014/main" id="{00000000-0008-0000-4F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2608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27</xdr:col>
      <xdr:colOff>215900</xdr:colOff>
      <xdr:row>7</xdr:row>
      <xdr:rowOff>101600</xdr:rowOff>
    </xdr:from>
    <xdr:to>
      <xdr:col>27</xdr:col>
      <xdr:colOff>520700</xdr:colOff>
      <xdr:row>8</xdr:row>
      <xdr:rowOff>158750</xdr:rowOff>
    </xdr:to>
    <xdr:sp macro="" textlink="">
      <xdr:nvSpPr>
        <xdr:cNvPr id="2" name="AutoShape 2">
          <a:extLst>
            <a:ext uri="{FF2B5EF4-FFF2-40B4-BE49-F238E27FC236}">
              <a16:creationId xmlns:a16="http://schemas.microsoft.com/office/drawing/2014/main" id="{00000000-0008-0000-5000-000002000000}"/>
            </a:ext>
          </a:extLst>
        </xdr:cNvPr>
        <xdr:cNvSpPr>
          <a:spLocks noChangeAspect="1" noChangeArrowheads="1"/>
        </xdr:cNvSpPr>
      </xdr:nvSpPr>
      <xdr:spPr bwMode="auto">
        <a:xfrm>
          <a:off x="15557500" y="173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251460</xdr:colOff>
      <xdr:row>4</xdr:row>
      <xdr:rowOff>76200</xdr:rowOff>
    </xdr:from>
    <xdr:to>
      <xdr:col>11</xdr:col>
      <xdr:colOff>403860</xdr:colOff>
      <xdr:row>16</xdr:row>
      <xdr:rowOff>137160</xdr:rowOff>
    </xdr:to>
    <xdr:pic>
      <xdr:nvPicPr>
        <xdr:cNvPr id="3" name="図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2628900" y="937260"/>
          <a:ext cx="3901440" cy="2918460"/>
        </a:xfrm>
        <a:prstGeom prst="rect">
          <a:avLst/>
        </a:prstGeom>
      </xdr:spPr>
    </xdr:pic>
    <xdr:clientData/>
  </xdr:twoCellAnchor>
  <xdr:twoCellAnchor editAs="oneCell">
    <xdr:from>
      <xdr:col>16</xdr:col>
      <xdr:colOff>251460</xdr:colOff>
      <xdr:row>4</xdr:row>
      <xdr:rowOff>76200</xdr:rowOff>
    </xdr:from>
    <xdr:to>
      <xdr:col>22</xdr:col>
      <xdr:colOff>403860</xdr:colOff>
      <xdr:row>16</xdr:row>
      <xdr:rowOff>137160</xdr:rowOff>
    </xdr:to>
    <xdr:pic>
      <xdr:nvPicPr>
        <xdr:cNvPr id="4" name="図 3">
          <a:extLst>
            <a:ext uri="{FF2B5EF4-FFF2-40B4-BE49-F238E27FC236}">
              <a16:creationId xmlns:a16="http://schemas.microsoft.com/office/drawing/2014/main" id="{00000000-0008-0000-5000-000004000000}"/>
            </a:ext>
          </a:extLst>
        </xdr:cNvPr>
        <xdr:cNvPicPr>
          <a:picLocks noChangeAspect="1"/>
        </xdr:cNvPicPr>
      </xdr:nvPicPr>
      <xdr:blipFill>
        <a:blip xmlns:r="http://schemas.openxmlformats.org/officeDocument/2006/relationships" r:embed="rId2"/>
        <a:stretch>
          <a:fillRect/>
        </a:stretch>
      </xdr:blipFill>
      <xdr:spPr>
        <a:xfrm>
          <a:off x="8854440" y="937260"/>
          <a:ext cx="3901440" cy="2918460"/>
        </a:xfrm>
        <a:prstGeom prst="rect">
          <a:avLst/>
        </a:prstGeom>
      </xdr:spPr>
    </xdr:pic>
    <xdr:clientData/>
  </xdr:twoCellAnchor>
  <xdr:twoCellAnchor editAs="oneCell">
    <xdr:from>
      <xdr:col>5</xdr:col>
      <xdr:colOff>251460</xdr:colOff>
      <xdr:row>22</xdr:row>
      <xdr:rowOff>76200</xdr:rowOff>
    </xdr:from>
    <xdr:to>
      <xdr:col>11</xdr:col>
      <xdr:colOff>403860</xdr:colOff>
      <xdr:row>34</xdr:row>
      <xdr:rowOff>137160</xdr:rowOff>
    </xdr:to>
    <xdr:pic>
      <xdr:nvPicPr>
        <xdr:cNvPr id="5" name="図 4">
          <a:extLst>
            <a:ext uri="{FF2B5EF4-FFF2-40B4-BE49-F238E27FC236}">
              <a16:creationId xmlns:a16="http://schemas.microsoft.com/office/drawing/2014/main" id="{00000000-0008-0000-5000-000005000000}"/>
            </a:ext>
          </a:extLst>
        </xdr:cNvPr>
        <xdr:cNvPicPr>
          <a:picLocks noChangeAspect="1"/>
        </xdr:cNvPicPr>
      </xdr:nvPicPr>
      <xdr:blipFill>
        <a:blip xmlns:r="http://schemas.openxmlformats.org/officeDocument/2006/relationships" r:embed="rId3"/>
        <a:stretch>
          <a:fillRect/>
        </a:stretch>
      </xdr:blipFill>
      <xdr:spPr>
        <a:xfrm>
          <a:off x="2628900" y="5074920"/>
          <a:ext cx="3901440" cy="2918460"/>
        </a:xfrm>
        <a:prstGeom prst="rect">
          <a:avLst/>
        </a:prstGeom>
      </xdr:spPr>
    </xdr:pic>
    <xdr:clientData/>
  </xdr:twoCellAnchor>
  <xdr:twoCellAnchor editAs="oneCell">
    <xdr:from>
      <xdr:col>16</xdr:col>
      <xdr:colOff>251460</xdr:colOff>
      <xdr:row>22</xdr:row>
      <xdr:rowOff>76200</xdr:rowOff>
    </xdr:from>
    <xdr:to>
      <xdr:col>22</xdr:col>
      <xdr:colOff>403860</xdr:colOff>
      <xdr:row>34</xdr:row>
      <xdr:rowOff>137160</xdr:rowOff>
    </xdr:to>
    <xdr:pic>
      <xdr:nvPicPr>
        <xdr:cNvPr id="6" name="図 5">
          <a:extLst>
            <a:ext uri="{FF2B5EF4-FFF2-40B4-BE49-F238E27FC236}">
              <a16:creationId xmlns:a16="http://schemas.microsoft.com/office/drawing/2014/main" id="{00000000-0008-0000-5000-000006000000}"/>
            </a:ext>
          </a:extLst>
        </xdr:cNvPr>
        <xdr:cNvPicPr>
          <a:picLocks noChangeAspect="1"/>
        </xdr:cNvPicPr>
      </xdr:nvPicPr>
      <xdr:blipFill>
        <a:blip xmlns:r="http://schemas.openxmlformats.org/officeDocument/2006/relationships" r:embed="rId4"/>
        <a:stretch>
          <a:fillRect/>
        </a:stretch>
      </xdr:blipFill>
      <xdr:spPr>
        <a:xfrm>
          <a:off x="8854440" y="5074920"/>
          <a:ext cx="3901440" cy="29184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27</xdr:col>
      <xdr:colOff>222250</xdr:colOff>
      <xdr:row>7</xdr:row>
      <xdr:rowOff>107950</xdr:rowOff>
    </xdr:from>
    <xdr:to>
      <xdr:col>28</xdr:col>
      <xdr:colOff>1270</xdr:colOff>
      <xdr:row>8</xdr:row>
      <xdr:rowOff>165100</xdr:rowOff>
    </xdr:to>
    <xdr:sp macro="" textlink="">
      <xdr:nvSpPr>
        <xdr:cNvPr id="2" name="AutoShape 2">
          <a:extLst>
            <a:ext uri="{FF2B5EF4-FFF2-40B4-BE49-F238E27FC236}">
              <a16:creationId xmlns:a16="http://schemas.microsoft.com/office/drawing/2014/main" id="{00000000-0008-0000-5100-000002000000}"/>
            </a:ext>
          </a:extLst>
        </xdr:cNvPr>
        <xdr:cNvSpPr>
          <a:spLocks noChangeAspect="1" noChangeArrowheads="1"/>
        </xdr:cNvSpPr>
      </xdr:nvSpPr>
      <xdr:spPr bwMode="auto">
        <a:xfrm>
          <a:off x="1556385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259080</xdr:colOff>
      <xdr:row>4</xdr:row>
      <xdr:rowOff>76200</xdr:rowOff>
    </xdr:from>
    <xdr:to>
      <xdr:col>11</xdr:col>
      <xdr:colOff>411480</xdr:colOff>
      <xdr:row>16</xdr:row>
      <xdr:rowOff>137160</xdr:rowOff>
    </xdr:to>
    <xdr:pic>
      <xdr:nvPicPr>
        <xdr:cNvPr id="7" name="図 6">
          <a:extLst>
            <a:ext uri="{FF2B5EF4-FFF2-40B4-BE49-F238E27FC236}">
              <a16:creationId xmlns:a16="http://schemas.microsoft.com/office/drawing/2014/main" id="{00000000-0008-0000-5100-000007000000}"/>
            </a:ext>
          </a:extLst>
        </xdr:cNvPr>
        <xdr:cNvPicPr>
          <a:picLocks noChangeAspect="1"/>
        </xdr:cNvPicPr>
      </xdr:nvPicPr>
      <xdr:blipFill>
        <a:blip xmlns:r="http://schemas.openxmlformats.org/officeDocument/2006/relationships" r:embed="rId1"/>
        <a:stretch>
          <a:fillRect/>
        </a:stretch>
      </xdr:blipFill>
      <xdr:spPr>
        <a:xfrm>
          <a:off x="2636520" y="937260"/>
          <a:ext cx="3901440" cy="2918460"/>
        </a:xfrm>
        <a:prstGeom prst="rect">
          <a:avLst/>
        </a:prstGeom>
      </xdr:spPr>
    </xdr:pic>
    <xdr:clientData/>
  </xdr:twoCellAnchor>
  <xdr:twoCellAnchor editAs="oneCell">
    <xdr:from>
      <xdr:col>16</xdr:col>
      <xdr:colOff>259080</xdr:colOff>
      <xdr:row>4</xdr:row>
      <xdr:rowOff>76200</xdr:rowOff>
    </xdr:from>
    <xdr:to>
      <xdr:col>22</xdr:col>
      <xdr:colOff>411480</xdr:colOff>
      <xdr:row>16</xdr:row>
      <xdr:rowOff>137160</xdr:rowOff>
    </xdr:to>
    <xdr:pic>
      <xdr:nvPicPr>
        <xdr:cNvPr id="8" name="図 7">
          <a:extLst>
            <a:ext uri="{FF2B5EF4-FFF2-40B4-BE49-F238E27FC236}">
              <a16:creationId xmlns:a16="http://schemas.microsoft.com/office/drawing/2014/main" id="{00000000-0008-0000-5100-000008000000}"/>
            </a:ext>
          </a:extLst>
        </xdr:cNvPr>
        <xdr:cNvPicPr>
          <a:picLocks noChangeAspect="1"/>
        </xdr:cNvPicPr>
      </xdr:nvPicPr>
      <xdr:blipFill>
        <a:blip xmlns:r="http://schemas.openxmlformats.org/officeDocument/2006/relationships" r:embed="rId2"/>
        <a:stretch>
          <a:fillRect/>
        </a:stretch>
      </xdr:blipFill>
      <xdr:spPr>
        <a:xfrm>
          <a:off x="8862060" y="937260"/>
          <a:ext cx="3901440" cy="2918460"/>
        </a:xfrm>
        <a:prstGeom prst="rect">
          <a:avLst/>
        </a:prstGeom>
      </xdr:spPr>
    </xdr:pic>
    <xdr:clientData/>
  </xdr:twoCellAnchor>
  <xdr:twoCellAnchor editAs="oneCell">
    <xdr:from>
      <xdr:col>5</xdr:col>
      <xdr:colOff>259080</xdr:colOff>
      <xdr:row>22</xdr:row>
      <xdr:rowOff>76200</xdr:rowOff>
    </xdr:from>
    <xdr:to>
      <xdr:col>11</xdr:col>
      <xdr:colOff>411480</xdr:colOff>
      <xdr:row>34</xdr:row>
      <xdr:rowOff>137160</xdr:rowOff>
    </xdr:to>
    <xdr:pic>
      <xdr:nvPicPr>
        <xdr:cNvPr id="9" name="図 8">
          <a:extLst>
            <a:ext uri="{FF2B5EF4-FFF2-40B4-BE49-F238E27FC236}">
              <a16:creationId xmlns:a16="http://schemas.microsoft.com/office/drawing/2014/main" id="{00000000-0008-0000-5100-000009000000}"/>
            </a:ext>
          </a:extLst>
        </xdr:cNvPr>
        <xdr:cNvPicPr>
          <a:picLocks noChangeAspect="1"/>
        </xdr:cNvPicPr>
      </xdr:nvPicPr>
      <xdr:blipFill>
        <a:blip xmlns:r="http://schemas.openxmlformats.org/officeDocument/2006/relationships" r:embed="rId3"/>
        <a:stretch>
          <a:fillRect/>
        </a:stretch>
      </xdr:blipFill>
      <xdr:spPr>
        <a:xfrm>
          <a:off x="2636520" y="5074920"/>
          <a:ext cx="3901440" cy="2918460"/>
        </a:xfrm>
        <a:prstGeom prst="rect">
          <a:avLst/>
        </a:prstGeom>
      </xdr:spPr>
    </xdr:pic>
    <xdr:clientData/>
  </xdr:twoCellAnchor>
  <xdr:twoCellAnchor editAs="oneCell">
    <xdr:from>
      <xdr:col>16</xdr:col>
      <xdr:colOff>259080</xdr:colOff>
      <xdr:row>22</xdr:row>
      <xdr:rowOff>76200</xdr:rowOff>
    </xdr:from>
    <xdr:to>
      <xdr:col>22</xdr:col>
      <xdr:colOff>411480</xdr:colOff>
      <xdr:row>34</xdr:row>
      <xdr:rowOff>137160</xdr:rowOff>
    </xdr:to>
    <xdr:pic>
      <xdr:nvPicPr>
        <xdr:cNvPr id="10" name="図 9">
          <a:extLst>
            <a:ext uri="{FF2B5EF4-FFF2-40B4-BE49-F238E27FC236}">
              <a16:creationId xmlns:a16="http://schemas.microsoft.com/office/drawing/2014/main" id="{00000000-0008-0000-5100-00000A000000}"/>
            </a:ext>
          </a:extLst>
        </xdr:cNvPr>
        <xdr:cNvPicPr>
          <a:picLocks noChangeAspect="1"/>
        </xdr:cNvPicPr>
      </xdr:nvPicPr>
      <xdr:blipFill>
        <a:blip xmlns:r="http://schemas.openxmlformats.org/officeDocument/2006/relationships" r:embed="rId4"/>
        <a:stretch>
          <a:fillRect/>
        </a:stretch>
      </xdr:blipFill>
      <xdr:spPr>
        <a:xfrm>
          <a:off x="8862060" y="5074920"/>
          <a:ext cx="3901440" cy="29184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28</xdr:col>
      <xdr:colOff>457200</xdr:colOff>
      <xdr:row>8</xdr:row>
      <xdr:rowOff>101600</xdr:rowOff>
    </xdr:from>
    <xdr:to>
      <xdr:col>29</xdr:col>
      <xdr:colOff>228600</xdr:colOff>
      <xdr:row>9</xdr:row>
      <xdr:rowOff>152400</xdr:rowOff>
    </xdr:to>
    <xdr:sp macro="" textlink="">
      <xdr:nvSpPr>
        <xdr:cNvPr id="2" name="AutoShape 2">
          <a:extLst>
            <a:ext uri="{FF2B5EF4-FFF2-40B4-BE49-F238E27FC236}">
              <a16:creationId xmlns:a16="http://schemas.microsoft.com/office/drawing/2014/main" id="{00000000-0008-0000-5200-000002000000}"/>
            </a:ext>
          </a:extLst>
        </xdr:cNvPr>
        <xdr:cNvSpPr>
          <a:spLocks noChangeAspect="1" noChangeArrowheads="1"/>
        </xdr:cNvSpPr>
      </xdr:nvSpPr>
      <xdr:spPr bwMode="auto">
        <a:xfrm>
          <a:off x="16332200" y="198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3" name="図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4" name="図 3">
          <a:extLst>
            <a:ext uri="{FF2B5EF4-FFF2-40B4-BE49-F238E27FC236}">
              <a16:creationId xmlns:a16="http://schemas.microsoft.com/office/drawing/2014/main" id="{00000000-0008-0000-5200-000004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5" name="図 4">
          <a:extLst>
            <a:ext uri="{FF2B5EF4-FFF2-40B4-BE49-F238E27FC236}">
              <a16:creationId xmlns:a16="http://schemas.microsoft.com/office/drawing/2014/main" id="{00000000-0008-0000-5200-000005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6" name="図 5">
          <a:extLst>
            <a:ext uri="{FF2B5EF4-FFF2-40B4-BE49-F238E27FC236}">
              <a16:creationId xmlns:a16="http://schemas.microsoft.com/office/drawing/2014/main" id="{00000000-0008-0000-5200-000006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29</xdr:col>
      <xdr:colOff>190500</xdr:colOff>
      <xdr:row>8</xdr:row>
      <xdr:rowOff>184150</xdr:rowOff>
    </xdr:from>
    <xdr:to>
      <xdr:col>29</xdr:col>
      <xdr:colOff>495300</xdr:colOff>
      <xdr:row>9</xdr:row>
      <xdr:rowOff>234950</xdr:rowOff>
    </xdr:to>
    <xdr:sp macro="" textlink="">
      <xdr:nvSpPr>
        <xdr:cNvPr id="2" name="AutoShape 2">
          <a:extLst>
            <a:ext uri="{FF2B5EF4-FFF2-40B4-BE49-F238E27FC236}">
              <a16:creationId xmlns:a16="http://schemas.microsoft.com/office/drawing/2014/main" id="{00000000-0008-0000-5300-000002000000}"/>
            </a:ext>
          </a:extLst>
        </xdr:cNvPr>
        <xdr:cNvSpPr>
          <a:spLocks noChangeAspect="1" noChangeArrowheads="1"/>
        </xdr:cNvSpPr>
      </xdr:nvSpPr>
      <xdr:spPr bwMode="auto">
        <a:xfrm>
          <a:off x="16598900" y="206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251460</xdr:colOff>
      <xdr:row>4</xdr:row>
      <xdr:rowOff>76200</xdr:rowOff>
    </xdr:from>
    <xdr:to>
      <xdr:col>11</xdr:col>
      <xdr:colOff>403860</xdr:colOff>
      <xdr:row>16</xdr:row>
      <xdr:rowOff>137160</xdr:rowOff>
    </xdr:to>
    <xdr:pic>
      <xdr:nvPicPr>
        <xdr:cNvPr id="3" name="図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2628900" y="937260"/>
          <a:ext cx="3901440" cy="2918460"/>
        </a:xfrm>
        <a:prstGeom prst="rect">
          <a:avLst/>
        </a:prstGeom>
      </xdr:spPr>
    </xdr:pic>
    <xdr:clientData/>
  </xdr:twoCellAnchor>
  <xdr:twoCellAnchor editAs="oneCell">
    <xdr:from>
      <xdr:col>16</xdr:col>
      <xdr:colOff>251460</xdr:colOff>
      <xdr:row>4</xdr:row>
      <xdr:rowOff>76200</xdr:rowOff>
    </xdr:from>
    <xdr:to>
      <xdr:col>22</xdr:col>
      <xdr:colOff>403860</xdr:colOff>
      <xdr:row>16</xdr:row>
      <xdr:rowOff>137160</xdr:rowOff>
    </xdr:to>
    <xdr:pic>
      <xdr:nvPicPr>
        <xdr:cNvPr id="5" name="図 4">
          <a:extLst>
            <a:ext uri="{FF2B5EF4-FFF2-40B4-BE49-F238E27FC236}">
              <a16:creationId xmlns:a16="http://schemas.microsoft.com/office/drawing/2014/main" id="{00000000-0008-0000-5300-000005000000}"/>
            </a:ext>
          </a:extLst>
        </xdr:cNvPr>
        <xdr:cNvPicPr>
          <a:picLocks noChangeAspect="1"/>
        </xdr:cNvPicPr>
      </xdr:nvPicPr>
      <xdr:blipFill>
        <a:blip xmlns:r="http://schemas.openxmlformats.org/officeDocument/2006/relationships" r:embed="rId2"/>
        <a:stretch>
          <a:fillRect/>
        </a:stretch>
      </xdr:blipFill>
      <xdr:spPr>
        <a:xfrm>
          <a:off x="8854440" y="937260"/>
          <a:ext cx="3901440" cy="2918460"/>
        </a:xfrm>
        <a:prstGeom prst="rect">
          <a:avLst/>
        </a:prstGeom>
      </xdr:spPr>
    </xdr:pic>
    <xdr:clientData/>
  </xdr:twoCellAnchor>
  <xdr:twoCellAnchor editAs="oneCell">
    <xdr:from>
      <xdr:col>5</xdr:col>
      <xdr:colOff>251460</xdr:colOff>
      <xdr:row>22</xdr:row>
      <xdr:rowOff>76200</xdr:rowOff>
    </xdr:from>
    <xdr:to>
      <xdr:col>11</xdr:col>
      <xdr:colOff>403860</xdr:colOff>
      <xdr:row>34</xdr:row>
      <xdr:rowOff>137160</xdr:rowOff>
    </xdr:to>
    <xdr:pic>
      <xdr:nvPicPr>
        <xdr:cNvPr id="6" name="図 5">
          <a:extLst>
            <a:ext uri="{FF2B5EF4-FFF2-40B4-BE49-F238E27FC236}">
              <a16:creationId xmlns:a16="http://schemas.microsoft.com/office/drawing/2014/main" id="{00000000-0008-0000-5300-000006000000}"/>
            </a:ext>
          </a:extLst>
        </xdr:cNvPr>
        <xdr:cNvPicPr>
          <a:picLocks noChangeAspect="1"/>
        </xdr:cNvPicPr>
      </xdr:nvPicPr>
      <xdr:blipFill>
        <a:blip xmlns:r="http://schemas.openxmlformats.org/officeDocument/2006/relationships" r:embed="rId3"/>
        <a:stretch>
          <a:fillRect/>
        </a:stretch>
      </xdr:blipFill>
      <xdr:spPr>
        <a:xfrm>
          <a:off x="2628900" y="5074920"/>
          <a:ext cx="3901440" cy="2918460"/>
        </a:xfrm>
        <a:prstGeom prst="rect">
          <a:avLst/>
        </a:prstGeom>
      </xdr:spPr>
    </xdr:pic>
    <xdr:clientData/>
  </xdr:twoCellAnchor>
  <xdr:twoCellAnchor editAs="oneCell">
    <xdr:from>
      <xdr:col>16</xdr:col>
      <xdr:colOff>251460</xdr:colOff>
      <xdr:row>22</xdr:row>
      <xdr:rowOff>76200</xdr:rowOff>
    </xdr:from>
    <xdr:to>
      <xdr:col>22</xdr:col>
      <xdr:colOff>403860</xdr:colOff>
      <xdr:row>34</xdr:row>
      <xdr:rowOff>137160</xdr:rowOff>
    </xdr:to>
    <xdr:pic>
      <xdr:nvPicPr>
        <xdr:cNvPr id="7" name="図 6">
          <a:extLst>
            <a:ext uri="{FF2B5EF4-FFF2-40B4-BE49-F238E27FC236}">
              <a16:creationId xmlns:a16="http://schemas.microsoft.com/office/drawing/2014/main" id="{00000000-0008-0000-5300-000007000000}"/>
            </a:ext>
          </a:extLst>
        </xdr:cNvPr>
        <xdr:cNvPicPr>
          <a:picLocks noChangeAspect="1"/>
        </xdr:cNvPicPr>
      </xdr:nvPicPr>
      <xdr:blipFill>
        <a:blip xmlns:r="http://schemas.openxmlformats.org/officeDocument/2006/relationships" r:embed="rId4"/>
        <a:stretch>
          <a:fillRect/>
        </a:stretch>
      </xdr:blipFill>
      <xdr:spPr>
        <a:xfrm>
          <a:off x="8854440" y="5074920"/>
          <a:ext cx="3901440" cy="29184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29</xdr:col>
      <xdr:colOff>190500</xdr:colOff>
      <xdr:row>8</xdr:row>
      <xdr:rowOff>184150</xdr:rowOff>
    </xdr:from>
    <xdr:to>
      <xdr:col>29</xdr:col>
      <xdr:colOff>495300</xdr:colOff>
      <xdr:row>9</xdr:row>
      <xdr:rowOff>234950</xdr:rowOff>
    </xdr:to>
    <xdr:sp macro="" textlink="">
      <xdr:nvSpPr>
        <xdr:cNvPr id="2" name="AutoShape 2">
          <a:extLst>
            <a:ext uri="{FF2B5EF4-FFF2-40B4-BE49-F238E27FC236}">
              <a16:creationId xmlns:a16="http://schemas.microsoft.com/office/drawing/2014/main" id="{00000000-0008-0000-5400-000002000000}"/>
            </a:ext>
          </a:extLst>
        </xdr:cNvPr>
        <xdr:cNvSpPr>
          <a:spLocks noChangeAspect="1" noChangeArrowheads="1"/>
        </xdr:cNvSpPr>
      </xdr:nvSpPr>
      <xdr:spPr bwMode="auto">
        <a:xfrm>
          <a:off x="16598900" y="206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251460</xdr:colOff>
      <xdr:row>4</xdr:row>
      <xdr:rowOff>83820</xdr:rowOff>
    </xdr:from>
    <xdr:to>
      <xdr:col>11</xdr:col>
      <xdr:colOff>403860</xdr:colOff>
      <xdr:row>16</xdr:row>
      <xdr:rowOff>144780</xdr:rowOff>
    </xdr:to>
    <xdr:pic>
      <xdr:nvPicPr>
        <xdr:cNvPr id="7" name="図 6">
          <a:extLst>
            <a:ext uri="{FF2B5EF4-FFF2-40B4-BE49-F238E27FC236}">
              <a16:creationId xmlns:a16="http://schemas.microsoft.com/office/drawing/2014/main" id="{00000000-0008-0000-5400-000007000000}"/>
            </a:ext>
          </a:extLst>
        </xdr:cNvPr>
        <xdr:cNvPicPr>
          <a:picLocks noChangeAspect="1"/>
        </xdr:cNvPicPr>
      </xdr:nvPicPr>
      <xdr:blipFill>
        <a:blip xmlns:r="http://schemas.openxmlformats.org/officeDocument/2006/relationships" r:embed="rId1"/>
        <a:stretch>
          <a:fillRect/>
        </a:stretch>
      </xdr:blipFill>
      <xdr:spPr>
        <a:xfrm>
          <a:off x="2628900" y="944880"/>
          <a:ext cx="3901440" cy="2918460"/>
        </a:xfrm>
        <a:prstGeom prst="rect">
          <a:avLst/>
        </a:prstGeom>
      </xdr:spPr>
    </xdr:pic>
    <xdr:clientData/>
  </xdr:twoCellAnchor>
  <xdr:twoCellAnchor editAs="oneCell">
    <xdr:from>
      <xdr:col>16</xdr:col>
      <xdr:colOff>251460</xdr:colOff>
      <xdr:row>4</xdr:row>
      <xdr:rowOff>83820</xdr:rowOff>
    </xdr:from>
    <xdr:to>
      <xdr:col>22</xdr:col>
      <xdr:colOff>403860</xdr:colOff>
      <xdr:row>16</xdr:row>
      <xdr:rowOff>144780</xdr:rowOff>
    </xdr:to>
    <xdr:pic>
      <xdr:nvPicPr>
        <xdr:cNvPr id="8" name="図 7">
          <a:extLst>
            <a:ext uri="{FF2B5EF4-FFF2-40B4-BE49-F238E27FC236}">
              <a16:creationId xmlns:a16="http://schemas.microsoft.com/office/drawing/2014/main" id="{00000000-0008-0000-5400-000008000000}"/>
            </a:ext>
          </a:extLst>
        </xdr:cNvPr>
        <xdr:cNvPicPr>
          <a:picLocks noChangeAspect="1"/>
        </xdr:cNvPicPr>
      </xdr:nvPicPr>
      <xdr:blipFill>
        <a:blip xmlns:r="http://schemas.openxmlformats.org/officeDocument/2006/relationships" r:embed="rId2"/>
        <a:stretch>
          <a:fillRect/>
        </a:stretch>
      </xdr:blipFill>
      <xdr:spPr>
        <a:xfrm>
          <a:off x="8854440" y="944880"/>
          <a:ext cx="3901440" cy="2918460"/>
        </a:xfrm>
        <a:prstGeom prst="rect">
          <a:avLst/>
        </a:prstGeom>
      </xdr:spPr>
    </xdr:pic>
    <xdr:clientData/>
  </xdr:twoCellAnchor>
  <xdr:twoCellAnchor editAs="oneCell">
    <xdr:from>
      <xdr:col>5</xdr:col>
      <xdr:colOff>251460</xdr:colOff>
      <xdr:row>22</xdr:row>
      <xdr:rowOff>83820</xdr:rowOff>
    </xdr:from>
    <xdr:to>
      <xdr:col>11</xdr:col>
      <xdr:colOff>403860</xdr:colOff>
      <xdr:row>34</xdr:row>
      <xdr:rowOff>144780</xdr:rowOff>
    </xdr:to>
    <xdr:pic>
      <xdr:nvPicPr>
        <xdr:cNvPr id="9" name="図 8">
          <a:extLst>
            <a:ext uri="{FF2B5EF4-FFF2-40B4-BE49-F238E27FC236}">
              <a16:creationId xmlns:a16="http://schemas.microsoft.com/office/drawing/2014/main" id="{00000000-0008-0000-5400-000009000000}"/>
            </a:ext>
          </a:extLst>
        </xdr:cNvPr>
        <xdr:cNvPicPr>
          <a:picLocks noChangeAspect="1"/>
        </xdr:cNvPicPr>
      </xdr:nvPicPr>
      <xdr:blipFill>
        <a:blip xmlns:r="http://schemas.openxmlformats.org/officeDocument/2006/relationships" r:embed="rId3"/>
        <a:stretch>
          <a:fillRect/>
        </a:stretch>
      </xdr:blipFill>
      <xdr:spPr>
        <a:xfrm>
          <a:off x="2628900" y="5082540"/>
          <a:ext cx="3901440" cy="2918460"/>
        </a:xfrm>
        <a:prstGeom prst="rect">
          <a:avLst/>
        </a:prstGeom>
      </xdr:spPr>
    </xdr:pic>
    <xdr:clientData/>
  </xdr:twoCellAnchor>
  <xdr:twoCellAnchor editAs="oneCell">
    <xdr:from>
      <xdr:col>16</xdr:col>
      <xdr:colOff>251460</xdr:colOff>
      <xdr:row>22</xdr:row>
      <xdr:rowOff>83820</xdr:rowOff>
    </xdr:from>
    <xdr:to>
      <xdr:col>22</xdr:col>
      <xdr:colOff>403860</xdr:colOff>
      <xdr:row>34</xdr:row>
      <xdr:rowOff>144780</xdr:rowOff>
    </xdr:to>
    <xdr:pic>
      <xdr:nvPicPr>
        <xdr:cNvPr id="10" name="図 9">
          <a:extLst>
            <a:ext uri="{FF2B5EF4-FFF2-40B4-BE49-F238E27FC236}">
              <a16:creationId xmlns:a16="http://schemas.microsoft.com/office/drawing/2014/main" id="{00000000-0008-0000-5400-00000A000000}"/>
            </a:ext>
          </a:extLst>
        </xdr:cNvPr>
        <xdr:cNvPicPr>
          <a:picLocks noChangeAspect="1"/>
        </xdr:cNvPicPr>
      </xdr:nvPicPr>
      <xdr:blipFill>
        <a:blip xmlns:r="http://schemas.openxmlformats.org/officeDocument/2006/relationships" r:embed="rId4"/>
        <a:stretch>
          <a:fillRect/>
        </a:stretch>
      </xdr:blipFill>
      <xdr:spPr>
        <a:xfrm>
          <a:off x="8854440" y="5082540"/>
          <a:ext cx="3901440" cy="29184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29</xdr:col>
      <xdr:colOff>444500</xdr:colOff>
      <xdr:row>9</xdr:row>
      <xdr:rowOff>0</xdr:rowOff>
    </xdr:from>
    <xdr:to>
      <xdr:col>30</xdr:col>
      <xdr:colOff>215900</xdr:colOff>
      <xdr:row>10</xdr:row>
      <xdr:rowOff>50800</xdr:rowOff>
    </xdr:to>
    <xdr:sp macro="" textlink="">
      <xdr:nvSpPr>
        <xdr:cNvPr id="2" name="AutoShape 2">
          <a:extLst>
            <a:ext uri="{FF2B5EF4-FFF2-40B4-BE49-F238E27FC236}">
              <a16:creationId xmlns:a16="http://schemas.microsoft.com/office/drawing/2014/main" id="{00000000-0008-0000-5500-000002000000}"/>
            </a:ext>
          </a:extLst>
        </xdr:cNvPr>
        <xdr:cNvSpPr>
          <a:spLocks noChangeAspect="1" noChangeArrowheads="1"/>
        </xdr:cNvSpPr>
      </xdr:nvSpPr>
      <xdr:spPr bwMode="auto">
        <a:xfrm>
          <a:off x="16852900" y="213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3" name="図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4" name="図 3">
          <a:extLst>
            <a:ext uri="{FF2B5EF4-FFF2-40B4-BE49-F238E27FC236}">
              <a16:creationId xmlns:a16="http://schemas.microsoft.com/office/drawing/2014/main" id="{00000000-0008-0000-5500-000004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5" name="図 4">
          <a:extLst>
            <a:ext uri="{FF2B5EF4-FFF2-40B4-BE49-F238E27FC236}">
              <a16:creationId xmlns:a16="http://schemas.microsoft.com/office/drawing/2014/main" id="{00000000-0008-0000-5500-000005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6" name="図 5">
          <a:extLst>
            <a:ext uri="{FF2B5EF4-FFF2-40B4-BE49-F238E27FC236}">
              <a16:creationId xmlns:a16="http://schemas.microsoft.com/office/drawing/2014/main" id="{00000000-0008-0000-5500-000006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30</xdr:col>
      <xdr:colOff>158750</xdr:colOff>
      <xdr:row>9</xdr:row>
      <xdr:rowOff>69850</xdr:rowOff>
    </xdr:from>
    <xdr:to>
      <xdr:col>30</xdr:col>
      <xdr:colOff>463550</xdr:colOff>
      <xdr:row>10</xdr:row>
      <xdr:rowOff>120650</xdr:rowOff>
    </xdr:to>
    <xdr:sp macro="" textlink="">
      <xdr:nvSpPr>
        <xdr:cNvPr id="2" name="AutoShape 2">
          <a:extLst>
            <a:ext uri="{FF2B5EF4-FFF2-40B4-BE49-F238E27FC236}">
              <a16:creationId xmlns:a16="http://schemas.microsoft.com/office/drawing/2014/main" id="{00000000-0008-0000-5600-000002000000}"/>
            </a:ext>
          </a:extLst>
        </xdr:cNvPr>
        <xdr:cNvSpPr>
          <a:spLocks noChangeAspect="1" noChangeArrowheads="1"/>
        </xdr:cNvSpPr>
      </xdr:nvSpPr>
      <xdr:spPr bwMode="auto">
        <a:xfrm>
          <a:off x="17100550" y="220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251460</xdr:colOff>
      <xdr:row>4</xdr:row>
      <xdr:rowOff>76200</xdr:rowOff>
    </xdr:from>
    <xdr:to>
      <xdr:col>11</xdr:col>
      <xdr:colOff>396240</xdr:colOff>
      <xdr:row>16</xdr:row>
      <xdr:rowOff>137160</xdr:rowOff>
    </xdr:to>
    <xdr:pic>
      <xdr:nvPicPr>
        <xdr:cNvPr id="3" name="図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stretch>
          <a:fillRect/>
        </a:stretch>
      </xdr:blipFill>
      <xdr:spPr>
        <a:xfrm>
          <a:off x="2628900" y="937260"/>
          <a:ext cx="3893820" cy="2918460"/>
        </a:xfrm>
        <a:prstGeom prst="rect">
          <a:avLst/>
        </a:prstGeom>
      </xdr:spPr>
    </xdr:pic>
    <xdr:clientData/>
  </xdr:twoCellAnchor>
  <xdr:twoCellAnchor editAs="oneCell">
    <xdr:from>
      <xdr:col>16</xdr:col>
      <xdr:colOff>251460</xdr:colOff>
      <xdr:row>4</xdr:row>
      <xdr:rowOff>76200</xdr:rowOff>
    </xdr:from>
    <xdr:to>
      <xdr:col>22</xdr:col>
      <xdr:colOff>396240</xdr:colOff>
      <xdr:row>16</xdr:row>
      <xdr:rowOff>137160</xdr:rowOff>
    </xdr:to>
    <xdr:pic>
      <xdr:nvPicPr>
        <xdr:cNvPr id="4" name="図 3">
          <a:extLst>
            <a:ext uri="{FF2B5EF4-FFF2-40B4-BE49-F238E27FC236}">
              <a16:creationId xmlns:a16="http://schemas.microsoft.com/office/drawing/2014/main" id="{00000000-0008-0000-5600-000004000000}"/>
            </a:ext>
          </a:extLst>
        </xdr:cNvPr>
        <xdr:cNvPicPr>
          <a:picLocks noChangeAspect="1"/>
        </xdr:cNvPicPr>
      </xdr:nvPicPr>
      <xdr:blipFill>
        <a:blip xmlns:r="http://schemas.openxmlformats.org/officeDocument/2006/relationships" r:embed="rId2"/>
        <a:stretch>
          <a:fillRect/>
        </a:stretch>
      </xdr:blipFill>
      <xdr:spPr>
        <a:xfrm>
          <a:off x="8854440" y="937260"/>
          <a:ext cx="3893820" cy="2918460"/>
        </a:xfrm>
        <a:prstGeom prst="rect">
          <a:avLst/>
        </a:prstGeom>
      </xdr:spPr>
    </xdr:pic>
    <xdr:clientData/>
  </xdr:twoCellAnchor>
  <xdr:twoCellAnchor editAs="oneCell">
    <xdr:from>
      <xdr:col>5</xdr:col>
      <xdr:colOff>251460</xdr:colOff>
      <xdr:row>22</xdr:row>
      <xdr:rowOff>76200</xdr:rowOff>
    </xdr:from>
    <xdr:to>
      <xdr:col>11</xdr:col>
      <xdr:colOff>396240</xdr:colOff>
      <xdr:row>34</xdr:row>
      <xdr:rowOff>137160</xdr:rowOff>
    </xdr:to>
    <xdr:pic>
      <xdr:nvPicPr>
        <xdr:cNvPr id="6" name="図 5">
          <a:extLst>
            <a:ext uri="{FF2B5EF4-FFF2-40B4-BE49-F238E27FC236}">
              <a16:creationId xmlns:a16="http://schemas.microsoft.com/office/drawing/2014/main" id="{00000000-0008-0000-5600-000006000000}"/>
            </a:ext>
          </a:extLst>
        </xdr:cNvPr>
        <xdr:cNvPicPr>
          <a:picLocks noChangeAspect="1"/>
        </xdr:cNvPicPr>
      </xdr:nvPicPr>
      <xdr:blipFill>
        <a:blip xmlns:r="http://schemas.openxmlformats.org/officeDocument/2006/relationships" r:embed="rId3"/>
        <a:stretch>
          <a:fillRect/>
        </a:stretch>
      </xdr:blipFill>
      <xdr:spPr>
        <a:xfrm>
          <a:off x="2628900" y="5074920"/>
          <a:ext cx="3893820" cy="2918460"/>
        </a:xfrm>
        <a:prstGeom prst="rect">
          <a:avLst/>
        </a:prstGeom>
      </xdr:spPr>
    </xdr:pic>
    <xdr:clientData/>
  </xdr:twoCellAnchor>
  <xdr:twoCellAnchor editAs="oneCell">
    <xdr:from>
      <xdr:col>16</xdr:col>
      <xdr:colOff>251460</xdr:colOff>
      <xdr:row>22</xdr:row>
      <xdr:rowOff>76200</xdr:rowOff>
    </xdr:from>
    <xdr:to>
      <xdr:col>22</xdr:col>
      <xdr:colOff>396240</xdr:colOff>
      <xdr:row>34</xdr:row>
      <xdr:rowOff>137160</xdr:rowOff>
    </xdr:to>
    <xdr:pic>
      <xdr:nvPicPr>
        <xdr:cNvPr id="10" name="図 9">
          <a:extLst>
            <a:ext uri="{FF2B5EF4-FFF2-40B4-BE49-F238E27FC236}">
              <a16:creationId xmlns:a16="http://schemas.microsoft.com/office/drawing/2014/main" id="{00000000-0008-0000-5600-00000A000000}"/>
            </a:ext>
          </a:extLst>
        </xdr:cNvPr>
        <xdr:cNvPicPr>
          <a:picLocks noChangeAspect="1"/>
        </xdr:cNvPicPr>
      </xdr:nvPicPr>
      <xdr:blipFill>
        <a:blip xmlns:r="http://schemas.openxmlformats.org/officeDocument/2006/relationships" r:embed="rId4"/>
        <a:stretch>
          <a:fillRect/>
        </a:stretch>
      </xdr:blipFill>
      <xdr:spPr>
        <a:xfrm>
          <a:off x="8854440" y="5074920"/>
          <a:ext cx="3893820" cy="29184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31</xdr:col>
      <xdr:colOff>158750</xdr:colOff>
      <xdr:row>10</xdr:row>
      <xdr:rowOff>12700</xdr:rowOff>
    </xdr:from>
    <xdr:to>
      <xdr:col>31</xdr:col>
      <xdr:colOff>463550</xdr:colOff>
      <xdr:row>11</xdr:row>
      <xdr:rowOff>63500</xdr:rowOff>
    </xdr:to>
    <xdr:sp macro="" textlink="">
      <xdr:nvSpPr>
        <xdr:cNvPr id="2" name="AutoShape 2">
          <a:extLst>
            <a:ext uri="{FF2B5EF4-FFF2-40B4-BE49-F238E27FC236}">
              <a16:creationId xmlns:a16="http://schemas.microsoft.com/office/drawing/2014/main" id="{00000000-0008-0000-5700-000002000000}"/>
            </a:ext>
          </a:extLst>
        </xdr:cNvPr>
        <xdr:cNvSpPr>
          <a:spLocks noChangeAspect="1" noChangeArrowheads="1"/>
        </xdr:cNvSpPr>
      </xdr:nvSpPr>
      <xdr:spPr bwMode="auto">
        <a:xfrm>
          <a:off x="17633950" y="2400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251460</xdr:colOff>
      <xdr:row>4</xdr:row>
      <xdr:rowOff>76200</xdr:rowOff>
    </xdr:from>
    <xdr:to>
      <xdr:col>11</xdr:col>
      <xdr:colOff>396240</xdr:colOff>
      <xdr:row>16</xdr:row>
      <xdr:rowOff>137160</xdr:rowOff>
    </xdr:to>
    <xdr:pic>
      <xdr:nvPicPr>
        <xdr:cNvPr id="3" name="図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stretch>
          <a:fillRect/>
        </a:stretch>
      </xdr:blipFill>
      <xdr:spPr>
        <a:xfrm>
          <a:off x="2628900" y="937260"/>
          <a:ext cx="3893820" cy="2918460"/>
        </a:xfrm>
        <a:prstGeom prst="rect">
          <a:avLst/>
        </a:prstGeom>
      </xdr:spPr>
    </xdr:pic>
    <xdr:clientData/>
  </xdr:twoCellAnchor>
  <xdr:twoCellAnchor editAs="oneCell">
    <xdr:from>
      <xdr:col>16</xdr:col>
      <xdr:colOff>251460</xdr:colOff>
      <xdr:row>4</xdr:row>
      <xdr:rowOff>76200</xdr:rowOff>
    </xdr:from>
    <xdr:to>
      <xdr:col>22</xdr:col>
      <xdr:colOff>396240</xdr:colOff>
      <xdr:row>16</xdr:row>
      <xdr:rowOff>137160</xdr:rowOff>
    </xdr:to>
    <xdr:pic>
      <xdr:nvPicPr>
        <xdr:cNvPr id="4" name="図 3">
          <a:extLst>
            <a:ext uri="{FF2B5EF4-FFF2-40B4-BE49-F238E27FC236}">
              <a16:creationId xmlns:a16="http://schemas.microsoft.com/office/drawing/2014/main" id="{00000000-0008-0000-5700-000004000000}"/>
            </a:ext>
          </a:extLst>
        </xdr:cNvPr>
        <xdr:cNvPicPr>
          <a:picLocks noChangeAspect="1"/>
        </xdr:cNvPicPr>
      </xdr:nvPicPr>
      <xdr:blipFill>
        <a:blip xmlns:r="http://schemas.openxmlformats.org/officeDocument/2006/relationships" r:embed="rId2"/>
        <a:stretch>
          <a:fillRect/>
        </a:stretch>
      </xdr:blipFill>
      <xdr:spPr>
        <a:xfrm>
          <a:off x="8854440" y="937260"/>
          <a:ext cx="3893820" cy="2918460"/>
        </a:xfrm>
        <a:prstGeom prst="rect">
          <a:avLst/>
        </a:prstGeom>
      </xdr:spPr>
    </xdr:pic>
    <xdr:clientData/>
  </xdr:twoCellAnchor>
  <xdr:twoCellAnchor editAs="oneCell">
    <xdr:from>
      <xdr:col>5</xdr:col>
      <xdr:colOff>251460</xdr:colOff>
      <xdr:row>22</xdr:row>
      <xdr:rowOff>76200</xdr:rowOff>
    </xdr:from>
    <xdr:to>
      <xdr:col>11</xdr:col>
      <xdr:colOff>396240</xdr:colOff>
      <xdr:row>34</xdr:row>
      <xdr:rowOff>137160</xdr:rowOff>
    </xdr:to>
    <xdr:pic>
      <xdr:nvPicPr>
        <xdr:cNvPr id="5" name="図 4">
          <a:extLst>
            <a:ext uri="{FF2B5EF4-FFF2-40B4-BE49-F238E27FC236}">
              <a16:creationId xmlns:a16="http://schemas.microsoft.com/office/drawing/2014/main" id="{00000000-0008-0000-5700-000005000000}"/>
            </a:ext>
          </a:extLst>
        </xdr:cNvPr>
        <xdr:cNvPicPr>
          <a:picLocks noChangeAspect="1"/>
        </xdr:cNvPicPr>
      </xdr:nvPicPr>
      <xdr:blipFill>
        <a:blip xmlns:r="http://schemas.openxmlformats.org/officeDocument/2006/relationships" r:embed="rId3"/>
        <a:stretch>
          <a:fillRect/>
        </a:stretch>
      </xdr:blipFill>
      <xdr:spPr>
        <a:xfrm>
          <a:off x="2628900" y="5074920"/>
          <a:ext cx="3893820" cy="2918460"/>
        </a:xfrm>
        <a:prstGeom prst="rect">
          <a:avLst/>
        </a:prstGeom>
      </xdr:spPr>
    </xdr:pic>
    <xdr:clientData/>
  </xdr:twoCellAnchor>
  <xdr:twoCellAnchor editAs="oneCell">
    <xdr:from>
      <xdr:col>16</xdr:col>
      <xdr:colOff>251460</xdr:colOff>
      <xdr:row>22</xdr:row>
      <xdr:rowOff>76200</xdr:rowOff>
    </xdr:from>
    <xdr:to>
      <xdr:col>22</xdr:col>
      <xdr:colOff>396240</xdr:colOff>
      <xdr:row>34</xdr:row>
      <xdr:rowOff>137160</xdr:rowOff>
    </xdr:to>
    <xdr:pic>
      <xdr:nvPicPr>
        <xdr:cNvPr id="7" name="図 6">
          <a:extLst>
            <a:ext uri="{FF2B5EF4-FFF2-40B4-BE49-F238E27FC236}">
              <a16:creationId xmlns:a16="http://schemas.microsoft.com/office/drawing/2014/main" id="{00000000-0008-0000-5700-000007000000}"/>
            </a:ext>
          </a:extLst>
        </xdr:cNvPr>
        <xdr:cNvPicPr>
          <a:picLocks noChangeAspect="1"/>
        </xdr:cNvPicPr>
      </xdr:nvPicPr>
      <xdr:blipFill>
        <a:blip xmlns:r="http://schemas.openxmlformats.org/officeDocument/2006/relationships" r:embed="rId4"/>
        <a:stretch>
          <a:fillRect/>
        </a:stretch>
      </xdr:blipFill>
      <xdr:spPr>
        <a:xfrm>
          <a:off x="8854440" y="5074920"/>
          <a:ext cx="3893820" cy="29184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31</xdr:col>
      <xdr:colOff>419100</xdr:colOff>
      <xdr:row>10</xdr:row>
      <xdr:rowOff>107950</xdr:rowOff>
    </xdr:from>
    <xdr:to>
      <xdr:col>32</xdr:col>
      <xdr:colOff>190500</xdr:colOff>
      <xdr:row>11</xdr:row>
      <xdr:rowOff>158750</xdr:rowOff>
    </xdr:to>
    <xdr:sp macro="" textlink="">
      <xdr:nvSpPr>
        <xdr:cNvPr id="2" name="AutoShape 2">
          <a:extLst>
            <a:ext uri="{FF2B5EF4-FFF2-40B4-BE49-F238E27FC236}">
              <a16:creationId xmlns:a16="http://schemas.microsoft.com/office/drawing/2014/main" id="{00000000-0008-0000-5800-000002000000}"/>
            </a:ext>
          </a:extLst>
        </xdr:cNvPr>
        <xdr:cNvSpPr>
          <a:spLocks noChangeAspect="1" noChangeArrowheads="1"/>
        </xdr:cNvSpPr>
      </xdr:nvSpPr>
      <xdr:spPr bwMode="auto">
        <a:xfrm>
          <a:off x="17894300" y="2495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4" name="図 3">
          <a:extLst>
            <a:ext uri="{FF2B5EF4-FFF2-40B4-BE49-F238E27FC236}">
              <a16:creationId xmlns:a16="http://schemas.microsoft.com/office/drawing/2014/main" id="{00000000-0008-0000-5800-000004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58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58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31</xdr:col>
      <xdr:colOff>425450</xdr:colOff>
      <xdr:row>10</xdr:row>
      <xdr:rowOff>114300</xdr:rowOff>
    </xdr:from>
    <xdr:to>
      <xdr:col>32</xdr:col>
      <xdr:colOff>196850</xdr:colOff>
      <xdr:row>11</xdr:row>
      <xdr:rowOff>165100</xdr:rowOff>
    </xdr:to>
    <xdr:sp macro="" textlink="">
      <xdr:nvSpPr>
        <xdr:cNvPr id="2" name="AutoShape 2">
          <a:extLst>
            <a:ext uri="{FF2B5EF4-FFF2-40B4-BE49-F238E27FC236}">
              <a16:creationId xmlns:a16="http://schemas.microsoft.com/office/drawing/2014/main" id="{00000000-0008-0000-5900-000002000000}"/>
            </a:ext>
          </a:extLst>
        </xdr:cNvPr>
        <xdr:cNvSpPr>
          <a:spLocks noChangeAspect="1" noChangeArrowheads="1"/>
        </xdr:cNvSpPr>
      </xdr:nvSpPr>
      <xdr:spPr bwMode="auto">
        <a:xfrm>
          <a:off x="17900650" y="2501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7" name="図 6">
          <a:extLst>
            <a:ext uri="{FF2B5EF4-FFF2-40B4-BE49-F238E27FC236}">
              <a16:creationId xmlns:a16="http://schemas.microsoft.com/office/drawing/2014/main" id="{00000000-0008-0000-5900-000007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9" name="図 8">
          <a:extLst>
            <a:ext uri="{FF2B5EF4-FFF2-40B4-BE49-F238E27FC236}">
              <a16:creationId xmlns:a16="http://schemas.microsoft.com/office/drawing/2014/main" id="{00000000-0008-0000-5900-000009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0" name="図 9">
          <a:extLst>
            <a:ext uri="{FF2B5EF4-FFF2-40B4-BE49-F238E27FC236}">
              <a16:creationId xmlns:a16="http://schemas.microsoft.com/office/drawing/2014/main" id="{00000000-0008-0000-5900-00000A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32</xdr:col>
      <xdr:colOff>428144</xdr:colOff>
      <xdr:row>11</xdr:row>
      <xdr:rowOff>42846</xdr:rowOff>
    </xdr:from>
    <xdr:to>
      <xdr:col>33</xdr:col>
      <xdr:colOff>200571</xdr:colOff>
      <xdr:row>12</xdr:row>
      <xdr:rowOff>96212</xdr:rowOff>
    </xdr:to>
    <xdr:sp macro="" textlink="">
      <xdr:nvSpPr>
        <xdr:cNvPr id="2" name="AutoShape 2">
          <a:extLst>
            <a:ext uri="{FF2B5EF4-FFF2-40B4-BE49-F238E27FC236}">
              <a16:creationId xmlns:a16="http://schemas.microsoft.com/office/drawing/2014/main" id="{00000000-0008-0000-5A00-000002000000}"/>
            </a:ext>
          </a:extLst>
        </xdr:cNvPr>
        <xdr:cNvSpPr>
          <a:spLocks noChangeAspect="1" noChangeArrowheads="1"/>
        </xdr:cNvSpPr>
      </xdr:nvSpPr>
      <xdr:spPr bwMode="auto">
        <a:xfrm>
          <a:off x="18413397" y="2711129"/>
          <a:ext cx="304800" cy="3099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6" name="図 5">
          <a:extLst>
            <a:ext uri="{FF2B5EF4-FFF2-40B4-BE49-F238E27FC236}">
              <a16:creationId xmlns:a16="http://schemas.microsoft.com/office/drawing/2014/main" id="{00000000-0008-0000-5A00-000006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9" name="図 8">
          <a:extLst>
            <a:ext uri="{FF2B5EF4-FFF2-40B4-BE49-F238E27FC236}">
              <a16:creationId xmlns:a16="http://schemas.microsoft.com/office/drawing/2014/main" id="{00000000-0008-0000-5A00-000009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0" name="図 9">
          <a:extLst>
            <a:ext uri="{FF2B5EF4-FFF2-40B4-BE49-F238E27FC236}">
              <a16:creationId xmlns:a16="http://schemas.microsoft.com/office/drawing/2014/main" id="{00000000-0008-0000-5A00-00000A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33</xdr:col>
      <xdr:colOff>143983</xdr:colOff>
      <xdr:row>11</xdr:row>
      <xdr:rowOff>92443</xdr:rowOff>
    </xdr:from>
    <xdr:to>
      <xdr:col>33</xdr:col>
      <xdr:colOff>448783</xdr:colOff>
      <xdr:row>12</xdr:row>
      <xdr:rowOff>140290</xdr:rowOff>
    </xdr:to>
    <xdr:sp macro="" textlink="">
      <xdr:nvSpPr>
        <xdr:cNvPr id="2" name="AutoShape 2">
          <a:extLst>
            <a:ext uri="{FF2B5EF4-FFF2-40B4-BE49-F238E27FC236}">
              <a16:creationId xmlns:a16="http://schemas.microsoft.com/office/drawing/2014/main" id="{00000000-0008-0000-5B00-000002000000}"/>
            </a:ext>
          </a:extLst>
        </xdr:cNvPr>
        <xdr:cNvSpPr>
          <a:spLocks noChangeAspect="1" noChangeArrowheads="1"/>
        </xdr:cNvSpPr>
      </xdr:nvSpPr>
      <xdr:spPr bwMode="auto">
        <a:xfrm>
          <a:off x="18677123" y="2713664"/>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4" name="図 3">
          <a:extLst>
            <a:ext uri="{FF2B5EF4-FFF2-40B4-BE49-F238E27FC236}">
              <a16:creationId xmlns:a16="http://schemas.microsoft.com/office/drawing/2014/main" id="{00000000-0008-0000-5B00-000004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5B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5B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34</xdr:col>
      <xdr:colOff>195670</xdr:colOff>
      <xdr:row>12</xdr:row>
      <xdr:rowOff>99826</xdr:rowOff>
    </xdr:from>
    <xdr:to>
      <xdr:col>34</xdr:col>
      <xdr:colOff>500470</xdr:colOff>
      <xdr:row>13</xdr:row>
      <xdr:rowOff>184591</xdr:rowOff>
    </xdr:to>
    <xdr:sp macro="" textlink="">
      <xdr:nvSpPr>
        <xdr:cNvPr id="2" name="AutoShape 2">
          <a:extLst>
            <a:ext uri="{FF2B5EF4-FFF2-40B4-BE49-F238E27FC236}">
              <a16:creationId xmlns:a16="http://schemas.microsoft.com/office/drawing/2014/main" id="{00000000-0008-0000-5C00-000002000000}"/>
            </a:ext>
          </a:extLst>
        </xdr:cNvPr>
        <xdr:cNvSpPr>
          <a:spLocks noChangeAspect="1" noChangeArrowheads="1"/>
        </xdr:cNvSpPr>
      </xdr:nvSpPr>
      <xdr:spPr bwMode="auto">
        <a:xfrm>
          <a:off x="19260437" y="2972093"/>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4" name="図 3">
          <a:extLst>
            <a:ext uri="{FF2B5EF4-FFF2-40B4-BE49-F238E27FC236}">
              <a16:creationId xmlns:a16="http://schemas.microsoft.com/office/drawing/2014/main" id="{00000000-0008-0000-5C00-000004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5C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5C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34</xdr:col>
      <xdr:colOff>468869</xdr:colOff>
      <xdr:row>12</xdr:row>
      <xdr:rowOff>173659</xdr:rowOff>
    </xdr:from>
    <xdr:to>
      <xdr:col>35</xdr:col>
      <xdr:colOff>249661</xdr:colOff>
      <xdr:row>14</xdr:row>
      <xdr:rowOff>48106</xdr:rowOff>
    </xdr:to>
    <xdr:sp macro="" textlink="">
      <xdr:nvSpPr>
        <xdr:cNvPr id="2" name="AutoShape 2">
          <a:extLst>
            <a:ext uri="{FF2B5EF4-FFF2-40B4-BE49-F238E27FC236}">
              <a16:creationId xmlns:a16="http://schemas.microsoft.com/office/drawing/2014/main" id="{00000000-0008-0000-5D00-000002000000}"/>
            </a:ext>
          </a:extLst>
        </xdr:cNvPr>
        <xdr:cNvSpPr>
          <a:spLocks noChangeAspect="1" noChangeArrowheads="1"/>
        </xdr:cNvSpPr>
      </xdr:nvSpPr>
      <xdr:spPr bwMode="auto">
        <a:xfrm>
          <a:off x="19533636" y="3045926"/>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129540</xdr:rowOff>
    </xdr:to>
    <xdr:pic>
      <xdr:nvPicPr>
        <xdr:cNvPr id="3" name="図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129540</xdr:rowOff>
    </xdr:to>
    <xdr:pic>
      <xdr:nvPicPr>
        <xdr:cNvPr id="4" name="図 3">
          <a:extLst>
            <a:ext uri="{FF2B5EF4-FFF2-40B4-BE49-F238E27FC236}">
              <a16:creationId xmlns:a16="http://schemas.microsoft.com/office/drawing/2014/main" id="{00000000-0008-0000-5D00-000004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129540</xdr:rowOff>
    </xdr:to>
    <xdr:pic>
      <xdr:nvPicPr>
        <xdr:cNvPr id="5" name="図 4">
          <a:extLst>
            <a:ext uri="{FF2B5EF4-FFF2-40B4-BE49-F238E27FC236}">
              <a16:creationId xmlns:a16="http://schemas.microsoft.com/office/drawing/2014/main" id="{00000000-0008-0000-5D00-000005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129540</xdr:rowOff>
    </xdr:to>
    <xdr:pic>
      <xdr:nvPicPr>
        <xdr:cNvPr id="6" name="図 5">
          <a:extLst>
            <a:ext uri="{FF2B5EF4-FFF2-40B4-BE49-F238E27FC236}">
              <a16:creationId xmlns:a16="http://schemas.microsoft.com/office/drawing/2014/main" id="{00000000-0008-0000-5D00-000006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35</xdr:col>
      <xdr:colOff>225207</xdr:colOff>
      <xdr:row>13</xdr:row>
      <xdr:rowOff>48136</xdr:rowOff>
    </xdr:from>
    <xdr:to>
      <xdr:col>35</xdr:col>
      <xdr:colOff>522387</xdr:colOff>
      <xdr:row>14</xdr:row>
      <xdr:rowOff>132901</xdr:rowOff>
    </xdr:to>
    <xdr:sp macro="" textlink="">
      <xdr:nvSpPr>
        <xdr:cNvPr id="2" name="AutoShape 2">
          <a:extLst>
            <a:ext uri="{FF2B5EF4-FFF2-40B4-BE49-F238E27FC236}">
              <a16:creationId xmlns:a16="http://schemas.microsoft.com/office/drawing/2014/main" id="{00000000-0008-0000-5E00-000002000000}"/>
            </a:ext>
          </a:extLst>
        </xdr:cNvPr>
        <xdr:cNvSpPr>
          <a:spLocks noChangeAspect="1" noChangeArrowheads="1"/>
        </xdr:cNvSpPr>
      </xdr:nvSpPr>
      <xdr:spPr bwMode="auto">
        <a:xfrm>
          <a:off x="19821602" y="3134531"/>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236220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stretch>
          <a:fillRect/>
        </a:stretch>
      </xdr:blipFill>
      <xdr:spPr>
        <a:xfrm>
          <a:off x="2613660" y="937260"/>
          <a:ext cx="3901440" cy="2918460"/>
        </a:xfrm>
        <a:prstGeom prst="rect">
          <a:avLst/>
        </a:prstGeom>
      </xdr:spPr>
    </xdr:pic>
    <xdr:clientData/>
  </xdr:twoCellAnchor>
  <xdr:twoCellAnchor editAs="oneCell">
    <xdr:from>
      <xdr:col>16</xdr:col>
      <xdr:colOff>236220</xdr:colOff>
      <xdr:row>4</xdr:row>
      <xdr:rowOff>76200</xdr:rowOff>
    </xdr:from>
    <xdr:to>
      <xdr:col>22</xdr:col>
      <xdr:colOff>388620</xdr:colOff>
      <xdr:row>16</xdr:row>
      <xdr:rowOff>137160</xdr:rowOff>
    </xdr:to>
    <xdr:pic>
      <xdr:nvPicPr>
        <xdr:cNvPr id="4" name="図 3">
          <a:extLst>
            <a:ext uri="{FF2B5EF4-FFF2-40B4-BE49-F238E27FC236}">
              <a16:creationId xmlns:a16="http://schemas.microsoft.com/office/drawing/2014/main" id="{00000000-0008-0000-5E00-000004000000}"/>
            </a:ext>
          </a:extLst>
        </xdr:cNvPr>
        <xdr:cNvPicPr>
          <a:picLocks noChangeAspect="1"/>
        </xdr:cNvPicPr>
      </xdr:nvPicPr>
      <xdr:blipFill>
        <a:blip xmlns:r="http://schemas.openxmlformats.org/officeDocument/2006/relationships" r:embed="rId2"/>
        <a:stretch>
          <a:fillRect/>
        </a:stretch>
      </xdr:blipFill>
      <xdr:spPr>
        <a:xfrm>
          <a:off x="8839200" y="937260"/>
          <a:ext cx="3901440" cy="2918460"/>
        </a:xfrm>
        <a:prstGeom prst="rect">
          <a:avLst/>
        </a:prstGeom>
      </xdr:spPr>
    </xdr:pic>
    <xdr:clientData/>
  </xdr:twoCellAnchor>
  <xdr:twoCellAnchor editAs="oneCell">
    <xdr:from>
      <xdr:col>5</xdr:col>
      <xdr:colOff>236220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5E00-000005000000}"/>
            </a:ext>
          </a:extLst>
        </xdr:cNvPr>
        <xdr:cNvPicPr>
          <a:picLocks noChangeAspect="1"/>
        </xdr:cNvPicPr>
      </xdr:nvPicPr>
      <xdr:blipFill>
        <a:blip xmlns:r="http://schemas.openxmlformats.org/officeDocument/2006/relationships" r:embed="rId3"/>
        <a:stretch>
          <a:fillRect/>
        </a:stretch>
      </xdr:blipFill>
      <xdr:spPr>
        <a:xfrm>
          <a:off x="2613660" y="5074920"/>
          <a:ext cx="3901440" cy="2918460"/>
        </a:xfrm>
        <a:prstGeom prst="rect">
          <a:avLst/>
        </a:prstGeom>
      </xdr:spPr>
    </xdr:pic>
    <xdr:clientData/>
  </xdr:twoCellAnchor>
  <xdr:twoCellAnchor editAs="oneCell">
    <xdr:from>
      <xdr:col>16</xdr:col>
      <xdr:colOff>236220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5E00-000006000000}"/>
            </a:ext>
          </a:extLst>
        </xdr:cNvPr>
        <xdr:cNvPicPr>
          <a:picLocks noChangeAspect="1"/>
        </xdr:cNvPicPr>
      </xdr:nvPicPr>
      <xdr:blipFill>
        <a:blip xmlns:r="http://schemas.openxmlformats.org/officeDocument/2006/relationships" r:embed="rId4"/>
        <a:stretch>
          <a:fillRect/>
        </a:stretch>
      </xdr:blipFill>
      <xdr:spPr>
        <a:xfrm>
          <a:off x="8839200" y="5074920"/>
          <a:ext cx="3901440" cy="29184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35</xdr:col>
      <xdr:colOff>467215</xdr:colOff>
      <xdr:row>13</xdr:row>
      <xdr:rowOff>132298</xdr:rowOff>
    </xdr:from>
    <xdr:to>
      <xdr:col>36</xdr:col>
      <xdr:colOff>241097</xdr:colOff>
      <xdr:row>15</xdr:row>
      <xdr:rowOff>2935</xdr:rowOff>
    </xdr:to>
    <xdr:sp macro="" textlink="">
      <xdr:nvSpPr>
        <xdr:cNvPr id="2" name="AutoShape 2">
          <a:extLst>
            <a:ext uri="{FF2B5EF4-FFF2-40B4-BE49-F238E27FC236}">
              <a16:creationId xmlns:a16="http://schemas.microsoft.com/office/drawing/2014/main" id="{00000000-0008-0000-5F00-000002000000}"/>
            </a:ext>
          </a:extLst>
        </xdr:cNvPr>
        <xdr:cNvSpPr>
          <a:spLocks noChangeAspect="1" noChangeArrowheads="1"/>
        </xdr:cNvSpPr>
      </xdr:nvSpPr>
      <xdr:spPr bwMode="auto">
        <a:xfrm>
          <a:off x="20013037" y="3220312"/>
          <a:ext cx="304498" cy="30556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3" name="図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4" name="図 3">
          <a:extLst>
            <a:ext uri="{FF2B5EF4-FFF2-40B4-BE49-F238E27FC236}">
              <a16:creationId xmlns:a16="http://schemas.microsoft.com/office/drawing/2014/main" id="{00000000-0008-0000-5F00-000004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5" name="図 4">
          <a:extLst>
            <a:ext uri="{FF2B5EF4-FFF2-40B4-BE49-F238E27FC236}">
              <a16:creationId xmlns:a16="http://schemas.microsoft.com/office/drawing/2014/main" id="{00000000-0008-0000-5F00-000005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10" name="図 9">
          <a:extLst>
            <a:ext uri="{FF2B5EF4-FFF2-40B4-BE49-F238E27FC236}">
              <a16:creationId xmlns:a16="http://schemas.microsoft.com/office/drawing/2014/main" id="{00000000-0008-0000-5F00-00000A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36</xdr:col>
      <xdr:colOff>247358</xdr:colOff>
      <xdr:row>14</xdr:row>
      <xdr:rowOff>18601</xdr:rowOff>
    </xdr:from>
    <xdr:to>
      <xdr:col>37</xdr:col>
      <xdr:colOff>20530</xdr:colOff>
      <xdr:row>15</xdr:row>
      <xdr:rowOff>103366</xdr:rowOff>
    </xdr:to>
    <xdr:sp macro="" textlink="">
      <xdr:nvSpPr>
        <xdr:cNvPr id="2" name="AutoShape 2">
          <a:extLst>
            <a:ext uri="{FF2B5EF4-FFF2-40B4-BE49-F238E27FC236}">
              <a16:creationId xmlns:a16="http://schemas.microsoft.com/office/drawing/2014/main" id="{00000000-0008-0000-6000-000002000000}"/>
            </a:ext>
          </a:extLst>
        </xdr:cNvPr>
        <xdr:cNvSpPr>
          <a:spLocks noChangeAspect="1" noChangeArrowheads="1"/>
        </xdr:cNvSpPr>
      </xdr:nvSpPr>
      <xdr:spPr bwMode="auto">
        <a:xfrm>
          <a:off x="20375381" y="3319124"/>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4" name="図 3">
          <a:extLst>
            <a:ext uri="{FF2B5EF4-FFF2-40B4-BE49-F238E27FC236}">
              <a16:creationId xmlns:a16="http://schemas.microsoft.com/office/drawing/2014/main" id="{00000000-0008-0000-6000-000004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60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60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36</xdr:col>
      <xdr:colOff>527940</xdr:colOff>
      <xdr:row>14</xdr:row>
      <xdr:rowOff>107206</xdr:rowOff>
    </xdr:from>
    <xdr:to>
      <xdr:col>37</xdr:col>
      <xdr:colOff>301112</xdr:colOff>
      <xdr:row>15</xdr:row>
      <xdr:rowOff>191971</xdr:rowOff>
    </xdr:to>
    <xdr:sp macro="" textlink="">
      <xdr:nvSpPr>
        <xdr:cNvPr id="2" name="AutoShape 2">
          <a:extLst>
            <a:ext uri="{FF2B5EF4-FFF2-40B4-BE49-F238E27FC236}">
              <a16:creationId xmlns:a16="http://schemas.microsoft.com/office/drawing/2014/main" id="{00000000-0008-0000-6100-000002000000}"/>
            </a:ext>
          </a:extLst>
        </xdr:cNvPr>
        <xdr:cNvSpPr>
          <a:spLocks noChangeAspect="1" noChangeArrowheads="1"/>
        </xdr:cNvSpPr>
      </xdr:nvSpPr>
      <xdr:spPr bwMode="auto">
        <a:xfrm>
          <a:off x="20655963" y="3407729"/>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4" name="図 3">
          <a:extLst>
            <a:ext uri="{FF2B5EF4-FFF2-40B4-BE49-F238E27FC236}">
              <a16:creationId xmlns:a16="http://schemas.microsoft.com/office/drawing/2014/main" id="{00000000-0008-0000-6100-000004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61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61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37</xdr:col>
      <xdr:colOff>254739</xdr:colOff>
      <xdr:row>14</xdr:row>
      <xdr:rowOff>203197</xdr:rowOff>
    </xdr:from>
    <xdr:to>
      <xdr:col>38</xdr:col>
      <xdr:colOff>27911</xdr:colOff>
      <xdr:row>16</xdr:row>
      <xdr:rowOff>73834</xdr:rowOff>
    </xdr:to>
    <xdr:sp macro="" textlink="">
      <xdr:nvSpPr>
        <xdr:cNvPr id="2" name="AutoShape 2">
          <a:extLst>
            <a:ext uri="{FF2B5EF4-FFF2-40B4-BE49-F238E27FC236}">
              <a16:creationId xmlns:a16="http://schemas.microsoft.com/office/drawing/2014/main" id="{00000000-0008-0000-6200-000002000000}"/>
            </a:ext>
          </a:extLst>
        </xdr:cNvPr>
        <xdr:cNvSpPr>
          <a:spLocks noChangeAspect="1" noChangeArrowheads="1"/>
        </xdr:cNvSpPr>
      </xdr:nvSpPr>
      <xdr:spPr bwMode="auto">
        <a:xfrm>
          <a:off x="20914390" y="3503720"/>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251460</xdr:colOff>
      <xdr:row>4</xdr:row>
      <xdr:rowOff>76200</xdr:rowOff>
    </xdr:from>
    <xdr:to>
      <xdr:col>11</xdr:col>
      <xdr:colOff>396240</xdr:colOff>
      <xdr:row>16</xdr:row>
      <xdr:rowOff>137160</xdr:rowOff>
    </xdr:to>
    <xdr:pic>
      <xdr:nvPicPr>
        <xdr:cNvPr id="3" name="図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stretch>
          <a:fillRect/>
        </a:stretch>
      </xdr:blipFill>
      <xdr:spPr>
        <a:xfrm>
          <a:off x="2628900" y="937260"/>
          <a:ext cx="3893820" cy="2918460"/>
        </a:xfrm>
        <a:prstGeom prst="rect">
          <a:avLst/>
        </a:prstGeom>
      </xdr:spPr>
    </xdr:pic>
    <xdr:clientData/>
  </xdr:twoCellAnchor>
  <xdr:twoCellAnchor editAs="oneCell">
    <xdr:from>
      <xdr:col>16</xdr:col>
      <xdr:colOff>251460</xdr:colOff>
      <xdr:row>4</xdr:row>
      <xdr:rowOff>76200</xdr:rowOff>
    </xdr:from>
    <xdr:to>
      <xdr:col>22</xdr:col>
      <xdr:colOff>396240</xdr:colOff>
      <xdr:row>16</xdr:row>
      <xdr:rowOff>137160</xdr:rowOff>
    </xdr:to>
    <xdr:pic>
      <xdr:nvPicPr>
        <xdr:cNvPr id="4" name="図 3">
          <a:extLst>
            <a:ext uri="{FF2B5EF4-FFF2-40B4-BE49-F238E27FC236}">
              <a16:creationId xmlns:a16="http://schemas.microsoft.com/office/drawing/2014/main" id="{00000000-0008-0000-6200-000004000000}"/>
            </a:ext>
          </a:extLst>
        </xdr:cNvPr>
        <xdr:cNvPicPr>
          <a:picLocks noChangeAspect="1"/>
        </xdr:cNvPicPr>
      </xdr:nvPicPr>
      <xdr:blipFill>
        <a:blip xmlns:r="http://schemas.openxmlformats.org/officeDocument/2006/relationships" r:embed="rId2"/>
        <a:stretch>
          <a:fillRect/>
        </a:stretch>
      </xdr:blipFill>
      <xdr:spPr>
        <a:xfrm>
          <a:off x="8854440" y="937260"/>
          <a:ext cx="3893820" cy="2918460"/>
        </a:xfrm>
        <a:prstGeom prst="rect">
          <a:avLst/>
        </a:prstGeom>
      </xdr:spPr>
    </xdr:pic>
    <xdr:clientData/>
  </xdr:twoCellAnchor>
  <xdr:twoCellAnchor editAs="oneCell">
    <xdr:from>
      <xdr:col>5</xdr:col>
      <xdr:colOff>251460</xdr:colOff>
      <xdr:row>22</xdr:row>
      <xdr:rowOff>76200</xdr:rowOff>
    </xdr:from>
    <xdr:to>
      <xdr:col>11</xdr:col>
      <xdr:colOff>396240</xdr:colOff>
      <xdr:row>34</xdr:row>
      <xdr:rowOff>137160</xdr:rowOff>
    </xdr:to>
    <xdr:pic>
      <xdr:nvPicPr>
        <xdr:cNvPr id="5" name="図 4">
          <a:extLst>
            <a:ext uri="{FF2B5EF4-FFF2-40B4-BE49-F238E27FC236}">
              <a16:creationId xmlns:a16="http://schemas.microsoft.com/office/drawing/2014/main" id="{00000000-0008-0000-6200-000005000000}"/>
            </a:ext>
          </a:extLst>
        </xdr:cNvPr>
        <xdr:cNvPicPr>
          <a:picLocks noChangeAspect="1"/>
        </xdr:cNvPicPr>
      </xdr:nvPicPr>
      <xdr:blipFill>
        <a:blip xmlns:r="http://schemas.openxmlformats.org/officeDocument/2006/relationships" r:embed="rId3"/>
        <a:stretch>
          <a:fillRect/>
        </a:stretch>
      </xdr:blipFill>
      <xdr:spPr>
        <a:xfrm>
          <a:off x="2628900" y="5074920"/>
          <a:ext cx="3893820" cy="2918460"/>
        </a:xfrm>
        <a:prstGeom prst="rect">
          <a:avLst/>
        </a:prstGeom>
      </xdr:spPr>
    </xdr:pic>
    <xdr:clientData/>
  </xdr:twoCellAnchor>
  <xdr:twoCellAnchor editAs="oneCell">
    <xdr:from>
      <xdr:col>16</xdr:col>
      <xdr:colOff>251460</xdr:colOff>
      <xdr:row>22</xdr:row>
      <xdr:rowOff>76200</xdr:rowOff>
    </xdr:from>
    <xdr:to>
      <xdr:col>22</xdr:col>
      <xdr:colOff>396240</xdr:colOff>
      <xdr:row>34</xdr:row>
      <xdr:rowOff>137160</xdr:rowOff>
    </xdr:to>
    <xdr:pic>
      <xdr:nvPicPr>
        <xdr:cNvPr id="6" name="図 5">
          <a:extLst>
            <a:ext uri="{FF2B5EF4-FFF2-40B4-BE49-F238E27FC236}">
              <a16:creationId xmlns:a16="http://schemas.microsoft.com/office/drawing/2014/main" id="{00000000-0008-0000-6200-000006000000}"/>
            </a:ext>
          </a:extLst>
        </xdr:cNvPr>
        <xdr:cNvPicPr>
          <a:picLocks noChangeAspect="1"/>
        </xdr:cNvPicPr>
      </xdr:nvPicPr>
      <xdr:blipFill>
        <a:blip xmlns:r="http://schemas.openxmlformats.org/officeDocument/2006/relationships" r:embed="rId4"/>
        <a:stretch>
          <a:fillRect/>
        </a:stretch>
      </xdr:blipFill>
      <xdr:spPr>
        <a:xfrm>
          <a:off x="8854440" y="5074920"/>
          <a:ext cx="3893820" cy="29184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38</xdr:col>
      <xdr:colOff>3690</xdr:colOff>
      <xdr:row>15</xdr:row>
      <xdr:rowOff>55520</xdr:rowOff>
    </xdr:from>
    <xdr:to>
      <xdr:col>38</xdr:col>
      <xdr:colOff>308490</xdr:colOff>
      <xdr:row>16</xdr:row>
      <xdr:rowOff>140285</xdr:rowOff>
    </xdr:to>
    <xdr:sp macro="" textlink="">
      <xdr:nvSpPr>
        <xdr:cNvPr id="2" name="AutoShape 2">
          <a:extLst>
            <a:ext uri="{FF2B5EF4-FFF2-40B4-BE49-F238E27FC236}">
              <a16:creationId xmlns:a16="http://schemas.microsoft.com/office/drawing/2014/main" id="{00000000-0008-0000-6300-000002000000}"/>
            </a:ext>
          </a:extLst>
        </xdr:cNvPr>
        <xdr:cNvSpPr>
          <a:spLocks noChangeAspect="1" noChangeArrowheads="1"/>
        </xdr:cNvSpPr>
      </xdr:nvSpPr>
      <xdr:spPr bwMode="auto">
        <a:xfrm>
          <a:off x="21194969" y="3570171"/>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3" name="図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4" name="図 3">
          <a:extLst>
            <a:ext uri="{FF2B5EF4-FFF2-40B4-BE49-F238E27FC236}">
              <a16:creationId xmlns:a16="http://schemas.microsoft.com/office/drawing/2014/main" id="{00000000-0008-0000-6300-000004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5" name="図 4">
          <a:extLst>
            <a:ext uri="{FF2B5EF4-FFF2-40B4-BE49-F238E27FC236}">
              <a16:creationId xmlns:a16="http://schemas.microsoft.com/office/drawing/2014/main" id="{00000000-0008-0000-6300-000005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6" name="図 5">
          <a:extLst>
            <a:ext uri="{FF2B5EF4-FFF2-40B4-BE49-F238E27FC236}">
              <a16:creationId xmlns:a16="http://schemas.microsoft.com/office/drawing/2014/main" id="{00000000-0008-0000-6300-000006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38</xdr:col>
      <xdr:colOff>276889</xdr:colOff>
      <xdr:row>15</xdr:row>
      <xdr:rowOff>144124</xdr:rowOff>
    </xdr:from>
    <xdr:to>
      <xdr:col>39</xdr:col>
      <xdr:colOff>50061</xdr:colOff>
      <xdr:row>17</xdr:row>
      <xdr:rowOff>14761</xdr:rowOff>
    </xdr:to>
    <xdr:sp macro="" textlink="">
      <xdr:nvSpPr>
        <xdr:cNvPr id="2" name="AutoShape 2">
          <a:extLst>
            <a:ext uri="{FF2B5EF4-FFF2-40B4-BE49-F238E27FC236}">
              <a16:creationId xmlns:a16="http://schemas.microsoft.com/office/drawing/2014/main" id="{00000000-0008-0000-6400-000002000000}"/>
            </a:ext>
          </a:extLst>
        </xdr:cNvPr>
        <xdr:cNvSpPr>
          <a:spLocks noChangeAspect="1" noChangeArrowheads="1"/>
        </xdr:cNvSpPr>
      </xdr:nvSpPr>
      <xdr:spPr bwMode="auto">
        <a:xfrm>
          <a:off x="21468168" y="3658775"/>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4" name="図 3">
          <a:extLst>
            <a:ext uri="{FF2B5EF4-FFF2-40B4-BE49-F238E27FC236}">
              <a16:creationId xmlns:a16="http://schemas.microsoft.com/office/drawing/2014/main" id="{00000000-0008-0000-6400-000004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64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64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39</xdr:col>
      <xdr:colOff>18459</xdr:colOff>
      <xdr:row>16</xdr:row>
      <xdr:rowOff>18601</xdr:rowOff>
    </xdr:from>
    <xdr:to>
      <xdr:col>39</xdr:col>
      <xdr:colOff>323259</xdr:colOff>
      <xdr:row>17</xdr:row>
      <xdr:rowOff>103366</xdr:rowOff>
    </xdr:to>
    <xdr:sp macro="" textlink="">
      <xdr:nvSpPr>
        <xdr:cNvPr id="2" name="AutoShape 2">
          <a:extLst>
            <a:ext uri="{FF2B5EF4-FFF2-40B4-BE49-F238E27FC236}">
              <a16:creationId xmlns:a16="http://schemas.microsoft.com/office/drawing/2014/main" id="{00000000-0008-0000-6500-000002000000}"/>
            </a:ext>
          </a:extLst>
        </xdr:cNvPr>
        <xdr:cNvSpPr>
          <a:spLocks noChangeAspect="1" noChangeArrowheads="1"/>
        </xdr:cNvSpPr>
      </xdr:nvSpPr>
      <xdr:spPr bwMode="auto">
        <a:xfrm>
          <a:off x="21741366" y="3747380"/>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0</xdr:colOff>
      <xdr:row>11</xdr:row>
      <xdr:rowOff>147674</xdr:rowOff>
    </xdr:from>
    <xdr:to>
      <xdr:col>26</xdr:col>
      <xdr:colOff>304800</xdr:colOff>
      <xdr:row>12</xdr:row>
      <xdr:rowOff>198474</xdr:rowOff>
    </xdr:to>
    <xdr:sp macro="" textlink="">
      <xdr:nvSpPr>
        <xdr:cNvPr id="126977" name="AutoShape 1">
          <a:extLst>
            <a:ext uri="{FF2B5EF4-FFF2-40B4-BE49-F238E27FC236}">
              <a16:creationId xmlns:a16="http://schemas.microsoft.com/office/drawing/2014/main" id="{00000000-0008-0000-6500-000001F00100}"/>
            </a:ext>
          </a:extLst>
        </xdr:cNvPr>
        <xdr:cNvSpPr>
          <a:spLocks noChangeAspect="1" noChangeArrowheads="1"/>
        </xdr:cNvSpPr>
      </xdr:nvSpPr>
      <xdr:spPr bwMode="auto">
        <a:xfrm>
          <a:off x="14811744" y="2768895"/>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3" name="図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4" name="図 3">
          <a:extLst>
            <a:ext uri="{FF2B5EF4-FFF2-40B4-BE49-F238E27FC236}">
              <a16:creationId xmlns:a16="http://schemas.microsoft.com/office/drawing/2014/main" id="{00000000-0008-0000-6500-000004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5" name="図 4">
          <a:extLst>
            <a:ext uri="{FF2B5EF4-FFF2-40B4-BE49-F238E27FC236}">
              <a16:creationId xmlns:a16="http://schemas.microsoft.com/office/drawing/2014/main" id="{00000000-0008-0000-6500-000005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6" name="図 5">
          <a:extLst>
            <a:ext uri="{FF2B5EF4-FFF2-40B4-BE49-F238E27FC236}">
              <a16:creationId xmlns:a16="http://schemas.microsoft.com/office/drawing/2014/main" id="{00000000-0008-0000-6500-000006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39</xdr:col>
      <xdr:colOff>299043</xdr:colOff>
      <xdr:row>16</xdr:row>
      <xdr:rowOff>99821</xdr:rowOff>
    </xdr:from>
    <xdr:to>
      <xdr:col>40</xdr:col>
      <xdr:colOff>72215</xdr:colOff>
      <xdr:row>17</xdr:row>
      <xdr:rowOff>184586</xdr:rowOff>
    </xdr:to>
    <xdr:sp macro="" textlink="">
      <xdr:nvSpPr>
        <xdr:cNvPr id="2" name="AutoShape 2">
          <a:extLst>
            <a:ext uri="{FF2B5EF4-FFF2-40B4-BE49-F238E27FC236}">
              <a16:creationId xmlns:a16="http://schemas.microsoft.com/office/drawing/2014/main" id="{00000000-0008-0000-6600-000002000000}"/>
            </a:ext>
          </a:extLst>
        </xdr:cNvPr>
        <xdr:cNvSpPr>
          <a:spLocks noChangeAspect="1" noChangeArrowheads="1"/>
        </xdr:cNvSpPr>
      </xdr:nvSpPr>
      <xdr:spPr bwMode="auto">
        <a:xfrm>
          <a:off x="22021950" y="3828600"/>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280584</xdr:colOff>
      <xdr:row>11</xdr:row>
      <xdr:rowOff>228894</xdr:rowOff>
    </xdr:from>
    <xdr:to>
      <xdr:col>27</xdr:col>
      <xdr:colOff>53756</xdr:colOff>
      <xdr:row>13</xdr:row>
      <xdr:rowOff>65566</xdr:rowOff>
    </xdr:to>
    <xdr:sp macro="" textlink="">
      <xdr:nvSpPr>
        <xdr:cNvPr id="3" name="AutoShape 1">
          <a:extLst>
            <a:ext uri="{FF2B5EF4-FFF2-40B4-BE49-F238E27FC236}">
              <a16:creationId xmlns:a16="http://schemas.microsoft.com/office/drawing/2014/main" id="{00000000-0008-0000-6600-000003000000}"/>
            </a:ext>
          </a:extLst>
        </xdr:cNvPr>
        <xdr:cNvSpPr>
          <a:spLocks noChangeAspect="1" noChangeArrowheads="1"/>
        </xdr:cNvSpPr>
      </xdr:nvSpPr>
      <xdr:spPr bwMode="auto">
        <a:xfrm>
          <a:off x="15092328" y="2850115"/>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4" name="図 3">
          <a:extLst>
            <a:ext uri="{FF2B5EF4-FFF2-40B4-BE49-F238E27FC236}">
              <a16:creationId xmlns:a16="http://schemas.microsoft.com/office/drawing/2014/main" id="{00000000-0008-0000-6600-000004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5" name="図 4">
          <a:extLst>
            <a:ext uri="{FF2B5EF4-FFF2-40B4-BE49-F238E27FC236}">
              <a16:creationId xmlns:a16="http://schemas.microsoft.com/office/drawing/2014/main" id="{00000000-0008-0000-6600-000005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6" name="図 5">
          <a:extLst>
            <a:ext uri="{FF2B5EF4-FFF2-40B4-BE49-F238E27FC236}">
              <a16:creationId xmlns:a16="http://schemas.microsoft.com/office/drawing/2014/main" id="{00000000-0008-0000-6600-000006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7" name="図 6">
          <a:extLst>
            <a:ext uri="{FF2B5EF4-FFF2-40B4-BE49-F238E27FC236}">
              <a16:creationId xmlns:a16="http://schemas.microsoft.com/office/drawing/2014/main" id="{00000000-0008-0000-6600-000007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40</xdr:col>
      <xdr:colOff>47992</xdr:colOff>
      <xdr:row>16</xdr:row>
      <xdr:rowOff>203194</xdr:rowOff>
    </xdr:from>
    <xdr:to>
      <xdr:col>40</xdr:col>
      <xdr:colOff>352792</xdr:colOff>
      <xdr:row>18</xdr:row>
      <xdr:rowOff>73831</xdr:rowOff>
    </xdr:to>
    <xdr:sp macro="" textlink="">
      <xdr:nvSpPr>
        <xdr:cNvPr id="2" name="AutoShape 2">
          <a:extLst>
            <a:ext uri="{FF2B5EF4-FFF2-40B4-BE49-F238E27FC236}">
              <a16:creationId xmlns:a16="http://schemas.microsoft.com/office/drawing/2014/main" id="{00000000-0008-0000-6700-000002000000}"/>
            </a:ext>
          </a:extLst>
        </xdr:cNvPr>
        <xdr:cNvSpPr>
          <a:spLocks noChangeAspect="1" noChangeArrowheads="1"/>
        </xdr:cNvSpPr>
      </xdr:nvSpPr>
      <xdr:spPr bwMode="auto">
        <a:xfrm>
          <a:off x="22302527" y="3931973"/>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29533</xdr:colOff>
      <xdr:row>12</xdr:row>
      <xdr:rowOff>81221</xdr:rowOff>
    </xdr:from>
    <xdr:to>
      <xdr:col>27</xdr:col>
      <xdr:colOff>334333</xdr:colOff>
      <xdr:row>13</xdr:row>
      <xdr:rowOff>168939</xdr:rowOff>
    </xdr:to>
    <xdr:sp macro="" textlink="">
      <xdr:nvSpPr>
        <xdr:cNvPr id="3" name="AutoShape 1">
          <a:extLst>
            <a:ext uri="{FF2B5EF4-FFF2-40B4-BE49-F238E27FC236}">
              <a16:creationId xmlns:a16="http://schemas.microsoft.com/office/drawing/2014/main" id="{00000000-0008-0000-6700-000003000000}"/>
            </a:ext>
          </a:extLst>
        </xdr:cNvPr>
        <xdr:cNvSpPr>
          <a:spLocks noChangeAspect="1" noChangeArrowheads="1"/>
        </xdr:cNvSpPr>
      </xdr:nvSpPr>
      <xdr:spPr bwMode="auto">
        <a:xfrm>
          <a:off x="15372905" y="2953488"/>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373380</xdr:colOff>
      <xdr:row>16</xdr:row>
      <xdr:rowOff>137160</xdr:rowOff>
    </xdr:to>
    <xdr:pic>
      <xdr:nvPicPr>
        <xdr:cNvPr id="4" name="図 3">
          <a:extLst>
            <a:ext uri="{FF2B5EF4-FFF2-40B4-BE49-F238E27FC236}">
              <a16:creationId xmlns:a16="http://schemas.microsoft.com/office/drawing/2014/main" id="{00000000-0008-0000-6700-000004000000}"/>
            </a:ext>
          </a:extLst>
        </xdr:cNvPr>
        <xdr:cNvPicPr>
          <a:picLocks noChangeAspect="1"/>
        </xdr:cNvPicPr>
      </xdr:nvPicPr>
      <xdr:blipFill>
        <a:blip xmlns:r="http://schemas.openxmlformats.org/officeDocument/2006/relationships" r:embed="rId1"/>
        <a:stretch>
          <a:fillRect/>
        </a:stretch>
      </xdr:blipFill>
      <xdr:spPr>
        <a:xfrm>
          <a:off x="2606040" y="937260"/>
          <a:ext cx="3893820" cy="2918460"/>
        </a:xfrm>
        <a:prstGeom prst="rect">
          <a:avLst/>
        </a:prstGeom>
      </xdr:spPr>
    </xdr:pic>
    <xdr:clientData/>
  </xdr:twoCellAnchor>
  <xdr:twoCellAnchor editAs="oneCell">
    <xdr:from>
      <xdr:col>16</xdr:col>
      <xdr:colOff>228600</xdr:colOff>
      <xdr:row>4</xdr:row>
      <xdr:rowOff>76200</xdr:rowOff>
    </xdr:from>
    <xdr:to>
      <xdr:col>22</xdr:col>
      <xdr:colOff>373380</xdr:colOff>
      <xdr:row>16</xdr:row>
      <xdr:rowOff>137160</xdr:rowOff>
    </xdr:to>
    <xdr:pic>
      <xdr:nvPicPr>
        <xdr:cNvPr id="5" name="図 4">
          <a:extLst>
            <a:ext uri="{FF2B5EF4-FFF2-40B4-BE49-F238E27FC236}">
              <a16:creationId xmlns:a16="http://schemas.microsoft.com/office/drawing/2014/main" id="{00000000-0008-0000-6700-000005000000}"/>
            </a:ext>
          </a:extLst>
        </xdr:cNvPr>
        <xdr:cNvPicPr>
          <a:picLocks noChangeAspect="1"/>
        </xdr:cNvPicPr>
      </xdr:nvPicPr>
      <xdr:blipFill>
        <a:blip xmlns:r="http://schemas.openxmlformats.org/officeDocument/2006/relationships" r:embed="rId2"/>
        <a:stretch>
          <a:fillRect/>
        </a:stretch>
      </xdr:blipFill>
      <xdr:spPr>
        <a:xfrm>
          <a:off x="8831580" y="937260"/>
          <a:ext cx="3893820" cy="2918460"/>
        </a:xfrm>
        <a:prstGeom prst="rect">
          <a:avLst/>
        </a:prstGeom>
      </xdr:spPr>
    </xdr:pic>
    <xdr:clientData/>
  </xdr:twoCellAnchor>
  <xdr:twoCellAnchor editAs="oneCell">
    <xdr:from>
      <xdr:col>5</xdr:col>
      <xdr:colOff>228600</xdr:colOff>
      <xdr:row>22</xdr:row>
      <xdr:rowOff>76200</xdr:rowOff>
    </xdr:from>
    <xdr:to>
      <xdr:col>11</xdr:col>
      <xdr:colOff>373380</xdr:colOff>
      <xdr:row>34</xdr:row>
      <xdr:rowOff>137160</xdr:rowOff>
    </xdr:to>
    <xdr:pic>
      <xdr:nvPicPr>
        <xdr:cNvPr id="6" name="図 5">
          <a:extLst>
            <a:ext uri="{FF2B5EF4-FFF2-40B4-BE49-F238E27FC236}">
              <a16:creationId xmlns:a16="http://schemas.microsoft.com/office/drawing/2014/main" id="{00000000-0008-0000-6700-000006000000}"/>
            </a:ext>
          </a:extLst>
        </xdr:cNvPr>
        <xdr:cNvPicPr>
          <a:picLocks noChangeAspect="1"/>
        </xdr:cNvPicPr>
      </xdr:nvPicPr>
      <xdr:blipFill>
        <a:blip xmlns:r="http://schemas.openxmlformats.org/officeDocument/2006/relationships" r:embed="rId3"/>
        <a:stretch>
          <a:fillRect/>
        </a:stretch>
      </xdr:blipFill>
      <xdr:spPr>
        <a:xfrm>
          <a:off x="2606040" y="5074920"/>
          <a:ext cx="3893820" cy="2918460"/>
        </a:xfrm>
        <a:prstGeom prst="rect">
          <a:avLst/>
        </a:prstGeom>
      </xdr:spPr>
    </xdr:pic>
    <xdr:clientData/>
  </xdr:twoCellAnchor>
  <xdr:twoCellAnchor editAs="oneCell">
    <xdr:from>
      <xdr:col>16</xdr:col>
      <xdr:colOff>228600</xdr:colOff>
      <xdr:row>22</xdr:row>
      <xdr:rowOff>76200</xdr:rowOff>
    </xdr:from>
    <xdr:to>
      <xdr:col>22</xdr:col>
      <xdr:colOff>373380</xdr:colOff>
      <xdr:row>34</xdr:row>
      <xdr:rowOff>137160</xdr:rowOff>
    </xdr:to>
    <xdr:pic>
      <xdr:nvPicPr>
        <xdr:cNvPr id="11" name="図 10">
          <a:extLst>
            <a:ext uri="{FF2B5EF4-FFF2-40B4-BE49-F238E27FC236}">
              <a16:creationId xmlns:a16="http://schemas.microsoft.com/office/drawing/2014/main" id="{00000000-0008-0000-6700-00000B000000}"/>
            </a:ext>
          </a:extLst>
        </xdr:cNvPr>
        <xdr:cNvPicPr>
          <a:picLocks noChangeAspect="1"/>
        </xdr:cNvPicPr>
      </xdr:nvPicPr>
      <xdr:blipFill>
        <a:blip xmlns:r="http://schemas.openxmlformats.org/officeDocument/2006/relationships" r:embed="rId4"/>
        <a:stretch>
          <a:fillRect/>
        </a:stretch>
      </xdr:blipFill>
      <xdr:spPr>
        <a:xfrm>
          <a:off x="8831580" y="5074920"/>
          <a:ext cx="3893820" cy="29184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40</xdr:col>
      <xdr:colOff>321193</xdr:colOff>
      <xdr:row>17</xdr:row>
      <xdr:rowOff>70286</xdr:rowOff>
    </xdr:from>
    <xdr:to>
      <xdr:col>41</xdr:col>
      <xdr:colOff>94365</xdr:colOff>
      <xdr:row>18</xdr:row>
      <xdr:rowOff>155051</xdr:rowOff>
    </xdr:to>
    <xdr:sp macro="" textlink="">
      <xdr:nvSpPr>
        <xdr:cNvPr id="2" name="AutoShape 2">
          <a:extLst>
            <a:ext uri="{FF2B5EF4-FFF2-40B4-BE49-F238E27FC236}">
              <a16:creationId xmlns:a16="http://schemas.microsoft.com/office/drawing/2014/main" id="{00000000-0008-0000-6800-000002000000}"/>
            </a:ext>
          </a:extLst>
        </xdr:cNvPr>
        <xdr:cNvSpPr>
          <a:spLocks noChangeAspect="1" noChangeArrowheads="1"/>
        </xdr:cNvSpPr>
      </xdr:nvSpPr>
      <xdr:spPr bwMode="auto">
        <a:xfrm>
          <a:off x="22575728" y="4013193"/>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302734</xdr:colOff>
      <xdr:row>12</xdr:row>
      <xdr:rowOff>162441</xdr:rowOff>
    </xdr:from>
    <xdr:to>
      <xdr:col>28</xdr:col>
      <xdr:colOff>75906</xdr:colOff>
      <xdr:row>14</xdr:row>
      <xdr:rowOff>36031</xdr:rowOff>
    </xdr:to>
    <xdr:sp macro="" textlink="">
      <xdr:nvSpPr>
        <xdr:cNvPr id="3" name="AutoShape 1">
          <a:extLst>
            <a:ext uri="{FF2B5EF4-FFF2-40B4-BE49-F238E27FC236}">
              <a16:creationId xmlns:a16="http://schemas.microsoft.com/office/drawing/2014/main" id="{00000000-0008-0000-6800-000003000000}"/>
            </a:ext>
          </a:extLst>
        </xdr:cNvPr>
        <xdr:cNvSpPr>
          <a:spLocks noChangeAspect="1" noChangeArrowheads="1"/>
        </xdr:cNvSpPr>
      </xdr:nvSpPr>
      <xdr:spPr bwMode="auto">
        <a:xfrm>
          <a:off x="15646106" y="3034708"/>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5" name="図 4">
          <a:extLst>
            <a:ext uri="{FF2B5EF4-FFF2-40B4-BE49-F238E27FC236}">
              <a16:creationId xmlns:a16="http://schemas.microsoft.com/office/drawing/2014/main" id="{00000000-0008-0000-6800-000005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6" name="図 5">
          <a:extLst>
            <a:ext uri="{FF2B5EF4-FFF2-40B4-BE49-F238E27FC236}">
              <a16:creationId xmlns:a16="http://schemas.microsoft.com/office/drawing/2014/main" id="{00000000-0008-0000-6800-000006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68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68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41</xdr:col>
      <xdr:colOff>62759</xdr:colOff>
      <xdr:row>17</xdr:row>
      <xdr:rowOff>158891</xdr:rowOff>
    </xdr:from>
    <xdr:to>
      <xdr:col>41</xdr:col>
      <xdr:colOff>367559</xdr:colOff>
      <xdr:row>19</xdr:row>
      <xdr:rowOff>29528</xdr:rowOff>
    </xdr:to>
    <xdr:sp macro="" textlink="">
      <xdr:nvSpPr>
        <xdr:cNvPr id="2" name="AutoShape 2">
          <a:extLst>
            <a:ext uri="{FF2B5EF4-FFF2-40B4-BE49-F238E27FC236}">
              <a16:creationId xmlns:a16="http://schemas.microsoft.com/office/drawing/2014/main" id="{00000000-0008-0000-6900-000002000000}"/>
            </a:ext>
          </a:extLst>
        </xdr:cNvPr>
        <xdr:cNvSpPr>
          <a:spLocks noChangeAspect="1" noChangeArrowheads="1"/>
        </xdr:cNvSpPr>
      </xdr:nvSpPr>
      <xdr:spPr bwMode="auto">
        <a:xfrm>
          <a:off x="22848922" y="4101798"/>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44300</xdr:colOff>
      <xdr:row>13</xdr:row>
      <xdr:rowOff>36918</xdr:rowOff>
    </xdr:from>
    <xdr:to>
      <xdr:col>28</xdr:col>
      <xdr:colOff>349100</xdr:colOff>
      <xdr:row>14</xdr:row>
      <xdr:rowOff>124636</xdr:rowOff>
    </xdr:to>
    <xdr:sp macro="" textlink="">
      <xdr:nvSpPr>
        <xdr:cNvPr id="3" name="AutoShape 1">
          <a:extLst>
            <a:ext uri="{FF2B5EF4-FFF2-40B4-BE49-F238E27FC236}">
              <a16:creationId xmlns:a16="http://schemas.microsoft.com/office/drawing/2014/main" id="{00000000-0008-0000-6900-000003000000}"/>
            </a:ext>
          </a:extLst>
        </xdr:cNvPr>
        <xdr:cNvSpPr>
          <a:spLocks noChangeAspect="1" noChangeArrowheads="1"/>
        </xdr:cNvSpPr>
      </xdr:nvSpPr>
      <xdr:spPr bwMode="auto">
        <a:xfrm>
          <a:off x="15919300" y="3123313"/>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69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69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6" name="図 5">
          <a:extLst>
            <a:ext uri="{FF2B5EF4-FFF2-40B4-BE49-F238E27FC236}">
              <a16:creationId xmlns:a16="http://schemas.microsoft.com/office/drawing/2014/main" id="{00000000-0008-0000-6900-000006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69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41</xdr:col>
      <xdr:colOff>335962</xdr:colOff>
      <xdr:row>18</xdr:row>
      <xdr:rowOff>25984</xdr:rowOff>
    </xdr:from>
    <xdr:to>
      <xdr:col>42</xdr:col>
      <xdr:colOff>109134</xdr:colOff>
      <xdr:row>19</xdr:row>
      <xdr:rowOff>110749</xdr:rowOff>
    </xdr:to>
    <xdr:sp macro="" textlink="">
      <xdr:nvSpPr>
        <xdr:cNvPr id="2" name="AutoShape 2">
          <a:extLst>
            <a:ext uri="{FF2B5EF4-FFF2-40B4-BE49-F238E27FC236}">
              <a16:creationId xmlns:a16="http://schemas.microsoft.com/office/drawing/2014/main" id="{00000000-0008-0000-6A00-000002000000}"/>
            </a:ext>
          </a:extLst>
        </xdr:cNvPr>
        <xdr:cNvSpPr>
          <a:spLocks noChangeAspect="1" noChangeArrowheads="1"/>
        </xdr:cNvSpPr>
      </xdr:nvSpPr>
      <xdr:spPr bwMode="auto">
        <a:xfrm>
          <a:off x="23122125" y="4183019"/>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317503</xdr:colOff>
      <xdr:row>13</xdr:row>
      <xdr:rowOff>118139</xdr:rowOff>
    </xdr:from>
    <xdr:to>
      <xdr:col>29</xdr:col>
      <xdr:colOff>90675</xdr:colOff>
      <xdr:row>14</xdr:row>
      <xdr:rowOff>205857</xdr:rowOff>
    </xdr:to>
    <xdr:sp macro="" textlink="">
      <xdr:nvSpPr>
        <xdr:cNvPr id="3" name="AutoShape 1">
          <a:extLst>
            <a:ext uri="{FF2B5EF4-FFF2-40B4-BE49-F238E27FC236}">
              <a16:creationId xmlns:a16="http://schemas.microsoft.com/office/drawing/2014/main" id="{00000000-0008-0000-6A00-000003000000}"/>
            </a:ext>
          </a:extLst>
        </xdr:cNvPr>
        <xdr:cNvSpPr>
          <a:spLocks noChangeAspect="1" noChangeArrowheads="1"/>
        </xdr:cNvSpPr>
      </xdr:nvSpPr>
      <xdr:spPr bwMode="auto">
        <a:xfrm>
          <a:off x="16192503" y="3204534"/>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6A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6A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7" name="図 6">
          <a:extLst>
            <a:ext uri="{FF2B5EF4-FFF2-40B4-BE49-F238E27FC236}">
              <a16:creationId xmlns:a16="http://schemas.microsoft.com/office/drawing/2014/main" id="{00000000-0008-0000-6A00-000007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6A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42</xdr:col>
      <xdr:colOff>84918</xdr:colOff>
      <xdr:row>18</xdr:row>
      <xdr:rowOff>114588</xdr:rowOff>
    </xdr:from>
    <xdr:to>
      <xdr:col>42</xdr:col>
      <xdr:colOff>389718</xdr:colOff>
      <xdr:row>19</xdr:row>
      <xdr:rowOff>199353</xdr:rowOff>
    </xdr:to>
    <xdr:sp macro="" textlink="">
      <xdr:nvSpPr>
        <xdr:cNvPr id="2" name="AutoShape 2">
          <a:extLst>
            <a:ext uri="{FF2B5EF4-FFF2-40B4-BE49-F238E27FC236}">
              <a16:creationId xmlns:a16="http://schemas.microsoft.com/office/drawing/2014/main" id="{00000000-0008-0000-6B00-000002000000}"/>
            </a:ext>
          </a:extLst>
        </xdr:cNvPr>
        <xdr:cNvSpPr>
          <a:spLocks noChangeAspect="1" noChangeArrowheads="1"/>
        </xdr:cNvSpPr>
      </xdr:nvSpPr>
      <xdr:spPr bwMode="auto">
        <a:xfrm>
          <a:off x="23402709" y="4271623"/>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66459</xdr:colOff>
      <xdr:row>13</xdr:row>
      <xdr:rowOff>206743</xdr:rowOff>
    </xdr:from>
    <xdr:to>
      <xdr:col>29</xdr:col>
      <xdr:colOff>371259</xdr:colOff>
      <xdr:row>15</xdr:row>
      <xdr:rowOff>80333</xdr:rowOff>
    </xdr:to>
    <xdr:sp macro="" textlink="">
      <xdr:nvSpPr>
        <xdr:cNvPr id="3" name="AutoShape 1">
          <a:extLst>
            <a:ext uri="{FF2B5EF4-FFF2-40B4-BE49-F238E27FC236}">
              <a16:creationId xmlns:a16="http://schemas.microsoft.com/office/drawing/2014/main" id="{00000000-0008-0000-6B00-000003000000}"/>
            </a:ext>
          </a:extLst>
        </xdr:cNvPr>
        <xdr:cNvSpPr>
          <a:spLocks noChangeAspect="1" noChangeArrowheads="1"/>
        </xdr:cNvSpPr>
      </xdr:nvSpPr>
      <xdr:spPr bwMode="auto">
        <a:xfrm>
          <a:off x="16473087" y="3293138"/>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6B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6B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6" name="図 5">
          <a:extLst>
            <a:ext uri="{FF2B5EF4-FFF2-40B4-BE49-F238E27FC236}">
              <a16:creationId xmlns:a16="http://schemas.microsoft.com/office/drawing/2014/main" id="{00000000-0008-0000-6B00-000006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6B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42</xdr:col>
      <xdr:colOff>350730</xdr:colOff>
      <xdr:row>18</xdr:row>
      <xdr:rowOff>203192</xdr:rowOff>
    </xdr:from>
    <xdr:to>
      <xdr:col>43</xdr:col>
      <xdr:colOff>123902</xdr:colOff>
      <xdr:row>20</xdr:row>
      <xdr:rowOff>73829</xdr:rowOff>
    </xdr:to>
    <xdr:sp macro="" textlink="">
      <xdr:nvSpPr>
        <xdr:cNvPr id="2" name="AutoShape 2">
          <a:extLst>
            <a:ext uri="{FF2B5EF4-FFF2-40B4-BE49-F238E27FC236}">
              <a16:creationId xmlns:a16="http://schemas.microsoft.com/office/drawing/2014/main" id="{00000000-0008-0000-6C00-000002000000}"/>
            </a:ext>
          </a:extLst>
        </xdr:cNvPr>
        <xdr:cNvSpPr>
          <a:spLocks noChangeAspect="1" noChangeArrowheads="1"/>
        </xdr:cNvSpPr>
      </xdr:nvSpPr>
      <xdr:spPr bwMode="auto">
        <a:xfrm>
          <a:off x="23668521" y="4360227"/>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332271</xdr:colOff>
      <xdr:row>14</xdr:row>
      <xdr:rowOff>81219</xdr:rowOff>
    </xdr:from>
    <xdr:to>
      <xdr:col>30</xdr:col>
      <xdr:colOff>105443</xdr:colOff>
      <xdr:row>15</xdr:row>
      <xdr:rowOff>168937</xdr:rowOff>
    </xdr:to>
    <xdr:sp macro="" textlink="">
      <xdr:nvSpPr>
        <xdr:cNvPr id="3" name="AutoShape 1">
          <a:extLst>
            <a:ext uri="{FF2B5EF4-FFF2-40B4-BE49-F238E27FC236}">
              <a16:creationId xmlns:a16="http://schemas.microsoft.com/office/drawing/2014/main" id="{00000000-0008-0000-6C00-000003000000}"/>
            </a:ext>
          </a:extLst>
        </xdr:cNvPr>
        <xdr:cNvSpPr>
          <a:spLocks noChangeAspect="1" noChangeArrowheads="1"/>
        </xdr:cNvSpPr>
      </xdr:nvSpPr>
      <xdr:spPr bwMode="auto">
        <a:xfrm>
          <a:off x="16738899" y="3381742"/>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6C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6C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6" name="図 5">
          <a:extLst>
            <a:ext uri="{FF2B5EF4-FFF2-40B4-BE49-F238E27FC236}">
              <a16:creationId xmlns:a16="http://schemas.microsoft.com/office/drawing/2014/main" id="{00000000-0008-0000-6C00-000006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6C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43</xdr:col>
      <xdr:colOff>99683</xdr:colOff>
      <xdr:row>19</xdr:row>
      <xdr:rowOff>62901</xdr:rowOff>
    </xdr:from>
    <xdr:to>
      <xdr:col>43</xdr:col>
      <xdr:colOff>404483</xdr:colOff>
      <xdr:row>20</xdr:row>
      <xdr:rowOff>147666</xdr:rowOff>
    </xdr:to>
    <xdr:sp macro="" textlink="">
      <xdr:nvSpPr>
        <xdr:cNvPr id="2" name="AutoShape 2">
          <a:extLst>
            <a:ext uri="{FF2B5EF4-FFF2-40B4-BE49-F238E27FC236}">
              <a16:creationId xmlns:a16="http://schemas.microsoft.com/office/drawing/2014/main" id="{00000000-0008-0000-6D00-000002000000}"/>
            </a:ext>
          </a:extLst>
        </xdr:cNvPr>
        <xdr:cNvSpPr>
          <a:spLocks noChangeAspect="1" noChangeArrowheads="1"/>
        </xdr:cNvSpPr>
      </xdr:nvSpPr>
      <xdr:spPr bwMode="auto">
        <a:xfrm>
          <a:off x="23949102" y="4434064"/>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81224</xdr:colOff>
      <xdr:row>14</xdr:row>
      <xdr:rowOff>155056</xdr:rowOff>
    </xdr:from>
    <xdr:to>
      <xdr:col>30</xdr:col>
      <xdr:colOff>386024</xdr:colOff>
      <xdr:row>16</xdr:row>
      <xdr:rowOff>28646</xdr:rowOff>
    </xdr:to>
    <xdr:sp macro="" textlink="">
      <xdr:nvSpPr>
        <xdr:cNvPr id="3" name="AutoShape 1">
          <a:extLst>
            <a:ext uri="{FF2B5EF4-FFF2-40B4-BE49-F238E27FC236}">
              <a16:creationId xmlns:a16="http://schemas.microsoft.com/office/drawing/2014/main" id="{00000000-0008-0000-6D00-000003000000}"/>
            </a:ext>
          </a:extLst>
        </xdr:cNvPr>
        <xdr:cNvSpPr>
          <a:spLocks noChangeAspect="1" noChangeArrowheads="1"/>
        </xdr:cNvSpPr>
      </xdr:nvSpPr>
      <xdr:spPr bwMode="auto">
        <a:xfrm>
          <a:off x="17019480" y="3455579"/>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4" name="図 3">
          <a:extLst>
            <a:ext uri="{FF2B5EF4-FFF2-40B4-BE49-F238E27FC236}">
              <a16:creationId xmlns:a16="http://schemas.microsoft.com/office/drawing/2014/main" id="{00000000-0008-0000-6D00-000004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5" name="図 4">
          <a:extLst>
            <a:ext uri="{FF2B5EF4-FFF2-40B4-BE49-F238E27FC236}">
              <a16:creationId xmlns:a16="http://schemas.microsoft.com/office/drawing/2014/main" id="{00000000-0008-0000-6D00-000005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6" name="図 5">
          <a:extLst>
            <a:ext uri="{FF2B5EF4-FFF2-40B4-BE49-F238E27FC236}">
              <a16:creationId xmlns:a16="http://schemas.microsoft.com/office/drawing/2014/main" id="{00000000-0008-0000-6D00-000006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7" name="図 6">
          <a:extLst>
            <a:ext uri="{FF2B5EF4-FFF2-40B4-BE49-F238E27FC236}">
              <a16:creationId xmlns:a16="http://schemas.microsoft.com/office/drawing/2014/main" id="{00000000-0008-0000-6D00-000007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43</xdr:col>
      <xdr:colOff>365497</xdr:colOff>
      <xdr:row>19</xdr:row>
      <xdr:rowOff>144122</xdr:rowOff>
    </xdr:from>
    <xdr:to>
      <xdr:col>44</xdr:col>
      <xdr:colOff>138669</xdr:colOff>
      <xdr:row>21</xdr:row>
      <xdr:rowOff>14759</xdr:rowOff>
    </xdr:to>
    <xdr:sp macro="" textlink="">
      <xdr:nvSpPr>
        <xdr:cNvPr id="2" name="AutoShape 2">
          <a:extLst>
            <a:ext uri="{FF2B5EF4-FFF2-40B4-BE49-F238E27FC236}">
              <a16:creationId xmlns:a16="http://schemas.microsoft.com/office/drawing/2014/main" id="{00000000-0008-0000-6E00-000002000000}"/>
            </a:ext>
          </a:extLst>
        </xdr:cNvPr>
        <xdr:cNvSpPr>
          <a:spLocks noChangeAspect="1" noChangeArrowheads="1"/>
        </xdr:cNvSpPr>
      </xdr:nvSpPr>
      <xdr:spPr bwMode="auto">
        <a:xfrm>
          <a:off x="24214916" y="4515285"/>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347038</xdr:colOff>
      <xdr:row>15</xdr:row>
      <xdr:rowOff>22149</xdr:rowOff>
    </xdr:from>
    <xdr:to>
      <xdr:col>31</xdr:col>
      <xdr:colOff>120210</xdr:colOff>
      <xdr:row>16</xdr:row>
      <xdr:rowOff>109867</xdr:rowOff>
    </xdr:to>
    <xdr:sp macro="" textlink="">
      <xdr:nvSpPr>
        <xdr:cNvPr id="3" name="AutoShape 1">
          <a:extLst>
            <a:ext uri="{FF2B5EF4-FFF2-40B4-BE49-F238E27FC236}">
              <a16:creationId xmlns:a16="http://schemas.microsoft.com/office/drawing/2014/main" id="{00000000-0008-0000-6E00-000003000000}"/>
            </a:ext>
          </a:extLst>
        </xdr:cNvPr>
        <xdr:cNvSpPr>
          <a:spLocks noChangeAspect="1" noChangeArrowheads="1"/>
        </xdr:cNvSpPr>
      </xdr:nvSpPr>
      <xdr:spPr bwMode="auto">
        <a:xfrm>
          <a:off x="17285294" y="3536800"/>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4" name="図 3">
          <a:extLst>
            <a:ext uri="{FF2B5EF4-FFF2-40B4-BE49-F238E27FC236}">
              <a16:creationId xmlns:a16="http://schemas.microsoft.com/office/drawing/2014/main" id="{00000000-0008-0000-6E00-000004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5" name="図 4">
          <a:extLst>
            <a:ext uri="{FF2B5EF4-FFF2-40B4-BE49-F238E27FC236}">
              <a16:creationId xmlns:a16="http://schemas.microsoft.com/office/drawing/2014/main" id="{00000000-0008-0000-6E00-000005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6" name="図 5">
          <a:extLst>
            <a:ext uri="{FF2B5EF4-FFF2-40B4-BE49-F238E27FC236}">
              <a16:creationId xmlns:a16="http://schemas.microsoft.com/office/drawing/2014/main" id="{00000000-0008-0000-6E00-000006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7" name="図 6">
          <a:extLst>
            <a:ext uri="{FF2B5EF4-FFF2-40B4-BE49-F238E27FC236}">
              <a16:creationId xmlns:a16="http://schemas.microsoft.com/office/drawing/2014/main" id="{00000000-0008-0000-6E00-000007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44</xdr:col>
      <xdr:colOff>114451</xdr:colOff>
      <xdr:row>20</xdr:row>
      <xdr:rowOff>33369</xdr:rowOff>
    </xdr:from>
    <xdr:to>
      <xdr:col>44</xdr:col>
      <xdr:colOff>419251</xdr:colOff>
      <xdr:row>21</xdr:row>
      <xdr:rowOff>118134</xdr:rowOff>
    </xdr:to>
    <xdr:sp macro="" textlink="">
      <xdr:nvSpPr>
        <xdr:cNvPr id="2" name="AutoShape 2">
          <a:extLst>
            <a:ext uri="{FF2B5EF4-FFF2-40B4-BE49-F238E27FC236}">
              <a16:creationId xmlns:a16="http://schemas.microsoft.com/office/drawing/2014/main" id="{00000000-0008-0000-6F00-000002000000}"/>
            </a:ext>
          </a:extLst>
        </xdr:cNvPr>
        <xdr:cNvSpPr>
          <a:spLocks noChangeAspect="1" noChangeArrowheads="1"/>
        </xdr:cNvSpPr>
      </xdr:nvSpPr>
      <xdr:spPr bwMode="auto">
        <a:xfrm>
          <a:off x="24495498" y="4618660"/>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95992</xdr:colOff>
      <xdr:row>15</xdr:row>
      <xdr:rowOff>125524</xdr:rowOff>
    </xdr:from>
    <xdr:to>
      <xdr:col>31</xdr:col>
      <xdr:colOff>400792</xdr:colOff>
      <xdr:row>17</xdr:row>
      <xdr:rowOff>3692</xdr:rowOff>
    </xdr:to>
    <xdr:sp macro="" textlink="">
      <xdr:nvSpPr>
        <xdr:cNvPr id="3" name="AutoShape 1">
          <a:extLst>
            <a:ext uri="{FF2B5EF4-FFF2-40B4-BE49-F238E27FC236}">
              <a16:creationId xmlns:a16="http://schemas.microsoft.com/office/drawing/2014/main" id="{00000000-0008-0000-6F00-000003000000}"/>
            </a:ext>
          </a:extLst>
        </xdr:cNvPr>
        <xdr:cNvSpPr>
          <a:spLocks noChangeAspect="1" noChangeArrowheads="1"/>
        </xdr:cNvSpPr>
      </xdr:nvSpPr>
      <xdr:spPr bwMode="auto">
        <a:xfrm>
          <a:off x="17565876" y="3640175"/>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4" name="図 3">
          <a:extLst>
            <a:ext uri="{FF2B5EF4-FFF2-40B4-BE49-F238E27FC236}">
              <a16:creationId xmlns:a16="http://schemas.microsoft.com/office/drawing/2014/main" id="{00000000-0008-0000-6F00-000004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5" name="図 4">
          <a:extLst>
            <a:ext uri="{FF2B5EF4-FFF2-40B4-BE49-F238E27FC236}">
              <a16:creationId xmlns:a16="http://schemas.microsoft.com/office/drawing/2014/main" id="{00000000-0008-0000-6F00-000005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7" name="図 6">
          <a:extLst>
            <a:ext uri="{FF2B5EF4-FFF2-40B4-BE49-F238E27FC236}">
              <a16:creationId xmlns:a16="http://schemas.microsoft.com/office/drawing/2014/main" id="{00000000-0008-0000-6F00-000007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11" name="図 10">
          <a:extLst>
            <a:ext uri="{FF2B5EF4-FFF2-40B4-BE49-F238E27FC236}">
              <a16:creationId xmlns:a16="http://schemas.microsoft.com/office/drawing/2014/main" id="{00000000-0008-0000-6F00-00000B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44</xdr:col>
      <xdr:colOff>402416</xdr:colOff>
      <xdr:row>20</xdr:row>
      <xdr:rowOff>107206</xdr:rowOff>
    </xdr:from>
    <xdr:to>
      <xdr:col>45</xdr:col>
      <xdr:colOff>175589</xdr:colOff>
      <xdr:row>21</xdr:row>
      <xdr:rowOff>191971</xdr:rowOff>
    </xdr:to>
    <xdr:sp macro="" textlink="">
      <xdr:nvSpPr>
        <xdr:cNvPr id="2" name="AutoShape 2">
          <a:extLst>
            <a:ext uri="{FF2B5EF4-FFF2-40B4-BE49-F238E27FC236}">
              <a16:creationId xmlns:a16="http://schemas.microsoft.com/office/drawing/2014/main" id="{00000000-0008-0000-7000-000002000000}"/>
            </a:ext>
          </a:extLst>
        </xdr:cNvPr>
        <xdr:cNvSpPr>
          <a:spLocks noChangeAspect="1" noChangeArrowheads="1"/>
        </xdr:cNvSpPr>
      </xdr:nvSpPr>
      <xdr:spPr bwMode="auto">
        <a:xfrm>
          <a:off x="24783463" y="4692497"/>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383957</xdr:colOff>
      <xdr:row>15</xdr:row>
      <xdr:rowOff>199361</xdr:rowOff>
    </xdr:from>
    <xdr:to>
      <xdr:col>32</xdr:col>
      <xdr:colOff>157129</xdr:colOff>
      <xdr:row>17</xdr:row>
      <xdr:rowOff>72951</xdr:rowOff>
    </xdr:to>
    <xdr:sp macro="" textlink="">
      <xdr:nvSpPr>
        <xdr:cNvPr id="3" name="AutoShape 1">
          <a:extLst>
            <a:ext uri="{FF2B5EF4-FFF2-40B4-BE49-F238E27FC236}">
              <a16:creationId xmlns:a16="http://schemas.microsoft.com/office/drawing/2014/main" id="{00000000-0008-0000-7000-000003000000}"/>
            </a:ext>
          </a:extLst>
        </xdr:cNvPr>
        <xdr:cNvSpPr>
          <a:spLocks noChangeAspect="1" noChangeArrowheads="1"/>
        </xdr:cNvSpPr>
      </xdr:nvSpPr>
      <xdr:spPr bwMode="auto">
        <a:xfrm>
          <a:off x="17853841" y="3714012"/>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4" name="図 3">
          <a:extLst>
            <a:ext uri="{FF2B5EF4-FFF2-40B4-BE49-F238E27FC236}">
              <a16:creationId xmlns:a16="http://schemas.microsoft.com/office/drawing/2014/main" id="{00000000-0008-0000-7000-000004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5" name="図 4">
          <a:extLst>
            <a:ext uri="{FF2B5EF4-FFF2-40B4-BE49-F238E27FC236}">
              <a16:creationId xmlns:a16="http://schemas.microsoft.com/office/drawing/2014/main" id="{00000000-0008-0000-7000-000005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6" name="図 5">
          <a:extLst>
            <a:ext uri="{FF2B5EF4-FFF2-40B4-BE49-F238E27FC236}">
              <a16:creationId xmlns:a16="http://schemas.microsoft.com/office/drawing/2014/main" id="{00000000-0008-0000-7000-000006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7" name="図 6">
          <a:extLst>
            <a:ext uri="{FF2B5EF4-FFF2-40B4-BE49-F238E27FC236}">
              <a16:creationId xmlns:a16="http://schemas.microsoft.com/office/drawing/2014/main" id="{00000000-0008-0000-7000-000007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45</xdr:col>
      <xdr:colOff>380268</xdr:colOff>
      <xdr:row>21</xdr:row>
      <xdr:rowOff>40752</xdr:rowOff>
    </xdr:from>
    <xdr:to>
      <xdr:col>46</xdr:col>
      <xdr:colOff>153440</xdr:colOff>
      <xdr:row>22</xdr:row>
      <xdr:rowOff>125517</xdr:rowOff>
    </xdr:to>
    <xdr:sp macro="" textlink="">
      <xdr:nvSpPr>
        <xdr:cNvPr id="2" name="AutoShape 2">
          <a:extLst>
            <a:ext uri="{FF2B5EF4-FFF2-40B4-BE49-F238E27FC236}">
              <a16:creationId xmlns:a16="http://schemas.microsoft.com/office/drawing/2014/main" id="{00000000-0008-0000-7100-000002000000}"/>
            </a:ext>
          </a:extLst>
        </xdr:cNvPr>
        <xdr:cNvSpPr>
          <a:spLocks noChangeAspect="1" noChangeArrowheads="1"/>
        </xdr:cNvSpPr>
      </xdr:nvSpPr>
      <xdr:spPr bwMode="auto">
        <a:xfrm>
          <a:off x="25292942" y="4840171"/>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361808</xdr:colOff>
      <xdr:row>16</xdr:row>
      <xdr:rowOff>132907</xdr:rowOff>
    </xdr:from>
    <xdr:to>
      <xdr:col>33</xdr:col>
      <xdr:colOff>134980</xdr:colOff>
      <xdr:row>18</xdr:row>
      <xdr:rowOff>6497</xdr:rowOff>
    </xdr:to>
    <xdr:sp macro="" textlink="">
      <xdr:nvSpPr>
        <xdr:cNvPr id="3" name="AutoShape 1">
          <a:extLst>
            <a:ext uri="{FF2B5EF4-FFF2-40B4-BE49-F238E27FC236}">
              <a16:creationId xmlns:a16="http://schemas.microsoft.com/office/drawing/2014/main" id="{00000000-0008-0000-7100-000003000000}"/>
            </a:ext>
          </a:extLst>
        </xdr:cNvPr>
        <xdr:cNvSpPr>
          <a:spLocks noChangeAspect="1" noChangeArrowheads="1"/>
        </xdr:cNvSpPr>
      </xdr:nvSpPr>
      <xdr:spPr bwMode="auto">
        <a:xfrm>
          <a:off x="18363320" y="3861686"/>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6" name="図 5">
          <a:extLst>
            <a:ext uri="{FF2B5EF4-FFF2-40B4-BE49-F238E27FC236}">
              <a16:creationId xmlns:a16="http://schemas.microsoft.com/office/drawing/2014/main" id="{00000000-0008-0000-7100-000006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7" name="図 6">
          <a:extLst>
            <a:ext uri="{FF2B5EF4-FFF2-40B4-BE49-F238E27FC236}">
              <a16:creationId xmlns:a16="http://schemas.microsoft.com/office/drawing/2014/main" id="{00000000-0008-0000-7100-000007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10" name="図 9">
          <a:extLst>
            <a:ext uri="{FF2B5EF4-FFF2-40B4-BE49-F238E27FC236}">
              <a16:creationId xmlns:a16="http://schemas.microsoft.com/office/drawing/2014/main" id="{00000000-0008-0000-7100-00000A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11" name="図 10">
          <a:extLst>
            <a:ext uri="{FF2B5EF4-FFF2-40B4-BE49-F238E27FC236}">
              <a16:creationId xmlns:a16="http://schemas.microsoft.com/office/drawing/2014/main" id="{00000000-0008-0000-7100-00000B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45</xdr:col>
      <xdr:colOff>402425</xdr:colOff>
      <xdr:row>21</xdr:row>
      <xdr:rowOff>85060</xdr:rowOff>
    </xdr:from>
    <xdr:to>
      <xdr:col>46</xdr:col>
      <xdr:colOff>175597</xdr:colOff>
      <xdr:row>22</xdr:row>
      <xdr:rowOff>169825</xdr:rowOff>
    </xdr:to>
    <xdr:sp macro="" textlink="">
      <xdr:nvSpPr>
        <xdr:cNvPr id="2" name="AutoShape 2">
          <a:extLst>
            <a:ext uri="{FF2B5EF4-FFF2-40B4-BE49-F238E27FC236}">
              <a16:creationId xmlns:a16="http://schemas.microsoft.com/office/drawing/2014/main" id="{00000000-0008-0000-7200-000002000000}"/>
            </a:ext>
          </a:extLst>
        </xdr:cNvPr>
        <xdr:cNvSpPr>
          <a:spLocks noChangeAspect="1" noChangeArrowheads="1"/>
        </xdr:cNvSpPr>
      </xdr:nvSpPr>
      <xdr:spPr bwMode="auto">
        <a:xfrm>
          <a:off x="25315099" y="4884479"/>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383965</xdr:colOff>
      <xdr:row>16</xdr:row>
      <xdr:rowOff>177215</xdr:rowOff>
    </xdr:from>
    <xdr:to>
      <xdr:col>33</xdr:col>
      <xdr:colOff>157137</xdr:colOff>
      <xdr:row>18</xdr:row>
      <xdr:rowOff>50805</xdr:rowOff>
    </xdr:to>
    <xdr:sp macro="" textlink="">
      <xdr:nvSpPr>
        <xdr:cNvPr id="3" name="AutoShape 1">
          <a:extLst>
            <a:ext uri="{FF2B5EF4-FFF2-40B4-BE49-F238E27FC236}">
              <a16:creationId xmlns:a16="http://schemas.microsoft.com/office/drawing/2014/main" id="{00000000-0008-0000-7200-000003000000}"/>
            </a:ext>
          </a:extLst>
        </xdr:cNvPr>
        <xdr:cNvSpPr>
          <a:spLocks noChangeAspect="1" noChangeArrowheads="1"/>
        </xdr:cNvSpPr>
      </xdr:nvSpPr>
      <xdr:spPr bwMode="auto">
        <a:xfrm>
          <a:off x="18385477" y="3905994"/>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236220</xdr:colOff>
      <xdr:row>4</xdr:row>
      <xdr:rowOff>76200</xdr:rowOff>
    </xdr:from>
    <xdr:to>
      <xdr:col>11</xdr:col>
      <xdr:colOff>381000</xdr:colOff>
      <xdr:row>16</xdr:row>
      <xdr:rowOff>137160</xdr:rowOff>
    </xdr:to>
    <xdr:pic>
      <xdr:nvPicPr>
        <xdr:cNvPr id="4" name="図 3">
          <a:extLst>
            <a:ext uri="{FF2B5EF4-FFF2-40B4-BE49-F238E27FC236}">
              <a16:creationId xmlns:a16="http://schemas.microsoft.com/office/drawing/2014/main" id="{00000000-0008-0000-7200-000004000000}"/>
            </a:ext>
          </a:extLst>
        </xdr:cNvPr>
        <xdr:cNvPicPr>
          <a:picLocks noChangeAspect="1"/>
        </xdr:cNvPicPr>
      </xdr:nvPicPr>
      <xdr:blipFill>
        <a:blip xmlns:r="http://schemas.openxmlformats.org/officeDocument/2006/relationships" r:embed="rId1"/>
        <a:stretch>
          <a:fillRect/>
        </a:stretch>
      </xdr:blipFill>
      <xdr:spPr>
        <a:xfrm>
          <a:off x="2613660" y="937260"/>
          <a:ext cx="3893820" cy="2918460"/>
        </a:xfrm>
        <a:prstGeom prst="rect">
          <a:avLst/>
        </a:prstGeom>
      </xdr:spPr>
    </xdr:pic>
    <xdr:clientData/>
  </xdr:twoCellAnchor>
  <xdr:twoCellAnchor editAs="oneCell">
    <xdr:from>
      <xdr:col>16</xdr:col>
      <xdr:colOff>236220</xdr:colOff>
      <xdr:row>4</xdr:row>
      <xdr:rowOff>76200</xdr:rowOff>
    </xdr:from>
    <xdr:to>
      <xdr:col>22</xdr:col>
      <xdr:colOff>381000</xdr:colOff>
      <xdr:row>16</xdr:row>
      <xdr:rowOff>137160</xdr:rowOff>
    </xdr:to>
    <xdr:pic>
      <xdr:nvPicPr>
        <xdr:cNvPr id="5" name="図 4">
          <a:extLst>
            <a:ext uri="{FF2B5EF4-FFF2-40B4-BE49-F238E27FC236}">
              <a16:creationId xmlns:a16="http://schemas.microsoft.com/office/drawing/2014/main" id="{00000000-0008-0000-7200-000005000000}"/>
            </a:ext>
          </a:extLst>
        </xdr:cNvPr>
        <xdr:cNvPicPr>
          <a:picLocks noChangeAspect="1"/>
        </xdr:cNvPicPr>
      </xdr:nvPicPr>
      <xdr:blipFill>
        <a:blip xmlns:r="http://schemas.openxmlformats.org/officeDocument/2006/relationships" r:embed="rId2"/>
        <a:stretch>
          <a:fillRect/>
        </a:stretch>
      </xdr:blipFill>
      <xdr:spPr>
        <a:xfrm>
          <a:off x="8839200" y="937260"/>
          <a:ext cx="3893820" cy="2918460"/>
        </a:xfrm>
        <a:prstGeom prst="rect">
          <a:avLst/>
        </a:prstGeom>
      </xdr:spPr>
    </xdr:pic>
    <xdr:clientData/>
  </xdr:twoCellAnchor>
  <xdr:twoCellAnchor editAs="oneCell">
    <xdr:from>
      <xdr:col>5</xdr:col>
      <xdr:colOff>236220</xdr:colOff>
      <xdr:row>22</xdr:row>
      <xdr:rowOff>76200</xdr:rowOff>
    </xdr:from>
    <xdr:to>
      <xdr:col>11</xdr:col>
      <xdr:colOff>381000</xdr:colOff>
      <xdr:row>34</xdr:row>
      <xdr:rowOff>137160</xdr:rowOff>
    </xdr:to>
    <xdr:pic>
      <xdr:nvPicPr>
        <xdr:cNvPr id="6" name="図 5">
          <a:extLst>
            <a:ext uri="{FF2B5EF4-FFF2-40B4-BE49-F238E27FC236}">
              <a16:creationId xmlns:a16="http://schemas.microsoft.com/office/drawing/2014/main" id="{00000000-0008-0000-7200-000006000000}"/>
            </a:ext>
          </a:extLst>
        </xdr:cNvPr>
        <xdr:cNvPicPr>
          <a:picLocks noChangeAspect="1"/>
        </xdr:cNvPicPr>
      </xdr:nvPicPr>
      <xdr:blipFill>
        <a:blip xmlns:r="http://schemas.openxmlformats.org/officeDocument/2006/relationships" r:embed="rId3"/>
        <a:stretch>
          <a:fillRect/>
        </a:stretch>
      </xdr:blipFill>
      <xdr:spPr>
        <a:xfrm>
          <a:off x="2613660" y="5074920"/>
          <a:ext cx="3893820" cy="2918460"/>
        </a:xfrm>
        <a:prstGeom prst="rect">
          <a:avLst/>
        </a:prstGeom>
      </xdr:spPr>
    </xdr:pic>
    <xdr:clientData/>
  </xdr:twoCellAnchor>
  <xdr:twoCellAnchor editAs="oneCell">
    <xdr:from>
      <xdr:col>16</xdr:col>
      <xdr:colOff>236220</xdr:colOff>
      <xdr:row>22</xdr:row>
      <xdr:rowOff>76200</xdr:rowOff>
    </xdr:from>
    <xdr:to>
      <xdr:col>22</xdr:col>
      <xdr:colOff>381000</xdr:colOff>
      <xdr:row>34</xdr:row>
      <xdr:rowOff>137160</xdr:rowOff>
    </xdr:to>
    <xdr:pic>
      <xdr:nvPicPr>
        <xdr:cNvPr id="7" name="図 6">
          <a:extLst>
            <a:ext uri="{FF2B5EF4-FFF2-40B4-BE49-F238E27FC236}">
              <a16:creationId xmlns:a16="http://schemas.microsoft.com/office/drawing/2014/main" id="{00000000-0008-0000-7200-000007000000}"/>
            </a:ext>
          </a:extLst>
        </xdr:cNvPr>
        <xdr:cNvPicPr>
          <a:picLocks noChangeAspect="1"/>
        </xdr:cNvPicPr>
      </xdr:nvPicPr>
      <xdr:blipFill>
        <a:blip xmlns:r="http://schemas.openxmlformats.org/officeDocument/2006/relationships" r:embed="rId4"/>
        <a:stretch>
          <a:fillRect/>
        </a:stretch>
      </xdr:blipFill>
      <xdr:spPr>
        <a:xfrm>
          <a:off x="8839200" y="5074920"/>
          <a:ext cx="3893820" cy="29184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46</xdr:col>
      <xdr:colOff>136605</xdr:colOff>
      <xdr:row>21</xdr:row>
      <xdr:rowOff>166274</xdr:rowOff>
    </xdr:from>
    <xdr:to>
      <xdr:col>46</xdr:col>
      <xdr:colOff>441405</xdr:colOff>
      <xdr:row>23</xdr:row>
      <xdr:rowOff>3389</xdr:rowOff>
    </xdr:to>
    <xdr:sp macro="" textlink="">
      <xdr:nvSpPr>
        <xdr:cNvPr id="2" name="AutoShape 2">
          <a:extLst>
            <a:ext uri="{FF2B5EF4-FFF2-40B4-BE49-F238E27FC236}">
              <a16:creationId xmlns:a16="http://schemas.microsoft.com/office/drawing/2014/main" id="{00000000-0008-0000-7300-000002000000}"/>
            </a:ext>
          </a:extLst>
        </xdr:cNvPr>
        <xdr:cNvSpPr>
          <a:spLocks noChangeAspect="1" noChangeArrowheads="1"/>
        </xdr:cNvSpPr>
      </xdr:nvSpPr>
      <xdr:spPr bwMode="auto">
        <a:xfrm>
          <a:off x="25580907" y="4965693"/>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118145</xdr:colOff>
      <xdr:row>17</xdr:row>
      <xdr:rowOff>44301</xdr:rowOff>
    </xdr:from>
    <xdr:to>
      <xdr:col>33</xdr:col>
      <xdr:colOff>422945</xdr:colOff>
      <xdr:row>18</xdr:row>
      <xdr:rowOff>132019</xdr:rowOff>
    </xdr:to>
    <xdr:sp macro="" textlink="">
      <xdr:nvSpPr>
        <xdr:cNvPr id="3" name="AutoShape 1">
          <a:extLst>
            <a:ext uri="{FF2B5EF4-FFF2-40B4-BE49-F238E27FC236}">
              <a16:creationId xmlns:a16="http://schemas.microsoft.com/office/drawing/2014/main" id="{00000000-0008-0000-7300-000003000000}"/>
            </a:ext>
          </a:extLst>
        </xdr:cNvPr>
        <xdr:cNvSpPr>
          <a:spLocks noChangeAspect="1" noChangeArrowheads="1"/>
        </xdr:cNvSpPr>
      </xdr:nvSpPr>
      <xdr:spPr bwMode="auto">
        <a:xfrm>
          <a:off x="18651285" y="3987208"/>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73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73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6" name="図 5">
          <a:extLst>
            <a:ext uri="{FF2B5EF4-FFF2-40B4-BE49-F238E27FC236}">
              <a16:creationId xmlns:a16="http://schemas.microsoft.com/office/drawing/2014/main" id="{00000000-0008-0000-7300-000006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73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46</xdr:col>
      <xdr:colOff>409801</xdr:colOff>
      <xdr:row>22</xdr:row>
      <xdr:rowOff>33366</xdr:rowOff>
    </xdr:from>
    <xdr:to>
      <xdr:col>47</xdr:col>
      <xdr:colOff>182973</xdr:colOff>
      <xdr:row>23</xdr:row>
      <xdr:rowOff>81213</xdr:rowOff>
    </xdr:to>
    <xdr:sp macro="" textlink="">
      <xdr:nvSpPr>
        <xdr:cNvPr id="2" name="AutoShape 2">
          <a:extLst>
            <a:ext uri="{FF2B5EF4-FFF2-40B4-BE49-F238E27FC236}">
              <a16:creationId xmlns:a16="http://schemas.microsoft.com/office/drawing/2014/main" id="{00000000-0008-0000-7400-000002000000}"/>
            </a:ext>
          </a:extLst>
        </xdr:cNvPr>
        <xdr:cNvSpPr>
          <a:spLocks noChangeAspect="1" noChangeArrowheads="1"/>
        </xdr:cNvSpPr>
      </xdr:nvSpPr>
      <xdr:spPr bwMode="auto">
        <a:xfrm>
          <a:off x="25854103" y="5046913"/>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391341</xdr:colOff>
      <xdr:row>17</xdr:row>
      <xdr:rowOff>125521</xdr:rowOff>
    </xdr:from>
    <xdr:to>
      <xdr:col>34</xdr:col>
      <xdr:colOff>164514</xdr:colOff>
      <xdr:row>19</xdr:row>
      <xdr:rowOff>3689</xdr:rowOff>
    </xdr:to>
    <xdr:sp macro="" textlink="">
      <xdr:nvSpPr>
        <xdr:cNvPr id="3" name="AutoShape 1">
          <a:extLst>
            <a:ext uri="{FF2B5EF4-FFF2-40B4-BE49-F238E27FC236}">
              <a16:creationId xmlns:a16="http://schemas.microsoft.com/office/drawing/2014/main" id="{00000000-0008-0000-7400-000003000000}"/>
            </a:ext>
          </a:extLst>
        </xdr:cNvPr>
        <xdr:cNvSpPr>
          <a:spLocks noChangeAspect="1" noChangeArrowheads="1"/>
        </xdr:cNvSpPr>
      </xdr:nvSpPr>
      <xdr:spPr bwMode="auto">
        <a:xfrm>
          <a:off x="18924481" y="4068428"/>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74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74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6" name="図 5">
          <a:extLst>
            <a:ext uri="{FF2B5EF4-FFF2-40B4-BE49-F238E27FC236}">
              <a16:creationId xmlns:a16="http://schemas.microsoft.com/office/drawing/2014/main" id="{00000000-0008-0000-7400-000006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74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47</xdr:col>
      <xdr:colOff>166138</xdr:colOff>
      <xdr:row>22</xdr:row>
      <xdr:rowOff>129355</xdr:rowOff>
    </xdr:from>
    <xdr:to>
      <xdr:col>47</xdr:col>
      <xdr:colOff>470938</xdr:colOff>
      <xdr:row>23</xdr:row>
      <xdr:rowOff>177202</xdr:rowOff>
    </xdr:to>
    <xdr:sp macro="" textlink="">
      <xdr:nvSpPr>
        <xdr:cNvPr id="2" name="AutoShape 2">
          <a:extLst>
            <a:ext uri="{FF2B5EF4-FFF2-40B4-BE49-F238E27FC236}">
              <a16:creationId xmlns:a16="http://schemas.microsoft.com/office/drawing/2014/main" id="{00000000-0008-0000-7500-000002000000}"/>
            </a:ext>
          </a:extLst>
        </xdr:cNvPr>
        <xdr:cNvSpPr>
          <a:spLocks noChangeAspect="1" noChangeArrowheads="1"/>
        </xdr:cNvSpPr>
      </xdr:nvSpPr>
      <xdr:spPr bwMode="auto">
        <a:xfrm>
          <a:off x="26142068" y="5142902"/>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147679</xdr:colOff>
      <xdr:row>18</xdr:row>
      <xdr:rowOff>7382</xdr:rowOff>
    </xdr:from>
    <xdr:to>
      <xdr:col>34</xdr:col>
      <xdr:colOff>452479</xdr:colOff>
      <xdr:row>19</xdr:row>
      <xdr:rowOff>95100</xdr:rowOff>
    </xdr:to>
    <xdr:sp macro="" textlink="">
      <xdr:nvSpPr>
        <xdr:cNvPr id="3" name="AutoShape 1">
          <a:extLst>
            <a:ext uri="{FF2B5EF4-FFF2-40B4-BE49-F238E27FC236}">
              <a16:creationId xmlns:a16="http://schemas.microsoft.com/office/drawing/2014/main" id="{00000000-0008-0000-7500-000003000000}"/>
            </a:ext>
          </a:extLst>
        </xdr:cNvPr>
        <xdr:cNvSpPr>
          <a:spLocks noChangeAspect="1" noChangeArrowheads="1"/>
        </xdr:cNvSpPr>
      </xdr:nvSpPr>
      <xdr:spPr bwMode="auto">
        <a:xfrm>
          <a:off x="19212446" y="4164417"/>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4" name="図 3">
          <a:extLst>
            <a:ext uri="{FF2B5EF4-FFF2-40B4-BE49-F238E27FC236}">
              <a16:creationId xmlns:a16="http://schemas.microsoft.com/office/drawing/2014/main" id="{00000000-0008-0000-7500-000004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5" name="図 4">
          <a:extLst>
            <a:ext uri="{FF2B5EF4-FFF2-40B4-BE49-F238E27FC236}">
              <a16:creationId xmlns:a16="http://schemas.microsoft.com/office/drawing/2014/main" id="{00000000-0008-0000-7500-000005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6" name="図 5">
          <a:extLst>
            <a:ext uri="{FF2B5EF4-FFF2-40B4-BE49-F238E27FC236}">
              <a16:creationId xmlns:a16="http://schemas.microsoft.com/office/drawing/2014/main" id="{00000000-0008-0000-7500-000006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7" name="図 6">
          <a:extLst>
            <a:ext uri="{FF2B5EF4-FFF2-40B4-BE49-F238E27FC236}">
              <a16:creationId xmlns:a16="http://schemas.microsoft.com/office/drawing/2014/main" id="{00000000-0008-0000-7500-000007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47</xdr:col>
      <xdr:colOff>446718</xdr:colOff>
      <xdr:row>22</xdr:row>
      <xdr:rowOff>203192</xdr:rowOff>
    </xdr:from>
    <xdr:to>
      <xdr:col>48</xdr:col>
      <xdr:colOff>219890</xdr:colOff>
      <xdr:row>24</xdr:row>
      <xdr:rowOff>3389</xdr:rowOff>
    </xdr:to>
    <xdr:sp macro="" textlink="">
      <xdr:nvSpPr>
        <xdr:cNvPr id="2" name="AutoShape 2">
          <a:extLst>
            <a:ext uri="{FF2B5EF4-FFF2-40B4-BE49-F238E27FC236}">
              <a16:creationId xmlns:a16="http://schemas.microsoft.com/office/drawing/2014/main" id="{00000000-0008-0000-7600-000002000000}"/>
            </a:ext>
          </a:extLst>
        </xdr:cNvPr>
        <xdr:cNvSpPr>
          <a:spLocks noChangeAspect="1" noChangeArrowheads="1"/>
        </xdr:cNvSpPr>
      </xdr:nvSpPr>
      <xdr:spPr bwMode="auto">
        <a:xfrm>
          <a:off x="26422648" y="5216739"/>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428259</xdr:colOff>
      <xdr:row>18</xdr:row>
      <xdr:rowOff>81219</xdr:rowOff>
    </xdr:from>
    <xdr:to>
      <xdr:col>35</xdr:col>
      <xdr:colOff>201431</xdr:colOff>
      <xdr:row>19</xdr:row>
      <xdr:rowOff>168937</xdr:rowOff>
    </xdr:to>
    <xdr:sp macro="" textlink="">
      <xdr:nvSpPr>
        <xdr:cNvPr id="3" name="AutoShape 1">
          <a:extLst>
            <a:ext uri="{FF2B5EF4-FFF2-40B4-BE49-F238E27FC236}">
              <a16:creationId xmlns:a16="http://schemas.microsoft.com/office/drawing/2014/main" id="{00000000-0008-0000-7600-000003000000}"/>
            </a:ext>
          </a:extLst>
        </xdr:cNvPr>
        <xdr:cNvSpPr>
          <a:spLocks noChangeAspect="1" noChangeArrowheads="1"/>
        </xdr:cNvSpPr>
      </xdr:nvSpPr>
      <xdr:spPr bwMode="auto">
        <a:xfrm>
          <a:off x="19493026" y="4238254"/>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4" name="図 3">
          <a:extLst>
            <a:ext uri="{FF2B5EF4-FFF2-40B4-BE49-F238E27FC236}">
              <a16:creationId xmlns:a16="http://schemas.microsoft.com/office/drawing/2014/main" id="{00000000-0008-0000-7600-000004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5" name="図 4">
          <a:extLst>
            <a:ext uri="{FF2B5EF4-FFF2-40B4-BE49-F238E27FC236}">
              <a16:creationId xmlns:a16="http://schemas.microsoft.com/office/drawing/2014/main" id="{00000000-0008-0000-7600-000005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6" name="図 5">
          <a:extLst>
            <a:ext uri="{FF2B5EF4-FFF2-40B4-BE49-F238E27FC236}">
              <a16:creationId xmlns:a16="http://schemas.microsoft.com/office/drawing/2014/main" id="{00000000-0008-0000-7600-000006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7" name="図 6">
          <a:extLst>
            <a:ext uri="{FF2B5EF4-FFF2-40B4-BE49-F238E27FC236}">
              <a16:creationId xmlns:a16="http://schemas.microsoft.com/office/drawing/2014/main" id="{00000000-0008-0000-7600-000007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48</xdr:col>
      <xdr:colOff>180904</xdr:colOff>
      <xdr:row>23</xdr:row>
      <xdr:rowOff>40751</xdr:rowOff>
    </xdr:from>
    <xdr:to>
      <xdr:col>48</xdr:col>
      <xdr:colOff>485704</xdr:colOff>
      <xdr:row>24</xdr:row>
      <xdr:rowOff>88597</xdr:rowOff>
    </xdr:to>
    <xdr:sp macro="" textlink="">
      <xdr:nvSpPr>
        <xdr:cNvPr id="2" name="AutoShape 2">
          <a:extLst>
            <a:ext uri="{FF2B5EF4-FFF2-40B4-BE49-F238E27FC236}">
              <a16:creationId xmlns:a16="http://schemas.microsoft.com/office/drawing/2014/main" id="{00000000-0008-0000-7700-000002000000}"/>
            </a:ext>
          </a:extLst>
        </xdr:cNvPr>
        <xdr:cNvSpPr>
          <a:spLocks noChangeAspect="1" noChangeArrowheads="1"/>
        </xdr:cNvSpPr>
      </xdr:nvSpPr>
      <xdr:spPr bwMode="auto">
        <a:xfrm>
          <a:off x="26688462" y="5305344"/>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162445</xdr:colOff>
      <xdr:row>18</xdr:row>
      <xdr:rowOff>169824</xdr:rowOff>
    </xdr:from>
    <xdr:to>
      <xdr:col>35</xdr:col>
      <xdr:colOff>467245</xdr:colOff>
      <xdr:row>20</xdr:row>
      <xdr:rowOff>43414</xdr:rowOff>
    </xdr:to>
    <xdr:sp macro="" textlink="">
      <xdr:nvSpPr>
        <xdr:cNvPr id="3" name="AutoShape 1">
          <a:extLst>
            <a:ext uri="{FF2B5EF4-FFF2-40B4-BE49-F238E27FC236}">
              <a16:creationId xmlns:a16="http://schemas.microsoft.com/office/drawing/2014/main" id="{00000000-0008-0000-7700-000003000000}"/>
            </a:ext>
          </a:extLst>
        </xdr:cNvPr>
        <xdr:cNvSpPr>
          <a:spLocks noChangeAspect="1" noChangeArrowheads="1"/>
        </xdr:cNvSpPr>
      </xdr:nvSpPr>
      <xdr:spPr bwMode="auto">
        <a:xfrm>
          <a:off x="19758840" y="4326859"/>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4" name="図 3">
          <a:extLst>
            <a:ext uri="{FF2B5EF4-FFF2-40B4-BE49-F238E27FC236}">
              <a16:creationId xmlns:a16="http://schemas.microsoft.com/office/drawing/2014/main" id="{00000000-0008-0000-7700-000004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5" name="図 4">
          <a:extLst>
            <a:ext uri="{FF2B5EF4-FFF2-40B4-BE49-F238E27FC236}">
              <a16:creationId xmlns:a16="http://schemas.microsoft.com/office/drawing/2014/main" id="{00000000-0008-0000-7700-000005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6" name="図 5">
          <a:extLst>
            <a:ext uri="{FF2B5EF4-FFF2-40B4-BE49-F238E27FC236}">
              <a16:creationId xmlns:a16="http://schemas.microsoft.com/office/drawing/2014/main" id="{00000000-0008-0000-7700-000006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7" name="図 6">
          <a:extLst>
            <a:ext uri="{FF2B5EF4-FFF2-40B4-BE49-F238E27FC236}">
              <a16:creationId xmlns:a16="http://schemas.microsoft.com/office/drawing/2014/main" id="{00000000-0008-0000-7700-000007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48</xdr:col>
      <xdr:colOff>454102</xdr:colOff>
      <xdr:row>23</xdr:row>
      <xdr:rowOff>136737</xdr:rowOff>
    </xdr:from>
    <xdr:to>
      <xdr:col>49</xdr:col>
      <xdr:colOff>227274</xdr:colOff>
      <xdr:row>24</xdr:row>
      <xdr:rowOff>184583</xdr:rowOff>
    </xdr:to>
    <xdr:sp macro="" textlink="">
      <xdr:nvSpPr>
        <xdr:cNvPr id="2" name="AutoShape 2">
          <a:extLst>
            <a:ext uri="{FF2B5EF4-FFF2-40B4-BE49-F238E27FC236}">
              <a16:creationId xmlns:a16="http://schemas.microsoft.com/office/drawing/2014/main" id="{00000000-0008-0000-7800-000002000000}"/>
            </a:ext>
          </a:extLst>
        </xdr:cNvPr>
        <xdr:cNvSpPr>
          <a:spLocks noChangeAspect="1" noChangeArrowheads="1"/>
        </xdr:cNvSpPr>
      </xdr:nvSpPr>
      <xdr:spPr bwMode="auto">
        <a:xfrm>
          <a:off x="26961660" y="5401330"/>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435643</xdr:colOff>
      <xdr:row>19</xdr:row>
      <xdr:rowOff>51682</xdr:rowOff>
    </xdr:from>
    <xdr:to>
      <xdr:col>36</xdr:col>
      <xdr:colOff>208815</xdr:colOff>
      <xdr:row>20</xdr:row>
      <xdr:rowOff>139400</xdr:rowOff>
    </xdr:to>
    <xdr:sp macro="" textlink="">
      <xdr:nvSpPr>
        <xdr:cNvPr id="3" name="AutoShape 1">
          <a:extLst>
            <a:ext uri="{FF2B5EF4-FFF2-40B4-BE49-F238E27FC236}">
              <a16:creationId xmlns:a16="http://schemas.microsoft.com/office/drawing/2014/main" id="{00000000-0008-0000-7800-000003000000}"/>
            </a:ext>
          </a:extLst>
        </xdr:cNvPr>
        <xdr:cNvSpPr>
          <a:spLocks noChangeAspect="1" noChangeArrowheads="1"/>
        </xdr:cNvSpPr>
      </xdr:nvSpPr>
      <xdr:spPr bwMode="auto">
        <a:xfrm>
          <a:off x="20032038" y="4422845"/>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4" name="図 3">
          <a:extLst>
            <a:ext uri="{FF2B5EF4-FFF2-40B4-BE49-F238E27FC236}">
              <a16:creationId xmlns:a16="http://schemas.microsoft.com/office/drawing/2014/main" id="{00000000-0008-0000-7800-000004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5" name="図 4">
          <a:extLst>
            <a:ext uri="{FF2B5EF4-FFF2-40B4-BE49-F238E27FC236}">
              <a16:creationId xmlns:a16="http://schemas.microsoft.com/office/drawing/2014/main" id="{00000000-0008-0000-7800-000005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6" name="図 5">
          <a:extLst>
            <a:ext uri="{FF2B5EF4-FFF2-40B4-BE49-F238E27FC236}">
              <a16:creationId xmlns:a16="http://schemas.microsoft.com/office/drawing/2014/main" id="{00000000-0008-0000-7800-000006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7" name="図 6">
          <a:extLst>
            <a:ext uri="{FF2B5EF4-FFF2-40B4-BE49-F238E27FC236}">
              <a16:creationId xmlns:a16="http://schemas.microsoft.com/office/drawing/2014/main" id="{00000000-0008-0000-7800-000007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49</xdr:col>
      <xdr:colOff>203056</xdr:colOff>
      <xdr:row>23</xdr:row>
      <xdr:rowOff>217958</xdr:rowOff>
    </xdr:from>
    <xdr:to>
      <xdr:col>49</xdr:col>
      <xdr:colOff>507856</xdr:colOff>
      <xdr:row>25</xdr:row>
      <xdr:rowOff>14758</xdr:rowOff>
    </xdr:to>
    <xdr:sp macro="" textlink="">
      <xdr:nvSpPr>
        <xdr:cNvPr id="2" name="AutoShape 2">
          <a:extLst>
            <a:ext uri="{FF2B5EF4-FFF2-40B4-BE49-F238E27FC236}">
              <a16:creationId xmlns:a16="http://schemas.microsoft.com/office/drawing/2014/main" id="{00000000-0008-0000-7900-000002000000}"/>
            </a:ext>
          </a:extLst>
        </xdr:cNvPr>
        <xdr:cNvSpPr>
          <a:spLocks noChangeAspect="1" noChangeArrowheads="1"/>
        </xdr:cNvSpPr>
      </xdr:nvSpPr>
      <xdr:spPr bwMode="auto">
        <a:xfrm>
          <a:off x="27242242" y="5482551"/>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184597</xdr:colOff>
      <xdr:row>19</xdr:row>
      <xdr:rowOff>132903</xdr:rowOff>
    </xdr:from>
    <xdr:to>
      <xdr:col>36</xdr:col>
      <xdr:colOff>489397</xdr:colOff>
      <xdr:row>21</xdr:row>
      <xdr:rowOff>6493</xdr:rowOff>
    </xdr:to>
    <xdr:sp macro="" textlink="">
      <xdr:nvSpPr>
        <xdr:cNvPr id="3" name="AutoShape 1">
          <a:extLst>
            <a:ext uri="{FF2B5EF4-FFF2-40B4-BE49-F238E27FC236}">
              <a16:creationId xmlns:a16="http://schemas.microsoft.com/office/drawing/2014/main" id="{00000000-0008-0000-7900-000003000000}"/>
            </a:ext>
          </a:extLst>
        </xdr:cNvPr>
        <xdr:cNvSpPr>
          <a:spLocks noChangeAspect="1" noChangeArrowheads="1"/>
        </xdr:cNvSpPr>
      </xdr:nvSpPr>
      <xdr:spPr bwMode="auto">
        <a:xfrm>
          <a:off x="20312620" y="4504066"/>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79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79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6" name="図 5">
          <a:extLst>
            <a:ext uri="{FF2B5EF4-FFF2-40B4-BE49-F238E27FC236}">
              <a16:creationId xmlns:a16="http://schemas.microsoft.com/office/drawing/2014/main" id="{00000000-0008-0000-7900-000006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79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49</xdr:col>
      <xdr:colOff>476253</xdr:colOff>
      <xdr:row>24</xdr:row>
      <xdr:rowOff>48133</xdr:rowOff>
    </xdr:from>
    <xdr:to>
      <xdr:col>50</xdr:col>
      <xdr:colOff>249425</xdr:colOff>
      <xdr:row>25</xdr:row>
      <xdr:rowOff>95980</xdr:rowOff>
    </xdr:to>
    <xdr:sp macro="" textlink="">
      <xdr:nvSpPr>
        <xdr:cNvPr id="2" name="AutoShape 2">
          <a:extLst>
            <a:ext uri="{FF2B5EF4-FFF2-40B4-BE49-F238E27FC236}">
              <a16:creationId xmlns:a16="http://schemas.microsoft.com/office/drawing/2014/main" id="{00000000-0008-0000-7A00-000002000000}"/>
            </a:ext>
          </a:extLst>
        </xdr:cNvPr>
        <xdr:cNvSpPr>
          <a:spLocks noChangeAspect="1" noChangeArrowheads="1"/>
        </xdr:cNvSpPr>
      </xdr:nvSpPr>
      <xdr:spPr bwMode="auto">
        <a:xfrm>
          <a:off x="27515439" y="5563773"/>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457794</xdr:colOff>
      <xdr:row>19</xdr:row>
      <xdr:rowOff>214125</xdr:rowOff>
    </xdr:from>
    <xdr:to>
      <xdr:col>37</xdr:col>
      <xdr:colOff>230966</xdr:colOff>
      <xdr:row>21</xdr:row>
      <xdr:rowOff>87715</xdr:rowOff>
    </xdr:to>
    <xdr:sp macro="" textlink="">
      <xdr:nvSpPr>
        <xdr:cNvPr id="3" name="AutoShape 1">
          <a:extLst>
            <a:ext uri="{FF2B5EF4-FFF2-40B4-BE49-F238E27FC236}">
              <a16:creationId xmlns:a16="http://schemas.microsoft.com/office/drawing/2014/main" id="{00000000-0008-0000-7A00-000003000000}"/>
            </a:ext>
          </a:extLst>
        </xdr:cNvPr>
        <xdr:cNvSpPr>
          <a:spLocks noChangeAspect="1" noChangeArrowheads="1"/>
        </xdr:cNvSpPr>
      </xdr:nvSpPr>
      <xdr:spPr bwMode="auto">
        <a:xfrm>
          <a:off x="20585817" y="4585288"/>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7A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7A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6" name="図 5">
          <a:extLst>
            <a:ext uri="{FF2B5EF4-FFF2-40B4-BE49-F238E27FC236}">
              <a16:creationId xmlns:a16="http://schemas.microsoft.com/office/drawing/2014/main" id="{00000000-0008-0000-7A00-000006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7A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50</xdr:col>
      <xdr:colOff>225206</xdr:colOff>
      <xdr:row>24</xdr:row>
      <xdr:rowOff>136741</xdr:rowOff>
    </xdr:from>
    <xdr:to>
      <xdr:col>50</xdr:col>
      <xdr:colOff>522386</xdr:colOff>
      <xdr:row>25</xdr:row>
      <xdr:rowOff>184588</xdr:rowOff>
    </xdr:to>
    <xdr:sp macro="" textlink="">
      <xdr:nvSpPr>
        <xdr:cNvPr id="2" name="AutoShape 2">
          <a:extLst>
            <a:ext uri="{FF2B5EF4-FFF2-40B4-BE49-F238E27FC236}">
              <a16:creationId xmlns:a16="http://schemas.microsoft.com/office/drawing/2014/main" id="{00000000-0008-0000-7B00-000002000000}"/>
            </a:ext>
          </a:extLst>
        </xdr:cNvPr>
        <xdr:cNvSpPr>
          <a:spLocks noChangeAspect="1" noChangeArrowheads="1"/>
        </xdr:cNvSpPr>
      </xdr:nvSpPr>
      <xdr:spPr bwMode="auto">
        <a:xfrm>
          <a:off x="27796020" y="5652381"/>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206747</xdr:colOff>
      <xdr:row>20</xdr:row>
      <xdr:rowOff>88605</xdr:rowOff>
    </xdr:from>
    <xdr:to>
      <xdr:col>37</xdr:col>
      <xdr:colOff>511547</xdr:colOff>
      <xdr:row>21</xdr:row>
      <xdr:rowOff>176323</xdr:rowOff>
    </xdr:to>
    <xdr:sp macro="" textlink="">
      <xdr:nvSpPr>
        <xdr:cNvPr id="3" name="AutoShape 1">
          <a:extLst>
            <a:ext uri="{FF2B5EF4-FFF2-40B4-BE49-F238E27FC236}">
              <a16:creationId xmlns:a16="http://schemas.microsoft.com/office/drawing/2014/main" id="{00000000-0008-0000-7B00-000003000000}"/>
            </a:ext>
          </a:extLst>
        </xdr:cNvPr>
        <xdr:cNvSpPr>
          <a:spLocks noChangeAspect="1" noChangeArrowheads="1"/>
        </xdr:cNvSpPr>
      </xdr:nvSpPr>
      <xdr:spPr bwMode="auto">
        <a:xfrm>
          <a:off x="20866398" y="4673896"/>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7B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7B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6" name="図 5">
          <a:extLst>
            <a:ext uri="{FF2B5EF4-FFF2-40B4-BE49-F238E27FC236}">
              <a16:creationId xmlns:a16="http://schemas.microsoft.com/office/drawing/2014/main" id="{00000000-0008-0000-7B00-000006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7B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50</xdr:col>
      <xdr:colOff>513174</xdr:colOff>
      <xdr:row>24</xdr:row>
      <xdr:rowOff>225344</xdr:rowOff>
    </xdr:from>
    <xdr:to>
      <xdr:col>51</xdr:col>
      <xdr:colOff>286346</xdr:colOff>
      <xdr:row>26</xdr:row>
      <xdr:rowOff>22144</xdr:rowOff>
    </xdr:to>
    <xdr:sp macro="" textlink="">
      <xdr:nvSpPr>
        <xdr:cNvPr id="2" name="AutoShape 2">
          <a:extLst>
            <a:ext uri="{FF2B5EF4-FFF2-40B4-BE49-F238E27FC236}">
              <a16:creationId xmlns:a16="http://schemas.microsoft.com/office/drawing/2014/main" id="{00000000-0008-0000-7C00-000002000000}"/>
            </a:ext>
          </a:extLst>
        </xdr:cNvPr>
        <xdr:cNvSpPr>
          <a:spLocks noChangeAspect="1" noChangeArrowheads="1"/>
        </xdr:cNvSpPr>
      </xdr:nvSpPr>
      <xdr:spPr bwMode="auto">
        <a:xfrm>
          <a:off x="28083988" y="5740984"/>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494715</xdr:colOff>
      <xdr:row>20</xdr:row>
      <xdr:rowOff>177208</xdr:rowOff>
    </xdr:from>
    <xdr:to>
      <xdr:col>38</xdr:col>
      <xdr:colOff>267887</xdr:colOff>
      <xdr:row>22</xdr:row>
      <xdr:rowOff>50798</xdr:rowOff>
    </xdr:to>
    <xdr:sp macro="" textlink="">
      <xdr:nvSpPr>
        <xdr:cNvPr id="3" name="AutoShape 1">
          <a:extLst>
            <a:ext uri="{FF2B5EF4-FFF2-40B4-BE49-F238E27FC236}">
              <a16:creationId xmlns:a16="http://schemas.microsoft.com/office/drawing/2014/main" id="{00000000-0008-0000-7C00-000003000000}"/>
            </a:ext>
          </a:extLst>
        </xdr:cNvPr>
        <xdr:cNvSpPr>
          <a:spLocks noChangeAspect="1" noChangeArrowheads="1"/>
        </xdr:cNvSpPr>
      </xdr:nvSpPr>
      <xdr:spPr bwMode="auto">
        <a:xfrm>
          <a:off x="21154366" y="4762499"/>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7C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7C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6" name="図 5">
          <a:extLst>
            <a:ext uri="{FF2B5EF4-FFF2-40B4-BE49-F238E27FC236}">
              <a16:creationId xmlns:a16="http://schemas.microsoft.com/office/drawing/2014/main" id="{00000000-0008-0000-7C00-000006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7C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51</xdr:col>
      <xdr:colOff>247360</xdr:colOff>
      <xdr:row>25</xdr:row>
      <xdr:rowOff>62903</xdr:rowOff>
    </xdr:from>
    <xdr:to>
      <xdr:col>52</xdr:col>
      <xdr:colOff>20532</xdr:colOff>
      <xdr:row>26</xdr:row>
      <xdr:rowOff>110749</xdr:rowOff>
    </xdr:to>
    <xdr:sp macro="" textlink="">
      <xdr:nvSpPr>
        <xdr:cNvPr id="2" name="AutoShape 2">
          <a:extLst>
            <a:ext uri="{FF2B5EF4-FFF2-40B4-BE49-F238E27FC236}">
              <a16:creationId xmlns:a16="http://schemas.microsoft.com/office/drawing/2014/main" id="{00000000-0008-0000-7D00-000002000000}"/>
            </a:ext>
          </a:extLst>
        </xdr:cNvPr>
        <xdr:cNvSpPr>
          <a:spLocks noChangeAspect="1" noChangeArrowheads="1"/>
        </xdr:cNvSpPr>
      </xdr:nvSpPr>
      <xdr:spPr bwMode="auto">
        <a:xfrm>
          <a:off x="28349802" y="5829589"/>
          <a:ext cx="304800" cy="2988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228901</xdr:colOff>
      <xdr:row>21</xdr:row>
      <xdr:rowOff>51685</xdr:rowOff>
    </xdr:from>
    <xdr:to>
      <xdr:col>39</xdr:col>
      <xdr:colOff>2073</xdr:colOff>
      <xdr:row>22</xdr:row>
      <xdr:rowOff>139403</xdr:rowOff>
    </xdr:to>
    <xdr:sp macro="" textlink="">
      <xdr:nvSpPr>
        <xdr:cNvPr id="3" name="AutoShape 1">
          <a:extLst>
            <a:ext uri="{FF2B5EF4-FFF2-40B4-BE49-F238E27FC236}">
              <a16:creationId xmlns:a16="http://schemas.microsoft.com/office/drawing/2014/main" id="{00000000-0008-0000-7D00-000003000000}"/>
            </a:ext>
          </a:extLst>
        </xdr:cNvPr>
        <xdr:cNvSpPr>
          <a:spLocks noChangeAspect="1" noChangeArrowheads="1"/>
        </xdr:cNvSpPr>
      </xdr:nvSpPr>
      <xdr:spPr bwMode="auto">
        <a:xfrm>
          <a:off x="21420180" y="4851104"/>
          <a:ext cx="304800" cy="3018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7D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5" name="図 4">
          <a:extLst>
            <a:ext uri="{FF2B5EF4-FFF2-40B4-BE49-F238E27FC236}">
              <a16:creationId xmlns:a16="http://schemas.microsoft.com/office/drawing/2014/main" id="{00000000-0008-0000-7D00-000005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6" name="図 5">
          <a:extLst>
            <a:ext uri="{FF2B5EF4-FFF2-40B4-BE49-F238E27FC236}">
              <a16:creationId xmlns:a16="http://schemas.microsoft.com/office/drawing/2014/main" id="{00000000-0008-0000-7D00-000006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7" name="図 6">
          <a:extLst>
            <a:ext uri="{FF2B5EF4-FFF2-40B4-BE49-F238E27FC236}">
              <a16:creationId xmlns:a16="http://schemas.microsoft.com/office/drawing/2014/main" id="{00000000-0008-0000-7D00-000007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51</xdr:col>
      <xdr:colOff>290481</xdr:colOff>
      <xdr:row>25</xdr:row>
      <xdr:rowOff>68662</xdr:rowOff>
    </xdr:from>
    <xdr:to>
      <xdr:col>52</xdr:col>
      <xdr:colOff>61881</xdr:colOff>
      <xdr:row>26</xdr:row>
      <xdr:rowOff>119462</xdr:rowOff>
    </xdr:to>
    <xdr:sp macro="" textlink="">
      <xdr:nvSpPr>
        <xdr:cNvPr id="2" name="AutoShape 2">
          <a:extLst>
            <a:ext uri="{FF2B5EF4-FFF2-40B4-BE49-F238E27FC236}">
              <a16:creationId xmlns:a16="http://schemas.microsoft.com/office/drawing/2014/main" id="{00000000-0008-0000-7E00-000002000000}"/>
            </a:ext>
          </a:extLst>
        </xdr:cNvPr>
        <xdr:cNvSpPr>
          <a:spLocks noChangeAspect="1" noChangeArrowheads="1"/>
        </xdr:cNvSpPr>
      </xdr:nvSpPr>
      <xdr:spPr bwMode="auto">
        <a:xfrm>
          <a:off x="28433681" y="588526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270250</xdr:colOff>
      <xdr:row>21</xdr:row>
      <xdr:rowOff>58626</xdr:rowOff>
    </xdr:from>
    <xdr:to>
      <xdr:col>39</xdr:col>
      <xdr:colOff>43422</xdr:colOff>
      <xdr:row>22</xdr:row>
      <xdr:rowOff>148116</xdr:rowOff>
    </xdr:to>
    <xdr:sp macro="" textlink="">
      <xdr:nvSpPr>
        <xdr:cNvPr id="3" name="AutoShape 1">
          <a:extLst>
            <a:ext uri="{FF2B5EF4-FFF2-40B4-BE49-F238E27FC236}">
              <a16:creationId xmlns:a16="http://schemas.microsoft.com/office/drawing/2014/main" id="{00000000-0008-0000-7E00-000003000000}"/>
            </a:ext>
          </a:extLst>
        </xdr:cNvPr>
        <xdr:cNvSpPr>
          <a:spLocks noChangeAspect="1" noChangeArrowheads="1"/>
        </xdr:cNvSpPr>
      </xdr:nvSpPr>
      <xdr:spPr bwMode="auto">
        <a:xfrm>
          <a:off x="21479250" y="489732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7E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7E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7E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7E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51</xdr:col>
      <xdr:colOff>531781</xdr:colOff>
      <xdr:row>25</xdr:row>
      <xdr:rowOff>163912</xdr:rowOff>
    </xdr:from>
    <xdr:to>
      <xdr:col>52</xdr:col>
      <xdr:colOff>303181</xdr:colOff>
      <xdr:row>26</xdr:row>
      <xdr:rowOff>214712</xdr:rowOff>
    </xdr:to>
    <xdr:sp macro="" textlink="">
      <xdr:nvSpPr>
        <xdr:cNvPr id="2" name="AutoShape 2">
          <a:extLst>
            <a:ext uri="{FF2B5EF4-FFF2-40B4-BE49-F238E27FC236}">
              <a16:creationId xmlns:a16="http://schemas.microsoft.com/office/drawing/2014/main" id="{00000000-0008-0000-7F00-000002000000}"/>
            </a:ext>
          </a:extLst>
        </xdr:cNvPr>
        <xdr:cNvSpPr>
          <a:spLocks noChangeAspect="1" noChangeArrowheads="1"/>
        </xdr:cNvSpPr>
      </xdr:nvSpPr>
      <xdr:spPr bwMode="auto">
        <a:xfrm>
          <a:off x="28674981" y="59805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511550</xdr:colOff>
      <xdr:row>21</xdr:row>
      <xdr:rowOff>153876</xdr:rowOff>
    </xdr:from>
    <xdr:to>
      <xdr:col>39</xdr:col>
      <xdr:colOff>284722</xdr:colOff>
      <xdr:row>22</xdr:row>
      <xdr:rowOff>243366</xdr:rowOff>
    </xdr:to>
    <xdr:sp macro="" textlink="">
      <xdr:nvSpPr>
        <xdr:cNvPr id="3" name="AutoShape 1">
          <a:extLst>
            <a:ext uri="{FF2B5EF4-FFF2-40B4-BE49-F238E27FC236}">
              <a16:creationId xmlns:a16="http://schemas.microsoft.com/office/drawing/2014/main" id="{00000000-0008-0000-7F00-000003000000}"/>
            </a:ext>
          </a:extLst>
        </xdr:cNvPr>
        <xdr:cNvSpPr>
          <a:spLocks noChangeAspect="1" noChangeArrowheads="1"/>
        </xdr:cNvSpPr>
      </xdr:nvSpPr>
      <xdr:spPr bwMode="auto">
        <a:xfrm>
          <a:off x="21720550" y="49925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7F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10" name="図 9">
          <a:extLst>
            <a:ext uri="{FF2B5EF4-FFF2-40B4-BE49-F238E27FC236}">
              <a16:creationId xmlns:a16="http://schemas.microsoft.com/office/drawing/2014/main" id="{00000000-0008-0000-7F00-00000A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1" name="図 10">
          <a:extLst>
            <a:ext uri="{FF2B5EF4-FFF2-40B4-BE49-F238E27FC236}">
              <a16:creationId xmlns:a16="http://schemas.microsoft.com/office/drawing/2014/main" id="{00000000-0008-0000-7F00-00000B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2" name="図 11">
          <a:extLst>
            <a:ext uri="{FF2B5EF4-FFF2-40B4-BE49-F238E27FC236}">
              <a16:creationId xmlns:a16="http://schemas.microsoft.com/office/drawing/2014/main" id="{00000000-0008-0000-7F00-00000C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52</xdr:col>
      <xdr:colOff>506381</xdr:colOff>
      <xdr:row>26</xdr:row>
      <xdr:rowOff>68662</xdr:rowOff>
    </xdr:from>
    <xdr:to>
      <xdr:col>53</xdr:col>
      <xdr:colOff>277781</xdr:colOff>
      <xdr:row>27</xdr:row>
      <xdr:rowOff>119462</xdr:rowOff>
    </xdr:to>
    <xdr:sp macro="" textlink="">
      <xdr:nvSpPr>
        <xdr:cNvPr id="2" name="AutoShape 2">
          <a:extLst>
            <a:ext uri="{FF2B5EF4-FFF2-40B4-BE49-F238E27FC236}">
              <a16:creationId xmlns:a16="http://schemas.microsoft.com/office/drawing/2014/main" id="{00000000-0008-0000-8000-000002000000}"/>
            </a:ext>
          </a:extLst>
        </xdr:cNvPr>
        <xdr:cNvSpPr>
          <a:spLocks noChangeAspect="1" noChangeArrowheads="1"/>
        </xdr:cNvSpPr>
      </xdr:nvSpPr>
      <xdr:spPr bwMode="auto">
        <a:xfrm>
          <a:off x="29182981" y="613926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39</xdr:col>
      <xdr:colOff>486150</xdr:colOff>
      <xdr:row>22</xdr:row>
      <xdr:rowOff>96726</xdr:rowOff>
    </xdr:from>
    <xdr:to>
      <xdr:col>40</xdr:col>
      <xdr:colOff>259322</xdr:colOff>
      <xdr:row>23</xdr:row>
      <xdr:rowOff>148116</xdr:rowOff>
    </xdr:to>
    <xdr:sp macro="" textlink="">
      <xdr:nvSpPr>
        <xdr:cNvPr id="3" name="AutoShape 1">
          <a:extLst>
            <a:ext uri="{FF2B5EF4-FFF2-40B4-BE49-F238E27FC236}">
              <a16:creationId xmlns:a16="http://schemas.microsoft.com/office/drawing/2014/main" id="{00000000-0008-0000-8000-000003000000}"/>
            </a:ext>
          </a:extLst>
        </xdr:cNvPr>
        <xdr:cNvSpPr>
          <a:spLocks noChangeAspect="1" noChangeArrowheads="1"/>
        </xdr:cNvSpPr>
      </xdr:nvSpPr>
      <xdr:spPr bwMode="auto">
        <a:xfrm>
          <a:off x="22228550" y="515132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80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80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80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80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53</xdr:col>
      <xdr:colOff>42831</xdr:colOff>
      <xdr:row>26</xdr:row>
      <xdr:rowOff>94062</xdr:rowOff>
    </xdr:from>
    <xdr:to>
      <xdr:col>53</xdr:col>
      <xdr:colOff>347631</xdr:colOff>
      <xdr:row>27</xdr:row>
      <xdr:rowOff>144862</xdr:rowOff>
    </xdr:to>
    <xdr:sp macro="" textlink="">
      <xdr:nvSpPr>
        <xdr:cNvPr id="2" name="AutoShape 2">
          <a:extLst>
            <a:ext uri="{FF2B5EF4-FFF2-40B4-BE49-F238E27FC236}">
              <a16:creationId xmlns:a16="http://schemas.microsoft.com/office/drawing/2014/main" id="{00000000-0008-0000-8100-000002000000}"/>
            </a:ext>
          </a:extLst>
        </xdr:cNvPr>
        <xdr:cNvSpPr>
          <a:spLocks noChangeArrowheads="1"/>
        </xdr:cNvSpPr>
      </xdr:nvSpPr>
      <xdr:spPr bwMode="auto">
        <a:xfrm>
          <a:off x="29252831" y="616466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22600</xdr:colOff>
      <xdr:row>22</xdr:row>
      <xdr:rowOff>122126</xdr:rowOff>
    </xdr:from>
    <xdr:to>
      <xdr:col>40</xdr:col>
      <xdr:colOff>329172</xdr:colOff>
      <xdr:row>23</xdr:row>
      <xdr:rowOff>173516</xdr:rowOff>
    </xdr:to>
    <xdr:sp macro="" textlink="">
      <xdr:nvSpPr>
        <xdr:cNvPr id="3" name="AutoShape 1">
          <a:extLst>
            <a:ext uri="{FF2B5EF4-FFF2-40B4-BE49-F238E27FC236}">
              <a16:creationId xmlns:a16="http://schemas.microsoft.com/office/drawing/2014/main" id="{00000000-0008-0000-8100-000003000000}"/>
            </a:ext>
          </a:extLst>
        </xdr:cNvPr>
        <xdr:cNvSpPr>
          <a:spLocks noChangeArrowheads="1"/>
        </xdr:cNvSpPr>
      </xdr:nvSpPr>
      <xdr:spPr bwMode="auto">
        <a:xfrm>
          <a:off x="22298400" y="517672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81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81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81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81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53</xdr:col>
      <xdr:colOff>322231</xdr:colOff>
      <xdr:row>26</xdr:row>
      <xdr:rowOff>189312</xdr:rowOff>
    </xdr:from>
    <xdr:to>
      <xdr:col>54</xdr:col>
      <xdr:colOff>93631</xdr:colOff>
      <xdr:row>27</xdr:row>
      <xdr:rowOff>240112</xdr:rowOff>
    </xdr:to>
    <xdr:sp macro="" textlink="">
      <xdr:nvSpPr>
        <xdr:cNvPr id="2" name="AutoShape 2">
          <a:extLst>
            <a:ext uri="{FF2B5EF4-FFF2-40B4-BE49-F238E27FC236}">
              <a16:creationId xmlns:a16="http://schemas.microsoft.com/office/drawing/2014/main" id="{00000000-0008-0000-8200-000002000000}"/>
            </a:ext>
          </a:extLst>
        </xdr:cNvPr>
        <xdr:cNvSpPr>
          <a:spLocks noChangeAspect="1" noChangeArrowheads="1"/>
        </xdr:cNvSpPr>
      </xdr:nvSpPr>
      <xdr:spPr bwMode="auto">
        <a:xfrm>
          <a:off x="29532231" y="62599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302000</xdr:colOff>
      <xdr:row>22</xdr:row>
      <xdr:rowOff>217376</xdr:rowOff>
    </xdr:from>
    <xdr:to>
      <xdr:col>41</xdr:col>
      <xdr:colOff>75172</xdr:colOff>
      <xdr:row>24</xdr:row>
      <xdr:rowOff>14766</xdr:rowOff>
    </xdr:to>
    <xdr:sp macro="" textlink="">
      <xdr:nvSpPr>
        <xdr:cNvPr id="3" name="AutoShape 1">
          <a:extLst>
            <a:ext uri="{FF2B5EF4-FFF2-40B4-BE49-F238E27FC236}">
              <a16:creationId xmlns:a16="http://schemas.microsoft.com/office/drawing/2014/main" id="{00000000-0008-0000-8200-000003000000}"/>
            </a:ext>
          </a:extLst>
        </xdr:cNvPr>
        <xdr:cNvSpPr>
          <a:spLocks noChangeAspect="1" noChangeArrowheads="1"/>
        </xdr:cNvSpPr>
      </xdr:nvSpPr>
      <xdr:spPr bwMode="auto">
        <a:xfrm>
          <a:off x="22577800" y="52719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82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82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82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82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54</xdr:col>
      <xdr:colOff>36481</xdr:colOff>
      <xdr:row>27</xdr:row>
      <xdr:rowOff>24212</xdr:rowOff>
    </xdr:from>
    <xdr:to>
      <xdr:col>54</xdr:col>
      <xdr:colOff>341281</xdr:colOff>
      <xdr:row>28</xdr:row>
      <xdr:rowOff>75012</xdr:rowOff>
    </xdr:to>
    <xdr:sp macro="" textlink="">
      <xdr:nvSpPr>
        <xdr:cNvPr id="2" name="AutoShape 2">
          <a:extLst>
            <a:ext uri="{FF2B5EF4-FFF2-40B4-BE49-F238E27FC236}">
              <a16:creationId xmlns:a16="http://schemas.microsoft.com/office/drawing/2014/main" id="{00000000-0008-0000-8300-000002000000}"/>
            </a:ext>
          </a:extLst>
        </xdr:cNvPr>
        <xdr:cNvSpPr>
          <a:spLocks noChangeAspect="1" noChangeArrowheads="1"/>
        </xdr:cNvSpPr>
      </xdr:nvSpPr>
      <xdr:spPr bwMode="auto">
        <a:xfrm>
          <a:off x="29779881" y="63488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41</xdr:col>
      <xdr:colOff>16250</xdr:colOff>
      <xdr:row>23</xdr:row>
      <xdr:rowOff>52276</xdr:rowOff>
    </xdr:from>
    <xdr:to>
      <xdr:col>41</xdr:col>
      <xdr:colOff>322822</xdr:colOff>
      <xdr:row>24</xdr:row>
      <xdr:rowOff>103666</xdr:rowOff>
    </xdr:to>
    <xdr:sp macro="" textlink="">
      <xdr:nvSpPr>
        <xdr:cNvPr id="3" name="AutoShape 1">
          <a:extLst>
            <a:ext uri="{FF2B5EF4-FFF2-40B4-BE49-F238E27FC236}">
              <a16:creationId xmlns:a16="http://schemas.microsoft.com/office/drawing/2014/main" id="{00000000-0008-0000-8300-000003000000}"/>
            </a:ext>
          </a:extLst>
        </xdr:cNvPr>
        <xdr:cNvSpPr>
          <a:spLocks noChangeAspect="1" noChangeArrowheads="1"/>
        </xdr:cNvSpPr>
      </xdr:nvSpPr>
      <xdr:spPr bwMode="auto">
        <a:xfrm>
          <a:off x="22825450" y="53608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83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83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83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83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54</xdr:col>
      <xdr:colOff>36481</xdr:colOff>
      <xdr:row>27</xdr:row>
      <xdr:rowOff>17862</xdr:rowOff>
    </xdr:from>
    <xdr:to>
      <xdr:col>54</xdr:col>
      <xdr:colOff>341281</xdr:colOff>
      <xdr:row>28</xdr:row>
      <xdr:rowOff>68662</xdr:rowOff>
    </xdr:to>
    <xdr:sp macro="" textlink="">
      <xdr:nvSpPr>
        <xdr:cNvPr id="2" name="AutoShape 2">
          <a:extLst>
            <a:ext uri="{FF2B5EF4-FFF2-40B4-BE49-F238E27FC236}">
              <a16:creationId xmlns:a16="http://schemas.microsoft.com/office/drawing/2014/main" id="{00000000-0008-0000-8400-000002000000}"/>
            </a:ext>
          </a:extLst>
        </xdr:cNvPr>
        <xdr:cNvSpPr>
          <a:spLocks noChangeAspect="1" noChangeArrowheads="1"/>
        </xdr:cNvSpPr>
      </xdr:nvSpPr>
      <xdr:spPr bwMode="auto">
        <a:xfrm>
          <a:off x="29779881" y="634246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41</xdr:col>
      <xdr:colOff>16250</xdr:colOff>
      <xdr:row>23</xdr:row>
      <xdr:rowOff>45926</xdr:rowOff>
    </xdr:from>
    <xdr:to>
      <xdr:col>41</xdr:col>
      <xdr:colOff>322822</xdr:colOff>
      <xdr:row>24</xdr:row>
      <xdr:rowOff>97316</xdr:rowOff>
    </xdr:to>
    <xdr:sp macro="" textlink="">
      <xdr:nvSpPr>
        <xdr:cNvPr id="3" name="AutoShape 1">
          <a:extLst>
            <a:ext uri="{FF2B5EF4-FFF2-40B4-BE49-F238E27FC236}">
              <a16:creationId xmlns:a16="http://schemas.microsoft.com/office/drawing/2014/main" id="{00000000-0008-0000-8400-000003000000}"/>
            </a:ext>
          </a:extLst>
        </xdr:cNvPr>
        <xdr:cNvSpPr>
          <a:spLocks noChangeAspect="1" noChangeArrowheads="1"/>
        </xdr:cNvSpPr>
      </xdr:nvSpPr>
      <xdr:spPr bwMode="auto">
        <a:xfrm>
          <a:off x="22825450" y="535452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9" name="図 8">
          <a:extLst>
            <a:ext uri="{FF2B5EF4-FFF2-40B4-BE49-F238E27FC236}">
              <a16:creationId xmlns:a16="http://schemas.microsoft.com/office/drawing/2014/main" id="{00000000-0008-0000-8400-000009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10" name="図 9">
          <a:extLst>
            <a:ext uri="{FF2B5EF4-FFF2-40B4-BE49-F238E27FC236}">
              <a16:creationId xmlns:a16="http://schemas.microsoft.com/office/drawing/2014/main" id="{00000000-0008-0000-8400-00000A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1" name="図 10">
          <a:extLst>
            <a:ext uri="{FF2B5EF4-FFF2-40B4-BE49-F238E27FC236}">
              <a16:creationId xmlns:a16="http://schemas.microsoft.com/office/drawing/2014/main" id="{00000000-0008-0000-8400-00000B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2" name="図 11">
          <a:extLst>
            <a:ext uri="{FF2B5EF4-FFF2-40B4-BE49-F238E27FC236}">
              <a16:creationId xmlns:a16="http://schemas.microsoft.com/office/drawing/2014/main" id="{00000000-0008-0000-8400-00000C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54</xdr:col>
      <xdr:colOff>290481</xdr:colOff>
      <xdr:row>27</xdr:row>
      <xdr:rowOff>100412</xdr:rowOff>
    </xdr:from>
    <xdr:to>
      <xdr:col>55</xdr:col>
      <xdr:colOff>61881</xdr:colOff>
      <xdr:row>28</xdr:row>
      <xdr:rowOff>151212</xdr:rowOff>
    </xdr:to>
    <xdr:sp macro="" textlink="">
      <xdr:nvSpPr>
        <xdr:cNvPr id="2" name="AutoShape 2">
          <a:extLst>
            <a:ext uri="{FF2B5EF4-FFF2-40B4-BE49-F238E27FC236}">
              <a16:creationId xmlns:a16="http://schemas.microsoft.com/office/drawing/2014/main" id="{00000000-0008-0000-8500-000002000000}"/>
            </a:ext>
          </a:extLst>
        </xdr:cNvPr>
        <xdr:cNvSpPr>
          <a:spLocks noChangeAspect="1" noChangeArrowheads="1"/>
        </xdr:cNvSpPr>
      </xdr:nvSpPr>
      <xdr:spPr bwMode="auto">
        <a:xfrm>
          <a:off x="30033881" y="64250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41</xdr:col>
      <xdr:colOff>270250</xdr:colOff>
      <xdr:row>23</xdr:row>
      <xdr:rowOff>128476</xdr:rowOff>
    </xdr:from>
    <xdr:to>
      <xdr:col>42</xdr:col>
      <xdr:colOff>43422</xdr:colOff>
      <xdr:row>24</xdr:row>
      <xdr:rowOff>179866</xdr:rowOff>
    </xdr:to>
    <xdr:sp macro="" textlink="">
      <xdr:nvSpPr>
        <xdr:cNvPr id="3" name="AutoShape 1">
          <a:extLst>
            <a:ext uri="{FF2B5EF4-FFF2-40B4-BE49-F238E27FC236}">
              <a16:creationId xmlns:a16="http://schemas.microsoft.com/office/drawing/2014/main" id="{00000000-0008-0000-8500-000003000000}"/>
            </a:ext>
          </a:extLst>
        </xdr:cNvPr>
        <xdr:cNvSpPr>
          <a:spLocks noChangeAspect="1" noChangeArrowheads="1"/>
        </xdr:cNvSpPr>
      </xdr:nvSpPr>
      <xdr:spPr bwMode="auto">
        <a:xfrm>
          <a:off x="23079450" y="54370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8" name="図 7">
          <a:extLst>
            <a:ext uri="{FF2B5EF4-FFF2-40B4-BE49-F238E27FC236}">
              <a16:creationId xmlns:a16="http://schemas.microsoft.com/office/drawing/2014/main" id="{00000000-0008-0000-8500-000008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9" name="図 8">
          <a:extLst>
            <a:ext uri="{FF2B5EF4-FFF2-40B4-BE49-F238E27FC236}">
              <a16:creationId xmlns:a16="http://schemas.microsoft.com/office/drawing/2014/main" id="{00000000-0008-0000-8500-000009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10" name="図 9">
          <a:extLst>
            <a:ext uri="{FF2B5EF4-FFF2-40B4-BE49-F238E27FC236}">
              <a16:creationId xmlns:a16="http://schemas.microsoft.com/office/drawing/2014/main" id="{00000000-0008-0000-8500-00000A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11" name="図 10">
          <a:extLst>
            <a:ext uri="{FF2B5EF4-FFF2-40B4-BE49-F238E27FC236}">
              <a16:creationId xmlns:a16="http://schemas.microsoft.com/office/drawing/2014/main" id="{00000000-0008-0000-8500-00000B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55</xdr:col>
      <xdr:colOff>11081</xdr:colOff>
      <xdr:row>27</xdr:row>
      <xdr:rowOff>182962</xdr:rowOff>
    </xdr:from>
    <xdr:to>
      <xdr:col>55</xdr:col>
      <xdr:colOff>315881</xdr:colOff>
      <xdr:row>28</xdr:row>
      <xdr:rowOff>233762</xdr:rowOff>
    </xdr:to>
    <xdr:sp macro="" textlink="">
      <xdr:nvSpPr>
        <xdr:cNvPr id="2" name="AutoShape 2">
          <a:extLst>
            <a:ext uri="{FF2B5EF4-FFF2-40B4-BE49-F238E27FC236}">
              <a16:creationId xmlns:a16="http://schemas.microsoft.com/office/drawing/2014/main" id="{00000000-0008-0000-8600-000002000000}"/>
            </a:ext>
          </a:extLst>
        </xdr:cNvPr>
        <xdr:cNvSpPr>
          <a:spLocks noChangeAspect="1" noChangeArrowheads="1"/>
        </xdr:cNvSpPr>
      </xdr:nvSpPr>
      <xdr:spPr bwMode="auto">
        <a:xfrm>
          <a:off x="30287881" y="650756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41</xdr:col>
      <xdr:colOff>524250</xdr:colOff>
      <xdr:row>23</xdr:row>
      <xdr:rowOff>211026</xdr:rowOff>
    </xdr:from>
    <xdr:to>
      <xdr:col>42</xdr:col>
      <xdr:colOff>297422</xdr:colOff>
      <xdr:row>25</xdr:row>
      <xdr:rowOff>8416</xdr:rowOff>
    </xdr:to>
    <xdr:sp macro="" textlink="">
      <xdr:nvSpPr>
        <xdr:cNvPr id="3" name="AutoShape 1">
          <a:extLst>
            <a:ext uri="{FF2B5EF4-FFF2-40B4-BE49-F238E27FC236}">
              <a16:creationId xmlns:a16="http://schemas.microsoft.com/office/drawing/2014/main" id="{00000000-0008-0000-8600-000003000000}"/>
            </a:ext>
          </a:extLst>
        </xdr:cNvPr>
        <xdr:cNvSpPr>
          <a:spLocks noChangeAspect="1" noChangeArrowheads="1"/>
        </xdr:cNvSpPr>
      </xdr:nvSpPr>
      <xdr:spPr bwMode="auto">
        <a:xfrm>
          <a:off x="23333450" y="551962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8" name="図 7">
          <a:extLst>
            <a:ext uri="{FF2B5EF4-FFF2-40B4-BE49-F238E27FC236}">
              <a16:creationId xmlns:a16="http://schemas.microsoft.com/office/drawing/2014/main" id="{00000000-0008-0000-8600-000008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9" name="図 8">
          <a:extLst>
            <a:ext uri="{FF2B5EF4-FFF2-40B4-BE49-F238E27FC236}">
              <a16:creationId xmlns:a16="http://schemas.microsoft.com/office/drawing/2014/main" id="{00000000-0008-0000-8600-000009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10" name="図 9">
          <a:extLst>
            <a:ext uri="{FF2B5EF4-FFF2-40B4-BE49-F238E27FC236}">
              <a16:creationId xmlns:a16="http://schemas.microsoft.com/office/drawing/2014/main" id="{00000000-0008-0000-8600-00000A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11" name="図 10">
          <a:extLst>
            <a:ext uri="{FF2B5EF4-FFF2-40B4-BE49-F238E27FC236}">
              <a16:creationId xmlns:a16="http://schemas.microsoft.com/office/drawing/2014/main" id="{00000000-0008-0000-8600-00000B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55</xdr:col>
      <xdr:colOff>271431</xdr:colOff>
      <xdr:row>28</xdr:row>
      <xdr:rowOff>5162</xdr:rowOff>
    </xdr:from>
    <xdr:to>
      <xdr:col>56</xdr:col>
      <xdr:colOff>42831</xdr:colOff>
      <xdr:row>29</xdr:row>
      <xdr:rowOff>55962</xdr:rowOff>
    </xdr:to>
    <xdr:sp macro="" textlink="">
      <xdr:nvSpPr>
        <xdr:cNvPr id="2" name="AutoShape 2">
          <a:extLst>
            <a:ext uri="{FF2B5EF4-FFF2-40B4-BE49-F238E27FC236}">
              <a16:creationId xmlns:a16="http://schemas.microsoft.com/office/drawing/2014/main" id="{00000000-0008-0000-8700-000002000000}"/>
            </a:ext>
          </a:extLst>
        </xdr:cNvPr>
        <xdr:cNvSpPr>
          <a:spLocks noChangeAspect="1" noChangeArrowheads="1"/>
        </xdr:cNvSpPr>
      </xdr:nvSpPr>
      <xdr:spPr bwMode="auto">
        <a:xfrm>
          <a:off x="30548231" y="658376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42</xdr:col>
      <xdr:colOff>251200</xdr:colOff>
      <xdr:row>24</xdr:row>
      <xdr:rowOff>33226</xdr:rowOff>
    </xdr:from>
    <xdr:to>
      <xdr:col>43</xdr:col>
      <xdr:colOff>24372</xdr:colOff>
      <xdr:row>25</xdr:row>
      <xdr:rowOff>84616</xdr:rowOff>
    </xdr:to>
    <xdr:sp macro="" textlink="">
      <xdr:nvSpPr>
        <xdr:cNvPr id="3" name="AutoShape 1">
          <a:extLst>
            <a:ext uri="{FF2B5EF4-FFF2-40B4-BE49-F238E27FC236}">
              <a16:creationId xmlns:a16="http://schemas.microsoft.com/office/drawing/2014/main" id="{00000000-0008-0000-8700-000003000000}"/>
            </a:ext>
          </a:extLst>
        </xdr:cNvPr>
        <xdr:cNvSpPr>
          <a:spLocks noChangeAspect="1" noChangeArrowheads="1"/>
        </xdr:cNvSpPr>
      </xdr:nvSpPr>
      <xdr:spPr bwMode="auto">
        <a:xfrm>
          <a:off x="23593800" y="559582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87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87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87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87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55</xdr:col>
      <xdr:colOff>525431</xdr:colOff>
      <xdr:row>28</xdr:row>
      <xdr:rowOff>75012</xdr:rowOff>
    </xdr:from>
    <xdr:to>
      <xdr:col>56</xdr:col>
      <xdr:colOff>296831</xdr:colOff>
      <xdr:row>29</xdr:row>
      <xdr:rowOff>125812</xdr:rowOff>
    </xdr:to>
    <xdr:sp macro="" textlink="">
      <xdr:nvSpPr>
        <xdr:cNvPr id="2" name="AutoShape 2">
          <a:extLst>
            <a:ext uri="{FF2B5EF4-FFF2-40B4-BE49-F238E27FC236}">
              <a16:creationId xmlns:a16="http://schemas.microsoft.com/office/drawing/2014/main" id="{00000000-0008-0000-8800-000002000000}"/>
            </a:ext>
          </a:extLst>
        </xdr:cNvPr>
        <xdr:cNvSpPr>
          <a:spLocks noChangeAspect="1" noChangeArrowheads="1"/>
        </xdr:cNvSpPr>
      </xdr:nvSpPr>
      <xdr:spPr bwMode="auto">
        <a:xfrm>
          <a:off x="30802231" y="66536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42</xdr:col>
      <xdr:colOff>505200</xdr:colOff>
      <xdr:row>24</xdr:row>
      <xdr:rowOff>103076</xdr:rowOff>
    </xdr:from>
    <xdr:to>
      <xdr:col>43</xdr:col>
      <xdr:colOff>278372</xdr:colOff>
      <xdr:row>25</xdr:row>
      <xdr:rowOff>154466</xdr:rowOff>
    </xdr:to>
    <xdr:sp macro="" textlink="">
      <xdr:nvSpPr>
        <xdr:cNvPr id="3" name="AutoShape 1">
          <a:extLst>
            <a:ext uri="{FF2B5EF4-FFF2-40B4-BE49-F238E27FC236}">
              <a16:creationId xmlns:a16="http://schemas.microsoft.com/office/drawing/2014/main" id="{00000000-0008-0000-8800-000003000000}"/>
            </a:ext>
          </a:extLst>
        </xdr:cNvPr>
        <xdr:cNvSpPr>
          <a:spLocks noChangeAspect="1" noChangeArrowheads="1"/>
        </xdr:cNvSpPr>
      </xdr:nvSpPr>
      <xdr:spPr bwMode="auto">
        <a:xfrm>
          <a:off x="23847800" y="56656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88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88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88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88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56</xdr:col>
      <xdr:colOff>252381</xdr:colOff>
      <xdr:row>28</xdr:row>
      <xdr:rowOff>151212</xdr:rowOff>
    </xdr:from>
    <xdr:to>
      <xdr:col>57</xdr:col>
      <xdr:colOff>23781</xdr:colOff>
      <xdr:row>29</xdr:row>
      <xdr:rowOff>202012</xdr:rowOff>
    </xdr:to>
    <xdr:sp macro="" textlink="">
      <xdr:nvSpPr>
        <xdr:cNvPr id="2" name="AutoShape 2">
          <a:extLst>
            <a:ext uri="{FF2B5EF4-FFF2-40B4-BE49-F238E27FC236}">
              <a16:creationId xmlns:a16="http://schemas.microsoft.com/office/drawing/2014/main" id="{00000000-0008-0000-8900-000002000000}"/>
            </a:ext>
          </a:extLst>
        </xdr:cNvPr>
        <xdr:cNvSpPr>
          <a:spLocks noChangeAspect="1" noChangeArrowheads="1"/>
        </xdr:cNvSpPr>
      </xdr:nvSpPr>
      <xdr:spPr bwMode="auto">
        <a:xfrm>
          <a:off x="31062581" y="67298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43</xdr:col>
      <xdr:colOff>232150</xdr:colOff>
      <xdr:row>24</xdr:row>
      <xdr:rowOff>179276</xdr:rowOff>
    </xdr:from>
    <xdr:to>
      <xdr:col>44</xdr:col>
      <xdr:colOff>5322</xdr:colOff>
      <xdr:row>25</xdr:row>
      <xdr:rowOff>230666</xdr:rowOff>
    </xdr:to>
    <xdr:sp macro="" textlink="">
      <xdr:nvSpPr>
        <xdr:cNvPr id="3" name="AutoShape 1">
          <a:extLst>
            <a:ext uri="{FF2B5EF4-FFF2-40B4-BE49-F238E27FC236}">
              <a16:creationId xmlns:a16="http://schemas.microsoft.com/office/drawing/2014/main" id="{00000000-0008-0000-8900-000003000000}"/>
            </a:ext>
          </a:extLst>
        </xdr:cNvPr>
        <xdr:cNvSpPr>
          <a:spLocks noChangeAspect="1" noChangeArrowheads="1"/>
        </xdr:cNvSpPr>
      </xdr:nvSpPr>
      <xdr:spPr bwMode="auto">
        <a:xfrm>
          <a:off x="24108150" y="57418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89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89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89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89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56</xdr:col>
      <xdr:colOff>519081</xdr:colOff>
      <xdr:row>28</xdr:row>
      <xdr:rowOff>233762</xdr:rowOff>
    </xdr:from>
    <xdr:to>
      <xdr:col>57</xdr:col>
      <xdr:colOff>290481</xdr:colOff>
      <xdr:row>30</xdr:row>
      <xdr:rowOff>36912</xdr:rowOff>
    </xdr:to>
    <xdr:sp macro="" textlink="">
      <xdr:nvSpPr>
        <xdr:cNvPr id="2" name="AutoShape 2">
          <a:extLst>
            <a:ext uri="{FF2B5EF4-FFF2-40B4-BE49-F238E27FC236}">
              <a16:creationId xmlns:a16="http://schemas.microsoft.com/office/drawing/2014/main" id="{00000000-0008-0000-8A00-000002000000}"/>
            </a:ext>
          </a:extLst>
        </xdr:cNvPr>
        <xdr:cNvSpPr>
          <a:spLocks noChangeAspect="1" noChangeArrowheads="1"/>
        </xdr:cNvSpPr>
      </xdr:nvSpPr>
      <xdr:spPr bwMode="auto">
        <a:xfrm>
          <a:off x="31329281" y="681236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43</xdr:col>
      <xdr:colOff>498850</xdr:colOff>
      <xdr:row>25</xdr:row>
      <xdr:rowOff>7826</xdr:rowOff>
    </xdr:from>
    <xdr:to>
      <xdr:col>44</xdr:col>
      <xdr:colOff>272022</xdr:colOff>
      <xdr:row>26</xdr:row>
      <xdr:rowOff>59216</xdr:rowOff>
    </xdr:to>
    <xdr:sp macro="" textlink="">
      <xdr:nvSpPr>
        <xdr:cNvPr id="3" name="AutoShape 1">
          <a:extLst>
            <a:ext uri="{FF2B5EF4-FFF2-40B4-BE49-F238E27FC236}">
              <a16:creationId xmlns:a16="http://schemas.microsoft.com/office/drawing/2014/main" id="{00000000-0008-0000-8A00-000003000000}"/>
            </a:ext>
          </a:extLst>
        </xdr:cNvPr>
        <xdr:cNvSpPr>
          <a:spLocks noChangeAspect="1" noChangeArrowheads="1"/>
        </xdr:cNvSpPr>
      </xdr:nvSpPr>
      <xdr:spPr bwMode="auto">
        <a:xfrm>
          <a:off x="24374850" y="582442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8A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8A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8A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8A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57</xdr:col>
      <xdr:colOff>239681</xdr:colOff>
      <xdr:row>29</xdr:row>
      <xdr:rowOff>49612</xdr:rowOff>
    </xdr:from>
    <xdr:to>
      <xdr:col>58</xdr:col>
      <xdr:colOff>11081</xdr:colOff>
      <xdr:row>30</xdr:row>
      <xdr:rowOff>106762</xdr:rowOff>
    </xdr:to>
    <xdr:sp macro="" textlink="">
      <xdr:nvSpPr>
        <xdr:cNvPr id="2" name="AutoShape 2">
          <a:extLst>
            <a:ext uri="{FF2B5EF4-FFF2-40B4-BE49-F238E27FC236}">
              <a16:creationId xmlns:a16="http://schemas.microsoft.com/office/drawing/2014/main" id="{00000000-0008-0000-8B00-000002000000}"/>
            </a:ext>
          </a:extLst>
        </xdr:cNvPr>
        <xdr:cNvSpPr>
          <a:spLocks noChangeAspect="1" noChangeArrowheads="1"/>
        </xdr:cNvSpPr>
      </xdr:nvSpPr>
      <xdr:spPr bwMode="auto">
        <a:xfrm>
          <a:off x="31583281" y="68822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44</xdr:col>
      <xdr:colOff>219450</xdr:colOff>
      <xdr:row>25</xdr:row>
      <xdr:rowOff>77676</xdr:rowOff>
    </xdr:from>
    <xdr:to>
      <xdr:col>44</xdr:col>
      <xdr:colOff>526022</xdr:colOff>
      <xdr:row>26</xdr:row>
      <xdr:rowOff>129066</xdr:rowOff>
    </xdr:to>
    <xdr:sp macro="" textlink="">
      <xdr:nvSpPr>
        <xdr:cNvPr id="3" name="AutoShape 1">
          <a:extLst>
            <a:ext uri="{FF2B5EF4-FFF2-40B4-BE49-F238E27FC236}">
              <a16:creationId xmlns:a16="http://schemas.microsoft.com/office/drawing/2014/main" id="{00000000-0008-0000-8B00-000003000000}"/>
            </a:ext>
          </a:extLst>
        </xdr:cNvPr>
        <xdr:cNvSpPr>
          <a:spLocks noChangeAspect="1" noChangeArrowheads="1"/>
        </xdr:cNvSpPr>
      </xdr:nvSpPr>
      <xdr:spPr bwMode="auto">
        <a:xfrm>
          <a:off x="24628850" y="58942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259080</xdr:colOff>
      <xdr:row>4</xdr:row>
      <xdr:rowOff>76200</xdr:rowOff>
    </xdr:from>
    <xdr:to>
      <xdr:col>11</xdr:col>
      <xdr:colOff>403860</xdr:colOff>
      <xdr:row>16</xdr:row>
      <xdr:rowOff>137160</xdr:rowOff>
    </xdr:to>
    <xdr:pic>
      <xdr:nvPicPr>
        <xdr:cNvPr id="8" name="図 7">
          <a:extLst>
            <a:ext uri="{FF2B5EF4-FFF2-40B4-BE49-F238E27FC236}">
              <a16:creationId xmlns:a16="http://schemas.microsoft.com/office/drawing/2014/main" id="{00000000-0008-0000-8B00-000008000000}"/>
            </a:ext>
          </a:extLst>
        </xdr:cNvPr>
        <xdr:cNvPicPr>
          <a:picLocks noChangeAspect="1"/>
        </xdr:cNvPicPr>
      </xdr:nvPicPr>
      <xdr:blipFill>
        <a:blip xmlns:r="http://schemas.openxmlformats.org/officeDocument/2006/relationships" r:embed="rId1"/>
        <a:stretch>
          <a:fillRect/>
        </a:stretch>
      </xdr:blipFill>
      <xdr:spPr>
        <a:xfrm>
          <a:off x="2636520" y="937260"/>
          <a:ext cx="3893820" cy="2918460"/>
        </a:xfrm>
        <a:prstGeom prst="rect">
          <a:avLst/>
        </a:prstGeom>
      </xdr:spPr>
    </xdr:pic>
    <xdr:clientData/>
  </xdr:twoCellAnchor>
  <xdr:twoCellAnchor editAs="oneCell">
    <xdr:from>
      <xdr:col>16</xdr:col>
      <xdr:colOff>259080</xdr:colOff>
      <xdr:row>4</xdr:row>
      <xdr:rowOff>76200</xdr:rowOff>
    </xdr:from>
    <xdr:to>
      <xdr:col>22</xdr:col>
      <xdr:colOff>403860</xdr:colOff>
      <xdr:row>16</xdr:row>
      <xdr:rowOff>137160</xdr:rowOff>
    </xdr:to>
    <xdr:pic>
      <xdr:nvPicPr>
        <xdr:cNvPr id="9" name="図 8">
          <a:extLst>
            <a:ext uri="{FF2B5EF4-FFF2-40B4-BE49-F238E27FC236}">
              <a16:creationId xmlns:a16="http://schemas.microsoft.com/office/drawing/2014/main" id="{00000000-0008-0000-8B00-000009000000}"/>
            </a:ext>
          </a:extLst>
        </xdr:cNvPr>
        <xdr:cNvPicPr>
          <a:picLocks noChangeAspect="1"/>
        </xdr:cNvPicPr>
      </xdr:nvPicPr>
      <xdr:blipFill>
        <a:blip xmlns:r="http://schemas.openxmlformats.org/officeDocument/2006/relationships" r:embed="rId2"/>
        <a:stretch>
          <a:fillRect/>
        </a:stretch>
      </xdr:blipFill>
      <xdr:spPr>
        <a:xfrm>
          <a:off x="8862060" y="937260"/>
          <a:ext cx="3893820" cy="2918460"/>
        </a:xfrm>
        <a:prstGeom prst="rect">
          <a:avLst/>
        </a:prstGeom>
      </xdr:spPr>
    </xdr:pic>
    <xdr:clientData/>
  </xdr:twoCellAnchor>
  <xdr:twoCellAnchor editAs="oneCell">
    <xdr:from>
      <xdr:col>5</xdr:col>
      <xdr:colOff>259080</xdr:colOff>
      <xdr:row>22</xdr:row>
      <xdr:rowOff>76200</xdr:rowOff>
    </xdr:from>
    <xdr:to>
      <xdr:col>11</xdr:col>
      <xdr:colOff>403860</xdr:colOff>
      <xdr:row>34</xdr:row>
      <xdr:rowOff>137160</xdr:rowOff>
    </xdr:to>
    <xdr:pic>
      <xdr:nvPicPr>
        <xdr:cNvPr id="10" name="図 9">
          <a:extLst>
            <a:ext uri="{FF2B5EF4-FFF2-40B4-BE49-F238E27FC236}">
              <a16:creationId xmlns:a16="http://schemas.microsoft.com/office/drawing/2014/main" id="{00000000-0008-0000-8B00-00000A000000}"/>
            </a:ext>
          </a:extLst>
        </xdr:cNvPr>
        <xdr:cNvPicPr>
          <a:picLocks noChangeAspect="1"/>
        </xdr:cNvPicPr>
      </xdr:nvPicPr>
      <xdr:blipFill>
        <a:blip xmlns:r="http://schemas.openxmlformats.org/officeDocument/2006/relationships" r:embed="rId3"/>
        <a:stretch>
          <a:fillRect/>
        </a:stretch>
      </xdr:blipFill>
      <xdr:spPr>
        <a:xfrm>
          <a:off x="2636520" y="5074920"/>
          <a:ext cx="3893820" cy="2918460"/>
        </a:xfrm>
        <a:prstGeom prst="rect">
          <a:avLst/>
        </a:prstGeom>
      </xdr:spPr>
    </xdr:pic>
    <xdr:clientData/>
  </xdr:twoCellAnchor>
  <xdr:twoCellAnchor editAs="oneCell">
    <xdr:from>
      <xdr:col>16</xdr:col>
      <xdr:colOff>259080</xdr:colOff>
      <xdr:row>22</xdr:row>
      <xdr:rowOff>76200</xdr:rowOff>
    </xdr:from>
    <xdr:to>
      <xdr:col>22</xdr:col>
      <xdr:colOff>403860</xdr:colOff>
      <xdr:row>34</xdr:row>
      <xdr:rowOff>137160</xdr:rowOff>
    </xdr:to>
    <xdr:pic>
      <xdr:nvPicPr>
        <xdr:cNvPr id="11" name="図 10">
          <a:extLst>
            <a:ext uri="{FF2B5EF4-FFF2-40B4-BE49-F238E27FC236}">
              <a16:creationId xmlns:a16="http://schemas.microsoft.com/office/drawing/2014/main" id="{00000000-0008-0000-8B00-00000B000000}"/>
            </a:ext>
          </a:extLst>
        </xdr:cNvPr>
        <xdr:cNvPicPr>
          <a:picLocks noChangeAspect="1"/>
        </xdr:cNvPicPr>
      </xdr:nvPicPr>
      <xdr:blipFill>
        <a:blip xmlns:r="http://schemas.openxmlformats.org/officeDocument/2006/relationships" r:embed="rId4"/>
        <a:stretch>
          <a:fillRect/>
        </a:stretch>
      </xdr:blipFill>
      <xdr:spPr>
        <a:xfrm>
          <a:off x="8862060" y="5074920"/>
          <a:ext cx="3893820" cy="29184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57</xdr:col>
      <xdr:colOff>506381</xdr:colOff>
      <xdr:row>29</xdr:row>
      <xdr:rowOff>119462</xdr:rowOff>
    </xdr:from>
    <xdr:to>
      <xdr:col>58</xdr:col>
      <xdr:colOff>277781</xdr:colOff>
      <xdr:row>30</xdr:row>
      <xdr:rowOff>176612</xdr:rowOff>
    </xdr:to>
    <xdr:sp macro="" textlink="">
      <xdr:nvSpPr>
        <xdr:cNvPr id="2" name="AutoShape 2">
          <a:extLst>
            <a:ext uri="{FF2B5EF4-FFF2-40B4-BE49-F238E27FC236}">
              <a16:creationId xmlns:a16="http://schemas.microsoft.com/office/drawing/2014/main" id="{00000000-0008-0000-8C00-000002000000}"/>
            </a:ext>
          </a:extLst>
        </xdr:cNvPr>
        <xdr:cNvSpPr>
          <a:spLocks noChangeAspect="1" noChangeArrowheads="1"/>
        </xdr:cNvSpPr>
      </xdr:nvSpPr>
      <xdr:spPr bwMode="auto">
        <a:xfrm>
          <a:off x="31849981" y="695206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44</xdr:col>
      <xdr:colOff>486150</xdr:colOff>
      <xdr:row>25</xdr:row>
      <xdr:rowOff>147526</xdr:rowOff>
    </xdr:from>
    <xdr:to>
      <xdr:col>45</xdr:col>
      <xdr:colOff>259322</xdr:colOff>
      <xdr:row>26</xdr:row>
      <xdr:rowOff>198916</xdr:rowOff>
    </xdr:to>
    <xdr:sp macro="" textlink="">
      <xdr:nvSpPr>
        <xdr:cNvPr id="3" name="AutoShape 1">
          <a:extLst>
            <a:ext uri="{FF2B5EF4-FFF2-40B4-BE49-F238E27FC236}">
              <a16:creationId xmlns:a16="http://schemas.microsoft.com/office/drawing/2014/main" id="{00000000-0008-0000-8C00-000003000000}"/>
            </a:ext>
          </a:extLst>
        </xdr:cNvPr>
        <xdr:cNvSpPr>
          <a:spLocks noChangeAspect="1" noChangeArrowheads="1"/>
        </xdr:cNvSpPr>
      </xdr:nvSpPr>
      <xdr:spPr bwMode="auto">
        <a:xfrm>
          <a:off x="24895550" y="596412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8C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8C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8C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8C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58</xdr:col>
      <xdr:colOff>214281</xdr:colOff>
      <xdr:row>29</xdr:row>
      <xdr:rowOff>202012</xdr:rowOff>
    </xdr:from>
    <xdr:to>
      <xdr:col>58</xdr:col>
      <xdr:colOff>519081</xdr:colOff>
      <xdr:row>31</xdr:row>
      <xdr:rowOff>43262</xdr:rowOff>
    </xdr:to>
    <xdr:sp macro="" textlink="">
      <xdr:nvSpPr>
        <xdr:cNvPr id="2" name="AutoShape 2">
          <a:extLst>
            <a:ext uri="{FF2B5EF4-FFF2-40B4-BE49-F238E27FC236}">
              <a16:creationId xmlns:a16="http://schemas.microsoft.com/office/drawing/2014/main" id="{00000000-0008-0000-8D00-000002000000}"/>
            </a:ext>
          </a:extLst>
        </xdr:cNvPr>
        <xdr:cNvSpPr>
          <a:spLocks noChangeAspect="1" noChangeArrowheads="1"/>
        </xdr:cNvSpPr>
      </xdr:nvSpPr>
      <xdr:spPr bwMode="auto">
        <a:xfrm>
          <a:off x="32091281" y="70346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45</xdr:col>
      <xdr:colOff>194050</xdr:colOff>
      <xdr:row>25</xdr:row>
      <xdr:rowOff>230076</xdr:rowOff>
    </xdr:from>
    <xdr:to>
      <xdr:col>45</xdr:col>
      <xdr:colOff>500622</xdr:colOff>
      <xdr:row>27</xdr:row>
      <xdr:rowOff>27466</xdr:rowOff>
    </xdr:to>
    <xdr:sp macro="" textlink="">
      <xdr:nvSpPr>
        <xdr:cNvPr id="3" name="AutoShape 1">
          <a:extLst>
            <a:ext uri="{FF2B5EF4-FFF2-40B4-BE49-F238E27FC236}">
              <a16:creationId xmlns:a16="http://schemas.microsoft.com/office/drawing/2014/main" id="{00000000-0008-0000-8D00-000003000000}"/>
            </a:ext>
          </a:extLst>
        </xdr:cNvPr>
        <xdr:cNvSpPr>
          <a:spLocks noChangeAspect="1" noChangeArrowheads="1"/>
        </xdr:cNvSpPr>
      </xdr:nvSpPr>
      <xdr:spPr bwMode="auto">
        <a:xfrm>
          <a:off x="25136850" y="60466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8D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8D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8D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8D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58</xdr:col>
      <xdr:colOff>461931</xdr:colOff>
      <xdr:row>30</xdr:row>
      <xdr:rowOff>30562</xdr:rowOff>
    </xdr:from>
    <xdr:to>
      <xdr:col>59</xdr:col>
      <xdr:colOff>233331</xdr:colOff>
      <xdr:row>31</xdr:row>
      <xdr:rowOff>119462</xdr:rowOff>
    </xdr:to>
    <xdr:sp macro="" textlink="">
      <xdr:nvSpPr>
        <xdr:cNvPr id="2" name="AutoShape 2">
          <a:extLst>
            <a:ext uri="{FF2B5EF4-FFF2-40B4-BE49-F238E27FC236}">
              <a16:creationId xmlns:a16="http://schemas.microsoft.com/office/drawing/2014/main" id="{00000000-0008-0000-8E00-000002000000}"/>
            </a:ext>
          </a:extLst>
        </xdr:cNvPr>
        <xdr:cNvSpPr>
          <a:spLocks noChangeAspect="1" noChangeArrowheads="1"/>
        </xdr:cNvSpPr>
      </xdr:nvSpPr>
      <xdr:spPr bwMode="auto">
        <a:xfrm>
          <a:off x="32338931" y="71108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45</xdr:col>
      <xdr:colOff>441700</xdr:colOff>
      <xdr:row>26</xdr:row>
      <xdr:rowOff>52276</xdr:rowOff>
    </xdr:from>
    <xdr:to>
      <xdr:col>46</xdr:col>
      <xdr:colOff>214872</xdr:colOff>
      <xdr:row>27</xdr:row>
      <xdr:rowOff>103666</xdr:rowOff>
    </xdr:to>
    <xdr:sp macro="" textlink="">
      <xdr:nvSpPr>
        <xdr:cNvPr id="3" name="AutoShape 1">
          <a:extLst>
            <a:ext uri="{FF2B5EF4-FFF2-40B4-BE49-F238E27FC236}">
              <a16:creationId xmlns:a16="http://schemas.microsoft.com/office/drawing/2014/main" id="{00000000-0008-0000-8E00-000003000000}"/>
            </a:ext>
          </a:extLst>
        </xdr:cNvPr>
        <xdr:cNvSpPr>
          <a:spLocks noChangeAspect="1" noChangeArrowheads="1"/>
        </xdr:cNvSpPr>
      </xdr:nvSpPr>
      <xdr:spPr bwMode="auto">
        <a:xfrm>
          <a:off x="25384500" y="61228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8" name="図 7">
          <a:extLst>
            <a:ext uri="{FF2B5EF4-FFF2-40B4-BE49-F238E27FC236}">
              <a16:creationId xmlns:a16="http://schemas.microsoft.com/office/drawing/2014/main" id="{00000000-0008-0000-8E00-000008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9" name="図 8">
          <a:extLst>
            <a:ext uri="{FF2B5EF4-FFF2-40B4-BE49-F238E27FC236}">
              <a16:creationId xmlns:a16="http://schemas.microsoft.com/office/drawing/2014/main" id="{00000000-0008-0000-8E00-000009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10" name="図 9">
          <a:extLst>
            <a:ext uri="{FF2B5EF4-FFF2-40B4-BE49-F238E27FC236}">
              <a16:creationId xmlns:a16="http://schemas.microsoft.com/office/drawing/2014/main" id="{00000000-0008-0000-8E00-00000A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11" name="図 10">
          <a:extLst>
            <a:ext uri="{FF2B5EF4-FFF2-40B4-BE49-F238E27FC236}">
              <a16:creationId xmlns:a16="http://schemas.microsoft.com/office/drawing/2014/main" id="{00000000-0008-0000-8E00-00000B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59</xdr:col>
      <xdr:colOff>182531</xdr:colOff>
      <xdr:row>30</xdr:row>
      <xdr:rowOff>94062</xdr:rowOff>
    </xdr:from>
    <xdr:to>
      <xdr:col>59</xdr:col>
      <xdr:colOff>487331</xdr:colOff>
      <xdr:row>31</xdr:row>
      <xdr:rowOff>182962</xdr:rowOff>
    </xdr:to>
    <xdr:sp macro="" textlink="">
      <xdr:nvSpPr>
        <xdr:cNvPr id="2" name="AutoShape 2">
          <a:extLst>
            <a:ext uri="{FF2B5EF4-FFF2-40B4-BE49-F238E27FC236}">
              <a16:creationId xmlns:a16="http://schemas.microsoft.com/office/drawing/2014/main" id="{00000000-0008-0000-8F00-000002000000}"/>
            </a:ext>
          </a:extLst>
        </xdr:cNvPr>
        <xdr:cNvSpPr>
          <a:spLocks noChangeAspect="1" noChangeArrowheads="1"/>
        </xdr:cNvSpPr>
      </xdr:nvSpPr>
      <xdr:spPr bwMode="auto">
        <a:xfrm>
          <a:off x="32592931" y="71743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46</xdr:col>
      <xdr:colOff>162300</xdr:colOff>
      <xdr:row>26</xdr:row>
      <xdr:rowOff>115776</xdr:rowOff>
    </xdr:from>
    <xdr:to>
      <xdr:col>46</xdr:col>
      <xdr:colOff>468872</xdr:colOff>
      <xdr:row>27</xdr:row>
      <xdr:rowOff>167166</xdr:rowOff>
    </xdr:to>
    <xdr:sp macro="" textlink="">
      <xdr:nvSpPr>
        <xdr:cNvPr id="3" name="AutoShape 1">
          <a:extLst>
            <a:ext uri="{FF2B5EF4-FFF2-40B4-BE49-F238E27FC236}">
              <a16:creationId xmlns:a16="http://schemas.microsoft.com/office/drawing/2014/main" id="{00000000-0008-0000-8F00-000003000000}"/>
            </a:ext>
          </a:extLst>
        </xdr:cNvPr>
        <xdr:cNvSpPr>
          <a:spLocks noChangeAspect="1" noChangeArrowheads="1"/>
        </xdr:cNvSpPr>
      </xdr:nvSpPr>
      <xdr:spPr bwMode="auto">
        <a:xfrm>
          <a:off x="25638500" y="61863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396240</xdr:colOff>
      <xdr:row>16</xdr:row>
      <xdr:rowOff>137160</xdr:rowOff>
    </xdr:to>
    <xdr:pic>
      <xdr:nvPicPr>
        <xdr:cNvPr id="8" name="図 7">
          <a:extLst>
            <a:ext uri="{FF2B5EF4-FFF2-40B4-BE49-F238E27FC236}">
              <a16:creationId xmlns:a16="http://schemas.microsoft.com/office/drawing/2014/main" id="{00000000-0008-0000-8F00-000008000000}"/>
            </a:ext>
          </a:extLst>
        </xdr:cNvPr>
        <xdr:cNvPicPr>
          <a:picLocks noChangeAspect="1"/>
        </xdr:cNvPicPr>
      </xdr:nvPicPr>
      <xdr:blipFill>
        <a:blip xmlns:r="http://schemas.openxmlformats.org/officeDocument/2006/relationships" r:embed="rId1"/>
        <a:stretch>
          <a:fillRect/>
        </a:stretch>
      </xdr:blipFill>
      <xdr:spPr>
        <a:xfrm>
          <a:off x="2621280" y="937260"/>
          <a:ext cx="3901440" cy="2918460"/>
        </a:xfrm>
        <a:prstGeom prst="rect">
          <a:avLst/>
        </a:prstGeom>
      </xdr:spPr>
    </xdr:pic>
    <xdr:clientData/>
  </xdr:twoCellAnchor>
  <xdr:twoCellAnchor editAs="oneCell">
    <xdr:from>
      <xdr:col>16</xdr:col>
      <xdr:colOff>243840</xdr:colOff>
      <xdr:row>4</xdr:row>
      <xdr:rowOff>76200</xdr:rowOff>
    </xdr:from>
    <xdr:to>
      <xdr:col>22</xdr:col>
      <xdr:colOff>396240</xdr:colOff>
      <xdr:row>16</xdr:row>
      <xdr:rowOff>137160</xdr:rowOff>
    </xdr:to>
    <xdr:pic>
      <xdr:nvPicPr>
        <xdr:cNvPr id="9" name="図 8">
          <a:extLst>
            <a:ext uri="{FF2B5EF4-FFF2-40B4-BE49-F238E27FC236}">
              <a16:creationId xmlns:a16="http://schemas.microsoft.com/office/drawing/2014/main" id="{00000000-0008-0000-8F00-000009000000}"/>
            </a:ext>
          </a:extLst>
        </xdr:cNvPr>
        <xdr:cNvPicPr>
          <a:picLocks noChangeAspect="1"/>
        </xdr:cNvPicPr>
      </xdr:nvPicPr>
      <xdr:blipFill>
        <a:blip xmlns:r="http://schemas.openxmlformats.org/officeDocument/2006/relationships" r:embed="rId2"/>
        <a:stretch>
          <a:fillRect/>
        </a:stretch>
      </xdr:blipFill>
      <xdr:spPr>
        <a:xfrm>
          <a:off x="8846820" y="937260"/>
          <a:ext cx="3901440" cy="2918460"/>
        </a:xfrm>
        <a:prstGeom prst="rect">
          <a:avLst/>
        </a:prstGeom>
      </xdr:spPr>
    </xdr:pic>
    <xdr:clientData/>
  </xdr:twoCellAnchor>
  <xdr:twoCellAnchor editAs="oneCell">
    <xdr:from>
      <xdr:col>5</xdr:col>
      <xdr:colOff>243840</xdr:colOff>
      <xdr:row>22</xdr:row>
      <xdr:rowOff>76200</xdr:rowOff>
    </xdr:from>
    <xdr:to>
      <xdr:col>11</xdr:col>
      <xdr:colOff>396240</xdr:colOff>
      <xdr:row>34</xdr:row>
      <xdr:rowOff>137160</xdr:rowOff>
    </xdr:to>
    <xdr:pic>
      <xdr:nvPicPr>
        <xdr:cNvPr id="10" name="図 9">
          <a:extLst>
            <a:ext uri="{FF2B5EF4-FFF2-40B4-BE49-F238E27FC236}">
              <a16:creationId xmlns:a16="http://schemas.microsoft.com/office/drawing/2014/main" id="{00000000-0008-0000-8F00-00000A000000}"/>
            </a:ext>
          </a:extLst>
        </xdr:cNvPr>
        <xdr:cNvPicPr>
          <a:picLocks noChangeAspect="1"/>
        </xdr:cNvPicPr>
      </xdr:nvPicPr>
      <xdr:blipFill>
        <a:blip xmlns:r="http://schemas.openxmlformats.org/officeDocument/2006/relationships" r:embed="rId3"/>
        <a:stretch>
          <a:fillRect/>
        </a:stretch>
      </xdr:blipFill>
      <xdr:spPr>
        <a:xfrm>
          <a:off x="2621280" y="5074920"/>
          <a:ext cx="3901440" cy="2918460"/>
        </a:xfrm>
        <a:prstGeom prst="rect">
          <a:avLst/>
        </a:prstGeom>
      </xdr:spPr>
    </xdr:pic>
    <xdr:clientData/>
  </xdr:twoCellAnchor>
  <xdr:twoCellAnchor editAs="oneCell">
    <xdr:from>
      <xdr:col>16</xdr:col>
      <xdr:colOff>243840</xdr:colOff>
      <xdr:row>22</xdr:row>
      <xdr:rowOff>76200</xdr:rowOff>
    </xdr:from>
    <xdr:to>
      <xdr:col>22</xdr:col>
      <xdr:colOff>396240</xdr:colOff>
      <xdr:row>34</xdr:row>
      <xdr:rowOff>137160</xdr:rowOff>
    </xdr:to>
    <xdr:pic>
      <xdr:nvPicPr>
        <xdr:cNvPr id="11" name="図 10">
          <a:extLst>
            <a:ext uri="{FF2B5EF4-FFF2-40B4-BE49-F238E27FC236}">
              <a16:creationId xmlns:a16="http://schemas.microsoft.com/office/drawing/2014/main" id="{00000000-0008-0000-8F00-00000B000000}"/>
            </a:ext>
          </a:extLst>
        </xdr:cNvPr>
        <xdr:cNvPicPr>
          <a:picLocks noChangeAspect="1"/>
        </xdr:cNvPicPr>
      </xdr:nvPicPr>
      <xdr:blipFill>
        <a:blip xmlns:r="http://schemas.openxmlformats.org/officeDocument/2006/relationships" r:embed="rId4"/>
        <a:stretch>
          <a:fillRect/>
        </a:stretch>
      </xdr:blipFill>
      <xdr:spPr>
        <a:xfrm>
          <a:off x="8846820" y="5074920"/>
          <a:ext cx="3901440" cy="29184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59</xdr:col>
      <xdr:colOff>417481</xdr:colOff>
      <xdr:row>30</xdr:row>
      <xdr:rowOff>170262</xdr:rowOff>
    </xdr:from>
    <xdr:to>
      <xdr:col>60</xdr:col>
      <xdr:colOff>188881</xdr:colOff>
      <xdr:row>32</xdr:row>
      <xdr:rowOff>43262</xdr:rowOff>
    </xdr:to>
    <xdr:sp macro="" textlink="">
      <xdr:nvSpPr>
        <xdr:cNvPr id="2" name="AutoShape 2">
          <a:extLst>
            <a:ext uri="{FF2B5EF4-FFF2-40B4-BE49-F238E27FC236}">
              <a16:creationId xmlns:a16="http://schemas.microsoft.com/office/drawing/2014/main" id="{00000000-0008-0000-9000-000002000000}"/>
            </a:ext>
          </a:extLst>
        </xdr:cNvPr>
        <xdr:cNvSpPr>
          <a:spLocks noChangeAspect="1" noChangeArrowheads="1"/>
        </xdr:cNvSpPr>
      </xdr:nvSpPr>
      <xdr:spPr bwMode="auto">
        <a:xfrm>
          <a:off x="32827881" y="725051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46</xdr:col>
      <xdr:colOff>397250</xdr:colOff>
      <xdr:row>26</xdr:row>
      <xdr:rowOff>191976</xdr:rowOff>
    </xdr:from>
    <xdr:to>
      <xdr:col>47</xdr:col>
      <xdr:colOff>170422</xdr:colOff>
      <xdr:row>27</xdr:row>
      <xdr:rowOff>243366</xdr:rowOff>
    </xdr:to>
    <xdr:sp macro="" textlink="">
      <xdr:nvSpPr>
        <xdr:cNvPr id="3" name="AutoShape 1">
          <a:extLst>
            <a:ext uri="{FF2B5EF4-FFF2-40B4-BE49-F238E27FC236}">
              <a16:creationId xmlns:a16="http://schemas.microsoft.com/office/drawing/2014/main" id="{00000000-0008-0000-9000-000003000000}"/>
            </a:ext>
          </a:extLst>
        </xdr:cNvPr>
        <xdr:cNvSpPr>
          <a:spLocks noChangeAspect="1" noChangeArrowheads="1"/>
        </xdr:cNvSpPr>
      </xdr:nvSpPr>
      <xdr:spPr bwMode="auto">
        <a:xfrm>
          <a:off x="25873450" y="626257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90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90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90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90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60</xdr:col>
      <xdr:colOff>138081</xdr:colOff>
      <xdr:row>31</xdr:row>
      <xdr:rowOff>36912</xdr:rowOff>
    </xdr:from>
    <xdr:to>
      <xdr:col>60</xdr:col>
      <xdr:colOff>442881</xdr:colOff>
      <xdr:row>32</xdr:row>
      <xdr:rowOff>125812</xdr:rowOff>
    </xdr:to>
    <xdr:sp macro="" textlink="">
      <xdr:nvSpPr>
        <xdr:cNvPr id="2" name="AutoShape 2">
          <a:extLst>
            <a:ext uri="{FF2B5EF4-FFF2-40B4-BE49-F238E27FC236}">
              <a16:creationId xmlns:a16="http://schemas.microsoft.com/office/drawing/2014/main" id="{00000000-0008-0000-9100-000002000000}"/>
            </a:ext>
          </a:extLst>
        </xdr:cNvPr>
        <xdr:cNvSpPr>
          <a:spLocks noChangeAspect="1" noChangeArrowheads="1"/>
        </xdr:cNvSpPr>
      </xdr:nvSpPr>
      <xdr:spPr bwMode="auto">
        <a:xfrm>
          <a:off x="33081881" y="7333062"/>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47</xdr:col>
      <xdr:colOff>117850</xdr:colOff>
      <xdr:row>27</xdr:row>
      <xdr:rowOff>20526</xdr:rowOff>
    </xdr:from>
    <xdr:to>
      <xdr:col>47</xdr:col>
      <xdr:colOff>424422</xdr:colOff>
      <xdr:row>28</xdr:row>
      <xdr:rowOff>71916</xdr:rowOff>
    </xdr:to>
    <xdr:sp macro="" textlink="">
      <xdr:nvSpPr>
        <xdr:cNvPr id="3" name="AutoShape 1">
          <a:extLst>
            <a:ext uri="{FF2B5EF4-FFF2-40B4-BE49-F238E27FC236}">
              <a16:creationId xmlns:a16="http://schemas.microsoft.com/office/drawing/2014/main" id="{00000000-0008-0000-9100-000003000000}"/>
            </a:ext>
          </a:extLst>
        </xdr:cNvPr>
        <xdr:cNvSpPr>
          <a:spLocks noChangeAspect="1" noChangeArrowheads="1"/>
        </xdr:cNvSpPr>
      </xdr:nvSpPr>
      <xdr:spPr bwMode="auto">
        <a:xfrm>
          <a:off x="26127450" y="6345126"/>
          <a:ext cx="306572" cy="3053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8" name="図 7">
          <a:extLst>
            <a:ext uri="{FF2B5EF4-FFF2-40B4-BE49-F238E27FC236}">
              <a16:creationId xmlns:a16="http://schemas.microsoft.com/office/drawing/2014/main" id="{00000000-0008-0000-9100-000008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twoCellAnchor editAs="oneCell">
    <xdr:from>
      <xdr:col>16</xdr:col>
      <xdr:colOff>243840</xdr:colOff>
      <xdr:row>4</xdr:row>
      <xdr:rowOff>76200</xdr:rowOff>
    </xdr:from>
    <xdr:to>
      <xdr:col>22</xdr:col>
      <xdr:colOff>388620</xdr:colOff>
      <xdr:row>16</xdr:row>
      <xdr:rowOff>137160</xdr:rowOff>
    </xdr:to>
    <xdr:pic>
      <xdr:nvPicPr>
        <xdr:cNvPr id="9" name="図 8">
          <a:extLst>
            <a:ext uri="{FF2B5EF4-FFF2-40B4-BE49-F238E27FC236}">
              <a16:creationId xmlns:a16="http://schemas.microsoft.com/office/drawing/2014/main" id="{00000000-0008-0000-9100-000009000000}"/>
            </a:ext>
          </a:extLst>
        </xdr:cNvPr>
        <xdr:cNvPicPr>
          <a:picLocks noChangeAspect="1"/>
        </xdr:cNvPicPr>
      </xdr:nvPicPr>
      <xdr:blipFill>
        <a:blip xmlns:r="http://schemas.openxmlformats.org/officeDocument/2006/relationships" r:embed="rId2"/>
        <a:stretch>
          <a:fillRect/>
        </a:stretch>
      </xdr:blipFill>
      <xdr:spPr>
        <a:xfrm>
          <a:off x="8846820" y="937260"/>
          <a:ext cx="3893820" cy="2918460"/>
        </a:xfrm>
        <a:prstGeom prst="rect">
          <a:avLst/>
        </a:prstGeom>
      </xdr:spPr>
    </xdr:pic>
    <xdr:clientData/>
  </xdr:twoCellAnchor>
  <xdr:twoCellAnchor editAs="oneCell">
    <xdr:from>
      <xdr:col>5</xdr:col>
      <xdr:colOff>243840</xdr:colOff>
      <xdr:row>22</xdr:row>
      <xdr:rowOff>76200</xdr:rowOff>
    </xdr:from>
    <xdr:to>
      <xdr:col>11</xdr:col>
      <xdr:colOff>388620</xdr:colOff>
      <xdr:row>34</xdr:row>
      <xdr:rowOff>137160</xdr:rowOff>
    </xdr:to>
    <xdr:pic>
      <xdr:nvPicPr>
        <xdr:cNvPr id="10" name="図 9">
          <a:extLst>
            <a:ext uri="{FF2B5EF4-FFF2-40B4-BE49-F238E27FC236}">
              <a16:creationId xmlns:a16="http://schemas.microsoft.com/office/drawing/2014/main" id="{00000000-0008-0000-9100-00000A000000}"/>
            </a:ext>
          </a:extLst>
        </xdr:cNvPr>
        <xdr:cNvPicPr>
          <a:picLocks noChangeAspect="1"/>
        </xdr:cNvPicPr>
      </xdr:nvPicPr>
      <xdr:blipFill>
        <a:blip xmlns:r="http://schemas.openxmlformats.org/officeDocument/2006/relationships" r:embed="rId3"/>
        <a:stretch>
          <a:fillRect/>
        </a:stretch>
      </xdr:blipFill>
      <xdr:spPr>
        <a:xfrm>
          <a:off x="2621280" y="5074920"/>
          <a:ext cx="3893820" cy="2918460"/>
        </a:xfrm>
        <a:prstGeom prst="rect">
          <a:avLst/>
        </a:prstGeom>
      </xdr:spPr>
    </xdr:pic>
    <xdr:clientData/>
  </xdr:twoCellAnchor>
  <xdr:twoCellAnchor editAs="oneCell">
    <xdr:from>
      <xdr:col>16</xdr:col>
      <xdr:colOff>243840</xdr:colOff>
      <xdr:row>22</xdr:row>
      <xdr:rowOff>76200</xdr:rowOff>
    </xdr:from>
    <xdr:to>
      <xdr:col>22</xdr:col>
      <xdr:colOff>388620</xdr:colOff>
      <xdr:row>34</xdr:row>
      <xdr:rowOff>137160</xdr:rowOff>
    </xdr:to>
    <xdr:pic>
      <xdr:nvPicPr>
        <xdr:cNvPr id="11" name="図 10">
          <a:extLst>
            <a:ext uri="{FF2B5EF4-FFF2-40B4-BE49-F238E27FC236}">
              <a16:creationId xmlns:a16="http://schemas.microsoft.com/office/drawing/2014/main" id="{00000000-0008-0000-9100-00000B000000}"/>
            </a:ext>
          </a:extLst>
        </xdr:cNvPr>
        <xdr:cNvPicPr>
          <a:picLocks noChangeAspect="1"/>
        </xdr:cNvPicPr>
      </xdr:nvPicPr>
      <xdr:blipFill>
        <a:blip xmlns:r="http://schemas.openxmlformats.org/officeDocument/2006/relationships" r:embed="rId4"/>
        <a:stretch>
          <a:fillRect/>
        </a:stretch>
      </xdr:blipFill>
      <xdr:spPr>
        <a:xfrm>
          <a:off x="8846820" y="5074920"/>
          <a:ext cx="3893820" cy="291846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60</xdr:col>
      <xdr:colOff>138081</xdr:colOff>
      <xdr:row>31</xdr:row>
      <xdr:rowOff>36912</xdr:rowOff>
    </xdr:from>
    <xdr:to>
      <xdr:col>60</xdr:col>
      <xdr:colOff>442881</xdr:colOff>
      <xdr:row>32</xdr:row>
      <xdr:rowOff>125812</xdr:rowOff>
    </xdr:to>
    <xdr:sp macro="" textlink="">
      <xdr:nvSpPr>
        <xdr:cNvPr id="2" name="AutoShape 2">
          <a:extLst>
            <a:ext uri="{FF2B5EF4-FFF2-40B4-BE49-F238E27FC236}">
              <a16:creationId xmlns:a16="http://schemas.microsoft.com/office/drawing/2014/main" id="{00000000-0008-0000-9200-000002000000}"/>
            </a:ext>
          </a:extLst>
        </xdr:cNvPr>
        <xdr:cNvSpPr>
          <a:spLocks noChangeAspect="1" noChangeArrowheads="1"/>
        </xdr:cNvSpPr>
      </xdr:nvSpPr>
      <xdr:spPr bwMode="auto">
        <a:xfrm>
          <a:off x="36066381" y="7161612"/>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47</xdr:col>
      <xdr:colOff>117850</xdr:colOff>
      <xdr:row>27</xdr:row>
      <xdr:rowOff>20526</xdr:rowOff>
    </xdr:from>
    <xdr:to>
      <xdr:col>47</xdr:col>
      <xdr:colOff>424422</xdr:colOff>
      <xdr:row>28</xdr:row>
      <xdr:rowOff>71916</xdr:rowOff>
    </xdr:to>
    <xdr:sp macro="" textlink="">
      <xdr:nvSpPr>
        <xdr:cNvPr id="3" name="AutoShape 1">
          <a:extLst>
            <a:ext uri="{FF2B5EF4-FFF2-40B4-BE49-F238E27FC236}">
              <a16:creationId xmlns:a16="http://schemas.microsoft.com/office/drawing/2014/main" id="{00000000-0008-0000-9200-000003000000}"/>
            </a:ext>
          </a:extLst>
        </xdr:cNvPr>
        <xdr:cNvSpPr>
          <a:spLocks noChangeAspect="1" noChangeArrowheads="1"/>
        </xdr:cNvSpPr>
      </xdr:nvSpPr>
      <xdr:spPr bwMode="auto">
        <a:xfrm>
          <a:off x="28492825" y="6192726"/>
          <a:ext cx="306572" cy="299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243840</xdr:colOff>
      <xdr:row>4</xdr:row>
      <xdr:rowOff>76200</xdr:rowOff>
    </xdr:from>
    <xdr:to>
      <xdr:col>11</xdr:col>
      <xdr:colOff>388620</xdr:colOff>
      <xdr:row>16</xdr:row>
      <xdr:rowOff>137160</xdr:rowOff>
    </xdr:to>
    <xdr:pic>
      <xdr:nvPicPr>
        <xdr:cNvPr id="4" name="図 3">
          <a:extLst>
            <a:ext uri="{FF2B5EF4-FFF2-40B4-BE49-F238E27FC236}">
              <a16:creationId xmlns:a16="http://schemas.microsoft.com/office/drawing/2014/main" id="{00000000-0008-0000-9200-000004000000}"/>
            </a:ext>
          </a:extLst>
        </xdr:cNvPr>
        <xdr:cNvPicPr>
          <a:picLocks noChangeAspect="1"/>
        </xdr:cNvPicPr>
      </xdr:nvPicPr>
      <xdr:blipFill>
        <a:blip xmlns:r="http://schemas.openxmlformats.org/officeDocument/2006/relationships" r:embed="rId1"/>
        <a:stretch>
          <a:fillRect/>
        </a:stretch>
      </xdr:blipFill>
      <xdr:spPr>
        <a:xfrm>
          <a:off x="2621280" y="937260"/>
          <a:ext cx="3893820" cy="291846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2</xdr:col>
      <xdr:colOff>136376</xdr:colOff>
      <xdr:row>8</xdr:row>
      <xdr:rowOff>59840</xdr:rowOff>
    </xdr:from>
    <xdr:to>
      <xdr:col>8</xdr:col>
      <xdr:colOff>321162</xdr:colOff>
      <xdr:row>20</xdr:row>
      <xdr:rowOff>130051</xdr:rowOff>
    </xdr:to>
    <xdr:pic>
      <xdr:nvPicPr>
        <xdr:cNvPr id="3" name="図 2">
          <a:extLst>
            <a:ext uri="{FF2B5EF4-FFF2-40B4-BE49-F238E27FC236}">
              <a16:creationId xmlns:a16="http://schemas.microsoft.com/office/drawing/2014/main" id="{00000000-0008-0000-9300-000003000000}"/>
            </a:ext>
          </a:extLst>
        </xdr:cNvPr>
        <xdr:cNvPicPr>
          <a:picLocks noChangeAspect="1"/>
        </xdr:cNvPicPr>
      </xdr:nvPicPr>
      <xdr:blipFill>
        <a:blip xmlns:r="http://schemas.openxmlformats.org/officeDocument/2006/relationships" r:embed="rId1"/>
        <a:stretch>
          <a:fillRect/>
        </a:stretch>
      </xdr:blipFill>
      <xdr:spPr>
        <a:xfrm>
          <a:off x="1122494" y="1539016"/>
          <a:ext cx="2840580" cy="2081555"/>
        </a:xfrm>
        <a:prstGeom prst="rect">
          <a:avLst/>
        </a:prstGeom>
      </xdr:spPr>
    </xdr:pic>
    <xdr:clientData/>
  </xdr:twoCellAnchor>
  <xdr:oneCellAnchor>
    <xdr:from>
      <xdr:col>9</xdr:col>
      <xdr:colOff>457200</xdr:colOff>
      <xdr:row>8</xdr:row>
      <xdr:rowOff>89648</xdr:rowOff>
    </xdr:from>
    <xdr:ext cx="2914202" cy="2031514"/>
    <xdr:pic>
      <xdr:nvPicPr>
        <xdr:cNvPr id="4" name="図 3">
          <a:extLst>
            <a:ext uri="{FF2B5EF4-FFF2-40B4-BE49-F238E27FC236}">
              <a16:creationId xmlns:a16="http://schemas.microsoft.com/office/drawing/2014/main" id="{00000000-0008-0000-9300-000004000000}"/>
            </a:ext>
          </a:extLst>
        </xdr:cNvPr>
        <xdr:cNvPicPr>
          <a:picLocks noChangeAspect="1"/>
        </xdr:cNvPicPr>
      </xdr:nvPicPr>
      <xdr:blipFill>
        <a:blip xmlns:r="http://schemas.openxmlformats.org/officeDocument/2006/relationships" r:embed="rId2"/>
        <a:stretch>
          <a:fillRect/>
        </a:stretch>
      </xdr:blipFill>
      <xdr:spPr>
        <a:xfrm>
          <a:off x="939053" y="1572634"/>
          <a:ext cx="2914202" cy="2031514"/>
        </a:xfrm>
        <a:prstGeom prst="rect">
          <a:avLst/>
        </a:prstGeom>
      </xdr:spPr>
    </xdr:pic>
    <xdr:clientData/>
  </xdr:oneCellAnchor>
  <xdr:twoCellAnchor editAs="oneCell">
    <xdr:from>
      <xdr:col>18</xdr:col>
      <xdr:colOff>41012</xdr:colOff>
      <xdr:row>8</xdr:row>
      <xdr:rowOff>37428</xdr:rowOff>
    </xdr:from>
    <xdr:to>
      <xdr:col>24</xdr:col>
      <xdr:colOff>217057</xdr:colOff>
      <xdr:row>20</xdr:row>
      <xdr:rowOff>90264</xdr:rowOff>
    </xdr:to>
    <xdr:pic>
      <xdr:nvPicPr>
        <xdr:cNvPr id="6" name="図 5">
          <a:extLst>
            <a:ext uri="{FF2B5EF4-FFF2-40B4-BE49-F238E27FC236}">
              <a16:creationId xmlns:a16="http://schemas.microsoft.com/office/drawing/2014/main" id="{00000000-0008-0000-9300-000006000000}"/>
            </a:ext>
          </a:extLst>
        </xdr:cNvPr>
        <xdr:cNvPicPr>
          <a:picLocks noChangeAspect="1"/>
        </xdr:cNvPicPr>
      </xdr:nvPicPr>
      <xdr:blipFill>
        <a:blip xmlns:r="http://schemas.openxmlformats.org/officeDocument/2006/relationships" r:embed="rId3"/>
        <a:stretch>
          <a:fillRect/>
        </a:stretch>
      </xdr:blipFill>
      <xdr:spPr>
        <a:xfrm>
          <a:off x="8557483" y="1516604"/>
          <a:ext cx="2831839" cy="2069895"/>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9487</xdr:colOff>
      <xdr:row>5</xdr:row>
      <xdr:rowOff>265416</xdr:rowOff>
    </xdr:from>
    <xdr:to>
      <xdr:col>30</xdr:col>
      <xdr:colOff>64851</xdr:colOff>
      <xdr:row>17</xdr:row>
      <xdr:rowOff>38100</xdr:rowOff>
    </xdr:to>
    <xdr:pic>
      <xdr:nvPicPr>
        <xdr:cNvPr id="4" name="図 3">
          <a:extLst>
            <a:ext uri="{FF2B5EF4-FFF2-40B4-BE49-F238E27FC236}">
              <a16:creationId xmlns:a16="http://schemas.microsoft.com/office/drawing/2014/main" id="{00000000-0008-0000-9400-00000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91696"/>
        <a:stretch/>
      </xdr:blipFill>
      <xdr:spPr bwMode="auto">
        <a:xfrm>
          <a:off x="333742" y="1335459"/>
          <a:ext cx="7999620"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154021</xdr:colOff>
      <xdr:row>5</xdr:row>
      <xdr:rowOff>265416</xdr:rowOff>
    </xdr:from>
    <xdr:to>
      <xdr:col>29</xdr:col>
      <xdr:colOff>194553</xdr:colOff>
      <xdr:row>17</xdr:row>
      <xdr:rowOff>38100</xdr:rowOff>
    </xdr:to>
    <xdr:pic>
      <xdr:nvPicPr>
        <xdr:cNvPr id="3" name="図 2">
          <a:extLst>
            <a:ext uri="{FF2B5EF4-FFF2-40B4-BE49-F238E27FC236}">
              <a16:creationId xmlns:a16="http://schemas.microsoft.com/office/drawing/2014/main" id="{00000000-0008-0000-96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010" r="84010"/>
        <a:stretch/>
      </xdr:blipFill>
      <xdr:spPr bwMode="auto">
        <a:xfrm>
          <a:off x="478276" y="1335459"/>
          <a:ext cx="7701064"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170234</xdr:colOff>
      <xdr:row>5</xdr:row>
      <xdr:rowOff>265416</xdr:rowOff>
    </xdr:from>
    <xdr:to>
      <xdr:col>29</xdr:col>
      <xdr:colOff>275617</xdr:colOff>
      <xdr:row>17</xdr:row>
      <xdr:rowOff>38100</xdr:rowOff>
    </xdr:to>
    <xdr:pic>
      <xdr:nvPicPr>
        <xdr:cNvPr id="3" name="図 2">
          <a:extLst>
            <a:ext uri="{FF2B5EF4-FFF2-40B4-BE49-F238E27FC236}">
              <a16:creationId xmlns:a16="http://schemas.microsoft.com/office/drawing/2014/main" id="{00000000-0008-0000-97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5595" r="76366"/>
        <a:stretch/>
      </xdr:blipFill>
      <xdr:spPr bwMode="auto">
        <a:xfrm>
          <a:off x="494489" y="1335459"/>
          <a:ext cx="7765915"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145915</xdr:colOff>
      <xdr:row>5</xdr:row>
      <xdr:rowOff>265416</xdr:rowOff>
    </xdr:from>
    <xdr:to>
      <xdr:col>29</xdr:col>
      <xdr:colOff>186447</xdr:colOff>
      <xdr:row>17</xdr:row>
      <xdr:rowOff>38100</xdr:rowOff>
    </xdr:to>
    <xdr:pic>
      <xdr:nvPicPr>
        <xdr:cNvPr id="3" name="図 2">
          <a:extLst>
            <a:ext uri="{FF2B5EF4-FFF2-40B4-BE49-F238E27FC236}">
              <a16:creationId xmlns:a16="http://schemas.microsoft.com/office/drawing/2014/main" id="{00000000-0008-0000-98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3282" r="68742"/>
        <a:stretch/>
      </xdr:blipFill>
      <xdr:spPr bwMode="auto">
        <a:xfrm>
          <a:off x="470170" y="1335459"/>
          <a:ext cx="7701064"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121596</xdr:colOff>
      <xdr:row>5</xdr:row>
      <xdr:rowOff>265416</xdr:rowOff>
    </xdr:from>
    <xdr:to>
      <xdr:col>30</xdr:col>
      <xdr:colOff>0</xdr:colOff>
      <xdr:row>17</xdr:row>
      <xdr:rowOff>38100</xdr:rowOff>
    </xdr:to>
    <xdr:pic>
      <xdr:nvPicPr>
        <xdr:cNvPr id="3" name="図 2">
          <a:extLst>
            <a:ext uri="{FF2B5EF4-FFF2-40B4-BE49-F238E27FC236}">
              <a16:creationId xmlns:a16="http://schemas.microsoft.com/office/drawing/2014/main" id="{00000000-0008-0000-99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0868" r="61035"/>
        <a:stretch/>
      </xdr:blipFill>
      <xdr:spPr bwMode="auto">
        <a:xfrm>
          <a:off x="445851" y="1335459"/>
          <a:ext cx="7822660"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48638</xdr:colOff>
      <xdr:row>5</xdr:row>
      <xdr:rowOff>265416</xdr:rowOff>
    </xdr:from>
    <xdr:to>
      <xdr:col>29</xdr:col>
      <xdr:colOff>113490</xdr:colOff>
      <xdr:row>17</xdr:row>
      <xdr:rowOff>38100</xdr:rowOff>
    </xdr:to>
    <xdr:pic>
      <xdr:nvPicPr>
        <xdr:cNvPr id="3" name="図 2">
          <a:extLst>
            <a:ext uri="{FF2B5EF4-FFF2-40B4-BE49-F238E27FC236}">
              <a16:creationId xmlns:a16="http://schemas.microsoft.com/office/drawing/2014/main" id="{00000000-0008-0000-9A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8709" r="53580"/>
        <a:stretch/>
      </xdr:blipFill>
      <xdr:spPr bwMode="auto">
        <a:xfrm>
          <a:off x="656617" y="1335459"/>
          <a:ext cx="7441660"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210765</xdr:colOff>
      <xdr:row>5</xdr:row>
      <xdr:rowOff>265416</xdr:rowOff>
    </xdr:from>
    <xdr:to>
      <xdr:col>29</xdr:col>
      <xdr:colOff>251298</xdr:colOff>
      <xdr:row>17</xdr:row>
      <xdr:rowOff>38100</xdr:rowOff>
    </xdr:to>
    <xdr:pic>
      <xdr:nvPicPr>
        <xdr:cNvPr id="3" name="図 2">
          <a:extLst>
            <a:ext uri="{FF2B5EF4-FFF2-40B4-BE49-F238E27FC236}">
              <a16:creationId xmlns:a16="http://schemas.microsoft.com/office/drawing/2014/main" id="{00000000-0008-0000-9B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6022" r="46002"/>
        <a:stretch/>
      </xdr:blipFill>
      <xdr:spPr bwMode="auto">
        <a:xfrm>
          <a:off x="535020" y="1335459"/>
          <a:ext cx="7701065"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235085</xdr:colOff>
      <xdr:row>5</xdr:row>
      <xdr:rowOff>265416</xdr:rowOff>
    </xdr:from>
    <xdr:to>
      <xdr:col>29</xdr:col>
      <xdr:colOff>178341</xdr:colOff>
      <xdr:row>17</xdr:row>
      <xdr:rowOff>38100</xdr:rowOff>
    </xdr:to>
    <xdr:pic>
      <xdr:nvPicPr>
        <xdr:cNvPr id="3" name="図 2">
          <a:extLst>
            <a:ext uri="{FF2B5EF4-FFF2-40B4-BE49-F238E27FC236}">
              <a16:creationId xmlns:a16="http://schemas.microsoft.com/office/drawing/2014/main" id="{00000000-0008-0000-9C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3640" r="38476"/>
        <a:stretch/>
      </xdr:blipFill>
      <xdr:spPr bwMode="auto">
        <a:xfrm>
          <a:off x="559340" y="1335459"/>
          <a:ext cx="7603788"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178341</xdr:colOff>
      <xdr:row>5</xdr:row>
      <xdr:rowOff>265416</xdr:rowOff>
    </xdr:from>
    <xdr:to>
      <xdr:col>29</xdr:col>
      <xdr:colOff>235085</xdr:colOff>
      <xdr:row>17</xdr:row>
      <xdr:rowOff>38100</xdr:rowOff>
    </xdr:to>
    <xdr:pic>
      <xdr:nvPicPr>
        <xdr:cNvPr id="3" name="図 2">
          <a:extLst>
            <a:ext uri="{FF2B5EF4-FFF2-40B4-BE49-F238E27FC236}">
              <a16:creationId xmlns:a16="http://schemas.microsoft.com/office/drawing/2014/main" id="{00000000-0008-0000-9D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1149" r="30854"/>
        <a:stretch/>
      </xdr:blipFill>
      <xdr:spPr bwMode="auto">
        <a:xfrm>
          <a:off x="502596" y="1335459"/>
          <a:ext cx="7717276"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129702</xdr:colOff>
      <xdr:row>5</xdr:row>
      <xdr:rowOff>265416</xdr:rowOff>
    </xdr:from>
    <xdr:to>
      <xdr:col>29</xdr:col>
      <xdr:colOff>243192</xdr:colOff>
      <xdr:row>17</xdr:row>
      <xdr:rowOff>38100</xdr:rowOff>
    </xdr:to>
    <xdr:pic>
      <xdr:nvPicPr>
        <xdr:cNvPr id="3" name="図 2">
          <a:extLst>
            <a:ext uri="{FF2B5EF4-FFF2-40B4-BE49-F238E27FC236}">
              <a16:creationId xmlns:a16="http://schemas.microsoft.com/office/drawing/2014/main" id="{00000000-0008-0000-9E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8751" r="23189"/>
        <a:stretch/>
      </xdr:blipFill>
      <xdr:spPr bwMode="auto">
        <a:xfrm>
          <a:off x="453957" y="1335459"/>
          <a:ext cx="7774022"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9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202659</xdr:colOff>
      <xdr:row>5</xdr:row>
      <xdr:rowOff>265416</xdr:rowOff>
    </xdr:from>
    <xdr:to>
      <xdr:col>29</xdr:col>
      <xdr:colOff>226978</xdr:colOff>
      <xdr:row>17</xdr:row>
      <xdr:rowOff>38100</xdr:rowOff>
    </xdr:to>
    <xdr:pic>
      <xdr:nvPicPr>
        <xdr:cNvPr id="3" name="図 2">
          <a:extLst>
            <a:ext uri="{FF2B5EF4-FFF2-40B4-BE49-F238E27FC236}">
              <a16:creationId xmlns:a16="http://schemas.microsoft.com/office/drawing/2014/main" id="{00000000-0008-0000-9F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76420" r="15604"/>
        <a:stretch/>
      </xdr:blipFill>
      <xdr:spPr bwMode="auto">
        <a:xfrm>
          <a:off x="526914" y="1335459"/>
          <a:ext cx="7684851"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A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145915</xdr:colOff>
      <xdr:row>5</xdr:row>
      <xdr:rowOff>265416</xdr:rowOff>
    </xdr:from>
    <xdr:to>
      <xdr:col>29</xdr:col>
      <xdr:colOff>259404</xdr:colOff>
      <xdr:row>17</xdr:row>
      <xdr:rowOff>38100</xdr:rowOff>
    </xdr:to>
    <xdr:pic>
      <xdr:nvPicPr>
        <xdr:cNvPr id="3" name="図 2">
          <a:extLst>
            <a:ext uri="{FF2B5EF4-FFF2-40B4-BE49-F238E27FC236}">
              <a16:creationId xmlns:a16="http://schemas.microsoft.com/office/drawing/2014/main" id="{00000000-0008-0000-A0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3985" r="7944"/>
        <a:stretch/>
      </xdr:blipFill>
      <xdr:spPr bwMode="auto">
        <a:xfrm>
          <a:off x="470170" y="1335459"/>
          <a:ext cx="7774021"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30</xdr:col>
      <xdr:colOff>56036</xdr:colOff>
      <xdr:row>10</xdr:row>
      <xdr:rowOff>408569</xdr:rowOff>
    </xdr:from>
    <xdr:to>
      <xdr:col>35</xdr:col>
      <xdr:colOff>2761</xdr:colOff>
      <xdr:row>17</xdr:row>
      <xdr:rowOff>85468</xdr:rowOff>
    </xdr:to>
    <xdr:pic>
      <xdr:nvPicPr>
        <xdr:cNvPr id="2" name="図 1">
          <a:extLst>
            <a:ext uri="{FF2B5EF4-FFF2-40B4-BE49-F238E27FC236}">
              <a16:creationId xmlns:a16="http://schemas.microsoft.com/office/drawing/2014/main" id="{00000000-0008-0000-A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8016" y="3601349"/>
          <a:ext cx="1356425" cy="2656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97277</xdr:colOff>
      <xdr:row>5</xdr:row>
      <xdr:rowOff>265416</xdr:rowOff>
    </xdr:from>
    <xdr:to>
      <xdr:col>30</xdr:col>
      <xdr:colOff>105383</xdr:colOff>
      <xdr:row>17</xdr:row>
      <xdr:rowOff>38100</xdr:rowOff>
    </xdr:to>
    <xdr:pic>
      <xdr:nvPicPr>
        <xdr:cNvPr id="3" name="図 2">
          <a:extLst>
            <a:ext uri="{FF2B5EF4-FFF2-40B4-BE49-F238E27FC236}">
              <a16:creationId xmlns:a16="http://schemas.microsoft.com/office/drawing/2014/main" id="{00000000-0008-0000-A1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91751" r="-12"/>
        <a:stretch/>
      </xdr:blipFill>
      <xdr:spPr bwMode="auto">
        <a:xfrm>
          <a:off x="421532" y="1335459"/>
          <a:ext cx="7952362" cy="4839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2</xdr:col>
      <xdr:colOff>7619</xdr:colOff>
      <xdr:row>5</xdr:row>
      <xdr:rowOff>0</xdr:rowOff>
    </xdr:from>
    <xdr:to>
      <xdr:col>9</xdr:col>
      <xdr:colOff>251861</xdr:colOff>
      <xdr:row>36</xdr:row>
      <xdr:rowOff>91440</xdr:rowOff>
    </xdr:to>
    <xdr:pic>
      <xdr:nvPicPr>
        <xdr:cNvPr id="2" name="図 1">
          <a:extLst>
            <a:ext uri="{FF2B5EF4-FFF2-40B4-BE49-F238E27FC236}">
              <a16:creationId xmlns:a16="http://schemas.microsoft.com/office/drawing/2014/main" id="{00000000-0008-0000-A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61" r="8450"/>
        <a:stretch/>
      </xdr:blipFill>
      <xdr:spPr bwMode="auto">
        <a:xfrm>
          <a:off x="403859" y="1021080"/>
          <a:ext cx="2217822" cy="481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2</xdr:col>
      <xdr:colOff>15240</xdr:colOff>
      <xdr:row>4</xdr:row>
      <xdr:rowOff>228599</xdr:rowOff>
    </xdr:from>
    <xdr:to>
      <xdr:col>9</xdr:col>
      <xdr:colOff>252976</xdr:colOff>
      <xdr:row>38</xdr:row>
      <xdr:rowOff>137160</xdr:rowOff>
    </xdr:to>
    <xdr:pic>
      <xdr:nvPicPr>
        <xdr:cNvPr id="2" name="図 1">
          <a:extLst>
            <a:ext uri="{FF2B5EF4-FFF2-40B4-BE49-F238E27FC236}">
              <a16:creationId xmlns:a16="http://schemas.microsoft.com/office/drawing/2014/main" id="{00000000-0008-0000-A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 y="1021079"/>
          <a:ext cx="2211316" cy="5189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259080</xdr:colOff>
      <xdr:row>38</xdr:row>
      <xdr:rowOff>84516</xdr:rowOff>
    </xdr:to>
    <xdr:pic>
      <xdr:nvPicPr>
        <xdr:cNvPr id="2" name="図 1">
          <a:extLst>
            <a:ext uri="{FF2B5EF4-FFF2-40B4-BE49-F238E27FC236}">
              <a16:creationId xmlns:a16="http://schemas.microsoft.com/office/drawing/2014/main" id="{00000000-0008-0000-A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240" y="1021079"/>
          <a:ext cx="2232660" cy="5136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236134</xdr:colOff>
      <xdr:row>38</xdr:row>
      <xdr:rowOff>99060</xdr:rowOff>
    </xdr:to>
    <xdr:pic>
      <xdr:nvPicPr>
        <xdr:cNvPr id="2" name="図 1">
          <a:extLst>
            <a:ext uri="{FF2B5EF4-FFF2-40B4-BE49-F238E27FC236}">
              <a16:creationId xmlns:a16="http://schemas.microsoft.com/office/drawing/2014/main" id="{00000000-0008-0000-A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240" y="1021079"/>
          <a:ext cx="2209714" cy="5151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2</xdr:col>
      <xdr:colOff>59269</xdr:colOff>
      <xdr:row>5</xdr:row>
      <xdr:rowOff>0</xdr:rowOff>
    </xdr:from>
    <xdr:to>
      <xdr:col>9</xdr:col>
      <xdr:colOff>193773</xdr:colOff>
      <xdr:row>38</xdr:row>
      <xdr:rowOff>127000</xdr:rowOff>
    </xdr:to>
    <xdr:pic>
      <xdr:nvPicPr>
        <xdr:cNvPr id="2" name="図 1">
          <a:extLst>
            <a:ext uri="{FF2B5EF4-FFF2-40B4-BE49-F238E27FC236}">
              <a16:creationId xmlns:a16="http://schemas.microsoft.com/office/drawing/2014/main" id="{00000000-0008-0000-A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2" y="1024467"/>
          <a:ext cx="2090304" cy="518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266700</xdr:colOff>
      <xdr:row>38</xdr:row>
      <xdr:rowOff>102048</xdr:rowOff>
    </xdr:to>
    <xdr:pic>
      <xdr:nvPicPr>
        <xdr:cNvPr id="2" name="図 1">
          <a:extLst>
            <a:ext uri="{FF2B5EF4-FFF2-40B4-BE49-F238E27FC236}">
              <a16:creationId xmlns:a16="http://schemas.microsoft.com/office/drawing/2014/main" id="{00000000-0008-0000-A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240" y="1021080"/>
          <a:ext cx="2240280" cy="5154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1</xdr:col>
      <xdr:colOff>281939</xdr:colOff>
      <xdr:row>4</xdr:row>
      <xdr:rowOff>228599</xdr:rowOff>
    </xdr:from>
    <xdr:to>
      <xdr:col>9</xdr:col>
      <xdr:colOff>205740</xdr:colOff>
      <xdr:row>38</xdr:row>
      <xdr:rowOff>138250</xdr:rowOff>
    </xdr:to>
    <xdr:pic>
      <xdr:nvPicPr>
        <xdr:cNvPr id="2" name="図 1">
          <a:extLst>
            <a:ext uri="{FF2B5EF4-FFF2-40B4-BE49-F238E27FC236}">
              <a16:creationId xmlns:a16="http://schemas.microsoft.com/office/drawing/2014/main" id="{00000000-0008-0000-A8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027"/>
        <a:stretch/>
      </xdr:blipFill>
      <xdr:spPr bwMode="auto">
        <a:xfrm>
          <a:off x="396239" y="1021079"/>
          <a:ext cx="2179321" cy="51903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265858</xdr:colOff>
      <xdr:row>38</xdr:row>
      <xdr:rowOff>101600</xdr:rowOff>
    </xdr:to>
    <xdr:pic>
      <xdr:nvPicPr>
        <xdr:cNvPr id="2" name="図 1">
          <a:extLst>
            <a:ext uri="{FF2B5EF4-FFF2-40B4-BE49-F238E27FC236}">
              <a16:creationId xmlns:a16="http://schemas.microsoft.com/office/drawing/2014/main" id="{00000000-0008-0000-A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21658" cy="515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229065</xdr:colOff>
      <xdr:row>38</xdr:row>
      <xdr:rowOff>118533</xdr:rowOff>
    </xdr:to>
    <xdr:pic>
      <xdr:nvPicPr>
        <xdr:cNvPr id="2" name="図 1">
          <a:extLst>
            <a:ext uri="{FF2B5EF4-FFF2-40B4-BE49-F238E27FC236}">
              <a16:creationId xmlns:a16="http://schemas.microsoft.com/office/drawing/2014/main" id="{00000000-0008-0000-A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184865" cy="5173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237067</xdr:colOff>
      <xdr:row>38</xdr:row>
      <xdr:rowOff>102790</xdr:rowOff>
    </xdr:to>
    <xdr:pic>
      <xdr:nvPicPr>
        <xdr:cNvPr id="2" name="図 1">
          <a:extLst>
            <a:ext uri="{FF2B5EF4-FFF2-40B4-BE49-F238E27FC236}">
              <a16:creationId xmlns:a16="http://schemas.microsoft.com/office/drawing/2014/main" id="{00000000-0008-0000-A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92868" cy="5157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220134</xdr:colOff>
      <xdr:row>38</xdr:row>
      <xdr:rowOff>97386</xdr:rowOff>
    </xdr:to>
    <xdr:pic>
      <xdr:nvPicPr>
        <xdr:cNvPr id="2" name="図 1">
          <a:extLst>
            <a:ext uri="{FF2B5EF4-FFF2-40B4-BE49-F238E27FC236}">
              <a16:creationId xmlns:a16="http://schemas.microsoft.com/office/drawing/2014/main" id="{00000000-0008-0000-A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175934" cy="5151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228600</xdr:colOff>
      <xdr:row>38</xdr:row>
      <xdr:rowOff>82874</xdr:rowOff>
    </xdr:to>
    <xdr:pic>
      <xdr:nvPicPr>
        <xdr:cNvPr id="2" name="図 1">
          <a:extLst>
            <a:ext uri="{FF2B5EF4-FFF2-40B4-BE49-F238E27FC236}">
              <a16:creationId xmlns:a16="http://schemas.microsoft.com/office/drawing/2014/main" id="{00000000-0008-0000-A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184400" cy="5137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9.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229065</xdr:colOff>
      <xdr:row>38</xdr:row>
      <xdr:rowOff>118534</xdr:rowOff>
    </xdr:to>
    <xdr:pic>
      <xdr:nvPicPr>
        <xdr:cNvPr id="2" name="図 1">
          <a:extLst>
            <a:ext uri="{FF2B5EF4-FFF2-40B4-BE49-F238E27FC236}">
              <a16:creationId xmlns:a16="http://schemas.microsoft.com/office/drawing/2014/main" id="{00000000-0008-0000-A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184865" cy="5173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0.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177800</xdr:colOff>
      <xdr:row>38</xdr:row>
      <xdr:rowOff>89422</xdr:rowOff>
    </xdr:to>
    <xdr:pic>
      <xdr:nvPicPr>
        <xdr:cNvPr id="2" name="図 1">
          <a:extLst>
            <a:ext uri="{FF2B5EF4-FFF2-40B4-BE49-F238E27FC236}">
              <a16:creationId xmlns:a16="http://schemas.microsoft.com/office/drawing/2014/main" id="{00000000-0008-0000-A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133600" cy="5144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1.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250960</xdr:colOff>
      <xdr:row>38</xdr:row>
      <xdr:rowOff>135466</xdr:rowOff>
    </xdr:to>
    <xdr:pic>
      <xdr:nvPicPr>
        <xdr:cNvPr id="2" name="図 1">
          <a:extLst>
            <a:ext uri="{FF2B5EF4-FFF2-40B4-BE49-F238E27FC236}">
              <a16:creationId xmlns:a16="http://schemas.microsoft.com/office/drawing/2014/main" id="{00000000-0008-0000-B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06761" cy="5190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2.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10</xdr:col>
      <xdr:colOff>8362</xdr:colOff>
      <xdr:row>38</xdr:row>
      <xdr:rowOff>84666</xdr:rowOff>
    </xdr:to>
    <xdr:pic>
      <xdr:nvPicPr>
        <xdr:cNvPr id="2" name="図 1">
          <a:extLst>
            <a:ext uri="{FF2B5EF4-FFF2-40B4-BE49-F238E27FC236}">
              <a16:creationId xmlns:a16="http://schemas.microsoft.com/office/drawing/2014/main" id="{00000000-0008-0000-B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43562" cy="5139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3.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270934</xdr:colOff>
      <xdr:row>38</xdr:row>
      <xdr:rowOff>79528</xdr:rowOff>
    </xdr:to>
    <xdr:pic>
      <xdr:nvPicPr>
        <xdr:cNvPr id="2" name="図 1">
          <a:extLst>
            <a:ext uri="{FF2B5EF4-FFF2-40B4-BE49-F238E27FC236}">
              <a16:creationId xmlns:a16="http://schemas.microsoft.com/office/drawing/2014/main" id="{00000000-0008-0000-B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26734" cy="51341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4.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247362</xdr:colOff>
      <xdr:row>38</xdr:row>
      <xdr:rowOff>127000</xdr:rowOff>
    </xdr:to>
    <xdr:pic>
      <xdr:nvPicPr>
        <xdr:cNvPr id="2" name="図 1">
          <a:extLst>
            <a:ext uri="{FF2B5EF4-FFF2-40B4-BE49-F238E27FC236}">
              <a16:creationId xmlns:a16="http://schemas.microsoft.com/office/drawing/2014/main" id="{00000000-0008-0000-B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03162" cy="5181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5.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247586</xdr:colOff>
      <xdr:row>38</xdr:row>
      <xdr:rowOff>93134</xdr:rowOff>
    </xdr:to>
    <xdr:pic>
      <xdr:nvPicPr>
        <xdr:cNvPr id="2" name="図 1">
          <a:extLst>
            <a:ext uri="{FF2B5EF4-FFF2-40B4-BE49-F238E27FC236}">
              <a16:creationId xmlns:a16="http://schemas.microsoft.com/office/drawing/2014/main" id="{00000000-0008-0000-B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3386" cy="5147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6.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203200</xdr:colOff>
      <xdr:row>38</xdr:row>
      <xdr:rowOff>126999</xdr:rowOff>
    </xdr:to>
    <xdr:pic>
      <xdr:nvPicPr>
        <xdr:cNvPr id="2" name="図 1">
          <a:extLst>
            <a:ext uri="{FF2B5EF4-FFF2-40B4-BE49-F238E27FC236}">
              <a16:creationId xmlns:a16="http://schemas.microsoft.com/office/drawing/2014/main" id="{00000000-0008-0000-B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159000" cy="518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7.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10</xdr:col>
      <xdr:colOff>8466</xdr:colOff>
      <xdr:row>38</xdr:row>
      <xdr:rowOff>118570</xdr:rowOff>
    </xdr:to>
    <xdr:pic>
      <xdr:nvPicPr>
        <xdr:cNvPr id="2" name="図 1">
          <a:extLst>
            <a:ext uri="{FF2B5EF4-FFF2-40B4-BE49-F238E27FC236}">
              <a16:creationId xmlns:a16="http://schemas.microsoft.com/office/drawing/2014/main" id="{00000000-0008-0000-B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43667" cy="51731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8.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232960</xdr:colOff>
      <xdr:row>38</xdr:row>
      <xdr:rowOff>93132</xdr:rowOff>
    </xdr:to>
    <xdr:pic>
      <xdr:nvPicPr>
        <xdr:cNvPr id="2" name="図 1">
          <a:extLst>
            <a:ext uri="{FF2B5EF4-FFF2-40B4-BE49-F238E27FC236}">
              <a16:creationId xmlns:a16="http://schemas.microsoft.com/office/drawing/2014/main" id="{00000000-0008-0000-B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88761" cy="5147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9.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203200</xdr:colOff>
      <xdr:row>38</xdr:row>
      <xdr:rowOff>127002</xdr:rowOff>
    </xdr:to>
    <xdr:pic>
      <xdr:nvPicPr>
        <xdr:cNvPr id="2" name="図 1">
          <a:extLst>
            <a:ext uri="{FF2B5EF4-FFF2-40B4-BE49-F238E27FC236}">
              <a16:creationId xmlns:a16="http://schemas.microsoft.com/office/drawing/2014/main" id="{00000000-0008-0000-B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59001" cy="5181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0.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189874</xdr:colOff>
      <xdr:row>38</xdr:row>
      <xdr:rowOff>118532</xdr:rowOff>
    </xdr:to>
    <xdr:pic>
      <xdr:nvPicPr>
        <xdr:cNvPr id="2" name="図 1">
          <a:extLst>
            <a:ext uri="{FF2B5EF4-FFF2-40B4-BE49-F238E27FC236}">
              <a16:creationId xmlns:a16="http://schemas.microsoft.com/office/drawing/2014/main" id="{00000000-0008-0000-B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145674" cy="5173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1.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237066</xdr:colOff>
      <xdr:row>38</xdr:row>
      <xdr:rowOff>137478</xdr:rowOff>
    </xdr:to>
    <xdr:pic>
      <xdr:nvPicPr>
        <xdr:cNvPr id="2" name="図 1">
          <a:extLst>
            <a:ext uri="{FF2B5EF4-FFF2-40B4-BE49-F238E27FC236}">
              <a16:creationId xmlns:a16="http://schemas.microsoft.com/office/drawing/2014/main" id="{00000000-0008-0000-B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92867" cy="51920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2.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254914</xdr:colOff>
      <xdr:row>38</xdr:row>
      <xdr:rowOff>76200</xdr:rowOff>
    </xdr:to>
    <xdr:pic>
      <xdr:nvPicPr>
        <xdr:cNvPr id="2" name="図 1">
          <a:extLst>
            <a:ext uri="{FF2B5EF4-FFF2-40B4-BE49-F238E27FC236}">
              <a16:creationId xmlns:a16="http://schemas.microsoft.com/office/drawing/2014/main" id="{00000000-0008-0000-B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10714" cy="513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3.xml><?xml version="1.0" encoding="utf-8"?>
<xdr:wsDr xmlns:xdr="http://schemas.openxmlformats.org/drawingml/2006/spreadsheetDrawing" xmlns:a="http://schemas.openxmlformats.org/drawingml/2006/main">
  <xdr:twoCellAnchor editAs="oneCell">
    <xdr:from>
      <xdr:col>2</xdr:col>
      <xdr:colOff>16934</xdr:colOff>
      <xdr:row>5</xdr:row>
      <xdr:rowOff>0</xdr:rowOff>
    </xdr:from>
    <xdr:to>
      <xdr:col>9</xdr:col>
      <xdr:colOff>202495</xdr:colOff>
      <xdr:row>38</xdr:row>
      <xdr:rowOff>84666</xdr:rowOff>
    </xdr:to>
    <xdr:pic>
      <xdr:nvPicPr>
        <xdr:cNvPr id="2" name="図 1">
          <a:extLst>
            <a:ext uri="{FF2B5EF4-FFF2-40B4-BE49-F238E27FC236}">
              <a16:creationId xmlns:a16="http://schemas.microsoft.com/office/drawing/2014/main" id="{00000000-0008-0000-B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4867" y="1024467"/>
          <a:ext cx="2141361" cy="5139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4.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270934</xdr:colOff>
      <xdr:row>38</xdr:row>
      <xdr:rowOff>147680</xdr:rowOff>
    </xdr:to>
    <xdr:pic>
      <xdr:nvPicPr>
        <xdr:cNvPr id="2" name="図 1">
          <a:extLst>
            <a:ext uri="{FF2B5EF4-FFF2-40B4-BE49-F238E27FC236}">
              <a16:creationId xmlns:a16="http://schemas.microsoft.com/office/drawing/2014/main" id="{00000000-0008-0000-B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26734" cy="5202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5.xml><?xml version="1.0" encoding="utf-8"?>
<xdr:wsDr xmlns:xdr="http://schemas.openxmlformats.org/drawingml/2006/spreadsheetDrawing" xmlns:a="http://schemas.openxmlformats.org/drawingml/2006/main">
  <xdr:twoCellAnchor editAs="oneCell">
    <xdr:from>
      <xdr:col>1</xdr:col>
      <xdr:colOff>279398</xdr:colOff>
      <xdr:row>4</xdr:row>
      <xdr:rowOff>228599</xdr:rowOff>
    </xdr:from>
    <xdr:to>
      <xdr:col>9</xdr:col>
      <xdr:colOff>220133</xdr:colOff>
      <xdr:row>38</xdr:row>
      <xdr:rowOff>132278</xdr:rowOff>
    </xdr:to>
    <xdr:pic>
      <xdr:nvPicPr>
        <xdr:cNvPr id="2" name="図 1">
          <a:extLst>
            <a:ext uri="{FF2B5EF4-FFF2-40B4-BE49-F238E27FC236}">
              <a16:creationId xmlns:a16="http://schemas.microsoft.com/office/drawing/2014/main" id="{00000000-0008-0000-B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1" y="1024466"/>
          <a:ext cx="2175935" cy="5186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6.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10</xdr:col>
      <xdr:colOff>33866</xdr:colOff>
      <xdr:row>38</xdr:row>
      <xdr:rowOff>143088</xdr:rowOff>
    </xdr:to>
    <xdr:pic>
      <xdr:nvPicPr>
        <xdr:cNvPr id="2" name="図 1">
          <a:extLst>
            <a:ext uri="{FF2B5EF4-FFF2-40B4-BE49-F238E27FC236}">
              <a16:creationId xmlns:a16="http://schemas.microsoft.com/office/drawing/2014/main" id="{00000000-0008-0000-B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69067" cy="5197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7.xml><?xml version="1.0" encoding="utf-8"?>
<xdr:wsDr xmlns:xdr="http://schemas.openxmlformats.org/drawingml/2006/spreadsheetDrawing" xmlns:a="http://schemas.openxmlformats.org/drawingml/2006/main">
  <xdr:twoCellAnchor editAs="oneCell">
    <xdr:from>
      <xdr:col>2</xdr:col>
      <xdr:colOff>25401</xdr:colOff>
      <xdr:row>5</xdr:row>
      <xdr:rowOff>0</xdr:rowOff>
    </xdr:from>
    <xdr:to>
      <xdr:col>9</xdr:col>
      <xdr:colOff>215275</xdr:colOff>
      <xdr:row>38</xdr:row>
      <xdr:rowOff>118533</xdr:rowOff>
    </xdr:to>
    <xdr:pic>
      <xdr:nvPicPr>
        <xdr:cNvPr id="2" name="図 1">
          <a:extLst>
            <a:ext uri="{FF2B5EF4-FFF2-40B4-BE49-F238E27FC236}">
              <a16:creationId xmlns:a16="http://schemas.microsoft.com/office/drawing/2014/main" id="{00000000-0008-0000-C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4" y="1024467"/>
          <a:ext cx="2145674" cy="5173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8.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272905</xdr:colOff>
      <xdr:row>39</xdr:row>
      <xdr:rowOff>8466</xdr:rowOff>
    </xdr:to>
    <xdr:pic>
      <xdr:nvPicPr>
        <xdr:cNvPr id="2" name="図 1">
          <a:extLst>
            <a:ext uri="{FF2B5EF4-FFF2-40B4-BE49-F238E27FC236}">
              <a16:creationId xmlns:a16="http://schemas.microsoft.com/office/drawing/2014/main" id="{00000000-0008-0000-C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228706" cy="5240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9.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262210</xdr:colOff>
      <xdr:row>38</xdr:row>
      <xdr:rowOff>93132</xdr:rowOff>
    </xdr:to>
    <xdr:pic>
      <xdr:nvPicPr>
        <xdr:cNvPr id="2" name="図 1">
          <a:extLst>
            <a:ext uri="{FF2B5EF4-FFF2-40B4-BE49-F238E27FC236}">
              <a16:creationId xmlns:a16="http://schemas.microsoft.com/office/drawing/2014/main" id="{00000000-0008-0000-C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18010" cy="5147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0.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262082</xdr:colOff>
      <xdr:row>38</xdr:row>
      <xdr:rowOff>127000</xdr:rowOff>
    </xdr:to>
    <xdr:pic>
      <xdr:nvPicPr>
        <xdr:cNvPr id="2" name="図 1">
          <a:extLst>
            <a:ext uri="{FF2B5EF4-FFF2-40B4-BE49-F238E27FC236}">
              <a16:creationId xmlns:a16="http://schemas.microsoft.com/office/drawing/2014/main" id="{00000000-0008-0000-C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17882" cy="518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1.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272954</xdr:colOff>
      <xdr:row>38</xdr:row>
      <xdr:rowOff>152400</xdr:rowOff>
    </xdr:to>
    <xdr:pic>
      <xdr:nvPicPr>
        <xdr:cNvPr id="2" name="図 1">
          <a:extLst>
            <a:ext uri="{FF2B5EF4-FFF2-40B4-BE49-F238E27FC236}">
              <a16:creationId xmlns:a16="http://schemas.microsoft.com/office/drawing/2014/main" id="{00000000-0008-0000-C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28754" cy="520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2.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199592</xdr:colOff>
      <xdr:row>39</xdr:row>
      <xdr:rowOff>0</xdr:rowOff>
    </xdr:to>
    <xdr:pic>
      <xdr:nvPicPr>
        <xdr:cNvPr id="2" name="図 1">
          <a:extLst>
            <a:ext uri="{FF2B5EF4-FFF2-40B4-BE49-F238E27FC236}">
              <a16:creationId xmlns:a16="http://schemas.microsoft.com/office/drawing/2014/main" id="{00000000-0008-0000-C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55393" cy="5232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3.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206728</xdr:colOff>
      <xdr:row>38</xdr:row>
      <xdr:rowOff>135466</xdr:rowOff>
    </xdr:to>
    <xdr:pic>
      <xdr:nvPicPr>
        <xdr:cNvPr id="2" name="図 1">
          <a:extLst>
            <a:ext uri="{FF2B5EF4-FFF2-40B4-BE49-F238E27FC236}">
              <a16:creationId xmlns:a16="http://schemas.microsoft.com/office/drawing/2014/main" id="{00000000-0008-0000-C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162528" cy="519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4.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228600</xdr:colOff>
      <xdr:row>38</xdr:row>
      <xdr:rowOff>117431</xdr:rowOff>
    </xdr:to>
    <xdr:pic>
      <xdr:nvPicPr>
        <xdr:cNvPr id="2" name="図 1">
          <a:extLst>
            <a:ext uri="{FF2B5EF4-FFF2-40B4-BE49-F238E27FC236}">
              <a16:creationId xmlns:a16="http://schemas.microsoft.com/office/drawing/2014/main" id="{00000000-0008-0000-C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184400" cy="5172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5.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207325</xdr:colOff>
      <xdr:row>38</xdr:row>
      <xdr:rowOff>76200</xdr:rowOff>
    </xdr:to>
    <xdr:pic>
      <xdr:nvPicPr>
        <xdr:cNvPr id="3" name="図 2">
          <a:extLst>
            <a:ext uri="{FF2B5EF4-FFF2-40B4-BE49-F238E27FC236}">
              <a16:creationId xmlns:a16="http://schemas.microsoft.com/office/drawing/2014/main" id="{00000000-0008-0000-C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63126" cy="5130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6.xml><?xml version="1.0" encoding="utf-8"?>
<xdr:wsDr xmlns:xdr="http://schemas.openxmlformats.org/drawingml/2006/spreadsheetDrawing" xmlns:a="http://schemas.openxmlformats.org/drawingml/2006/main">
  <xdr:twoCellAnchor editAs="oneCell">
    <xdr:from>
      <xdr:col>3</xdr:col>
      <xdr:colOff>203199</xdr:colOff>
      <xdr:row>5</xdr:row>
      <xdr:rowOff>25402</xdr:rowOff>
    </xdr:from>
    <xdr:to>
      <xdr:col>8</xdr:col>
      <xdr:colOff>8466</xdr:colOff>
      <xdr:row>37</xdr:row>
      <xdr:rowOff>28392</xdr:rowOff>
    </xdr:to>
    <xdr:pic>
      <xdr:nvPicPr>
        <xdr:cNvPr id="2" name="図 1">
          <a:extLst>
            <a:ext uri="{FF2B5EF4-FFF2-40B4-BE49-F238E27FC236}">
              <a16:creationId xmlns:a16="http://schemas.microsoft.com/office/drawing/2014/main" id="{00000000-0008-0000-C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0532" y="1049869"/>
          <a:ext cx="1202267" cy="4879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xdr:colOff>
      <xdr:row>36</xdr:row>
      <xdr:rowOff>67734</xdr:rowOff>
    </xdr:from>
    <xdr:to>
      <xdr:col>9</xdr:col>
      <xdr:colOff>224842</xdr:colOff>
      <xdr:row>45</xdr:row>
      <xdr:rowOff>25404</xdr:rowOff>
    </xdr:to>
    <xdr:pic>
      <xdr:nvPicPr>
        <xdr:cNvPr id="3" name="図 2">
          <a:extLst>
            <a:ext uri="{FF2B5EF4-FFF2-40B4-BE49-F238E27FC236}">
              <a16:creationId xmlns:a16="http://schemas.microsoft.com/office/drawing/2014/main" id="{00000000-0008-0000-C9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1799" y="5816601"/>
          <a:ext cx="2146776" cy="1380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7.xml><?xml version="1.0" encoding="utf-8"?>
<xdr:wsDr xmlns:xdr="http://schemas.openxmlformats.org/drawingml/2006/spreadsheetDrawing" xmlns:a="http://schemas.openxmlformats.org/drawingml/2006/main">
  <xdr:twoCellAnchor editAs="oneCell">
    <xdr:from>
      <xdr:col>3</xdr:col>
      <xdr:colOff>169339</xdr:colOff>
      <xdr:row>5</xdr:row>
      <xdr:rowOff>16933</xdr:rowOff>
    </xdr:from>
    <xdr:to>
      <xdr:col>8</xdr:col>
      <xdr:colOff>94857</xdr:colOff>
      <xdr:row>40</xdr:row>
      <xdr:rowOff>0</xdr:rowOff>
    </xdr:to>
    <xdr:pic>
      <xdr:nvPicPr>
        <xdr:cNvPr id="2" name="図 1">
          <a:extLst>
            <a:ext uri="{FF2B5EF4-FFF2-40B4-BE49-F238E27FC236}">
              <a16:creationId xmlns:a16="http://schemas.microsoft.com/office/drawing/2014/main" id="{00000000-0008-0000-C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672" y="1041400"/>
          <a:ext cx="1322518" cy="5367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8.xml><?xml version="1.0" encoding="utf-8"?>
<xdr:wsDr xmlns:xdr="http://schemas.openxmlformats.org/drawingml/2006/spreadsheetDrawing" xmlns:a="http://schemas.openxmlformats.org/drawingml/2006/main">
  <xdr:twoCellAnchor editAs="oneCell">
    <xdr:from>
      <xdr:col>3</xdr:col>
      <xdr:colOff>177804</xdr:colOff>
      <xdr:row>4</xdr:row>
      <xdr:rowOff>228599</xdr:rowOff>
    </xdr:from>
    <xdr:to>
      <xdr:col>8</xdr:col>
      <xdr:colOff>127000</xdr:colOff>
      <xdr:row>39</xdr:row>
      <xdr:rowOff>120442</xdr:rowOff>
    </xdr:to>
    <xdr:pic>
      <xdr:nvPicPr>
        <xdr:cNvPr id="2" name="図 1">
          <a:extLst>
            <a:ext uri="{FF2B5EF4-FFF2-40B4-BE49-F238E27FC236}">
              <a16:creationId xmlns:a16="http://schemas.microsoft.com/office/drawing/2014/main" id="{00000000-0008-0000-C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137" y="1024466"/>
          <a:ext cx="1346196" cy="5352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9.xml><?xml version="1.0" encoding="utf-8"?>
<xdr:wsDr xmlns:xdr="http://schemas.openxmlformats.org/drawingml/2006/spreadsheetDrawing" xmlns:a="http://schemas.openxmlformats.org/drawingml/2006/main">
  <xdr:twoCellAnchor editAs="oneCell">
    <xdr:from>
      <xdr:col>3</xdr:col>
      <xdr:colOff>194730</xdr:colOff>
      <xdr:row>4</xdr:row>
      <xdr:rowOff>228599</xdr:rowOff>
    </xdr:from>
    <xdr:to>
      <xdr:col>8</xdr:col>
      <xdr:colOff>75020</xdr:colOff>
      <xdr:row>39</xdr:row>
      <xdr:rowOff>118532</xdr:rowOff>
    </xdr:to>
    <xdr:pic>
      <xdr:nvPicPr>
        <xdr:cNvPr id="2" name="図 1">
          <a:extLst>
            <a:ext uri="{FF2B5EF4-FFF2-40B4-BE49-F238E27FC236}">
              <a16:creationId xmlns:a16="http://schemas.microsoft.com/office/drawing/2014/main" id="{00000000-0008-0000-C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063" y="1024466"/>
          <a:ext cx="1277290" cy="5350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0.xml><?xml version="1.0" encoding="utf-8"?>
<xdr:wsDr xmlns:xdr="http://schemas.openxmlformats.org/drawingml/2006/spreadsheetDrawing" xmlns:a="http://schemas.openxmlformats.org/drawingml/2006/main">
  <xdr:twoCellAnchor editAs="oneCell">
    <xdr:from>
      <xdr:col>3</xdr:col>
      <xdr:colOff>194733</xdr:colOff>
      <xdr:row>5</xdr:row>
      <xdr:rowOff>8467</xdr:rowOff>
    </xdr:from>
    <xdr:to>
      <xdr:col>8</xdr:col>
      <xdr:colOff>39114</xdr:colOff>
      <xdr:row>37</xdr:row>
      <xdr:rowOff>67733</xdr:rowOff>
    </xdr:to>
    <xdr:pic>
      <xdr:nvPicPr>
        <xdr:cNvPr id="2" name="図 1">
          <a:extLst>
            <a:ext uri="{FF2B5EF4-FFF2-40B4-BE49-F238E27FC236}">
              <a16:creationId xmlns:a16="http://schemas.microsoft.com/office/drawing/2014/main" id="{00000000-0008-0000-C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066" y="1032934"/>
          <a:ext cx="1241381" cy="4936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70554</xdr:colOff>
      <xdr:row>36</xdr:row>
      <xdr:rowOff>101601</xdr:rowOff>
    </xdr:from>
    <xdr:to>
      <xdr:col>9</xdr:col>
      <xdr:colOff>248354</xdr:colOff>
      <xdr:row>45</xdr:row>
      <xdr:rowOff>50801</xdr:rowOff>
    </xdr:to>
    <xdr:pic>
      <xdr:nvPicPr>
        <xdr:cNvPr id="3" name="図 2">
          <a:extLst>
            <a:ext uri="{FF2B5EF4-FFF2-40B4-BE49-F238E27FC236}">
              <a16:creationId xmlns:a16="http://schemas.microsoft.com/office/drawing/2014/main" id="{00000000-0008-0000-C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8487" y="5850468"/>
          <a:ext cx="21336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1.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250960</xdr:colOff>
      <xdr:row>38</xdr:row>
      <xdr:rowOff>135466</xdr:rowOff>
    </xdr:to>
    <xdr:pic>
      <xdr:nvPicPr>
        <xdr:cNvPr id="2" name="図 1">
          <a:extLst>
            <a:ext uri="{FF2B5EF4-FFF2-40B4-BE49-F238E27FC236}">
              <a16:creationId xmlns:a16="http://schemas.microsoft.com/office/drawing/2014/main" id="{00000000-0008-0000-C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206761" cy="519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2.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249634</xdr:colOff>
      <xdr:row>38</xdr:row>
      <xdr:rowOff>152400</xdr:rowOff>
    </xdr:to>
    <xdr:pic>
      <xdr:nvPicPr>
        <xdr:cNvPr id="2" name="図 1">
          <a:extLst>
            <a:ext uri="{FF2B5EF4-FFF2-40B4-BE49-F238E27FC236}">
              <a16:creationId xmlns:a16="http://schemas.microsoft.com/office/drawing/2014/main" id="{00000000-0008-0000-C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5434" cy="520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3.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261132</xdr:colOff>
      <xdr:row>38</xdr:row>
      <xdr:rowOff>110066</xdr:rowOff>
    </xdr:to>
    <xdr:pic>
      <xdr:nvPicPr>
        <xdr:cNvPr id="2" name="図 1">
          <a:extLst>
            <a:ext uri="{FF2B5EF4-FFF2-40B4-BE49-F238E27FC236}">
              <a16:creationId xmlns:a16="http://schemas.microsoft.com/office/drawing/2014/main" id="{00000000-0008-0000-D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16932" cy="5164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4.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245534</xdr:colOff>
      <xdr:row>38</xdr:row>
      <xdr:rowOff>142721</xdr:rowOff>
    </xdr:to>
    <xdr:pic>
      <xdr:nvPicPr>
        <xdr:cNvPr id="2" name="図 1">
          <a:extLst>
            <a:ext uri="{FF2B5EF4-FFF2-40B4-BE49-F238E27FC236}">
              <a16:creationId xmlns:a16="http://schemas.microsoft.com/office/drawing/2014/main" id="{00000000-0008-0000-D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01335" cy="5197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5.xml><?xml version="1.0" encoding="utf-8"?>
<xdr:wsDr xmlns:xdr="http://schemas.openxmlformats.org/drawingml/2006/spreadsheetDrawing" xmlns:a="http://schemas.openxmlformats.org/drawingml/2006/main">
  <xdr:twoCellAnchor editAs="oneCell">
    <xdr:from>
      <xdr:col>2</xdr:col>
      <xdr:colOff>33868</xdr:colOff>
      <xdr:row>4</xdr:row>
      <xdr:rowOff>228599</xdr:rowOff>
    </xdr:from>
    <xdr:to>
      <xdr:col>9</xdr:col>
      <xdr:colOff>203202</xdr:colOff>
      <xdr:row>38</xdr:row>
      <xdr:rowOff>125413</xdr:rowOff>
    </xdr:to>
    <xdr:pic>
      <xdr:nvPicPr>
        <xdr:cNvPr id="2" name="図 1">
          <a:extLst>
            <a:ext uri="{FF2B5EF4-FFF2-40B4-BE49-F238E27FC236}">
              <a16:creationId xmlns:a16="http://schemas.microsoft.com/office/drawing/2014/main" id="{00000000-0008-0000-D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1" y="1024466"/>
          <a:ext cx="2125134" cy="5180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6.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257247</xdr:colOff>
      <xdr:row>38</xdr:row>
      <xdr:rowOff>135466</xdr:rowOff>
    </xdr:to>
    <xdr:pic>
      <xdr:nvPicPr>
        <xdr:cNvPr id="2" name="図 1">
          <a:extLst>
            <a:ext uri="{FF2B5EF4-FFF2-40B4-BE49-F238E27FC236}">
              <a16:creationId xmlns:a16="http://schemas.microsoft.com/office/drawing/2014/main" id="{00000000-0008-0000-D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213048" cy="519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7.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257248</xdr:colOff>
      <xdr:row>38</xdr:row>
      <xdr:rowOff>135466</xdr:rowOff>
    </xdr:to>
    <xdr:pic>
      <xdr:nvPicPr>
        <xdr:cNvPr id="2" name="図 1">
          <a:extLst>
            <a:ext uri="{FF2B5EF4-FFF2-40B4-BE49-F238E27FC236}">
              <a16:creationId xmlns:a16="http://schemas.microsoft.com/office/drawing/2014/main" id="{00000000-0008-0000-D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13048" cy="519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8.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228600</xdr:colOff>
      <xdr:row>38</xdr:row>
      <xdr:rowOff>137663</xdr:rowOff>
    </xdr:to>
    <xdr:pic>
      <xdr:nvPicPr>
        <xdr:cNvPr id="2" name="図 1">
          <a:extLst>
            <a:ext uri="{FF2B5EF4-FFF2-40B4-BE49-F238E27FC236}">
              <a16:creationId xmlns:a16="http://schemas.microsoft.com/office/drawing/2014/main" id="{00000000-0008-0000-D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184400" cy="5192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9.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235289</xdr:colOff>
      <xdr:row>38</xdr:row>
      <xdr:rowOff>118532</xdr:rowOff>
    </xdr:to>
    <xdr:pic>
      <xdr:nvPicPr>
        <xdr:cNvPr id="2" name="図 1">
          <a:extLst>
            <a:ext uri="{FF2B5EF4-FFF2-40B4-BE49-F238E27FC236}">
              <a16:creationId xmlns:a16="http://schemas.microsoft.com/office/drawing/2014/main" id="{00000000-0008-0000-D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91090" cy="5173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0.xml><?xml version="1.0" encoding="utf-8"?>
<xdr:wsDr xmlns:xdr="http://schemas.openxmlformats.org/drawingml/2006/spreadsheetDrawing" xmlns:a="http://schemas.openxmlformats.org/drawingml/2006/main">
  <xdr:twoCellAnchor editAs="oneCell">
    <xdr:from>
      <xdr:col>2</xdr:col>
      <xdr:colOff>16933</xdr:colOff>
      <xdr:row>4</xdr:row>
      <xdr:rowOff>228598</xdr:rowOff>
    </xdr:from>
    <xdr:to>
      <xdr:col>9</xdr:col>
      <xdr:colOff>203201</xdr:colOff>
      <xdr:row>39</xdr:row>
      <xdr:rowOff>122769</xdr:rowOff>
    </xdr:to>
    <xdr:pic>
      <xdr:nvPicPr>
        <xdr:cNvPr id="2" name="図 1">
          <a:extLst>
            <a:ext uri="{FF2B5EF4-FFF2-40B4-BE49-F238E27FC236}">
              <a16:creationId xmlns:a16="http://schemas.microsoft.com/office/drawing/2014/main" id="{00000000-0008-0000-D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4866" y="1024465"/>
          <a:ext cx="2142068" cy="53551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1.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245534</xdr:colOff>
      <xdr:row>38</xdr:row>
      <xdr:rowOff>142720</xdr:rowOff>
    </xdr:to>
    <xdr:pic>
      <xdr:nvPicPr>
        <xdr:cNvPr id="2" name="図 1">
          <a:extLst>
            <a:ext uri="{FF2B5EF4-FFF2-40B4-BE49-F238E27FC236}">
              <a16:creationId xmlns:a16="http://schemas.microsoft.com/office/drawing/2014/main" id="{00000000-0008-0000-D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01334" cy="5197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2.xml><?xml version="1.0" encoding="utf-8"?>
<xdr:wsDr xmlns:xdr="http://schemas.openxmlformats.org/drawingml/2006/spreadsheetDrawing" xmlns:a="http://schemas.openxmlformats.org/drawingml/2006/main">
  <xdr:twoCellAnchor editAs="oneCell">
    <xdr:from>
      <xdr:col>2</xdr:col>
      <xdr:colOff>16933</xdr:colOff>
      <xdr:row>5</xdr:row>
      <xdr:rowOff>0</xdr:rowOff>
    </xdr:from>
    <xdr:to>
      <xdr:col>9</xdr:col>
      <xdr:colOff>194734</xdr:colOff>
      <xdr:row>38</xdr:row>
      <xdr:rowOff>74812</xdr:rowOff>
    </xdr:to>
    <xdr:pic>
      <xdr:nvPicPr>
        <xdr:cNvPr id="2" name="図 1">
          <a:extLst>
            <a:ext uri="{FF2B5EF4-FFF2-40B4-BE49-F238E27FC236}">
              <a16:creationId xmlns:a16="http://schemas.microsoft.com/office/drawing/2014/main" id="{00000000-0008-0000-D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4866" y="1024467"/>
          <a:ext cx="2133601" cy="5129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3.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254000</xdr:colOff>
      <xdr:row>38</xdr:row>
      <xdr:rowOff>127848</xdr:rowOff>
    </xdr:to>
    <xdr:pic>
      <xdr:nvPicPr>
        <xdr:cNvPr id="2" name="図 1">
          <a:extLst>
            <a:ext uri="{FF2B5EF4-FFF2-40B4-BE49-F238E27FC236}">
              <a16:creationId xmlns:a16="http://schemas.microsoft.com/office/drawing/2014/main" id="{00000000-0008-0000-D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09800" cy="5182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4.xml><?xml version="1.0" encoding="utf-8"?>
<xdr:wsDr xmlns:xdr="http://schemas.openxmlformats.org/drawingml/2006/spreadsheetDrawing" xmlns:a="http://schemas.openxmlformats.org/drawingml/2006/main">
  <xdr:twoCellAnchor editAs="oneCell">
    <xdr:from>
      <xdr:col>2</xdr:col>
      <xdr:colOff>8467</xdr:colOff>
      <xdr:row>4</xdr:row>
      <xdr:rowOff>228599</xdr:rowOff>
    </xdr:from>
    <xdr:to>
      <xdr:col>9</xdr:col>
      <xdr:colOff>203667</xdr:colOff>
      <xdr:row>38</xdr:row>
      <xdr:rowOff>93132</xdr:rowOff>
    </xdr:to>
    <xdr:pic>
      <xdr:nvPicPr>
        <xdr:cNvPr id="2" name="図 1">
          <a:extLst>
            <a:ext uri="{FF2B5EF4-FFF2-40B4-BE49-F238E27FC236}">
              <a16:creationId xmlns:a16="http://schemas.microsoft.com/office/drawing/2014/main" id="{00000000-0008-0000-D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1024466"/>
          <a:ext cx="2151000" cy="5147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5.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237067</xdr:colOff>
      <xdr:row>38</xdr:row>
      <xdr:rowOff>157793</xdr:rowOff>
    </xdr:to>
    <xdr:pic>
      <xdr:nvPicPr>
        <xdr:cNvPr id="2" name="図 1">
          <a:extLst>
            <a:ext uri="{FF2B5EF4-FFF2-40B4-BE49-F238E27FC236}">
              <a16:creationId xmlns:a16="http://schemas.microsoft.com/office/drawing/2014/main" id="{00000000-0008-0000-D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92868" cy="5212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6.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10</xdr:col>
      <xdr:colOff>3506</xdr:colOff>
      <xdr:row>38</xdr:row>
      <xdr:rowOff>50800</xdr:rowOff>
    </xdr:to>
    <xdr:pic>
      <xdr:nvPicPr>
        <xdr:cNvPr id="2" name="図 1">
          <a:extLst>
            <a:ext uri="{FF2B5EF4-FFF2-40B4-BE49-F238E27FC236}">
              <a16:creationId xmlns:a16="http://schemas.microsoft.com/office/drawing/2014/main" id="{00000000-0008-0000-D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38706" cy="510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7.xml><?xml version="1.0" encoding="utf-8"?>
<xdr:wsDr xmlns:xdr="http://schemas.openxmlformats.org/drawingml/2006/spreadsheetDrawing" xmlns:a="http://schemas.openxmlformats.org/drawingml/2006/main">
  <xdr:twoCellAnchor editAs="oneCell">
    <xdr:from>
      <xdr:col>3</xdr:col>
      <xdr:colOff>177802</xdr:colOff>
      <xdr:row>4</xdr:row>
      <xdr:rowOff>228599</xdr:rowOff>
    </xdr:from>
    <xdr:to>
      <xdr:col>8</xdr:col>
      <xdr:colOff>97962</xdr:colOff>
      <xdr:row>37</xdr:row>
      <xdr:rowOff>59266</xdr:rowOff>
    </xdr:to>
    <xdr:pic>
      <xdr:nvPicPr>
        <xdr:cNvPr id="2" name="図 1">
          <a:extLst>
            <a:ext uri="{FF2B5EF4-FFF2-40B4-BE49-F238E27FC236}">
              <a16:creationId xmlns:a16="http://schemas.microsoft.com/office/drawing/2014/main" id="{00000000-0008-0000-D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135" y="1024466"/>
          <a:ext cx="1317160" cy="4936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36</xdr:row>
      <xdr:rowOff>89505</xdr:rowOff>
    </xdr:from>
    <xdr:to>
      <xdr:col>9</xdr:col>
      <xdr:colOff>225779</xdr:colOff>
      <xdr:row>45</xdr:row>
      <xdr:rowOff>42333</xdr:rowOff>
    </xdr:to>
    <xdr:pic>
      <xdr:nvPicPr>
        <xdr:cNvPr id="3" name="図 2">
          <a:extLst>
            <a:ext uri="{FF2B5EF4-FFF2-40B4-BE49-F238E27FC236}">
              <a16:creationId xmlns:a16="http://schemas.microsoft.com/office/drawing/2014/main" id="{00000000-0008-0000-D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0268" y="5838372"/>
          <a:ext cx="2139244" cy="13752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8.xml><?xml version="1.0" encoding="utf-8"?>
<xdr:wsDr xmlns:xdr="http://schemas.openxmlformats.org/drawingml/2006/spreadsheetDrawing" xmlns:a="http://schemas.openxmlformats.org/drawingml/2006/main">
  <xdr:twoCellAnchor editAs="oneCell">
    <xdr:from>
      <xdr:col>3</xdr:col>
      <xdr:colOff>160867</xdr:colOff>
      <xdr:row>4</xdr:row>
      <xdr:rowOff>228599</xdr:rowOff>
    </xdr:from>
    <xdr:to>
      <xdr:col>8</xdr:col>
      <xdr:colOff>100520</xdr:colOff>
      <xdr:row>40</xdr:row>
      <xdr:rowOff>0</xdr:rowOff>
    </xdr:to>
    <xdr:pic>
      <xdr:nvPicPr>
        <xdr:cNvPr id="2" name="図 1">
          <a:extLst>
            <a:ext uri="{FF2B5EF4-FFF2-40B4-BE49-F238E27FC236}">
              <a16:creationId xmlns:a16="http://schemas.microsoft.com/office/drawing/2014/main" id="{00000000-0008-0000-D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024466"/>
          <a:ext cx="1336653" cy="5384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9.xml><?xml version="1.0" encoding="utf-8"?>
<xdr:wsDr xmlns:xdr="http://schemas.openxmlformats.org/drawingml/2006/spreadsheetDrawing" xmlns:a="http://schemas.openxmlformats.org/drawingml/2006/main">
  <xdr:twoCellAnchor editAs="oneCell">
    <xdr:from>
      <xdr:col>3</xdr:col>
      <xdr:colOff>160868</xdr:colOff>
      <xdr:row>5</xdr:row>
      <xdr:rowOff>0</xdr:rowOff>
    </xdr:from>
    <xdr:to>
      <xdr:col>8</xdr:col>
      <xdr:colOff>181974</xdr:colOff>
      <xdr:row>39</xdr:row>
      <xdr:rowOff>135466</xdr:rowOff>
    </xdr:to>
    <xdr:pic>
      <xdr:nvPicPr>
        <xdr:cNvPr id="2" name="図 1">
          <a:extLst>
            <a:ext uri="{FF2B5EF4-FFF2-40B4-BE49-F238E27FC236}">
              <a16:creationId xmlns:a16="http://schemas.microsoft.com/office/drawing/2014/main" id="{00000000-0008-0000-E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1" y="1024467"/>
          <a:ext cx="1418106" cy="5367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0.xml><?xml version="1.0" encoding="utf-8"?>
<xdr:wsDr xmlns:xdr="http://schemas.openxmlformats.org/drawingml/2006/spreadsheetDrawing" xmlns:a="http://schemas.openxmlformats.org/drawingml/2006/main">
  <xdr:twoCellAnchor editAs="oneCell">
    <xdr:from>
      <xdr:col>3</xdr:col>
      <xdr:colOff>135467</xdr:colOff>
      <xdr:row>4</xdr:row>
      <xdr:rowOff>228599</xdr:rowOff>
    </xdr:from>
    <xdr:to>
      <xdr:col>8</xdr:col>
      <xdr:colOff>169334</xdr:colOff>
      <xdr:row>39</xdr:row>
      <xdr:rowOff>76868</xdr:rowOff>
    </xdr:to>
    <xdr:pic>
      <xdr:nvPicPr>
        <xdr:cNvPr id="2" name="図 1">
          <a:extLst>
            <a:ext uri="{FF2B5EF4-FFF2-40B4-BE49-F238E27FC236}">
              <a16:creationId xmlns:a16="http://schemas.microsoft.com/office/drawing/2014/main" id="{00000000-0008-0000-E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2800" y="1024466"/>
          <a:ext cx="1430867" cy="5309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1.xml><?xml version="1.0" encoding="utf-8"?>
<xdr:wsDr xmlns:xdr="http://schemas.openxmlformats.org/drawingml/2006/spreadsheetDrawing" xmlns:a="http://schemas.openxmlformats.org/drawingml/2006/main">
  <xdr:twoCellAnchor editAs="oneCell">
    <xdr:from>
      <xdr:col>3</xdr:col>
      <xdr:colOff>228605</xdr:colOff>
      <xdr:row>5</xdr:row>
      <xdr:rowOff>0</xdr:rowOff>
    </xdr:from>
    <xdr:to>
      <xdr:col>8</xdr:col>
      <xdr:colOff>165803</xdr:colOff>
      <xdr:row>37</xdr:row>
      <xdr:rowOff>25400</xdr:rowOff>
    </xdr:to>
    <xdr:pic>
      <xdr:nvPicPr>
        <xdr:cNvPr id="2" name="図 1">
          <a:extLst>
            <a:ext uri="{FF2B5EF4-FFF2-40B4-BE49-F238E27FC236}">
              <a16:creationId xmlns:a16="http://schemas.microsoft.com/office/drawing/2014/main" id="{00000000-0008-0000-E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5938" y="1024467"/>
          <a:ext cx="1334198" cy="490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127000</xdr:colOff>
      <xdr:row>37</xdr:row>
      <xdr:rowOff>8466</xdr:rowOff>
    </xdr:from>
    <xdr:to>
      <xdr:col>9</xdr:col>
      <xdr:colOff>212607</xdr:colOff>
      <xdr:row>45</xdr:row>
      <xdr:rowOff>50799</xdr:rowOff>
    </xdr:to>
    <xdr:pic>
      <xdr:nvPicPr>
        <xdr:cNvPr id="3" name="図 2">
          <a:extLst>
            <a:ext uri="{FF2B5EF4-FFF2-40B4-BE49-F238E27FC236}">
              <a16:creationId xmlns:a16="http://schemas.microsoft.com/office/drawing/2014/main" id="{00000000-0008-0000-E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4933" y="5909733"/>
          <a:ext cx="2041407" cy="1312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2.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230362</xdr:colOff>
      <xdr:row>39</xdr:row>
      <xdr:rowOff>8466</xdr:rowOff>
    </xdr:to>
    <xdr:pic>
      <xdr:nvPicPr>
        <xdr:cNvPr id="2" name="図 1">
          <a:extLst>
            <a:ext uri="{FF2B5EF4-FFF2-40B4-BE49-F238E27FC236}">
              <a16:creationId xmlns:a16="http://schemas.microsoft.com/office/drawing/2014/main" id="{00000000-0008-0000-E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186162" cy="5240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3.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216425</xdr:colOff>
      <xdr:row>38</xdr:row>
      <xdr:rowOff>143933</xdr:rowOff>
    </xdr:to>
    <xdr:pic>
      <xdr:nvPicPr>
        <xdr:cNvPr id="2" name="図 1">
          <a:extLst>
            <a:ext uri="{FF2B5EF4-FFF2-40B4-BE49-F238E27FC236}">
              <a16:creationId xmlns:a16="http://schemas.microsoft.com/office/drawing/2014/main" id="{00000000-0008-0000-E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172226" cy="519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4.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231236</xdr:colOff>
      <xdr:row>38</xdr:row>
      <xdr:rowOff>143932</xdr:rowOff>
    </xdr:to>
    <xdr:pic>
      <xdr:nvPicPr>
        <xdr:cNvPr id="2" name="図 1">
          <a:extLst>
            <a:ext uri="{FF2B5EF4-FFF2-40B4-BE49-F238E27FC236}">
              <a16:creationId xmlns:a16="http://schemas.microsoft.com/office/drawing/2014/main" id="{00000000-0008-0000-E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87037" cy="519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5.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203200</xdr:colOff>
      <xdr:row>38</xdr:row>
      <xdr:rowOff>157964</xdr:rowOff>
    </xdr:to>
    <xdr:pic>
      <xdr:nvPicPr>
        <xdr:cNvPr id="2" name="図 1">
          <a:extLst>
            <a:ext uri="{FF2B5EF4-FFF2-40B4-BE49-F238E27FC236}">
              <a16:creationId xmlns:a16="http://schemas.microsoft.com/office/drawing/2014/main" id="{00000000-0008-0000-E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122"/>
        <a:stretch/>
      </xdr:blipFill>
      <xdr:spPr bwMode="auto">
        <a:xfrm>
          <a:off x="397932" y="1024467"/>
          <a:ext cx="2159001" cy="5212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6.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270934</xdr:colOff>
      <xdr:row>39</xdr:row>
      <xdr:rowOff>53035</xdr:rowOff>
    </xdr:to>
    <xdr:pic>
      <xdr:nvPicPr>
        <xdr:cNvPr id="2" name="図 1">
          <a:extLst>
            <a:ext uri="{FF2B5EF4-FFF2-40B4-BE49-F238E27FC236}">
              <a16:creationId xmlns:a16="http://schemas.microsoft.com/office/drawing/2014/main" id="{00000000-0008-0000-E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26735" cy="5285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7.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245484</xdr:colOff>
      <xdr:row>39</xdr:row>
      <xdr:rowOff>0</xdr:rowOff>
    </xdr:to>
    <xdr:pic>
      <xdr:nvPicPr>
        <xdr:cNvPr id="2" name="図 1">
          <a:extLst>
            <a:ext uri="{FF2B5EF4-FFF2-40B4-BE49-F238E27FC236}">
              <a16:creationId xmlns:a16="http://schemas.microsoft.com/office/drawing/2014/main" id="{00000000-0008-0000-E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201285" cy="523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8.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10</xdr:col>
      <xdr:colOff>40700</xdr:colOff>
      <xdr:row>38</xdr:row>
      <xdr:rowOff>143932</xdr:rowOff>
    </xdr:to>
    <xdr:pic>
      <xdr:nvPicPr>
        <xdr:cNvPr id="2" name="図 1">
          <a:extLst>
            <a:ext uri="{FF2B5EF4-FFF2-40B4-BE49-F238E27FC236}">
              <a16:creationId xmlns:a16="http://schemas.microsoft.com/office/drawing/2014/main" id="{00000000-0008-0000-E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75901" cy="519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9.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253220</xdr:colOff>
      <xdr:row>38</xdr:row>
      <xdr:rowOff>160866</xdr:rowOff>
    </xdr:to>
    <xdr:pic>
      <xdr:nvPicPr>
        <xdr:cNvPr id="2" name="図 1">
          <a:extLst>
            <a:ext uri="{FF2B5EF4-FFF2-40B4-BE49-F238E27FC236}">
              <a16:creationId xmlns:a16="http://schemas.microsoft.com/office/drawing/2014/main" id="{00000000-0008-0000-E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9020" cy="5215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0.xml><?xml version="1.0" encoding="utf-8"?>
<xdr:wsDr xmlns:xdr="http://schemas.openxmlformats.org/drawingml/2006/spreadsheetDrawing" xmlns:a="http://schemas.openxmlformats.org/drawingml/2006/main">
  <xdr:twoCellAnchor editAs="oneCell">
    <xdr:from>
      <xdr:col>2</xdr:col>
      <xdr:colOff>67731</xdr:colOff>
      <xdr:row>4</xdr:row>
      <xdr:rowOff>228599</xdr:rowOff>
    </xdr:from>
    <xdr:to>
      <xdr:col>9</xdr:col>
      <xdr:colOff>203202</xdr:colOff>
      <xdr:row>39</xdr:row>
      <xdr:rowOff>41637</xdr:rowOff>
    </xdr:to>
    <xdr:pic>
      <xdr:nvPicPr>
        <xdr:cNvPr id="2" name="図 1">
          <a:extLst>
            <a:ext uri="{FF2B5EF4-FFF2-40B4-BE49-F238E27FC236}">
              <a16:creationId xmlns:a16="http://schemas.microsoft.com/office/drawing/2014/main" id="{00000000-0008-0000-EB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734" r="7096"/>
        <a:stretch/>
      </xdr:blipFill>
      <xdr:spPr bwMode="auto">
        <a:xfrm>
          <a:off x="465664" y="1024466"/>
          <a:ext cx="2091271" cy="5274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1.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270934</xdr:colOff>
      <xdr:row>38</xdr:row>
      <xdr:rowOff>132900</xdr:rowOff>
    </xdr:to>
    <xdr:pic>
      <xdr:nvPicPr>
        <xdr:cNvPr id="2" name="図 1">
          <a:extLst>
            <a:ext uri="{FF2B5EF4-FFF2-40B4-BE49-F238E27FC236}">
              <a16:creationId xmlns:a16="http://schemas.microsoft.com/office/drawing/2014/main" id="{00000000-0008-0000-E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26734" cy="5187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2.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10</xdr:col>
      <xdr:colOff>10340</xdr:colOff>
      <xdr:row>39</xdr:row>
      <xdr:rowOff>33866</xdr:rowOff>
    </xdr:to>
    <xdr:pic>
      <xdr:nvPicPr>
        <xdr:cNvPr id="2" name="図 1">
          <a:extLst>
            <a:ext uri="{FF2B5EF4-FFF2-40B4-BE49-F238E27FC236}">
              <a16:creationId xmlns:a16="http://schemas.microsoft.com/office/drawing/2014/main" id="{00000000-0008-0000-E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45540" cy="5266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3.xml><?xml version="1.0" encoding="utf-8"?>
<xdr:wsDr xmlns:xdr="http://schemas.openxmlformats.org/drawingml/2006/spreadsheetDrawing" xmlns:a="http://schemas.openxmlformats.org/drawingml/2006/main">
  <xdr:twoCellAnchor editAs="oneCell">
    <xdr:from>
      <xdr:col>2</xdr:col>
      <xdr:colOff>1</xdr:colOff>
      <xdr:row>4</xdr:row>
      <xdr:rowOff>228599</xdr:rowOff>
    </xdr:from>
    <xdr:to>
      <xdr:col>9</xdr:col>
      <xdr:colOff>241193</xdr:colOff>
      <xdr:row>39</xdr:row>
      <xdr:rowOff>25400</xdr:rowOff>
    </xdr:to>
    <xdr:pic>
      <xdr:nvPicPr>
        <xdr:cNvPr id="2" name="図 1">
          <a:extLst>
            <a:ext uri="{FF2B5EF4-FFF2-40B4-BE49-F238E27FC236}">
              <a16:creationId xmlns:a16="http://schemas.microsoft.com/office/drawing/2014/main" id="{00000000-0008-0000-E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4" y="1024466"/>
          <a:ext cx="2196992" cy="5257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4.xml><?xml version="1.0" encoding="utf-8"?>
<xdr:wsDr xmlns:xdr="http://schemas.openxmlformats.org/drawingml/2006/spreadsheetDrawing" xmlns:a="http://schemas.openxmlformats.org/drawingml/2006/main">
  <xdr:twoCellAnchor editAs="oneCell">
    <xdr:from>
      <xdr:col>2</xdr:col>
      <xdr:colOff>50797</xdr:colOff>
      <xdr:row>4</xdr:row>
      <xdr:rowOff>228599</xdr:rowOff>
    </xdr:from>
    <xdr:to>
      <xdr:col>9</xdr:col>
      <xdr:colOff>270881</xdr:colOff>
      <xdr:row>38</xdr:row>
      <xdr:rowOff>110066</xdr:rowOff>
    </xdr:to>
    <xdr:pic>
      <xdr:nvPicPr>
        <xdr:cNvPr id="2" name="図 1">
          <a:extLst>
            <a:ext uri="{FF2B5EF4-FFF2-40B4-BE49-F238E27FC236}">
              <a16:creationId xmlns:a16="http://schemas.microsoft.com/office/drawing/2014/main" id="{00000000-0008-0000-EF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11"/>
        <a:stretch/>
      </xdr:blipFill>
      <xdr:spPr bwMode="auto">
        <a:xfrm>
          <a:off x="448730" y="1024466"/>
          <a:ext cx="2175884" cy="5164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5.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253862</xdr:colOff>
      <xdr:row>38</xdr:row>
      <xdr:rowOff>93132</xdr:rowOff>
    </xdr:to>
    <xdr:pic>
      <xdr:nvPicPr>
        <xdr:cNvPr id="2" name="図 1">
          <a:extLst>
            <a:ext uri="{FF2B5EF4-FFF2-40B4-BE49-F238E27FC236}">
              <a16:creationId xmlns:a16="http://schemas.microsoft.com/office/drawing/2014/main" id="{00000000-0008-0000-F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09663" cy="5147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6.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202234</xdr:colOff>
      <xdr:row>38</xdr:row>
      <xdr:rowOff>169333</xdr:rowOff>
    </xdr:to>
    <xdr:pic>
      <xdr:nvPicPr>
        <xdr:cNvPr id="2" name="図 1">
          <a:extLst>
            <a:ext uri="{FF2B5EF4-FFF2-40B4-BE49-F238E27FC236}">
              <a16:creationId xmlns:a16="http://schemas.microsoft.com/office/drawing/2014/main" id="{00000000-0008-0000-F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58035" cy="5223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7.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275668</xdr:colOff>
      <xdr:row>38</xdr:row>
      <xdr:rowOff>143933</xdr:rowOff>
    </xdr:to>
    <xdr:pic>
      <xdr:nvPicPr>
        <xdr:cNvPr id="2" name="図 1">
          <a:extLst>
            <a:ext uri="{FF2B5EF4-FFF2-40B4-BE49-F238E27FC236}">
              <a16:creationId xmlns:a16="http://schemas.microsoft.com/office/drawing/2014/main" id="{00000000-0008-0000-F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231469" cy="519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8.xml><?xml version="1.0" encoding="utf-8"?>
<xdr:wsDr xmlns:xdr="http://schemas.openxmlformats.org/drawingml/2006/spreadsheetDrawing" xmlns:a="http://schemas.openxmlformats.org/drawingml/2006/main">
  <xdr:twoCellAnchor editAs="oneCell">
    <xdr:from>
      <xdr:col>2</xdr:col>
      <xdr:colOff>67731</xdr:colOff>
      <xdr:row>4</xdr:row>
      <xdr:rowOff>228599</xdr:rowOff>
    </xdr:from>
    <xdr:to>
      <xdr:col>9</xdr:col>
      <xdr:colOff>187449</xdr:colOff>
      <xdr:row>39</xdr:row>
      <xdr:rowOff>50800</xdr:rowOff>
    </xdr:to>
    <xdr:pic>
      <xdr:nvPicPr>
        <xdr:cNvPr id="2" name="図 1">
          <a:extLst>
            <a:ext uri="{FF2B5EF4-FFF2-40B4-BE49-F238E27FC236}">
              <a16:creationId xmlns:a16="http://schemas.microsoft.com/office/drawing/2014/main" id="{00000000-0008-0000-F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195" r="6499"/>
        <a:stretch/>
      </xdr:blipFill>
      <xdr:spPr bwMode="auto">
        <a:xfrm>
          <a:off x="465664" y="1024466"/>
          <a:ext cx="2075518" cy="5232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9.xml><?xml version="1.0" encoding="utf-8"?>
<xdr:wsDr xmlns:xdr="http://schemas.openxmlformats.org/drawingml/2006/spreadsheetDrawing" xmlns:a="http://schemas.openxmlformats.org/drawingml/2006/main">
  <xdr:twoCellAnchor editAs="oneCell">
    <xdr:from>
      <xdr:col>2</xdr:col>
      <xdr:colOff>25400</xdr:colOff>
      <xdr:row>4</xdr:row>
      <xdr:rowOff>228599</xdr:rowOff>
    </xdr:from>
    <xdr:to>
      <xdr:col>9</xdr:col>
      <xdr:colOff>224137</xdr:colOff>
      <xdr:row>38</xdr:row>
      <xdr:rowOff>160866</xdr:rowOff>
    </xdr:to>
    <xdr:pic>
      <xdr:nvPicPr>
        <xdr:cNvPr id="2" name="図 1">
          <a:extLst>
            <a:ext uri="{FF2B5EF4-FFF2-40B4-BE49-F238E27FC236}">
              <a16:creationId xmlns:a16="http://schemas.microsoft.com/office/drawing/2014/main" id="{00000000-0008-0000-F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3" y="1024466"/>
          <a:ext cx="2154537" cy="5215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0.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262858</xdr:colOff>
      <xdr:row>39</xdr:row>
      <xdr:rowOff>33866</xdr:rowOff>
    </xdr:to>
    <xdr:pic>
      <xdr:nvPicPr>
        <xdr:cNvPr id="2" name="図 1">
          <a:extLst>
            <a:ext uri="{FF2B5EF4-FFF2-40B4-BE49-F238E27FC236}">
              <a16:creationId xmlns:a16="http://schemas.microsoft.com/office/drawing/2014/main" id="{00000000-0008-0000-F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218659" cy="5266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1.xml><?xml version="1.0" encoding="utf-8"?>
<xdr:wsDr xmlns:xdr="http://schemas.openxmlformats.org/drawingml/2006/spreadsheetDrawing" xmlns:a="http://schemas.openxmlformats.org/drawingml/2006/main">
  <xdr:twoCellAnchor editAs="oneCell">
    <xdr:from>
      <xdr:col>2</xdr:col>
      <xdr:colOff>93133</xdr:colOff>
      <xdr:row>4</xdr:row>
      <xdr:rowOff>228599</xdr:rowOff>
    </xdr:from>
    <xdr:to>
      <xdr:col>9</xdr:col>
      <xdr:colOff>203203</xdr:colOff>
      <xdr:row>39</xdr:row>
      <xdr:rowOff>23800</xdr:rowOff>
    </xdr:to>
    <xdr:pic>
      <xdr:nvPicPr>
        <xdr:cNvPr id="2" name="図 1">
          <a:extLst>
            <a:ext uri="{FF2B5EF4-FFF2-40B4-BE49-F238E27FC236}">
              <a16:creationId xmlns:a16="http://schemas.microsoft.com/office/drawing/2014/main" id="{00000000-0008-0000-F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09" r="5768"/>
        <a:stretch/>
      </xdr:blipFill>
      <xdr:spPr bwMode="auto">
        <a:xfrm>
          <a:off x="491066" y="1024466"/>
          <a:ext cx="2065870" cy="5256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2.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191501</xdr:colOff>
      <xdr:row>39</xdr:row>
      <xdr:rowOff>0</xdr:rowOff>
    </xdr:to>
    <xdr:pic>
      <xdr:nvPicPr>
        <xdr:cNvPr id="2" name="図 1">
          <a:extLst>
            <a:ext uri="{FF2B5EF4-FFF2-40B4-BE49-F238E27FC236}">
              <a16:creationId xmlns:a16="http://schemas.microsoft.com/office/drawing/2014/main" id="{00000000-0008-0000-F7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868"/>
        <a:stretch/>
      </xdr:blipFill>
      <xdr:spPr bwMode="auto">
        <a:xfrm>
          <a:off x="397933" y="1024466"/>
          <a:ext cx="2147301" cy="5232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3.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212888</xdr:colOff>
      <xdr:row>38</xdr:row>
      <xdr:rowOff>135466</xdr:rowOff>
    </xdr:to>
    <xdr:pic>
      <xdr:nvPicPr>
        <xdr:cNvPr id="2" name="図 1">
          <a:extLst>
            <a:ext uri="{FF2B5EF4-FFF2-40B4-BE49-F238E27FC236}">
              <a16:creationId xmlns:a16="http://schemas.microsoft.com/office/drawing/2014/main" id="{00000000-0008-0000-F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168689" cy="519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4.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237067</xdr:colOff>
      <xdr:row>39</xdr:row>
      <xdr:rowOff>113644</xdr:rowOff>
    </xdr:to>
    <xdr:pic>
      <xdr:nvPicPr>
        <xdr:cNvPr id="2" name="図 1">
          <a:extLst>
            <a:ext uri="{FF2B5EF4-FFF2-40B4-BE49-F238E27FC236}">
              <a16:creationId xmlns:a16="http://schemas.microsoft.com/office/drawing/2014/main" id="{00000000-0008-0000-F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192868" cy="5346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5.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237066</xdr:colOff>
      <xdr:row>39</xdr:row>
      <xdr:rowOff>113641</xdr:rowOff>
    </xdr:to>
    <xdr:pic>
      <xdr:nvPicPr>
        <xdr:cNvPr id="2" name="図 1">
          <a:extLst>
            <a:ext uri="{FF2B5EF4-FFF2-40B4-BE49-F238E27FC236}">
              <a16:creationId xmlns:a16="http://schemas.microsoft.com/office/drawing/2014/main" id="{00000000-0008-0000-F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92867" cy="53460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6.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271467</xdr:colOff>
      <xdr:row>39</xdr:row>
      <xdr:rowOff>110066</xdr:rowOff>
    </xdr:to>
    <xdr:pic>
      <xdr:nvPicPr>
        <xdr:cNvPr id="2" name="図 1">
          <a:extLst>
            <a:ext uri="{FF2B5EF4-FFF2-40B4-BE49-F238E27FC236}">
              <a16:creationId xmlns:a16="http://schemas.microsoft.com/office/drawing/2014/main" id="{00000000-0008-0000-F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27268" cy="5342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7.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254000</xdr:colOff>
      <xdr:row>38</xdr:row>
      <xdr:rowOff>176072</xdr:rowOff>
    </xdr:to>
    <xdr:pic>
      <xdr:nvPicPr>
        <xdr:cNvPr id="2" name="図 1">
          <a:extLst>
            <a:ext uri="{FF2B5EF4-FFF2-40B4-BE49-F238E27FC236}">
              <a16:creationId xmlns:a16="http://schemas.microsoft.com/office/drawing/2014/main" id="{00000000-0008-0000-F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09801" cy="5230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8.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242461</xdr:colOff>
      <xdr:row>38</xdr:row>
      <xdr:rowOff>135466</xdr:rowOff>
    </xdr:to>
    <xdr:pic>
      <xdr:nvPicPr>
        <xdr:cNvPr id="2" name="図 1">
          <a:extLst>
            <a:ext uri="{FF2B5EF4-FFF2-40B4-BE49-F238E27FC236}">
              <a16:creationId xmlns:a16="http://schemas.microsoft.com/office/drawing/2014/main" id="{00000000-0008-0000-F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198261" cy="519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9.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210186</xdr:colOff>
      <xdr:row>38</xdr:row>
      <xdr:rowOff>59266</xdr:rowOff>
    </xdr:to>
    <xdr:pic>
      <xdr:nvPicPr>
        <xdr:cNvPr id="2" name="図 1">
          <a:extLst>
            <a:ext uri="{FF2B5EF4-FFF2-40B4-BE49-F238E27FC236}">
              <a16:creationId xmlns:a16="http://schemas.microsoft.com/office/drawing/2014/main" id="{00000000-0008-0000-F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165987" cy="5113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0.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212888</xdr:colOff>
      <xdr:row>38</xdr:row>
      <xdr:rowOff>135466</xdr:rowOff>
    </xdr:to>
    <xdr:pic>
      <xdr:nvPicPr>
        <xdr:cNvPr id="2" name="図 1">
          <a:extLst>
            <a:ext uri="{FF2B5EF4-FFF2-40B4-BE49-F238E27FC236}">
              <a16:creationId xmlns:a16="http://schemas.microsoft.com/office/drawing/2014/main" id="{00000000-0008-0000-F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168689" cy="519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1.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257248</xdr:colOff>
      <xdr:row>38</xdr:row>
      <xdr:rowOff>135466</xdr:rowOff>
    </xdr:to>
    <xdr:pic>
      <xdr:nvPicPr>
        <xdr:cNvPr id="2" name="図 1">
          <a:extLst>
            <a:ext uri="{FF2B5EF4-FFF2-40B4-BE49-F238E27FC236}">
              <a16:creationId xmlns:a16="http://schemas.microsoft.com/office/drawing/2014/main" id="{00000000-0008-0000-00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13048" cy="519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2.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257498</xdr:colOff>
      <xdr:row>38</xdr:row>
      <xdr:rowOff>101600</xdr:rowOff>
    </xdr:to>
    <xdr:pic>
      <xdr:nvPicPr>
        <xdr:cNvPr id="2" name="図 1">
          <a:extLst>
            <a:ext uri="{FF2B5EF4-FFF2-40B4-BE49-F238E27FC236}">
              <a16:creationId xmlns:a16="http://schemas.microsoft.com/office/drawing/2014/main" id="{00000000-0008-0000-01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13298" cy="515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3.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260858</xdr:colOff>
      <xdr:row>38</xdr:row>
      <xdr:rowOff>143932</xdr:rowOff>
    </xdr:to>
    <xdr:pic>
      <xdr:nvPicPr>
        <xdr:cNvPr id="2" name="図 1">
          <a:extLst>
            <a:ext uri="{FF2B5EF4-FFF2-40B4-BE49-F238E27FC236}">
              <a16:creationId xmlns:a16="http://schemas.microsoft.com/office/drawing/2014/main" id="{00000000-0008-0000-02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16658" cy="519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4.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202276</xdr:colOff>
      <xdr:row>38</xdr:row>
      <xdr:rowOff>110066</xdr:rowOff>
    </xdr:to>
    <xdr:pic>
      <xdr:nvPicPr>
        <xdr:cNvPr id="2" name="図 1">
          <a:extLst>
            <a:ext uri="{FF2B5EF4-FFF2-40B4-BE49-F238E27FC236}">
              <a16:creationId xmlns:a16="http://schemas.microsoft.com/office/drawing/2014/main" id="{00000000-0008-0000-03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158076" cy="5164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5.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194734</xdr:colOff>
      <xdr:row>38</xdr:row>
      <xdr:rowOff>92018</xdr:rowOff>
    </xdr:to>
    <xdr:pic>
      <xdr:nvPicPr>
        <xdr:cNvPr id="2" name="図 1">
          <a:extLst>
            <a:ext uri="{FF2B5EF4-FFF2-40B4-BE49-F238E27FC236}">
              <a16:creationId xmlns:a16="http://schemas.microsoft.com/office/drawing/2014/main" id="{00000000-0008-0000-04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150534" cy="5146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6.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206302</xdr:colOff>
      <xdr:row>38</xdr:row>
      <xdr:rowOff>84666</xdr:rowOff>
    </xdr:to>
    <xdr:pic>
      <xdr:nvPicPr>
        <xdr:cNvPr id="2" name="図 1">
          <a:extLst>
            <a:ext uri="{FF2B5EF4-FFF2-40B4-BE49-F238E27FC236}">
              <a16:creationId xmlns:a16="http://schemas.microsoft.com/office/drawing/2014/main" id="{00000000-0008-0000-05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162103" cy="5139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7.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192466</xdr:colOff>
      <xdr:row>38</xdr:row>
      <xdr:rowOff>110066</xdr:rowOff>
    </xdr:to>
    <xdr:pic>
      <xdr:nvPicPr>
        <xdr:cNvPr id="2" name="図 1">
          <a:extLst>
            <a:ext uri="{FF2B5EF4-FFF2-40B4-BE49-F238E27FC236}">
              <a16:creationId xmlns:a16="http://schemas.microsoft.com/office/drawing/2014/main" id="{00000000-0008-0000-06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148266" cy="5164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8.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239197</xdr:colOff>
      <xdr:row>38</xdr:row>
      <xdr:rowOff>93133</xdr:rowOff>
    </xdr:to>
    <xdr:pic>
      <xdr:nvPicPr>
        <xdr:cNvPr id="2" name="図 1">
          <a:extLst>
            <a:ext uri="{FF2B5EF4-FFF2-40B4-BE49-F238E27FC236}">
              <a16:creationId xmlns:a16="http://schemas.microsoft.com/office/drawing/2014/main" id="{00000000-0008-0000-07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194997" cy="5147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9.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227674</xdr:colOff>
      <xdr:row>38</xdr:row>
      <xdr:rowOff>135466</xdr:rowOff>
    </xdr:to>
    <xdr:pic>
      <xdr:nvPicPr>
        <xdr:cNvPr id="2" name="図 1">
          <a:extLst>
            <a:ext uri="{FF2B5EF4-FFF2-40B4-BE49-F238E27FC236}">
              <a16:creationId xmlns:a16="http://schemas.microsoft.com/office/drawing/2014/main" id="{00000000-0008-0000-08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183475" cy="5190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0.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264766</xdr:colOff>
      <xdr:row>38</xdr:row>
      <xdr:rowOff>118532</xdr:rowOff>
    </xdr:to>
    <xdr:pic>
      <xdr:nvPicPr>
        <xdr:cNvPr id="2" name="図 1">
          <a:extLst>
            <a:ext uri="{FF2B5EF4-FFF2-40B4-BE49-F238E27FC236}">
              <a16:creationId xmlns:a16="http://schemas.microsoft.com/office/drawing/2014/main" id="{00000000-0008-0000-09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20566" cy="5173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1.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220134</xdr:colOff>
      <xdr:row>38</xdr:row>
      <xdr:rowOff>117540</xdr:rowOff>
    </xdr:to>
    <xdr:pic>
      <xdr:nvPicPr>
        <xdr:cNvPr id="2" name="図 1">
          <a:extLst>
            <a:ext uri="{FF2B5EF4-FFF2-40B4-BE49-F238E27FC236}">
              <a16:creationId xmlns:a16="http://schemas.microsoft.com/office/drawing/2014/main" id="{00000000-0008-0000-0A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175934" cy="5172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2.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270934</xdr:colOff>
      <xdr:row>38</xdr:row>
      <xdr:rowOff>132902</xdr:rowOff>
    </xdr:to>
    <xdr:pic>
      <xdr:nvPicPr>
        <xdr:cNvPr id="2" name="図 1">
          <a:extLst>
            <a:ext uri="{FF2B5EF4-FFF2-40B4-BE49-F238E27FC236}">
              <a16:creationId xmlns:a16="http://schemas.microsoft.com/office/drawing/2014/main" id="{00000000-0008-0000-0B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26734" cy="5187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3.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245534</xdr:colOff>
      <xdr:row>38</xdr:row>
      <xdr:rowOff>107994</xdr:rowOff>
    </xdr:to>
    <xdr:pic>
      <xdr:nvPicPr>
        <xdr:cNvPr id="2" name="図 1">
          <a:extLst>
            <a:ext uri="{FF2B5EF4-FFF2-40B4-BE49-F238E27FC236}">
              <a16:creationId xmlns:a16="http://schemas.microsoft.com/office/drawing/2014/main" id="{00000000-0008-0000-0C01-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1334" cy="5162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4.xml><?xml version="1.0" encoding="utf-8"?>
<xdr:wsDr xmlns:xdr="http://schemas.openxmlformats.org/drawingml/2006/spreadsheetDrawing" xmlns:a="http://schemas.openxmlformats.org/drawingml/2006/main">
  <xdr:twoCellAnchor editAs="oneCell">
    <xdr:from>
      <xdr:col>2</xdr:col>
      <xdr:colOff>25396</xdr:colOff>
      <xdr:row>6</xdr:row>
      <xdr:rowOff>127000</xdr:rowOff>
    </xdr:from>
    <xdr:to>
      <xdr:col>9</xdr:col>
      <xdr:colOff>268666</xdr:colOff>
      <xdr:row>36</xdr:row>
      <xdr:rowOff>101600</xdr:rowOff>
    </xdr:to>
    <xdr:pic>
      <xdr:nvPicPr>
        <xdr:cNvPr id="2" name="図 1">
          <a:extLst>
            <a:ext uri="{FF2B5EF4-FFF2-40B4-BE49-F238E27FC236}">
              <a16:creationId xmlns:a16="http://schemas.microsoft.com/office/drawing/2014/main" id="{00000000-0008-0000-0D01-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588" r="4788"/>
        <a:stretch/>
      </xdr:blipFill>
      <xdr:spPr bwMode="auto">
        <a:xfrm>
          <a:off x="423329" y="1303867"/>
          <a:ext cx="2199070" cy="454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5.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001-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001-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001-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001-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001-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001-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001-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001-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001-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001-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001-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001-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001-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001-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001-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001-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001-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001-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001-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001-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369" headerRowBorderDxfId="370" tableBorderDxfId="368">
  <autoFilter ref="B15:B21" xr:uid="{00000000-0009-0000-0100-000001000000}"/>
  <tableColumns count="1">
    <tableColumn id="1" xr3:uid="{00000000-0010-0000-0000-000001000000}" name="対象箇所" dataDxfId="36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366" headerRowBorderDxfId="365" tableBorderDxfId="364">
  <autoFilter ref="C15:J46" xr:uid="{00000000-0009-0000-0100-000002000000}"/>
  <tableColumns count="8">
    <tableColumn id="9" xr3:uid="{00000000-0010-0000-0100-000009000000}" name="部位区分" totalsRowLabel="集計" dataDxfId="363" totalsRowDxfId="362"/>
    <tableColumn id="2" xr3:uid="{00000000-0010-0000-0100-000002000000}" name="変状区分" dataDxfId="361" totalsRowDxfId="360"/>
    <tableColumn id="7" xr3:uid="{00000000-0010-0000-0100-000007000000}" name="変状種類" dataDxfId="359" totalsRowDxfId="358"/>
    <tableColumn id="4" xr3:uid="{00000000-0010-0000-0100-000004000000}" name="対策区分" dataDxfId="357" totalsRowDxfId="356"/>
    <tableColumn id="5" xr3:uid="{00000000-0010-0000-0100-000005000000}" name="健全性" dataDxfId="355" totalsRowDxfId="354"/>
    <tableColumn id="12" xr3:uid="{00000000-0010-0000-0100-00000C000000}" name="調査の要否" dataDxfId="353" totalsRowDxfId="352"/>
    <tableColumn id="10" xr3:uid="{00000000-0010-0000-0100-00000A000000}" name="措置の要否" dataDxfId="351" totalsRowDxfId="350"/>
    <tableColumn id="11" xr3:uid="{00000000-0010-0000-0100-00000B000000}" name="実施有無" totalsRowFunction="count" dataDxfId="349" totalsRowDxfId="34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347" tableBorderDxfId="346">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345" tableBorderDxfId="344">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343" headerRowBorderDxfId="342" tableBorderDxfId="341">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340" headerRowBorderDxfId="339" tableBorderDxfId="338">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336" headerRowBorderDxfId="337" tableBorderDxfId="335">
  <autoFilter ref="B5:B12" xr:uid="{00000000-0009-0000-0100-000003000000}"/>
  <tableColumns count="1">
    <tableColumn id="1" xr3:uid="{00000000-0010-0000-0800-000001000000}" name="トンネルの分類" dataDxfId="33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332" headerRowBorderDxfId="333" tableBorderDxfId="331">
  <autoFilter ref="C5:E11" xr:uid="{00000000-0009-0000-0100-000004000000}"/>
  <tableColumns count="3">
    <tableColumn id="1" xr3:uid="{00000000-0010-0000-0900-000001000000}" name="トンネル工法" dataDxfId="330"/>
    <tableColumn id="2" xr3:uid="{00000000-0010-0000-0900-000002000000}" name="緊急輸送路" dataDxfId="329"/>
    <tableColumn id="3" xr3:uid="{00000000-0010-0000-0900-000003000000}" name="代替路" dataDxfId="32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180.xml"/><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2" Type="http://schemas.openxmlformats.org/officeDocument/2006/relationships/drawing" Target="../drawings/drawing183.xml"/><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2" Type="http://schemas.openxmlformats.org/officeDocument/2006/relationships/drawing" Target="../drawings/drawing184.xml"/><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2" Type="http://schemas.openxmlformats.org/officeDocument/2006/relationships/drawing" Target="../drawings/drawing185.xml"/><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2" Type="http://schemas.openxmlformats.org/officeDocument/2006/relationships/drawing" Target="../drawings/drawing187.xml"/><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2" Type="http://schemas.openxmlformats.org/officeDocument/2006/relationships/drawing" Target="../drawings/drawing188.xml"/><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2" Type="http://schemas.openxmlformats.org/officeDocument/2006/relationships/drawing" Target="../drawings/drawing189.x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2" Type="http://schemas.openxmlformats.org/officeDocument/2006/relationships/drawing" Target="../drawings/drawing191.xml"/><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2" Type="http://schemas.openxmlformats.org/officeDocument/2006/relationships/drawing" Target="../drawings/drawing192.xml"/><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2" Type="http://schemas.openxmlformats.org/officeDocument/2006/relationships/drawing" Target="../drawings/drawing193.xml"/><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2" Type="http://schemas.openxmlformats.org/officeDocument/2006/relationships/drawing" Target="../drawings/drawing195.xml"/><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2" Type="http://schemas.openxmlformats.org/officeDocument/2006/relationships/drawing" Target="../drawings/drawing196.xml"/><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2" Type="http://schemas.openxmlformats.org/officeDocument/2006/relationships/drawing" Target="../drawings/drawing197.xml"/><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2" Type="http://schemas.openxmlformats.org/officeDocument/2006/relationships/drawing" Target="../drawings/drawing198.xml"/><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2" Type="http://schemas.openxmlformats.org/officeDocument/2006/relationships/drawing" Target="../drawings/drawing199.xml"/><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2" Type="http://schemas.openxmlformats.org/officeDocument/2006/relationships/drawing" Target="../drawings/drawing200.xml"/><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2" Type="http://schemas.openxmlformats.org/officeDocument/2006/relationships/drawing" Target="../drawings/drawing201.xml"/><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2" Type="http://schemas.openxmlformats.org/officeDocument/2006/relationships/drawing" Target="../drawings/drawing202.xml"/><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2" Type="http://schemas.openxmlformats.org/officeDocument/2006/relationships/drawing" Target="../drawings/drawing203.xml"/><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2" Type="http://schemas.openxmlformats.org/officeDocument/2006/relationships/drawing" Target="../drawings/drawing204.xml"/><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2" Type="http://schemas.openxmlformats.org/officeDocument/2006/relationships/drawing" Target="../drawings/drawing205.xml"/><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2" Type="http://schemas.openxmlformats.org/officeDocument/2006/relationships/drawing" Target="../drawings/drawing206.xml"/><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2" Type="http://schemas.openxmlformats.org/officeDocument/2006/relationships/drawing" Target="../drawings/drawing207.xml"/><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2" Type="http://schemas.openxmlformats.org/officeDocument/2006/relationships/drawing" Target="../drawings/drawing208.xml"/><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2" Type="http://schemas.openxmlformats.org/officeDocument/2006/relationships/drawing" Target="../drawings/drawing209.xml"/><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2" Type="http://schemas.openxmlformats.org/officeDocument/2006/relationships/drawing" Target="../drawings/drawing210.xml"/><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2" Type="http://schemas.openxmlformats.org/officeDocument/2006/relationships/drawing" Target="../drawings/drawing211.xml"/><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2" Type="http://schemas.openxmlformats.org/officeDocument/2006/relationships/drawing" Target="../drawings/drawing212.xml"/><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2" Type="http://schemas.openxmlformats.org/officeDocument/2006/relationships/drawing" Target="../drawings/drawing213.xml"/><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2" Type="http://schemas.openxmlformats.org/officeDocument/2006/relationships/drawing" Target="../drawings/drawing214.xml"/><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2" Type="http://schemas.openxmlformats.org/officeDocument/2006/relationships/drawing" Target="../drawings/drawing215.xml"/><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2" Type="http://schemas.openxmlformats.org/officeDocument/2006/relationships/drawing" Target="../drawings/drawing216.xml"/><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2" Type="http://schemas.openxmlformats.org/officeDocument/2006/relationships/drawing" Target="../drawings/drawing217.xml"/><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2" Type="http://schemas.openxmlformats.org/officeDocument/2006/relationships/drawing" Target="../drawings/drawing218.xml"/><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2" Type="http://schemas.openxmlformats.org/officeDocument/2006/relationships/drawing" Target="../drawings/drawing219.xml"/><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2" Type="http://schemas.openxmlformats.org/officeDocument/2006/relationships/drawing" Target="../drawings/drawing220.xml"/><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2" Type="http://schemas.openxmlformats.org/officeDocument/2006/relationships/drawing" Target="../drawings/drawing221.xml"/><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2" Type="http://schemas.openxmlformats.org/officeDocument/2006/relationships/drawing" Target="../drawings/drawing222.xml"/><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2" Type="http://schemas.openxmlformats.org/officeDocument/2006/relationships/drawing" Target="../drawings/drawing223.xml"/><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2" Type="http://schemas.openxmlformats.org/officeDocument/2006/relationships/drawing" Target="../drawings/drawing224.xml"/><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2" Type="http://schemas.openxmlformats.org/officeDocument/2006/relationships/drawing" Target="../drawings/drawing225.xml"/><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2" Type="http://schemas.openxmlformats.org/officeDocument/2006/relationships/drawing" Target="../drawings/drawing226.xml"/><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2" Type="http://schemas.openxmlformats.org/officeDocument/2006/relationships/drawing" Target="../drawings/drawing227.xml"/><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2" Type="http://schemas.openxmlformats.org/officeDocument/2006/relationships/drawing" Target="../drawings/drawing228.xml"/><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2" Type="http://schemas.openxmlformats.org/officeDocument/2006/relationships/drawing" Target="../drawings/drawing229.xml"/><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2" Type="http://schemas.openxmlformats.org/officeDocument/2006/relationships/drawing" Target="../drawings/drawing230.xml"/><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2" Type="http://schemas.openxmlformats.org/officeDocument/2006/relationships/drawing" Target="../drawings/drawing231.xml"/><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2" Type="http://schemas.openxmlformats.org/officeDocument/2006/relationships/drawing" Target="../drawings/drawing232.xml"/><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2" Type="http://schemas.openxmlformats.org/officeDocument/2006/relationships/drawing" Target="../drawings/drawing233.xml"/><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2" Type="http://schemas.openxmlformats.org/officeDocument/2006/relationships/drawing" Target="../drawings/drawing234.xml"/><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2" Type="http://schemas.openxmlformats.org/officeDocument/2006/relationships/drawing" Target="../drawings/drawing235.xml"/><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2" Type="http://schemas.openxmlformats.org/officeDocument/2006/relationships/drawing" Target="../drawings/drawing236.xml"/><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2" Type="http://schemas.openxmlformats.org/officeDocument/2006/relationships/drawing" Target="../drawings/drawing237.xml"/><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2" Type="http://schemas.openxmlformats.org/officeDocument/2006/relationships/drawing" Target="../drawings/drawing238.xml"/><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2" Type="http://schemas.openxmlformats.org/officeDocument/2006/relationships/drawing" Target="../drawings/drawing239.xml"/><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2" Type="http://schemas.openxmlformats.org/officeDocument/2006/relationships/drawing" Target="../drawings/drawing240.xml"/><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2" Type="http://schemas.openxmlformats.org/officeDocument/2006/relationships/drawing" Target="../drawings/drawing241.xml"/><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2" Type="http://schemas.openxmlformats.org/officeDocument/2006/relationships/drawing" Target="../drawings/drawing242.xml"/><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2" Type="http://schemas.openxmlformats.org/officeDocument/2006/relationships/drawing" Target="../drawings/drawing243.xml"/><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2" Type="http://schemas.openxmlformats.org/officeDocument/2006/relationships/drawing" Target="../drawings/drawing244.xml"/><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2" Type="http://schemas.openxmlformats.org/officeDocument/2006/relationships/drawing" Target="../drawings/drawing245.xml"/><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2" Type="http://schemas.openxmlformats.org/officeDocument/2006/relationships/drawing" Target="../drawings/drawing246.xml"/><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2" Type="http://schemas.openxmlformats.org/officeDocument/2006/relationships/drawing" Target="../drawings/drawing247.xml"/><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2" Type="http://schemas.openxmlformats.org/officeDocument/2006/relationships/drawing" Target="../drawings/drawing248.xml"/><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2" Type="http://schemas.openxmlformats.org/officeDocument/2006/relationships/drawing" Target="../drawings/drawing249.xml"/><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2" Type="http://schemas.openxmlformats.org/officeDocument/2006/relationships/drawing" Target="../drawings/drawing250.xml"/><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2" Type="http://schemas.openxmlformats.org/officeDocument/2006/relationships/drawing" Target="../drawings/drawing251.xml"/><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2" Type="http://schemas.openxmlformats.org/officeDocument/2006/relationships/drawing" Target="../drawings/drawing252.xml"/><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2" Type="http://schemas.openxmlformats.org/officeDocument/2006/relationships/drawing" Target="../drawings/drawing253.xml"/><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2" Type="http://schemas.openxmlformats.org/officeDocument/2006/relationships/drawing" Target="../drawings/drawing254.xml"/><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2" Type="http://schemas.openxmlformats.org/officeDocument/2006/relationships/drawing" Target="../drawings/drawing255.xml"/><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2" Type="http://schemas.openxmlformats.org/officeDocument/2006/relationships/drawing" Target="../drawings/drawing256.xml"/><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2" Type="http://schemas.openxmlformats.org/officeDocument/2006/relationships/drawing" Target="../drawings/drawing257.xml"/><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2" Type="http://schemas.openxmlformats.org/officeDocument/2006/relationships/drawing" Target="../drawings/drawing258.xml"/><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2" Type="http://schemas.openxmlformats.org/officeDocument/2006/relationships/drawing" Target="../drawings/drawing259.xml"/><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2" Type="http://schemas.openxmlformats.org/officeDocument/2006/relationships/drawing" Target="../drawings/drawing260.xml"/><Relationship Id="rId1" Type="http://schemas.openxmlformats.org/officeDocument/2006/relationships/printerSettings" Target="../printerSettings/printerSettings266.bin"/></Relationships>
</file>

<file path=xl/worksheets/_rels/sheet267.xml.rels><?xml version="1.0" encoding="UTF-8" standalone="yes"?>
<Relationships xmlns="http://schemas.openxmlformats.org/package/2006/relationships"><Relationship Id="rId2" Type="http://schemas.openxmlformats.org/officeDocument/2006/relationships/drawing" Target="../drawings/drawing261.xml"/><Relationship Id="rId1" Type="http://schemas.openxmlformats.org/officeDocument/2006/relationships/printerSettings" Target="../printerSettings/printerSettings267.bin"/></Relationships>
</file>

<file path=xl/worksheets/_rels/sheet268.xml.rels><?xml version="1.0" encoding="UTF-8" standalone="yes"?>
<Relationships xmlns="http://schemas.openxmlformats.org/package/2006/relationships"><Relationship Id="rId2" Type="http://schemas.openxmlformats.org/officeDocument/2006/relationships/drawing" Target="../drawings/drawing262.xml"/><Relationship Id="rId1" Type="http://schemas.openxmlformats.org/officeDocument/2006/relationships/printerSettings" Target="../printerSettings/printerSettings268.bin"/></Relationships>
</file>

<file path=xl/worksheets/_rels/sheet269.xml.rels><?xml version="1.0" encoding="UTF-8" standalone="yes"?>
<Relationships xmlns="http://schemas.openxmlformats.org/package/2006/relationships"><Relationship Id="rId2" Type="http://schemas.openxmlformats.org/officeDocument/2006/relationships/drawing" Target="../drawings/drawing263.xml"/><Relationship Id="rId1" Type="http://schemas.openxmlformats.org/officeDocument/2006/relationships/printerSettings" Target="../printerSettings/printerSettings269.bin"/></Relationships>
</file>

<file path=xl/worksheets/_rels/sheet270.xml.rels><?xml version="1.0" encoding="UTF-8" standalone="yes"?>
<Relationships xmlns="http://schemas.openxmlformats.org/package/2006/relationships"><Relationship Id="rId2" Type="http://schemas.openxmlformats.org/officeDocument/2006/relationships/drawing" Target="../drawings/drawing264.xml"/><Relationship Id="rId1" Type="http://schemas.openxmlformats.org/officeDocument/2006/relationships/printerSettings" Target="../printerSettings/printerSettings270.bin"/></Relationships>
</file>

<file path=xl/worksheets/_rels/sheet271.xml.rels><?xml version="1.0" encoding="UTF-8" standalone="yes"?>
<Relationships xmlns="http://schemas.openxmlformats.org/package/2006/relationships"><Relationship Id="rId1" Type="http://schemas.openxmlformats.org/officeDocument/2006/relationships/printerSettings" Target="../printerSettings/printerSettings271.bin"/></Relationships>
</file>

<file path=xl/worksheets/_rels/sheet272.xml.rels><?xml version="1.0" encoding="UTF-8" standalone="yes"?>
<Relationships xmlns="http://schemas.openxmlformats.org/package/2006/relationships"><Relationship Id="rId1" Type="http://schemas.openxmlformats.org/officeDocument/2006/relationships/printerSettings" Target="../printerSettings/printerSettings272.bin"/></Relationships>
</file>

<file path=xl/worksheets/_rels/sheet273.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65.xml"/><Relationship Id="rId1" Type="http://schemas.openxmlformats.org/officeDocument/2006/relationships/printerSettings" Target="../printerSettings/printerSettings273.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view="pageBreakPreview" zoomScaleNormal="85" zoomScaleSheetLayoutView="100" workbookViewId="0">
      <selection activeCell="H13" sqref="H13:N15"/>
    </sheetView>
  </sheetViews>
  <sheetFormatPr defaultRowHeight="13.2" x14ac:dyDescent="0.2"/>
  <cols>
    <col min="1" max="2" width="8.88671875" customWidth="1"/>
    <col min="3" max="3" width="9" customWidth="1"/>
    <col min="4" max="4" width="8.88671875" customWidth="1"/>
  </cols>
  <sheetData>
    <row r="1" spans="1:14" x14ac:dyDescent="0.2">
      <c r="A1" s="258" t="s">
        <v>428</v>
      </c>
      <c r="B1" s="258"/>
      <c r="C1" s="258"/>
      <c r="D1" s="258"/>
      <c r="E1" s="258"/>
      <c r="F1" s="258"/>
      <c r="G1" s="258"/>
      <c r="H1" s="258"/>
      <c r="I1" s="258"/>
      <c r="J1" s="258"/>
      <c r="K1" s="258"/>
      <c r="L1" s="258"/>
      <c r="M1" s="258"/>
      <c r="N1" s="258"/>
    </row>
    <row r="2" spans="1:14" x14ac:dyDescent="0.2">
      <c r="A2" s="258"/>
      <c r="B2" s="258"/>
      <c r="C2" s="258"/>
      <c r="D2" s="258"/>
      <c r="E2" s="258"/>
      <c r="F2" s="258"/>
      <c r="G2" s="258"/>
      <c r="H2" s="258"/>
      <c r="I2" s="258"/>
      <c r="J2" s="258"/>
      <c r="K2" s="258"/>
      <c r="L2" s="258"/>
      <c r="M2" s="258"/>
      <c r="N2" s="258"/>
    </row>
    <row r="3" spans="1:14" x14ac:dyDescent="0.2">
      <c r="A3" s="259" t="s">
        <v>438</v>
      </c>
      <c r="B3" s="259"/>
      <c r="C3" s="259"/>
      <c r="D3" s="259"/>
      <c r="E3" s="259"/>
      <c r="F3" s="259"/>
      <c r="G3" s="259"/>
      <c r="H3" s="260" t="s">
        <v>439</v>
      </c>
      <c r="I3" s="260"/>
      <c r="J3" s="260"/>
      <c r="K3" s="260"/>
      <c r="L3" s="260"/>
      <c r="M3" s="260"/>
      <c r="N3" s="260"/>
    </row>
    <row r="4" spans="1:14" x14ac:dyDescent="0.2">
      <c r="H4" t="s">
        <v>441</v>
      </c>
    </row>
    <row r="5" spans="1:14" x14ac:dyDescent="0.2">
      <c r="H5" s="257" t="s">
        <v>440</v>
      </c>
      <c r="I5" s="257"/>
      <c r="J5" s="257"/>
      <c r="K5" s="257"/>
      <c r="L5" s="257"/>
      <c r="M5" s="257"/>
      <c r="N5" s="257"/>
    </row>
    <row r="6" spans="1:14" x14ac:dyDescent="0.2">
      <c r="H6" s="257"/>
      <c r="I6" s="257"/>
      <c r="J6" s="257"/>
      <c r="K6" s="257"/>
      <c r="L6" s="257"/>
      <c r="M6" s="257"/>
      <c r="N6" s="257"/>
    </row>
    <row r="7" spans="1:14" x14ac:dyDescent="0.2">
      <c r="H7" s="257"/>
      <c r="I7" s="257"/>
      <c r="J7" s="257"/>
      <c r="K7" s="257"/>
      <c r="L7" s="257"/>
      <c r="M7" s="257"/>
      <c r="N7" s="257"/>
    </row>
    <row r="8" spans="1:14" x14ac:dyDescent="0.2">
      <c r="H8" s="257"/>
      <c r="I8" s="257"/>
      <c r="J8" s="257"/>
      <c r="K8" s="257"/>
      <c r="L8" s="257"/>
      <c r="M8" s="257"/>
      <c r="N8" s="257"/>
    </row>
    <row r="9" spans="1:14" x14ac:dyDescent="0.2">
      <c r="H9" t="s">
        <v>573</v>
      </c>
    </row>
    <row r="10" spans="1:14" x14ac:dyDescent="0.2">
      <c r="H10" s="256" t="s">
        <v>442</v>
      </c>
      <c r="I10" s="256"/>
      <c r="J10" s="256"/>
      <c r="K10" s="256"/>
      <c r="L10" s="256"/>
      <c r="M10" s="256"/>
      <c r="N10" s="256"/>
    </row>
    <row r="11" spans="1:14" x14ac:dyDescent="0.2">
      <c r="H11" s="256"/>
      <c r="I11" s="256"/>
      <c r="J11" s="256"/>
      <c r="K11" s="256"/>
      <c r="L11" s="256"/>
      <c r="M11" s="256"/>
      <c r="N11" s="256"/>
    </row>
    <row r="12" spans="1:14" x14ac:dyDescent="0.2">
      <c r="H12" t="s">
        <v>443</v>
      </c>
    </row>
    <row r="13" spans="1:14" ht="13.5" customHeight="1" x14ac:dyDescent="0.2">
      <c r="H13" s="256" t="s">
        <v>444</v>
      </c>
      <c r="I13" s="256"/>
      <c r="J13" s="256"/>
      <c r="K13" s="256"/>
      <c r="L13" s="256"/>
      <c r="M13" s="256"/>
      <c r="N13" s="256"/>
    </row>
    <row r="14" spans="1:14" x14ac:dyDescent="0.2">
      <c r="H14" s="256"/>
      <c r="I14" s="256"/>
      <c r="J14" s="256"/>
      <c r="K14" s="256"/>
      <c r="L14" s="256"/>
      <c r="M14" s="256"/>
      <c r="N14" s="256"/>
    </row>
    <row r="15" spans="1:14" x14ac:dyDescent="0.2">
      <c r="H15" s="256"/>
      <c r="I15" s="256"/>
      <c r="J15" s="256"/>
      <c r="K15" s="256"/>
      <c r="L15" s="256"/>
      <c r="M15" s="256"/>
      <c r="N15" s="256"/>
    </row>
    <row r="16" spans="1:14" x14ac:dyDescent="0.2">
      <c r="H16" t="s">
        <v>445</v>
      </c>
    </row>
    <row r="17" spans="8:14" x14ac:dyDescent="0.2">
      <c r="H17" s="256" t="s">
        <v>446</v>
      </c>
      <c r="I17" s="256"/>
      <c r="J17" s="256"/>
      <c r="K17" s="256"/>
      <c r="L17" s="256"/>
      <c r="M17" s="256"/>
      <c r="N17" s="256"/>
    </row>
    <row r="18" spans="8:14" x14ac:dyDescent="0.2">
      <c r="H18" s="256"/>
      <c r="I18" s="256"/>
      <c r="J18" s="256"/>
      <c r="K18" s="256"/>
      <c r="L18" s="256"/>
      <c r="M18" s="256"/>
      <c r="N18" s="256"/>
    </row>
    <row r="19" spans="8:14" x14ac:dyDescent="0.2">
      <c r="H19" t="s">
        <v>447</v>
      </c>
    </row>
    <row r="20" spans="8:14" x14ac:dyDescent="0.2">
      <c r="H20" s="256" t="s">
        <v>448</v>
      </c>
      <c r="I20" s="256"/>
      <c r="J20" s="256"/>
      <c r="K20" s="256"/>
      <c r="L20" s="256"/>
      <c r="M20" s="256"/>
      <c r="N20" s="256"/>
    </row>
    <row r="21" spans="8:14" x14ac:dyDescent="0.2">
      <c r="H21" s="256"/>
      <c r="I21" s="256"/>
      <c r="J21" s="256"/>
      <c r="K21" s="256"/>
      <c r="L21" s="256"/>
      <c r="M21" s="256"/>
      <c r="N21" s="256"/>
    </row>
    <row r="22" spans="8:14" x14ac:dyDescent="0.2">
      <c r="H22" t="s">
        <v>449</v>
      </c>
    </row>
    <row r="23" spans="8:14" x14ac:dyDescent="0.2">
      <c r="H23" t="s">
        <v>450</v>
      </c>
    </row>
    <row r="24" spans="8:14" x14ac:dyDescent="0.2">
      <c r="H24" t="s">
        <v>451</v>
      </c>
    </row>
    <row r="25" spans="8:14" ht="13.5" customHeight="1" x14ac:dyDescent="0.2">
      <c r="H25" s="256" t="s">
        <v>452</v>
      </c>
      <c r="I25" s="256"/>
      <c r="J25" s="256"/>
      <c r="K25" s="256"/>
      <c r="L25" s="256"/>
      <c r="M25" s="256"/>
      <c r="N25" s="256"/>
    </row>
    <row r="26" spans="8:14" x14ac:dyDescent="0.2">
      <c r="H26" s="256"/>
      <c r="I26" s="256"/>
      <c r="J26" s="256"/>
      <c r="K26" s="256"/>
      <c r="L26" s="256"/>
      <c r="M26" s="256"/>
      <c r="N26" s="256"/>
    </row>
    <row r="27" spans="8:14" ht="12" customHeight="1" x14ac:dyDescent="0.2">
      <c r="H27" s="261" t="s">
        <v>453</v>
      </c>
      <c r="I27" s="261"/>
      <c r="J27" s="261"/>
      <c r="K27" s="261"/>
      <c r="L27" s="261"/>
      <c r="M27" s="261"/>
      <c r="N27" s="261"/>
    </row>
    <row r="28" spans="8:14" x14ac:dyDescent="0.2">
      <c r="H28" t="s">
        <v>454</v>
      </c>
    </row>
    <row r="29" spans="8:14" x14ac:dyDescent="0.2">
      <c r="H29" s="260" t="s">
        <v>556</v>
      </c>
      <c r="I29" s="260"/>
      <c r="J29" s="260"/>
      <c r="K29" s="260"/>
      <c r="L29" s="260"/>
      <c r="M29" s="260"/>
      <c r="N29" s="260"/>
    </row>
    <row r="30" spans="8:14" x14ac:dyDescent="0.2">
      <c r="H30" t="s">
        <v>574</v>
      </c>
    </row>
    <row r="31" spans="8:14" ht="13.35" customHeight="1" x14ac:dyDescent="0.2">
      <c r="H31" s="256" t="s">
        <v>576</v>
      </c>
      <c r="I31" s="256"/>
      <c r="J31" s="256"/>
      <c r="K31" s="256"/>
      <c r="L31" s="256"/>
      <c r="M31" s="256"/>
      <c r="N31" s="256"/>
    </row>
    <row r="32" spans="8:14" x14ac:dyDescent="0.2">
      <c r="H32" s="256"/>
      <c r="I32" s="256"/>
      <c r="J32" s="256"/>
      <c r="K32" s="256"/>
      <c r="L32" s="256"/>
      <c r="M32" s="256"/>
      <c r="N32" s="256"/>
    </row>
    <row r="33" spans="2:14" x14ac:dyDescent="0.2">
      <c r="H33" s="256"/>
      <c r="I33" s="256"/>
      <c r="J33" s="256"/>
      <c r="K33" s="256"/>
      <c r="L33" s="256"/>
      <c r="M33" s="256"/>
      <c r="N33" s="256"/>
    </row>
    <row r="34" spans="2:14" x14ac:dyDescent="0.2">
      <c r="H34" s="256"/>
      <c r="I34" s="256"/>
      <c r="J34" s="256"/>
      <c r="K34" s="256"/>
      <c r="L34" s="256"/>
      <c r="M34" s="256"/>
      <c r="N34" s="256"/>
    </row>
    <row r="35" spans="2:14" x14ac:dyDescent="0.2">
      <c r="B35" s="257"/>
      <c r="C35" s="257"/>
      <c r="D35" s="184"/>
      <c r="H35" s="256"/>
      <c r="I35" s="256"/>
      <c r="J35" s="256"/>
      <c r="K35" s="256"/>
      <c r="L35" s="256"/>
      <c r="M35" s="256"/>
      <c r="N35" s="256"/>
    </row>
    <row r="36" spans="2:14" x14ac:dyDescent="0.2">
      <c r="H36" s="262"/>
      <c r="I36" s="262"/>
      <c r="J36" s="262"/>
      <c r="K36" s="262"/>
      <c r="L36" s="262"/>
      <c r="M36" s="262"/>
      <c r="N36" s="262"/>
    </row>
    <row r="37" spans="2:14" x14ac:dyDescent="0.2">
      <c r="H37" s="256"/>
      <c r="I37" s="256"/>
      <c r="J37" s="256"/>
      <c r="K37" s="256"/>
      <c r="L37" s="256"/>
      <c r="M37" s="256"/>
      <c r="N37" s="256"/>
    </row>
    <row r="38" spans="2:14" ht="13.35" customHeight="1" x14ac:dyDescent="0.2">
      <c r="H38" s="256"/>
      <c r="I38" s="256"/>
      <c r="J38" s="256"/>
      <c r="K38" s="256"/>
      <c r="L38" s="256"/>
      <c r="M38" s="256"/>
      <c r="N38" s="256"/>
    </row>
    <row r="39" spans="2:14" x14ac:dyDescent="0.2">
      <c r="H39" s="256"/>
      <c r="I39" s="256"/>
      <c r="J39" s="256"/>
      <c r="K39" s="256"/>
      <c r="L39" s="256"/>
      <c r="M39" s="256"/>
      <c r="N39" s="256"/>
    </row>
    <row r="40" spans="2:14" x14ac:dyDescent="0.2">
      <c r="H40" s="256"/>
      <c r="I40" s="256"/>
      <c r="J40" s="256"/>
      <c r="K40" s="256"/>
      <c r="L40" s="256"/>
      <c r="M40" s="256"/>
      <c r="N40" s="256"/>
    </row>
    <row r="41" spans="2:14" x14ac:dyDescent="0.2">
      <c r="H41" s="256"/>
      <c r="I41" s="256"/>
      <c r="J41" s="256"/>
      <c r="K41" s="256"/>
      <c r="L41" s="256"/>
      <c r="M41" s="256"/>
      <c r="N41" s="256"/>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106680</xdr:colOff>
                <xdr:row>3</xdr:row>
                <xdr:rowOff>106680</xdr:rowOff>
              </from>
              <to>
                <xdr:col>6</xdr:col>
                <xdr:colOff>601980</xdr:colOff>
                <xdr:row>38</xdr:row>
                <xdr:rowOff>30480</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activeCell="P11" sqref="P11"/>
    </sheetView>
  </sheetViews>
  <sheetFormatPr defaultRowHeight="13.2" x14ac:dyDescent="0.2"/>
  <cols>
    <col min="1" max="1" width="8.88671875" customWidth="1"/>
    <col min="2" max="3" width="9" customWidth="1"/>
    <col min="4" max="4" width="8.88671875" customWidth="1"/>
  </cols>
  <sheetData>
    <row r="1" spans="1:14" x14ac:dyDescent="0.2">
      <c r="A1" s="263" t="s">
        <v>429</v>
      </c>
      <c r="B1" s="263"/>
      <c r="C1" s="263"/>
      <c r="D1" s="263"/>
      <c r="E1" s="263"/>
      <c r="F1" s="263"/>
      <c r="G1" s="263"/>
      <c r="H1" s="263"/>
      <c r="I1" s="263"/>
      <c r="J1" s="263"/>
      <c r="K1" s="263"/>
      <c r="L1" s="263"/>
      <c r="M1" s="263"/>
      <c r="N1" s="263"/>
    </row>
    <row r="2" spans="1:14" x14ac:dyDescent="0.2">
      <c r="A2" s="263"/>
      <c r="B2" s="263"/>
      <c r="C2" s="263"/>
      <c r="D2" s="263"/>
      <c r="E2" s="263"/>
      <c r="F2" s="263"/>
      <c r="G2" s="263"/>
      <c r="H2" s="263"/>
      <c r="I2" s="263"/>
      <c r="J2" s="263"/>
      <c r="K2" s="263"/>
      <c r="L2" s="263"/>
      <c r="M2" s="263"/>
      <c r="N2" s="263"/>
    </row>
    <row r="22" spans="1:14" ht="13.5" customHeight="1" x14ac:dyDescent="0.2"/>
    <row r="23" spans="1:14" ht="27.75" customHeight="1" x14ac:dyDescent="0.2">
      <c r="B23" s="186"/>
      <c r="C23" s="186"/>
      <c r="D23" s="186"/>
      <c r="E23" s="186"/>
      <c r="F23" s="186"/>
      <c r="G23" s="186"/>
      <c r="H23" s="186"/>
      <c r="I23" s="186"/>
      <c r="J23" s="186"/>
      <c r="K23" s="186"/>
      <c r="L23" s="186"/>
      <c r="M23" s="186"/>
      <c r="N23" s="186"/>
    </row>
    <row r="25" spans="1:14" ht="40.5" customHeight="1" x14ac:dyDescent="0.2">
      <c r="B25" s="186"/>
      <c r="C25" s="186"/>
      <c r="D25" s="186"/>
      <c r="E25" s="186"/>
      <c r="F25" s="186"/>
      <c r="G25" s="186"/>
      <c r="H25" s="186"/>
      <c r="I25" s="186"/>
      <c r="J25" s="186"/>
      <c r="K25" s="186"/>
      <c r="L25" s="186"/>
      <c r="M25" s="186"/>
      <c r="N25" s="186"/>
    </row>
    <row r="26" spans="1:14" ht="13.5" customHeight="1" x14ac:dyDescent="0.2">
      <c r="A26" t="s">
        <v>455</v>
      </c>
      <c r="B26" s="186"/>
      <c r="C26" s="186"/>
      <c r="D26" s="186"/>
      <c r="E26" s="186"/>
      <c r="F26" s="186"/>
      <c r="G26" s="186"/>
      <c r="H26" s="186"/>
      <c r="I26" s="186"/>
      <c r="J26" s="186"/>
      <c r="K26" s="186"/>
      <c r="L26" s="186"/>
      <c r="M26" s="186"/>
      <c r="N26" s="186"/>
    </row>
    <row r="27" spans="1:14" ht="27" customHeight="1" x14ac:dyDescent="0.2">
      <c r="A27" s="256" t="s">
        <v>458</v>
      </c>
      <c r="B27" s="256"/>
      <c r="C27" s="256"/>
      <c r="D27" s="256"/>
      <c r="E27" s="256"/>
      <c r="F27" s="256"/>
      <c r="G27" s="256"/>
      <c r="H27" s="256"/>
      <c r="I27" s="256"/>
      <c r="J27" s="256"/>
      <c r="K27" s="256"/>
      <c r="L27" s="256"/>
      <c r="M27" s="256"/>
      <c r="N27" s="256"/>
    </row>
    <row r="28" spans="1:14" x14ac:dyDescent="0.2">
      <c r="A28" t="s">
        <v>456</v>
      </c>
    </row>
    <row r="29" spans="1:14" ht="40.5" customHeight="1" x14ac:dyDescent="0.2">
      <c r="A29" s="256" t="s">
        <v>457</v>
      </c>
      <c r="B29" s="256"/>
      <c r="C29" s="256"/>
      <c r="D29" s="256"/>
      <c r="E29" s="256"/>
      <c r="F29" s="256"/>
      <c r="G29" s="256"/>
      <c r="H29" s="256"/>
      <c r="I29" s="256"/>
      <c r="J29" s="256"/>
      <c r="K29" s="256"/>
      <c r="L29" s="256"/>
      <c r="M29" s="256"/>
      <c r="N29" s="256"/>
    </row>
    <row r="30" spans="1:14" ht="27" customHeight="1" x14ac:dyDescent="0.2">
      <c r="A30" s="256" t="s">
        <v>567</v>
      </c>
      <c r="B30" s="256"/>
      <c r="C30" s="256"/>
      <c r="D30" s="256"/>
      <c r="E30" s="256"/>
      <c r="F30" s="256"/>
      <c r="G30" s="256"/>
      <c r="H30" s="256"/>
      <c r="I30" s="256"/>
      <c r="J30" s="256"/>
      <c r="K30" s="256"/>
      <c r="L30" s="256"/>
      <c r="M30" s="256"/>
      <c r="N30" s="256"/>
    </row>
    <row r="32" spans="1:14" x14ac:dyDescent="0.2">
      <c r="A32" s="185"/>
      <c r="B32" s="185"/>
      <c r="C32" s="185"/>
      <c r="D32" s="185"/>
      <c r="E32" s="185"/>
      <c r="F32" s="185"/>
      <c r="G32" s="185"/>
      <c r="H32" s="185"/>
      <c r="I32" s="185"/>
      <c r="J32" s="185"/>
      <c r="K32" s="185"/>
      <c r="L32" s="185"/>
      <c r="M32" s="185"/>
      <c r="N32" s="185"/>
    </row>
    <row r="33" spans="1:14" x14ac:dyDescent="0.2">
      <c r="A33" s="185"/>
      <c r="B33" s="185"/>
      <c r="C33" s="185"/>
      <c r="D33" s="185"/>
      <c r="E33" s="185"/>
      <c r="F33" s="185"/>
      <c r="G33" s="185"/>
      <c r="H33" s="185"/>
      <c r="I33" s="185"/>
      <c r="J33" s="185"/>
      <c r="K33" s="185"/>
      <c r="L33" s="185"/>
      <c r="M33" s="185"/>
      <c r="N33" s="185"/>
    </row>
    <row r="39" spans="1:14" x14ac:dyDescent="0.2">
      <c r="G39" s="184"/>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tabSelected="1" view="pageBreakPreview" zoomScaleNormal="100" zoomScaleSheetLayoutView="100" workbookViewId="0">
      <selection activeCell="AH14" sqref="AH14"/>
    </sheetView>
  </sheetViews>
  <sheetFormatPr defaultColWidth="9" defaultRowHeight="18" customHeight="1" x14ac:dyDescent="0.15"/>
  <cols>
    <col min="1" max="1" width="1.88671875" style="3" customWidth="1"/>
    <col min="2" max="12" width="5.88671875" style="1" customWidth="1"/>
    <col min="13" max="14" width="3.109375" style="1" customWidth="1"/>
    <col min="15" max="18" width="5.88671875" style="1" customWidth="1"/>
    <col min="19" max="22" width="3.109375" style="1" customWidth="1"/>
    <col min="23" max="23" width="5.88671875" style="36" customWidth="1"/>
    <col min="24" max="24" width="9.6640625" style="36" customWidth="1"/>
    <col min="25" max="25" width="5.88671875" style="36" customWidth="1"/>
    <col min="26" max="26" width="5.88671875" style="1" customWidth="1"/>
    <col min="27" max="28" width="3.109375" style="1" customWidth="1"/>
    <col min="29" max="29" width="1.44140625" style="3" customWidth="1"/>
    <col min="30" max="16384" width="9" style="3"/>
  </cols>
  <sheetData>
    <row r="1" spans="2:37" ht="10.5" customHeight="1" x14ac:dyDescent="0.15"/>
    <row r="2" spans="2:37" ht="24.9" customHeight="1" x14ac:dyDescent="0.15">
      <c r="B2" s="28" t="s">
        <v>337</v>
      </c>
      <c r="C2" s="28"/>
      <c r="D2" s="28"/>
      <c r="E2" s="28"/>
      <c r="F2" s="28"/>
      <c r="G2" s="28"/>
      <c r="H2" s="28"/>
      <c r="I2" s="28"/>
      <c r="J2" s="28"/>
      <c r="K2" s="28"/>
      <c r="L2" s="28"/>
      <c r="M2" s="28"/>
      <c r="N2" s="28"/>
      <c r="O2" s="28"/>
      <c r="P2" s="28"/>
      <c r="Q2" s="28"/>
      <c r="R2" s="28"/>
      <c r="S2" s="264" t="s">
        <v>174</v>
      </c>
      <c r="T2" s="265"/>
      <c r="U2" s="265"/>
      <c r="V2" s="266"/>
      <c r="W2" s="366" t="s">
        <v>612</v>
      </c>
      <c r="X2" s="366"/>
      <c r="Y2" s="366"/>
      <c r="Z2" s="366"/>
      <c r="AA2" s="366"/>
      <c r="AB2" s="366"/>
    </row>
    <row r="3" spans="2:37" ht="20.100000000000001" customHeight="1" x14ac:dyDescent="0.15">
      <c r="B3" s="354" t="s">
        <v>27</v>
      </c>
      <c r="C3" s="354"/>
      <c r="D3" s="355" t="s">
        <v>613</v>
      </c>
      <c r="E3" s="356"/>
      <c r="F3" s="356"/>
      <c r="G3" s="357"/>
      <c r="H3" s="358" t="s">
        <v>173</v>
      </c>
      <c r="I3" s="358"/>
      <c r="J3" s="355" t="s">
        <v>579</v>
      </c>
      <c r="K3" s="356"/>
      <c r="L3" s="356"/>
      <c r="M3" s="356"/>
      <c r="N3" s="356"/>
      <c r="O3" s="57"/>
      <c r="P3" s="333" t="s">
        <v>10</v>
      </c>
      <c r="Q3" s="335"/>
      <c r="R3" s="338" t="s">
        <v>580</v>
      </c>
      <c r="S3" s="339"/>
      <c r="T3" s="339"/>
      <c r="U3" s="339"/>
      <c r="V3" s="340"/>
      <c r="W3" s="264" t="s">
        <v>172</v>
      </c>
      <c r="X3" s="265"/>
      <c r="Y3" s="265"/>
      <c r="Z3" s="361" t="s">
        <v>353</v>
      </c>
      <c r="AA3" s="362"/>
      <c r="AB3" s="363"/>
    </row>
    <row r="4" spans="2:37" ht="20.100000000000001" customHeight="1" x14ac:dyDescent="0.15">
      <c r="B4" s="364" t="s">
        <v>11</v>
      </c>
      <c r="C4" s="364"/>
      <c r="D4" s="359" t="s">
        <v>614</v>
      </c>
      <c r="E4" s="360"/>
      <c r="F4" s="360"/>
      <c r="G4" s="365"/>
      <c r="H4" s="358"/>
      <c r="I4" s="358"/>
      <c r="J4" s="359"/>
      <c r="K4" s="360"/>
      <c r="L4" s="360"/>
      <c r="M4" s="360"/>
      <c r="N4" s="360"/>
      <c r="O4" s="63"/>
      <c r="P4" s="321"/>
      <c r="Q4" s="337"/>
      <c r="R4" s="341"/>
      <c r="S4" s="342"/>
      <c r="T4" s="342"/>
      <c r="U4" s="342"/>
      <c r="V4" s="343"/>
      <c r="W4" s="264" t="s">
        <v>171</v>
      </c>
      <c r="X4" s="265"/>
      <c r="Y4" s="265"/>
      <c r="Z4" s="361" t="s">
        <v>353</v>
      </c>
      <c r="AA4" s="362"/>
      <c r="AB4" s="363"/>
    </row>
    <row r="5" spans="2:37" ht="20.100000000000001" customHeight="1" x14ac:dyDescent="0.15">
      <c r="B5" s="331" t="s">
        <v>12</v>
      </c>
      <c r="C5" s="331"/>
      <c r="D5" s="60" t="s">
        <v>13</v>
      </c>
      <c r="E5" s="332" t="s">
        <v>581</v>
      </c>
      <c r="F5" s="332"/>
      <c r="G5" s="332"/>
      <c r="H5" s="333" t="s">
        <v>170</v>
      </c>
      <c r="I5" s="334"/>
      <c r="J5" s="335"/>
      <c r="K5" s="338" t="s">
        <v>582</v>
      </c>
      <c r="L5" s="339"/>
      <c r="M5" s="339"/>
      <c r="N5" s="339"/>
      <c r="O5" s="340"/>
      <c r="P5" s="344" t="s">
        <v>169</v>
      </c>
      <c r="Q5" s="345"/>
      <c r="R5" s="348">
        <v>45342</v>
      </c>
      <c r="S5" s="349"/>
      <c r="T5" s="350"/>
      <c r="U5" s="321" t="s">
        <v>168</v>
      </c>
      <c r="V5" s="336"/>
      <c r="W5" s="337"/>
      <c r="X5" s="293" t="s">
        <v>167</v>
      </c>
      <c r="Y5" s="294"/>
      <c r="Z5" s="294">
        <v>1066</v>
      </c>
      <c r="AA5" s="294"/>
      <c r="AB5" s="66" t="s">
        <v>166</v>
      </c>
    </row>
    <row r="6" spans="2:37" ht="20.100000000000001" customHeight="1" x14ac:dyDescent="0.15">
      <c r="B6" s="331"/>
      <c r="C6" s="331"/>
      <c r="D6" s="60" t="s">
        <v>14</v>
      </c>
      <c r="E6" s="319" t="s">
        <v>615</v>
      </c>
      <c r="F6" s="319"/>
      <c r="G6" s="319"/>
      <c r="H6" s="321"/>
      <c r="I6" s="336"/>
      <c r="J6" s="337"/>
      <c r="K6" s="341"/>
      <c r="L6" s="342"/>
      <c r="M6" s="342"/>
      <c r="N6" s="342"/>
      <c r="O6" s="343"/>
      <c r="P6" s="346"/>
      <c r="Q6" s="347"/>
      <c r="R6" s="351"/>
      <c r="S6" s="352"/>
      <c r="T6" s="353"/>
      <c r="U6" s="264" t="s">
        <v>15</v>
      </c>
      <c r="V6" s="265"/>
      <c r="W6" s="266"/>
      <c r="X6" s="293" t="s">
        <v>524</v>
      </c>
      <c r="Y6" s="294"/>
      <c r="Z6" s="294"/>
      <c r="AA6" s="294"/>
      <c r="AB6" s="295"/>
    </row>
    <row r="7" spans="2:37" ht="18.899999999999999" customHeight="1" x14ac:dyDescent="0.15">
      <c r="B7" s="320" t="s">
        <v>142</v>
      </c>
      <c r="C7" s="286" t="s">
        <v>156</v>
      </c>
      <c r="D7" s="287"/>
      <c r="E7" s="312">
        <v>341718.3</v>
      </c>
      <c r="F7" s="322"/>
      <c r="G7" s="323"/>
      <c r="H7" s="286" t="s">
        <v>165</v>
      </c>
      <c r="I7" s="324"/>
      <c r="J7" s="287"/>
      <c r="K7" s="325">
        <v>29403</v>
      </c>
      <c r="L7" s="326"/>
      <c r="M7" s="330" t="s">
        <v>164</v>
      </c>
      <c r="N7" s="307"/>
      <c r="O7" s="286" t="s">
        <v>147</v>
      </c>
      <c r="P7" s="287"/>
      <c r="Q7" s="327" t="s">
        <v>585</v>
      </c>
      <c r="R7" s="328"/>
      <c r="S7" s="289" t="s">
        <v>163</v>
      </c>
      <c r="T7" s="286" t="s">
        <v>162</v>
      </c>
      <c r="U7" s="324"/>
      <c r="V7" s="324"/>
      <c r="W7" s="287"/>
      <c r="X7" s="59" t="s">
        <v>138</v>
      </c>
      <c r="Y7" s="112" t="s">
        <v>161</v>
      </c>
      <c r="Z7" s="111" t="s">
        <v>137</v>
      </c>
      <c r="AA7" s="364" t="s">
        <v>160</v>
      </c>
      <c r="AB7" s="364"/>
      <c r="AD7" s="6"/>
      <c r="AE7" s="3">
        <f>INT(E7/10000)</f>
        <v>34</v>
      </c>
      <c r="AF7" s="3">
        <f>INT(E7/100)-AE7*100</f>
        <v>17</v>
      </c>
      <c r="AG7" s="227">
        <f>E7-AE7*10000-AF7*100</f>
        <v>18.299999999988358</v>
      </c>
      <c r="AH7" s="228">
        <f>ROUND(AE7+AF7/60+AG7/60/60,5)</f>
        <v>34.288420000000002</v>
      </c>
      <c r="AI7" s="228" t="str">
        <f>TEXT(AH7,"0.00000")</f>
        <v>34.28842</v>
      </c>
    </row>
    <row r="8" spans="2:37" ht="18.899999999999999" customHeight="1" x14ac:dyDescent="0.15">
      <c r="B8" s="321"/>
      <c r="C8" s="290" t="s">
        <v>153</v>
      </c>
      <c r="D8" s="291"/>
      <c r="E8" s="312">
        <v>1311138.6000000001</v>
      </c>
      <c r="F8" s="313"/>
      <c r="G8" s="314"/>
      <c r="H8" s="290" t="s">
        <v>159</v>
      </c>
      <c r="I8" s="301"/>
      <c r="J8" s="291"/>
      <c r="K8" s="329"/>
      <c r="L8" s="300"/>
      <c r="M8" s="330"/>
      <c r="N8" s="307"/>
      <c r="O8" s="290" t="s">
        <v>158</v>
      </c>
      <c r="P8" s="291"/>
      <c r="Q8" s="267"/>
      <c r="R8" s="268"/>
      <c r="S8" s="278"/>
      <c r="T8" s="367" t="s">
        <v>157</v>
      </c>
      <c r="U8" s="264" t="s">
        <v>246</v>
      </c>
      <c r="V8" s="265"/>
      <c r="W8" s="266"/>
      <c r="X8" s="73"/>
      <c r="Y8" s="73"/>
      <c r="Z8" s="73">
        <v>7</v>
      </c>
      <c r="AA8" s="274"/>
      <c r="AB8" s="274"/>
      <c r="AD8" s="89"/>
      <c r="AE8" s="3">
        <f>INT(E8/10000)</f>
        <v>131</v>
      </c>
      <c r="AF8" s="3">
        <f>INT(E8/100)-AE8*100</f>
        <v>11</v>
      </c>
      <c r="AG8" s="227">
        <f>E8-AE8*10000-AF8*100</f>
        <v>38.600000000093132</v>
      </c>
      <c r="AH8" s="228">
        <f>ROUND(AE8+AF8/60+AG8/60/60,5)</f>
        <v>131.19406000000001</v>
      </c>
      <c r="AI8" s="228" t="str">
        <f>TEXT(AH8,"0.00000")</f>
        <v>131.19406</v>
      </c>
    </row>
    <row r="9" spans="2:37" ht="18.899999999999999" customHeight="1" x14ac:dyDescent="0.15">
      <c r="B9" s="284" t="s">
        <v>134</v>
      </c>
      <c r="C9" s="290" t="s">
        <v>156</v>
      </c>
      <c r="D9" s="291"/>
      <c r="E9" s="312">
        <v>341643.6</v>
      </c>
      <c r="F9" s="313"/>
      <c r="G9" s="314"/>
      <c r="H9" s="315" t="s">
        <v>535</v>
      </c>
      <c r="I9" s="316"/>
      <c r="J9" s="316"/>
      <c r="K9" s="267"/>
      <c r="L9" s="268"/>
      <c r="M9" s="330"/>
      <c r="N9" s="307"/>
      <c r="O9" s="290" t="s">
        <v>155</v>
      </c>
      <c r="P9" s="291"/>
      <c r="Q9" s="318"/>
      <c r="R9" s="318"/>
      <c r="S9" s="278"/>
      <c r="T9" s="368"/>
      <c r="U9" s="264" t="s">
        <v>154</v>
      </c>
      <c r="V9" s="265"/>
      <c r="W9" s="266"/>
      <c r="X9" s="73"/>
      <c r="Y9" s="73"/>
      <c r="Z9" s="73">
        <v>22</v>
      </c>
      <c r="AA9" s="274"/>
      <c r="AB9" s="274"/>
      <c r="AD9" s="89"/>
    </row>
    <row r="10" spans="2:37" ht="18.899999999999999" customHeight="1" x14ac:dyDescent="0.15">
      <c r="B10" s="286"/>
      <c r="C10" s="290" t="s">
        <v>153</v>
      </c>
      <c r="D10" s="291"/>
      <c r="E10" s="312">
        <v>1311138.2</v>
      </c>
      <c r="F10" s="313"/>
      <c r="G10" s="314"/>
      <c r="H10" s="290" t="s">
        <v>152</v>
      </c>
      <c r="I10" s="301"/>
      <c r="J10" s="291"/>
      <c r="K10" s="299" t="s">
        <v>616</v>
      </c>
      <c r="L10" s="300"/>
      <c r="M10" s="304"/>
      <c r="N10" s="305"/>
      <c r="O10" s="290" t="s">
        <v>92</v>
      </c>
      <c r="P10" s="291"/>
      <c r="Q10" s="317"/>
      <c r="R10" s="317"/>
      <c r="S10" s="278"/>
      <c r="T10" s="369"/>
      <c r="U10" s="264" t="s">
        <v>151</v>
      </c>
      <c r="V10" s="265"/>
      <c r="W10" s="266"/>
      <c r="X10" s="73"/>
      <c r="Y10" s="73"/>
      <c r="Z10" s="73">
        <v>22</v>
      </c>
      <c r="AA10" s="274"/>
      <c r="AB10" s="274"/>
      <c r="AD10" s="89"/>
    </row>
    <row r="11" spans="2:37" ht="18.899999999999999" customHeight="1" x14ac:dyDescent="0.15">
      <c r="B11" s="290" t="s">
        <v>150</v>
      </c>
      <c r="C11" s="301"/>
      <c r="D11" s="291"/>
      <c r="E11" s="267" t="s">
        <v>583</v>
      </c>
      <c r="F11" s="269"/>
      <c r="G11" s="268"/>
      <c r="H11" s="290" t="s">
        <v>149</v>
      </c>
      <c r="I11" s="301"/>
      <c r="J11" s="291"/>
      <c r="K11" s="299"/>
      <c r="L11" s="300"/>
      <c r="M11" s="302" t="s">
        <v>148</v>
      </c>
      <c r="N11" s="303"/>
      <c r="O11" s="290" t="s">
        <v>147</v>
      </c>
      <c r="P11" s="291"/>
      <c r="Q11" s="306"/>
      <c r="R11" s="306"/>
      <c r="S11" s="278"/>
      <c r="T11" s="90" t="s">
        <v>146</v>
      </c>
      <c r="U11" s="264" t="s">
        <v>145</v>
      </c>
      <c r="V11" s="265"/>
      <c r="W11" s="266"/>
      <c r="X11" s="73"/>
      <c r="Y11" s="73"/>
      <c r="Z11" s="73">
        <v>2</v>
      </c>
      <c r="AA11" s="274"/>
      <c r="AB11" s="274"/>
      <c r="AD11" s="89"/>
    </row>
    <row r="12" spans="2:37" ht="18.899999999999999" customHeight="1" x14ac:dyDescent="0.15">
      <c r="B12" s="290" t="s">
        <v>144</v>
      </c>
      <c r="C12" s="301"/>
      <c r="D12" s="291"/>
      <c r="E12" s="267"/>
      <c r="F12" s="269"/>
      <c r="G12" s="66" t="s">
        <v>105</v>
      </c>
      <c r="H12" s="303" t="s">
        <v>143</v>
      </c>
      <c r="I12" s="289" t="s">
        <v>142</v>
      </c>
      <c r="J12" s="70" t="s">
        <v>133</v>
      </c>
      <c r="K12" s="267" t="s">
        <v>584</v>
      </c>
      <c r="L12" s="268"/>
      <c r="M12" s="304"/>
      <c r="N12" s="305"/>
      <c r="O12" s="290" t="s">
        <v>92</v>
      </c>
      <c r="P12" s="291"/>
      <c r="Q12" s="308"/>
      <c r="R12" s="308"/>
      <c r="S12" s="278"/>
      <c r="T12" s="367" t="s">
        <v>130</v>
      </c>
      <c r="U12" s="264" t="s">
        <v>129</v>
      </c>
      <c r="V12" s="265"/>
      <c r="W12" s="266"/>
      <c r="X12" s="73"/>
      <c r="Y12" s="73"/>
      <c r="Z12" s="73">
        <v>22</v>
      </c>
      <c r="AA12" s="274"/>
      <c r="AB12" s="274"/>
      <c r="AD12" s="89"/>
    </row>
    <row r="13" spans="2:37" ht="18.899999999999999" customHeight="1" x14ac:dyDescent="0.15">
      <c r="B13" s="284" t="s">
        <v>141</v>
      </c>
      <c r="C13" s="296"/>
      <c r="D13" s="285"/>
      <c r="E13" s="267"/>
      <c r="F13" s="269"/>
      <c r="G13" s="66" t="s">
        <v>505</v>
      </c>
      <c r="H13" s="307"/>
      <c r="I13" s="279"/>
      <c r="J13" s="70" t="s">
        <v>127</v>
      </c>
      <c r="K13" s="65">
        <v>1.7</v>
      </c>
      <c r="L13" s="68" t="s">
        <v>140</v>
      </c>
      <c r="M13" s="309" t="s">
        <v>139</v>
      </c>
      <c r="N13" s="310"/>
      <c r="O13" s="311"/>
      <c r="P13" s="59" t="s">
        <v>138</v>
      </c>
      <c r="Q13" s="62" t="s">
        <v>137</v>
      </c>
      <c r="R13" s="59" t="s">
        <v>92</v>
      </c>
      <c r="S13" s="278"/>
      <c r="T13" s="369"/>
      <c r="U13" s="264" t="s">
        <v>247</v>
      </c>
      <c r="V13" s="265"/>
      <c r="W13" s="266"/>
      <c r="X13" s="73"/>
      <c r="Y13" s="73"/>
      <c r="Z13" s="73"/>
      <c r="AA13" s="274"/>
      <c r="AB13" s="274"/>
      <c r="AD13" s="89"/>
      <c r="AF13" s="40"/>
      <c r="AG13" s="39"/>
      <c r="AH13" s="39"/>
      <c r="AI13" s="39"/>
      <c r="AJ13" s="41"/>
      <c r="AK13" s="37"/>
    </row>
    <row r="14" spans="2:37" ht="18.899999999999999" customHeight="1" x14ac:dyDescent="0.15">
      <c r="B14" s="284" t="s">
        <v>136</v>
      </c>
      <c r="C14" s="296"/>
      <c r="D14" s="285"/>
      <c r="E14" s="297">
        <v>6855</v>
      </c>
      <c r="F14" s="298"/>
      <c r="G14" s="58" t="s">
        <v>135</v>
      </c>
      <c r="H14" s="307"/>
      <c r="I14" s="289" t="s">
        <v>134</v>
      </c>
      <c r="J14" s="70" t="s">
        <v>133</v>
      </c>
      <c r="K14" s="267" t="s">
        <v>584</v>
      </c>
      <c r="L14" s="268"/>
      <c r="M14" s="289" t="s">
        <v>132</v>
      </c>
      <c r="N14" s="264" t="s">
        <v>131</v>
      </c>
      <c r="O14" s="266"/>
      <c r="P14" s="87"/>
      <c r="Q14" s="73">
        <v>159</v>
      </c>
      <c r="R14" s="74"/>
      <c r="S14" s="278"/>
      <c r="T14" s="367" t="s">
        <v>120</v>
      </c>
      <c r="U14" s="264" t="s">
        <v>248</v>
      </c>
      <c r="V14" s="265"/>
      <c r="W14" s="266"/>
      <c r="X14" s="73"/>
      <c r="Y14" s="73"/>
      <c r="Z14" s="73"/>
      <c r="AA14" s="274"/>
      <c r="AB14" s="274"/>
      <c r="AD14" s="89"/>
      <c r="AF14" s="40"/>
      <c r="AG14" s="39"/>
      <c r="AH14" s="39"/>
      <c r="AI14" s="39"/>
      <c r="AJ14" s="41"/>
      <c r="AK14" s="37"/>
    </row>
    <row r="15" spans="2:37" ht="18.899999999999999" customHeight="1" x14ac:dyDescent="0.15">
      <c r="B15" s="75"/>
      <c r="C15" s="290" t="s">
        <v>128</v>
      </c>
      <c r="D15" s="291"/>
      <c r="E15" s="267">
        <v>7.5</v>
      </c>
      <c r="F15" s="269"/>
      <c r="G15" s="66" t="s">
        <v>105</v>
      </c>
      <c r="H15" s="305"/>
      <c r="I15" s="279"/>
      <c r="J15" s="72" t="s">
        <v>127</v>
      </c>
      <c r="K15" s="76">
        <v>2.2000000000000002</v>
      </c>
      <c r="L15" s="77" t="s">
        <v>126</v>
      </c>
      <c r="M15" s="278"/>
      <c r="N15" s="264" t="s">
        <v>125</v>
      </c>
      <c r="O15" s="266"/>
      <c r="P15" s="87"/>
      <c r="Q15" s="73"/>
      <c r="R15" s="74"/>
      <c r="S15" s="278"/>
      <c r="T15" s="368"/>
      <c r="U15" s="333" t="s">
        <v>118</v>
      </c>
      <c r="V15" s="334"/>
      <c r="W15" s="335"/>
      <c r="X15" s="88"/>
      <c r="Y15" s="73"/>
      <c r="Z15" s="73"/>
      <c r="AA15" s="274"/>
      <c r="AB15" s="274"/>
      <c r="AD15" s="89"/>
      <c r="AF15" s="40"/>
      <c r="AG15" s="39"/>
      <c r="AH15" s="39"/>
      <c r="AI15" s="39"/>
      <c r="AJ15" s="41"/>
      <c r="AK15" s="37"/>
    </row>
    <row r="16" spans="2:37" ht="18.899999999999999" customHeight="1" x14ac:dyDescent="0.15">
      <c r="B16" s="278" t="s">
        <v>124</v>
      </c>
      <c r="C16" s="284" t="s">
        <v>123</v>
      </c>
      <c r="D16" s="285"/>
      <c r="E16" s="267">
        <v>7.5</v>
      </c>
      <c r="F16" s="269"/>
      <c r="G16" s="61" t="s">
        <v>105</v>
      </c>
      <c r="H16" s="289" t="s">
        <v>122</v>
      </c>
      <c r="I16" s="290" t="s">
        <v>108</v>
      </c>
      <c r="J16" s="291"/>
      <c r="K16" s="65"/>
      <c r="L16" s="68" t="s">
        <v>100</v>
      </c>
      <c r="M16" s="278"/>
      <c r="N16" s="264" t="s">
        <v>121</v>
      </c>
      <c r="O16" s="266"/>
      <c r="P16" s="87"/>
      <c r="Q16" s="73"/>
      <c r="R16" s="74"/>
      <c r="S16" s="278"/>
      <c r="T16" s="368"/>
      <c r="U16" s="321"/>
      <c r="V16" s="336"/>
      <c r="W16" s="337"/>
      <c r="X16" s="73"/>
      <c r="Y16" s="73"/>
      <c r="Z16" s="73"/>
      <c r="AA16" s="274"/>
      <c r="AB16" s="274"/>
      <c r="AD16" s="89"/>
      <c r="AF16" s="40"/>
      <c r="AG16" s="39"/>
      <c r="AH16" s="39"/>
      <c r="AI16" s="39"/>
      <c r="AJ16" s="41"/>
      <c r="AK16" s="37"/>
    </row>
    <row r="17" spans="2:37" ht="18.899999999999999" customHeight="1" x14ac:dyDescent="0.15">
      <c r="B17" s="278"/>
      <c r="C17" s="286"/>
      <c r="D17" s="287"/>
      <c r="E17" s="267"/>
      <c r="F17" s="269"/>
      <c r="G17" s="61" t="s">
        <v>105</v>
      </c>
      <c r="H17" s="278"/>
      <c r="I17" s="284" t="s">
        <v>104</v>
      </c>
      <c r="J17" s="285"/>
      <c r="K17" s="65"/>
      <c r="L17" s="68" t="s">
        <v>100</v>
      </c>
      <c r="M17" s="278"/>
      <c r="N17" s="264" t="s">
        <v>119</v>
      </c>
      <c r="O17" s="266"/>
      <c r="P17" s="2"/>
      <c r="Q17" s="73"/>
      <c r="R17" s="74"/>
      <c r="S17" s="278"/>
      <c r="T17" s="368"/>
      <c r="U17" s="264" t="s">
        <v>114</v>
      </c>
      <c r="V17" s="265"/>
      <c r="W17" s="266"/>
      <c r="X17" s="73"/>
      <c r="Y17" s="73"/>
      <c r="Z17" s="87"/>
      <c r="AA17" s="299"/>
      <c r="AB17" s="300"/>
      <c r="AD17" s="89"/>
      <c r="AF17" s="40"/>
      <c r="AG17" s="39"/>
      <c r="AH17" s="39"/>
      <c r="AI17" s="39"/>
      <c r="AJ17" s="38"/>
      <c r="AK17" s="37"/>
    </row>
    <row r="18" spans="2:37" ht="18.899999999999999" customHeight="1" x14ac:dyDescent="0.15">
      <c r="B18" s="71"/>
      <c r="C18" s="290" t="s">
        <v>117</v>
      </c>
      <c r="D18" s="291"/>
      <c r="E18" s="267">
        <v>0</v>
      </c>
      <c r="F18" s="269"/>
      <c r="G18" s="61" t="s">
        <v>105</v>
      </c>
      <c r="H18" s="278"/>
      <c r="I18" s="286"/>
      <c r="J18" s="287"/>
      <c r="K18" s="65"/>
      <c r="L18" s="68" t="s">
        <v>116</v>
      </c>
      <c r="M18" s="278"/>
      <c r="N18" s="264" t="s">
        <v>115</v>
      </c>
      <c r="O18" s="266"/>
      <c r="P18" s="2"/>
      <c r="Q18" s="73"/>
      <c r="R18" s="74"/>
      <c r="S18" s="278"/>
      <c r="T18" s="368"/>
      <c r="U18" s="321" t="s">
        <v>111</v>
      </c>
      <c r="V18" s="336"/>
      <c r="W18" s="337"/>
      <c r="X18" s="79"/>
      <c r="Y18" s="79"/>
      <c r="Z18" s="78"/>
      <c r="AA18" s="274"/>
      <c r="AB18" s="274"/>
      <c r="AD18" s="89"/>
      <c r="AF18" s="40"/>
      <c r="AG18" s="39"/>
      <c r="AH18" s="39"/>
      <c r="AI18" s="39"/>
      <c r="AJ18" s="38"/>
      <c r="AK18" s="37"/>
    </row>
    <row r="19" spans="2:37" ht="18.899999999999999" customHeight="1" x14ac:dyDescent="0.15">
      <c r="B19" s="278" t="s">
        <v>113</v>
      </c>
      <c r="C19" s="286" t="s">
        <v>112</v>
      </c>
      <c r="D19" s="287"/>
      <c r="E19" s="267">
        <v>4.5</v>
      </c>
      <c r="F19" s="269"/>
      <c r="G19" s="64" t="s">
        <v>105</v>
      </c>
      <c r="H19" s="279"/>
      <c r="I19" s="290" t="s">
        <v>101</v>
      </c>
      <c r="J19" s="291"/>
      <c r="K19" s="65"/>
      <c r="L19" s="68" t="s">
        <v>100</v>
      </c>
      <c r="M19" s="278"/>
      <c r="N19" s="264"/>
      <c r="O19" s="266"/>
      <c r="P19" s="2"/>
      <c r="Q19" s="73"/>
      <c r="R19" s="74"/>
      <c r="S19" s="278"/>
      <c r="T19" s="367" t="s">
        <v>107</v>
      </c>
      <c r="U19" s="264" t="s">
        <v>249</v>
      </c>
      <c r="V19" s="265"/>
      <c r="W19" s="266"/>
      <c r="X19" s="79"/>
      <c r="Y19" s="79"/>
      <c r="Z19" s="73"/>
      <c r="AA19" s="274"/>
      <c r="AB19" s="274"/>
      <c r="AD19" s="89"/>
    </row>
    <row r="20" spans="2:37" ht="18.899999999999999" customHeight="1" x14ac:dyDescent="0.15">
      <c r="B20" s="278"/>
      <c r="C20" s="290" t="s">
        <v>110</v>
      </c>
      <c r="D20" s="291"/>
      <c r="E20" s="267"/>
      <c r="F20" s="269"/>
      <c r="G20" s="66" t="s">
        <v>105</v>
      </c>
      <c r="H20" s="289" t="s">
        <v>109</v>
      </c>
      <c r="I20" s="290" t="s">
        <v>108</v>
      </c>
      <c r="J20" s="291"/>
      <c r="K20" s="80"/>
      <c r="L20" s="81" t="s">
        <v>100</v>
      </c>
      <c r="M20" s="278"/>
      <c r="N20" s="264"/>
      <c r="O20" s="266"/>
      <c r="P20" s="2"/>
      <c r="Q20" s="52"/>
      <c r="R20" s="74"/>
      <c r="S20" s="278"/>
      <c r="T20" s="368"/>
      <c r="U20" s="264" t="s">
        <v>103</v>
      </c>
      <c r="V20" s="265"/>
      <c r="W20" s="266"/>
      <c r="X20" s="79"/>
      <c r="Y20" s="79"/>
      <c r="Z20" s="73"/>
      <c r="AA20" s="274"/>
      <c r="AB20" s="274"/>
      <c r="AD20" s="89"/>
    </row>
    <row r="21" spans="2:37" ht="18.899999999999999" customHeight="1" x14ac:dyDescent="0.15">
      <c r="B21" s="279"/>
      <c r="C21" s="290" t="s">
        <v>106</v>
      </c>
      <c r="D21" s="291"/>
      <c r="E21" s="267">
        <v>4.5</v>
      </c>
      <c r="F21" s="269"/>
      <c r="G21" s="66" t="s">
        <v>105</v>
      </c>
      <c r="H21" s="278"/>
      <c r="I21" s="290" t="s">
        <v>104</v>
      </c>
      <c r="J21" s="291"/>
      <c r="K21" s="65"/>
      <c r="L21" s="67" t="s">
        <v>100</v>
      </c>
      <c r="M21" s="278"/>
      <c r="N21" s="264"/>
      <c r="O21" s="266"/>
      <c r="P21" s="2"/>
      <c r="Q21" s="52"/>
      <c r="R21" s="74"/>
      <c r="S21" s="278"/>
      <c r="T21" s="368"/>
      <c r="U21" s="264" t="s">
        <v>99</v>
      </c>
      <c r="V21" s="265"/>
      <c r="W21" s="266"/>
      <c r="X21" s="79"/>
      <c r="Y21" s="79"/>
      <c r="Z21" s="73"/>
      <c r="AA21" s="274"/>
      <c r="AB21" s="274"/>
      <c r="AD21" s="89"/>
    </row>
    <row r="22" spans="2:37" ht="18.899999999999999" customHeight="1" x14ac:dyDescent="0.15">
      <c r="B22" s="72"/>
      <c r="C22" s="82" t="s">
        <v>102</v>
      </c>
      <c r="D22" s="83"/>
      <c r="E22" s="292"/>
      <c r="F22" s="292"/>
      <c r="G22" s="292"/>
      <c r="H22" s="279"/>
      <c r="I22" s="290" t="s">
        <v>101</v>
      </c>
      <c r="J22" s="291"/>
      <c r="K22" s="76"/>
      <c r="L22" s="77" t="s">
        <v>100</v>
      </c>
      <c r="M22" s="293"/>
      <c r="N22" s="294"/>
      <c r="O22" s="294"/>
      <c r="P22" s="295"/>
      <c r="Q22" s="293"/>
      <c r="R22" s="295"/>
      <c r="S22" s="278"/>
      <c r="T22" s="368"/>
      <c r="U22" s="264" t="s">
        <v>250</v>
      </c>
      <c r="V22" s="265"/>
      <c r="W22" s="266"/>
      <c r="X22" s="79"/>
      <c r="Y22" s="79"/>
      <c r="Z22" s="73"/>
      <c r="AA22" s="274"/>
      <c r="AB22" s="274"/>
      <c r="AD22" s="89"/>
    </row>
    <row r="23" spans="2:37" ht="18.899999999999999" customHeight="1" x14ac:dyDescent="0.15">
      <c r="B23" s="278" t="s">
        <v>98</v>
      </c>
      <c r="C23" s="82" t="s">
        <v>97</v>
      </c>
      <c r="D23" s="83"/>
      <c r="E23" s="288"/>
      <c r="F23" s="288"/>
      <c r="G23" s="288"/>
      <c r="H23" s="289" t="s">
        <v>96</v>
      </c>
      <c r="I23" s="290" t="s">
        <v>95</v>
      </c>
      <c r="J23" s="291"/>
      <c r="K23" s="290" t="s">
        <v>94</v>
      </c>
      <c r="L23" s="291"/>
      <c r="M23" s="264" t="s">
        <v>93</v>
      </c>
      <c r="N23" s="265"/>
      <c r="O23" s="265"/>
      <c r="P23" s="266"/>
      <c r="Q23" s="264" t="s">
        <v>92</v>
      </c>
      <c r="R23" s="266"/>
      <c r="S23" s="370" t="s">
        <v>254</v>
      </c>
      <c r="T23" s="371"/>
      <c r="U23" s="264" t="s">
        <v>253</v>
      </c>
      <c r="V23" s="265"/>
      <c r="W23" s="266"/>
      <c r="X23" s="79"/>
      <c r="Y23" s="79"/>
      <c r="Z23" s="73"/>
      <c r="AA23" s="274"/>
      <c r="AB23" s="274"/>
      <c r="AD23" s="89"/>
    </row>
    <row r="24" spans="2:37" ht="18.899999999999999" customHeight="1" x14ac:dyDescent="0.15">
      <c r="B24" s="278"/>
      <c r="C24" s="289" t="s">
        <v>91</v>
      </c>
      <c r="D24" s="264" t="s">
        <v>90</v>
      </c>
      <c r="E24" s="265"/>
      <c r="F24" s="282"/>
      <c r="G24" s="283"/>
      <c r="H24" s="278"/>
      <c r="I24" s="267"/>
      <c r="J24" s="268"/>
      <c r="K24" s="267"/>
      <c r="L24" s="268"/>
      <c r="M24" s="267"/>
      <c r="N24" s="269"/>
      <c r="O24" s="269"/>
      <c r="P24" s="268"/>
      <c r="Q24" s="267"/>
      <c r="R24" s="268"/>
      <c r="S24" s="270"/>
      <c r="T24" s="271"/>
      <c r="U24" s="264"/>
      <c r="V24" s="265"/>
      <c r="W24" s="266"/>
      <c r="X24" s="73"/>
      <c r="Y24" s="73"/>
      <c r="Z24" s="73"/>
      <c r="AA24" s="274"/>
      <c r="AB24" s="274"/>
      <c r="AD24" s="89"/>
    </row>
    <row r="25" spans="2:37" ht="18.899999999999999" customHeight="1" x14ac:dyDescent="0.15">
      <c r="B25" s="278"/>
      <c r="C25" s="278"/>
      <c r="D25" s="280" t="s">
        <v>89</v>
      </c>
      <c r="E25" s="281"/>
      <c r="F25" s="282"/>
      <c r="G25" s="283"/>
      <c r="H25" s="278"/>
      <c r="I25" s="267"/>
      <c r="J25" s="268"/>
      <c r="K25" s="267"/>
      <c r="L25" s="268"/>
      <c r="M25" s="267"/>
      <c r="N25" s="269"/>
      <c r="O25" s="269"/>
      <c r="P25" s="268"/>
      <c r="Q25" s="267"/>
      <c r="R25" s="268"/>
      <c r="S25" s="270"/>
      <c r="T25" s="271"/>
      <c r="U25" s="264"/>
      <c r="V25" s="265"/>
      <c r="W25" s="266"/>
      <c r="X25" s="73"/>
      <c r="Y25" s="73"/>
      <c r="Z25" s="73"/>
      <c r="AA25" s="274"/>
      <c r="AB25" s="274"/>
      <c r="AD25" s="89"/>
    </row>
    <row r="26" spans="2:37" ht="18.899999999999999" customHeight="1" x14ac:dyDescent="0.15">
      <c r="B26" s="278"/>
      <c r="C26" s="278"/>
      <c r="D26" s="264" t="s">
        <v>88</v>
      </c>
      <c r="E26" s="265"/>
      <c r="F26" s="282"/>
      <c r="G26" s="283"/>
      <c r="H26" s="278"/>
      <c r="I26" s="267"/>
      <c r="J26" s="268"/>
      <c r="K26" s="267"/>
      <c r="L26" s="268"/>
      <c r="M26" s="267"/>
      <c r="N26" s="269"/>
      <c r="O26" s="269"/>
      <c r="P26" s="268"/>
      <c r="Q26" s="267"/>
      <c r="R26" s="268"/>
      <c r="S26" s="272"/>
      <c r="T26" s="273"/>
      <c r="U26" s="264"/>
      <c r="V26" s="265"/>
      <c r="W26" s="266"/>
      <c r="X26" s="73"/>
      <c r="Y26" s="73"/>
      <c r="Z26" s="73"/>
      <c r="AA26" s="274"/>
      <c r="AB26" s="274"/>
      <c r="AD26" s="89"/>
    </row>
    <row r="27" spans="2:37" ht="18.899999999999999" customHeight="1" x14ac:dyDescent="0.15">
      <c r="B27" s="84"/>
      <c r="C27" s="279"/>
      <c r="D27" s="280" t="s">
        <v>87</v>
      </c>
      <c r="E27" s="281"/>
      <c r="F27" s="282"/>
      <c r="G27" s="283"/>
      <c r="H27" s="279"/>
      <c r="I27" s="267"/>
      <c r="J27" s="268"/>
      <c r="K27" s="267"/>
      <c r="L27" s="268"/>
      <c r="M27" s="267"/>
      <c r="N27" s="269"/>
      <c r="O27" s="269"/>
      <c r="P27" s="268"/>
      <c r="Q27" s="267"/>
      <c r="R27" s="268"/>
      <c r="S27" s="270" t="s">
        <v>86</v>
      </c>
      <c r="T27" s="271"/>
      <c r="U27" s="264" t="s">
        <v>85</v>
      </c>
      <c r="V27" s="265"/>
      <c r="W27" s="266"/>
      <c r="X27" s="73"/>
      <c r="Y27" s="73"/>
      <c r="Z27" s="73">
        <v>2</v>
      </c>
      <c r="AA27" s="274"/>
      <c r="AB27" s="274"/>
      <c r="AD27" s="89"/>
    </row>
    <row r="28" spans="2:37" ht="18.899999999999999" customHeight="1" x14ac:dyDescent="0.15">
      <c r="B28" s="82" t="s">
        <v>84</v>
      </c>
      <c r="C28" s="85"/>
      <c r="D28" s="83"/>
      <c r="E28" s="267" t="s">
        <v>532</v>
      </c>
      <c r="F28" s="269"/>
      <c r="G28" s="269"/>
      <c r="H28" s="269"/>
      <c r="I28" s="269"/>
      <c r="J28" s="269"/>
      <c r="K28" s="275"/>
      <c r="L28" s="276"/>
      <c r="M28" s="276"/>
      <c r="N28" s="276"/>
      <c r="O28" s="276"/>
      <c r="P28" s="276"/>
      <c r="Q28" s="276"/>
      <c r="R28" s="277"/>
      <c r="S28" s="272"/>
      <c r="T28" s="273"/>
      <c r="U28" s="264" t="s">
        <v>83</v>
      </c>
      <c r="V28" s="265"/>
      <c r="W28" s="266"/>
      <c r="X28" s="73"/>
      <c r="Y28" s="73"/>
      <c r="Z28" s="73"/>
      <c r="AA28" s="274"/>
      <c r="AB28" s="274"/>
      <c r="AD28" s="89"/>
    </row>
    <row r="29" spans="2:37" ht="15" customHeight="1" x14ac:dyDescent="0.15">
      <c r="B29" s="4"/>
      <c r="C29" s="4" t="s">
        <v>578</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2">
      <c r="J31" s="4"/>
      <c r="W31" s="36"/>
      <c r="X31" s="36"/>
      <c r="Y31" s="36"/>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J3:N4"/>
    <mergeCell ref="P3:Q4"/>
    <mergeCell ref="R3:V4"/>
    <mergeCell ref="Z3:AB3"/>
    <mergeCell ref="B4:C4"/>
    <mergeCell ref="D4:G4"/>
    <mergeCell ref="Z4:AB4"/>
    <mergeCell ref="W4:Y4"/>
    <mergeCell ref="W3:Y3"/>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130"/>
  <sheetViews>
    <sheetView showGridLines="0" showZeros="0" view="pageBreakPreview" zoomScale="90" zoomScaleNormal="100" zoomScaleSheetLayoutView="90" workbookViewId="0">
      <selection activeCell="AH14" sqref="AH14"/>
    </sheetView>
  </sheetViews>
  <sheetFormatPr defaultColWidth="9" defaultRowHeight="12" x14ac:dyDescent="0.2"/>
  <cols>
    <col min="1" max="1" width="1.6640625" style="5" customWidth="1"/>
    <col min="2" max="2" width="7.44140625" style="5" bestFit="1" customWidth="1"/>
    <col min="3" max="3" width="7" style="5" bestFit="1" customWidth="1"/>
    <col min="4" max="5" width="5.88671875" style="5" customWidth="1"/>
    <col min="6" max="14" width="4.109375" style="5" customWidth="1"/>
    <col min="15" max="26" width="4.44140625" style="5" customWidth="1"/>
    <col min="27" max="36" width="4.109375" style="5" customWidth="1"/>
    <col min="37" max="40" width="3.109375" style="5" customWidth="1"/>
    <col min="41" max="41" width="1.33203125" style="5" customWidth="1"/>
    <col min="42" max="16384" width="9" style="5"/>
  </cols>
  <sheetData>
    <row r="2" spans="2:40" ht="8.25" customHeight="1" x14ac:dyDescent="0.2"/>
    <row r="3" spans="2:40" ht="24.9" customHeight="1" x14ac:dyDescent="0.2">
      <c r="B3" s="378" t="s">
        <v>338</v>
      </c>
      <c r="C3" s="378"/>
      <c r="D3" s="378"/>
      <c r="E3" s="378"/>
      <c r="F3" s="378"/>
      <c r="G3" s="378"/>
      <c r="H3" s="378"/>
      <c r="I3" s="378"/>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c r="AJ3" s="378"/>
      <c r="AK3" s="378"/>
      <c r="AL3" s="378"/>
      <c r="AM3" s="378"/>
      <c r="AN3" s="378"/>
    </row>
    <row r="4" spans="2:40" ht="20.100000000000001" customHeight="1" x14ac:dyDescent="0.2">
      <c r="B4" s="379" t="s">
        <v>199</v>
      </c>
      <c r="C4" s="379"/>
      <c r="D4" s="379"/>
      <c r="E4" s="380" t="str">
        <f>'様式A-1'!D3</f>
        <v>オオガタオ</v>
      </c>
      <c r="F4" s="381"/>
      <c r="G4" s="381"/>
      <c r="H4" s="381"/>
      <c r="I4" s="382"/>
      <c r="J4" s="383" t="s">
        <v>198</v>
      </c>
      <c r="K4" s="383"/>
      <c r="L4" s="383"/>
      <c r="M4" s="384" t="str">
        <f>'様式A-1'!J3</f>
        <v>一般国道316号</v>
      </c>
      <c r="N4" s="385"/>
      <c r="O4" s="385"/>
      <c r="P4" s="385"/>
      <c r="Q4" s="385"/>
      <c r="R4" s="386"/>
      <c r="S4" s="392" t="s">
        <v>170</v>
      </c>
      <c r="T4" s="392"/>
      <c r="U4" s="392"/>
      <c r="V4" s="392"/>
      <c r="W4" s="392"/>
      <c r="X4" s="392"/>
      <c r="Y4" s="451" t="str">
        <f>'様式A-1'!K5</f>
        <v>株式会社オリエンタルコンサルタンツ
妹尾　優大</v>
      </c>
      <c r="Z4" s="452"/>
      <c r="AA4" s="452"/>
      <c r="AB4" s="452"/>
      <c r="AC4" s="452"/>
      <c r="AD4" s="453"/>
      <c r="AE4" s="377" t="s">
        <v>169</v>
      </c>
      <c r="AF4" s="377"/>
      <c r="AG4" s="377"/>
      <c r="AH4" s="377"/>
      <c r="AI4" s="450">
        <f>'様式A-1'!R5</f>
        <v>45342</v>
      </c>
      <c r="AJ4" s="450"/>
      <c r="AK4" s="450"/>
      <c r="AL4" s="450"/>
      <c r="AM4" s="450"/>
      <c r="AN4" s="450"/>
    </row>
    <row r="5" spans="2:40" ht="20.100000000000001" customHeight="1" x14ac:dyDescent="0.2">
      <c r="B5" s="387" t="s">
        <v>0</v>
      </c>
      <c r="C5" s="387"/>
      <c r="D5" s="387"/>
      <c r="E5" s="388" t="str">
        <f>'様式A-1'!D4</f>
        <v>大ヶ峠トンネル</v>
      </c>
      <c r="F5" s="389"/>
      <c r="G5" s="389"/>
      <c r="H5" s="389"/>
      <c r="I5" s="390"/>
      <c r="J5" s="391" t="s">
        <v>1</v>
      </c>
      <c r="K5" s="391"/>
      <c r="L5" s="391"/>
      <c r="M5" s="384" t="str">
        <f>'様式A-1'!R3</f>
        <v>長門土木建築事務所</v>
      </c>
      <c r="N5" s="385"/>
      <c r="O5" s="385"/>
      <c r="P5" s="385"/>
      <c r="Q5" s="385"/>
      <c r="R5" s="386"/>
      <c r="S5" s="392"/>
      <c r="T5" s="392"/>
      <c r="U5" s="392"/>
      <c r="V5" s="392"/>
      <c r="W5" s="392"/>
      <c r="X5" s="392"/>
      <c r="Y5" s="454"/>
      <c r="Z5" s="455"/>
      <c r="AA5" s="455"/>
      <c r="AB5" s="455"/>
      <c r="AC5" s="455"/>
      <c r="AD5" s="456"/>
      <c r="AE5" s="377"/>
      <c r="AF5" s="377"/>
      <c r="AG5" s="377"/>
      <c r="AH5" s="377"/>
      <c r="AI5" s="450"/>
      <c r="AJ5" s="450"/>
      <c r="AK5" s="450"/>
      <c r="AL5" s="450"/>
      <c r="AM5" s="450"/>
      <c r="AN5" s="450"/>
    </row>
    <row r="6" spans="2:40" ht="13.5" customHeight="1" x14ac:dyDescent="0.2">
      <c r="B6" s="393" t="s">
        <v>197</v>
      </c>
      <c r="C6" s="393" t="s">
        <v>196</v>
      </c>
      <c r="D6" s="410" t="s">
        <v>195</v>
      </c>
      <c r="E6" s="411"/>
      <c r="F6" s="414" t="s">
        <v>194</v>
      </c>
      <c r="G6" s="415"/>
      <c r="H6" s="415"/>
      <c r="I6" s="415"/>
      <c r="J6" s="416"/>
      <c r="K6" s="420" t="s">
        <v>193</v>
      </c>
      <c r="L6" s="421"/>
      <c r="M6" s="421"/>
      <c r="N6" s="422"/>
      <c r="O6" s="440" t="s">
        <v>192</v>
      </c>
      <c r="P6" s="441"/>
      <c r="Q6" s="441"/>
      <c r="R6" s="441"/>
      <c r="S6" s="437"/>
      <c r="T6" s="437"/>
      <c r="U6" s="437"/>
      <c r="V6" s="437"/>
      <c r="W6" s="437"/>
      <c r="X6" s="437"/>
      <c r="Y6" s="437"/>
      <c r="Z6" s="437"/>
      <c r="AA6" s="437"/>
      <c r="AB6" s="437"/>
      <c r="AC6" s="437"/>
      <c r="AD6" s="438"/>
      <c r="AE6" s="426" t="s">
        <v>191</v>
      </c>
      <c r="AF6" s="427"/>
      <c r="AG6" s="427"/>
      <c r="AH6" s="427"/>
      <c r="AI6" s="427"/>
      <c r="AJ6" s="428"/>
      <c r="AK6" s="437" t="s">
        <v>190</v>
      </c>
      <c r="AL6" s="437"/>
      <c r="AM6" s="437"/>
      <c r="AN6" s="438"/>
    </row>
    <row r="7" spans="2:40" ht="13.5" customHeight="1" x14ac:dyDescent="0.2">
      <c r="B7" s="393"/>
      <c r="C7" s="394"/>
      <c r="D7" s="412"/>
      <c r="E7" s="413"/>
      <c r="F7" s="417"/>
      <c r="G7" s="418"/>
      <c r="H7" s="418"/>
      <c r="I7" s="418"/>
      <c r="J7" s="419"/>
      <c r="K7" s="423"/>
      <c r="L7" s="424"/>
      <c r="M7" s="424"/>
      <c r="N7" s="425"/>
      <c r="O7" s="377" t="str">
        <f>'様式A-1'!T8</f>
        <v>通報設備</v>
      </c>
      <c r="P7" s="377"/>
      <c r="Q7" s="377"/>
      <c r="R7" s="213" t="str">
        <f>'様式A-1'!T11</f>
        <v>警報設備</v>
      </c>
      <c r="S7" s="377" t="str">
        <f>'様式A-1'!T12</f>
        <v>消火設備</v>
      </c>
      <c r="T7" s="377"/>
      <c r="U7" s="377" t="str">
        <f>'様式A-1'!T14</f>
        <v>避難誘導設備</v>
      </c>
      <c r="V7" s="377"/>
      <c r="W7" s="377"/>
      <c r="X7" s="377"/>
      <c r="Y7" s="447" t="str">
        <f>'様式A-1'!T19</f>
        <v>その他の設備</v>
      </c>
      <c r="Z7" s="448"/>
      <c r="AA7" s="448"/>
      <c r="AB7" s="449"/>
      <c r="AC7" s="396" t="s">
        <v>178</v>
      </c>
      <c r="AD7" s="442"/>
      <c r="AE7" s="429"/>
      <c r="AF7" s="430"/>
      <c r="AG7" s="430"/>
      <c r="AH7" s="430"/>
      <c r="AI7" s="430"/>
      <c r="AJ7" s="431"/>
      <c r="AK7" s="437"/>
      <c r="AL7" s="437"/>
      <c r="AM7" s="437"/>
      <c r="AN7" s="438"/>
    </row>
    <row r="8" spans="2:40" ht="13.5" customHeight="1" x14ac:dyDescent="0.2">
      <c r="B8" s="391"/>
      <c r="C8" s="395"/>
      <c r="D8" s="49" t="s">
        <v>189</v>
      </c>
      <c r="E8" s="48" t="s">
        <v>188</v>
      </c>
      <c r="F8" s="391" t="s">
        <v>187</v>
      </c>
      <c r="G8" s="391"/>
      <c r="H8" s="391"/>
      <c r="I8" s="432" t="s">
        <v>186</v>
      </c>
      <c r="J8" s="432" t="s">
        <v>185</v>
      </c>
      <c r="K8" s="432" t="s">
        <v>184</v>
      </c>
      <c r="L8" s="434" t="s">
        <v>183</v>
      </c>
      <c r="M8" s="396" t="s">
        <v>178</v>
      </c>
      <c r="N8" s="397"/>
      <c r="O8" s="408" t="str">
        <f>'様式A-1'!U8</f>
        <v>通話型通報設備</v>
      </c>
      <c r="P8" s="408" t="str">
        <f>'様式A-1'!U9</f>
        <v>操作型通報設備</v>
      </c>
      <c r="Q8" s="408" t="str">
        <f>'様式A-1'!U10</f>
        <v>自動通報設備</v>
      </c>
      <c r="R8" s="408" t="str">
        <f>'様式A-1'!U11</f>
        <v>非常警報設備</v>
      </c>
      <c r="S8" s="406" t="str">
        <f>'様式A-1'!U12</f>
        <v>消 火 器</v>
      </c>
      <c r="T8" s="406" t="str">
        <f>'様式A-1'!U13</f>
        <v>消火栓設備</v>
      </c>
      <c r="U8" s="406" t="str">
        <f>'様式A-1'!U14</f>
        <v>誘導表示設備</v>
      </c>
      <c r="V8" s="408" t="str">
        <f>'様式A-1'!U15</f>
        <v>避難情報提供設備</v>
      </c>
      <c r="W8" s="406" t="str">
        <f>'様式A-1'!U17</f>
        <v>避難通路</v>
      </c>
      <c r="X8" s="406" t="str">
        <f>'様式A-1'!U18</f>
        <v>排煙設備</v>
      </c>
      <c r="Y8" s="408" t="str">
        <f>'様式A-1'!U19</f>
        <v>給水栓設備</v>
      </c>
      <c r="Z8" s="408" t="str">
        <f>'様式A-1'!U20</f>
        <v>無線通信補助設備</v>
      </c>
      <c r="AA8" s="408" t="str">
        <f>'様式A-1'!U21</f>
        <v>水噴霧設備</v>
      </c>
      <c r="AB8" s="406" t="str">
        <f>'様式A-1'!U22</f>
        <v>監視設備</v>
      </c>
      <c r="AC8" s="443"/>
      <c r="AD8" s="444"/>
      <c r="AE8" s="400" t="s">
        <v>182</v>
      </c>
      <c r="AF8" s="402" t="s">
        <v>181</v>
      </c>
      <c r="AG8" s="402" t="s">
        <v>180</v>
      </c>
      <c r="AH8" s="404" t="s">
        <v>179</v>
      </c>
      <c r="AI8" s="396" t="s">
        <v>178</v>
      </c>
      <c r="AJ8" s="442"/>
      <c r="AK8" s="437"/>
      <c r="AL8" s="437"/>
      <c r="AM8" s="437"/>
      <c r="AN8" s="438"/>
    </row>
    <row r="9" spans="2:40" x14ac:dyDescent="0.2">
      <c r="B9" s="391"/>
      <c r="C9" s="69" t="s">
        <v>177</v>
      </c>
      <c r="D9" s="47" t="s">
        <v>176</v>
      </c>
      <c r="E9" s="47" t="s">
        <v>175</v>
      </c>
      <c r="F9" s="391"/>
      <c r="G9" s="391"/>
      <c r="H9" s="391"/>
      <c r="I9" s="433"/>
      <c r="J9" s="433"/>
      <c r="K9" s="433"/>
      <c r="L9" s="435"/>
      <c r="M9" s="398"/>
      <c r="N9" s="399"/>
      <c r="O9" s="409"/>
      <c r="P9" s="409"/>
      <c r="Q9" s="409"/>
      <c r="R9" s="409"/>
      <c r="S9" s="407"/>
      <c r="T9" s="407"/>
      <c r="U9" s="407"/>
      <c r="V9" s="409"/>
      <c r="W9" s="407"/>
      <c r="X9" s="407"/>
      <c r="Y9" s="409"/>
      <c r="Z9" s="409"/>
      <c r="AA9" s="409"/>
      <c r="AB9" s="407"/>
      <c r="AC9" s="445"/>
      <c r="AD9" s="446"/>
      <c r="AE9" s="401"/>
      <c r="AF9" s="403"/>
      <c r="AG9" s="403"/>
      <c r="AH9" s="405"/>
      <c r="AI9" s="445"/>
      <c r="AJ9" s="446"/>
      <c r="AK9" s="439"/>
      <c r="AL9" s="439"/>
      <c r="AM9" s="439"/>
      <c r="AN9" s="399"/>
    </row>
    <row r="10" spans="2:40" ht="13.5" customHeight="1" x14ac:dyDescent="0.2">
      <c r="B10" s="45" t="s">
        <v>586</v>
      </c>
      <c r="C10" s="236">
        <v>2.6</v>
      </c>
      <c r="D10" s="44">
        <v>0</v>
      </c>
      <c r="E10" s="44">
        <v>2.6</v>
      </c>
      <c r="F10" s="372" t="s">
        <v>617</v>
      </c>
      <c r="G10" s="373"/>
      <c r="H10" s="373"/>
      <c r="I10" s="43" t="s">
        <v>625</v>
      </c>
      <c r="J10" s="31"/>
      <c r="K10" s="43"/>
      <c r="L10" s="42"/>
      <c r="M10" s="374"/>
      <c r="N10" s="375"/>
      <c r="O10" s="43"/>
      <c r="P10" s="42"/>
      <c r="Q10" s="42"/>
      <c r="R10" s="42"/>
      <c r="S10" s="42"/>
      <c r="T10" s="45"/>
      <c r="U10" s="45"/>
      <c r="V10" s="45"/>
      <c r="W10" s="45"/>
      <c r="X10" s="45"/>
      <c r="Y10" s="45"/>
      <c r="Z10" s="45"/>
      <c r="AA10" s="216"/>
      <c r="AB10" s="217"/>
      <c r="AC10" s="376"/>
      <c r="AD10" s="376"/>
      <c r="AE10" s="45"/>
      <c r="AF10" s="45"/>
      <c r="AG10" s="216"/>
      <c r="AH10" s="217"/>
      <c r="AI10" s="212"/>
      <c r="AJ10" s="214"/>
      <c r="AK10" s="215"/>
      <c r="AL10" s="215"/>
      <c r="AM10" s="215"/>
      <c r="AN10" s="214"/>
    </row>
    <row r="11" spans="2:40" ht="13.5" customHeight="1" x14ac:dyDescent="0.2">
      <c r="B11" s="177" t="s">
        <v>618</v>
      </c>
      <c r="C11" s="236">
        <v>10.5</v>
      </c>
      <c r="D11" s="44">
        <v>2.6</v>
      </c>
      <c r="E11" s="44">
        <v>13.1</v>
      </c>
      <c r="F11" s="372"/>
      <c r="G11" s="373"/>
      <c r="H11" s="373"/>
      <c r="I11" s="43" t="s">
        <v>625</v>
      </c>
      <c r="J11" s="31"/>
      <c r="K11" s="43" t="s">
        <v>624</v>
      </c>
      <c r="L11" s="43"/>
      <c r="M11" s="374"/>
      <c r="N11" s="375"/>
      <c r="O11" s="43"/>
      <c r="P11" s="42"/>
      <c r="Q11" s="42"/>
      <c r="R11" s="42"/>
      <c r="S11" s="42"/>
      <c r="T11" s="45"/>
      <c r="U11" s="45"/>
      <c r="V11" s="45"/>
      <c r="W11" s="45"/>
      <c r="X11" s="45"/>
      <c r="Y11" s="45"/>
      <c r="Z11" s="45"/>
      <c r="AA11" s="216"/>
      <c r="AB11" s="217"/>
      <c r="AC11" s="376"/>
      <c r="AD11" s="376"/>
      <c r="AE11" s="45"/>
      <c r="AF11" s="45"/>
      <c r="AG11" s="216"/>
      <c r="AH11" s="217"/>
      <c r="AI11" s="212"/>
      <c r="AJ11" s="214"/>
      <c r="AK11" s="215"/>
      <c r="AL11" s="215"/>
      <c r="AM11" s="215"/>
      <c r="AN11" s="214"/>
    </row>
    <row r="12" spans="2:40" ht="13.5" customHeight="1" x14ac:dyDescent="0.2">
      <c r="B12" s="177" t="s">
        <v>619</v>
      </c>
      <c r="C12" s="236">
        <v>10.5</v>
      </c>
      <c r="D12" s="44">
        <v>13.1</v>
      </c>
      <c r="E12" s="44">
        <v>23.6</v>
      </c>
      <c r="F12" s="372"/>
      <c r="G12" s="373"/>
      <c r="H12" s="373"/>
      <c r="I12" s="43" t="s">
        <v>625</v>
      </c>
      <c r="J12" s="31"/>
      <c r="K12" s="43" t="s">
        <v>624</v>
      </c>
      <c r="L12" s="43"/>
      <c r="M12" s="374"/>
      <c r="N12" s="375"/>
      <c r="O12" s="42" t="s">
        <v>626</v>
      </c>
      <c r="P12" s="42" t="s">
        <v>626</v>
      </c>
      <c r="Q12" s="42"/>
      <c r="R12" s="42"/>
      <c r="S12" s="42" t="s">
        <v>626</v>
      </c>
      <c r="T12" s="45"/>
      <c r="U12" s="42" t="s">
        <v>626</v>
      </c>
      <c r="V12" s="45"/>
      <c r="W12" s="45"/>
      <c r="X12" s="45"/>
      <c r="Y12" s="45"/>
      <c r="Z12" s="45"/>
      <c r="AA12" s="216"/>
      <c r="AB12" s="217"/>
      <c r="AC12" s="376"/>
      <c r="AD12" s="376"/>
      <c r="AE12" s="45"/>
      <c r="AF12" s="45"/>
      <c r="AG12" s="216"/>
      <c r="AH12" s="217"/>
      <c r="AI12" s="212"/>
      <c r="AJ12" s="214"/>
      <c r="AK12" s="215"/>
      <c r="AL12" s="215"/>
      <c r="AM12" s="215"/>
      <c r="AN12" s="214"/>
    </row>
    <row r="13" spans="2:40" ht="13.5" customHeight="1" x14ac:dyDescent="0.2">
      <c r="B13" s="177" t="s">
        <v>620</v>
      </c>
      <c r="C13" s="236">
        <v>10.5</v>
      </c>
      <c r="D13" s="44">
        <v>23.6</v>
      </c>
      <c r="E13" s="44">
        <v>34.1</v>
      </c>
      <c r="F13" s="372"/>
      <c r="G13" s="373"/>
      <c r="H13" s="373"/>
      <c r="I13" s="43" t="s">
        <v>625</v>
      </c>
      <c r="J13" s="31"/>
      <c r="K13" s="43" t="s">
        <v>624</v>
      </c>
      <c r="L13" s="43"/>
      <c r="M13" s="374"/>
      <c r="N13" s="375"/>
      <c r="O13" s="42"/>
      <c r="P13" s="42"/>
      <c r="Q13" s="42"/>
      <c r="R13" s="42"/>
      <c r="S13" s="42"/>
      <c r="T13" s="45"/>
      <c r="U13" s="42"/>
      <c r="V13" s="45"/>
      <c r="W13" s="45"/>
      <c r="X13" s="45"/>
      <c r="Y13" s="45"/>
      <c r="Z13" s="45"/>
      <c r="AA13" s="216"/>
      <c r="AB13" s="217"/>
      <c r="AC13" s="376"/>
      <c r="AD13" s="376"/>
      <c r="AE13" s="45"/>
      <c r="AF13" s="45"/>
      <c r="AG13" s="216"/>
      <c r="AH13" s="217"/>
      <c r="AI13" s="212"/>
      <c r="AJ13" s="214"/>
      <c r="AK13" s="215"/>
      <c r="AL13" s="215"/>
      <c r="AM13" s="215"/>
      <c r="AN13" s="214"/>
    </row>
    <row r="14" spans="2:40" ht="13.5" customHeight="1" x14ac:dyDescent="0.2">
      <c r="B14" s="177" t="s">
        <v>621</v>
      </c>
      <c r="C14" s="236">
        <v>10.5</v>
      </c>
      <c r="D14" s="44">
        <v>34.1</v>
      </c>
      <c r="E14" s="44">
        <v>44.6</v>
      </c>
      <c r="F14" s="372"/>
      <c r="G14" s="373"/>
      <c r="H14" s="373"/>
      <c r="I14" s="43" t="s">
        <v>625</v>
      </c>
      <c r="J14" s="31"/>
      <c r="K14" s="43" t="s">
        <v>624</v>
      </c>
      <c r="L14" s="43"/>
      <c r="M14" s="374"/>
      <c r="N14" s="375"/>
      <c r="O14" s="42"/>
      <c r="P14" s="42"/>
      <c r="Q14" s="42"/>
      <c r="R14" s="42"/>
      <c r="S14" s="42"/>
      <c r="T14" s="45"/>
      <c r="U14" s="42"/>
      <c r="V14" s="45"/>
      <c r="W14" s="45"/>
      <c r="X14" s="45"/>
      <c r="Y14" s="45"/>
      <c r="Z14" s="45"/>
      <c r="AA14" s="216"/>
      <c r="AB14" s="217"/>
      <c r="AC14" s="376"/>
      <c r="AD14" s="376"/>
      <c r="AE14" s="45"/>
      <c r="AF14" s="45"/>
      <c r="AG14" s="216"/>
      <c r="AH14" s="217"/>
      <c r="AI14" s="212"/>
      <c r="AJ14" s="214"/>
      <c r="AK14" s="215"/>
      <c r="AL14" s="215"/>
      <c r="AM14" s="215"/>
      <c r="AN14" s="214"/>
    </row>
    <row r="15" spans="2:40" ht="13.5" customHeight="1" x14ac:dyDescent="0.2">
      <c r="B15" s="177" t="s">
        <v>622</v>
      </c>
      <c r="C15" s="236">
        <v>10.5</v>
      </c>
      <c r="D15" s="44">
        <v>44.6</v>
      </c>
      <c r="E15" s="44">
        <v>55.1</v>
      </c>
      <c r="F15" s="372"/>
      <c r="G15" s="373"/>
      <c r="H15" s="373"/>
      <c r="I15" s="43" t="s">
        <v>625</v>
      </c>
      <c r="J15" s="31"/>
      <c r="K15" s="43" t="s">
        <v>624</v>
      </c>
      <c r="L15" s="43"/>
      <c r="M15" s="374"/>
      <c r="N15" s="375"/>
      <c r="O15" s="42"/>
      <c r="P15" s="42" t="s">
        <v>627</v>
      </c>
      <c r="Q15" s="42"/>
      <c r="R15" s="42"/>
      <c r="S15" s="42" t="s">
        <v>627</v>
      </c>
      <c r="T15" s="45"/>
      <c r="U15" s="42"/>
      <c r="V15" s="45"/>
      <c r="W15" s="45"/>
      <c r="X15" s="45"/>
      <c r="Y15" s="45"/>
      <c r="Z15" s="45"/>
      <c r="AA15" s="216"/>
      <c r="AB15" s="217"/>
      <c r="AC15" s="376"/>
      <c r="AD15" s="376"/>
      <c r="AE15" s="45"/>
      <c r="AF15" s="45"/>
      <c r="AG15" s="216"/>
      <c r="AH15" s="217"/>
      <c r="AI15" s="212"/>
      <c r="AJ15" s="214"/>
      <c r="AK15" s="215"/>
      <c r="AL15" s="215"/>
      <c r="AM15" s="215"/>
      <c r="AN15" s="214"/>
    </row>
    <row r="16" spans="2:40" ht="13.5" customHeight="1" x14ac:dyDescent="0.2">
      <c r="B16" s="177" t="s">
        <v>623</v>
      </c>
      <c r="C16" s="236">
        <v>10.6</v>
      </c>
      <c r="D16" s="44">
        <v>55.1</v>
      </c>
      <c r="E16" s="44">
        <v>65.7</v>
      </c>
      <c r="F16" s="372"/>
      <c r="G16" s="373"/>
      <c r="H16" s="373"/>
      <c r="I16" s="43" t="s">
        <v>625</v>
      </c>
      <c r="J16" s="31"/>
      <c r="K16" s="43" t="s">
        <v>624</v>
      </c>
      <c r="L16" s="42"/>
      <c r="M16" s="374"/>
      <c r="N16" s="375"/>
      <c r="O16" s="42"/>
      <c r="P16" s="42"/>
      <c r="Q16" s="42"/>
      <c r="R16" s="42"/>
      <c r="S16" s="42"/>
      <c r="T16" s="45"/>
      <c r="U16" s="42"/>
      <c r="V16" s="45"/>
      <c r="W16" s="45"/>
      <c r="X16" s="45"/>
      <c r="Y16" s="45"/>
      <c r="Z16" s="45"/>
      <c r="AA16" s="216"/>
      <c r="AB16" s="217"/>
      <c r="AC16" s="376"/>
      <c r="AD16" s="376"/>
      <c r="AE16" s="45"/>
      <c r="AF16" s="45"/>
      <c r="AG16" s="216"/>
      <c r="AH16" s="217"/>
      <c r="AI16" s="212"/>
      <c r="AJ16" s="214"/>
      <c r="AK16" s="215"/>
      <c r="AL16" s="215"/>
      <c r="AM16" s="215"/>
      <c r="AN16" s="214"/>
    </row>
    <row r="17" spans="2:40" ht="13.5" customHeight="1" x14ac:dyDescent="0.2">
      <c r="B17" s="177" t="s">
        <v>587</v>
      </c>
      <c r="C17" s="236">
        <v>10.5</v>
      </c>
      <c r="D17" s="44">
        <v>65.7</v>
      </c>
      <c r="E17" s="44">
        <v>76.2</v>
      </c>
      <c r="F17" s="372"/>
      <c r="G17" s="373"/>
      <c r="H17" s="373"/>
      <c r="I17" s="43" t="s">
        <v>625</v>
      </c>
      <c r="J17" s="31"/>
      <c r="K17" s="43" t="s">
        <v>624</v>
      </c>
      <c r="L17" s="42"/>
      <c r="M17" s="374"/>
      <c r="N17" s="375"/>
      <c r="O17" s="42"/>
      <c r="P17" s="42"/>
      <c r="Q17" s="42"/>
      <c r="R17" s="42"/>
      <c r="S17" s="42"/>
      <c r="T17" s="45"/>
      <c r="U17" s="42" t="s">
        <v>627</v>
      </c>
      <c r="V17" s="45"/>
      <c r="W17" s="45"/>
      <c r="X17" s="45"/>
      <c r="Y17" s="45"/>
      <c r="Z17" s="45"/>
      <c r="AA17" s="216"/>
      <c r="AB17" s="217"/>
      <c r="AC17" s="376"/>
      <c r="AD17" s="376"/>
      <c r="AE17" s="45"/>
      <c r="AF17" s="45"/>
      <c r="AG17" s="216"/>
      <c r="AH17" s="217"/>
      <c r="AI17" s="212"/>
      <c r="AJ17" s="214"/>
      <c r="AK17" s="215"/>
      <c r="AL17" s="215"/>
      <c r="AM17" s="215"/>
      <c r="AN17" s="214"/>
    </row>
    <row r="18" spans="2:40" ht="13.5" customHeight="1" x14ac:dyDescent="0.2">
      <c r="B18" s="177" t="s">
        <v>588</v>
      </c>
      <c r="C18" s="236">
        <v>10.6</v>
      </c>
      <c r="D18" s="44">
        <v>76.2</v>
      </c>
      <c r="E18" s="44">
        <v>86.8</v>
      </c>
      <c r="F18" s="372"/>
      <c r="G18" s="373"/>
      <c r="H18" s="373"/>
      <c r="I18" s="43" t="s">
        <v>625</v>
      </c>
      <c r="J18" s="31"/>
      <c r="K18" s="43" t="s">
        <v>624</v>
      </c>
      <c r="L18" s="42"/>
      <c r="M18" s="374"/>
      <c r="N18" s="375"/>
      <c r="O18" s="42"/>
      <c r="P18" s="42"/>
      <c r="Q18" s="42"/>
      <c r="R18" s="42"/>
      <c r="S18" s="42"/>
      <c r="T18" s="45"/>
      <c r="U18" s="42"/>
      <c r="V18" s="45"/>
      <c r="W18" s="45"/>
      <c r="X18" s="45"/>
      <c r="Y18" s="45"/>
      <c r="Z18" s="45"/>
      <c r="AA18" s="216"/>
      <c r="AB18" s="217"/>
      <c r="AC18" s="376"/>
      <c r="AD18" s="376"/>
      <c r="AE18" s="45"/>
      <c r="AF18" s="45"/>
      <c r="AG18" s="216"/>
      <c r="AH18" s="217"/>
      <c r="AI18" s="212"/>
      <c r="AJ18" s="214"/>
      <c r="AK18" s="215"/>
      <c r="AL18" s="215"/>
      <c r="AM18" s="215"/>
      <c r="AN18" s="214"/>
    </row>
    <row r="19" spans="2:40" ht="13.5" customHeight="1" x14ac:dyDescent="0.2">
      <c r="B19" s="177" t="s">
        <v>589</v>
      </c>
      <c r="C19" s="236">
        <v>10.5</v>
      </c>
      <c r="D19" s="44">
        <v>86.8</v>
      </c>
      <c r="E19" s="44">
        <v>97.3</v>
      </c>
      <c r="F19" s="372"/>
      <c r="G19" s="373"/>
      <c r="H19" s="373"/>
      <c r="I19" s="43" t="s">
        <v>625</v>
      </c>
      <c r="J19" s="31"/>
      <c r="K19" s="43" t="s">
        <v>624</v>
      </c>
      <c r="L19" s="42"/>
      <c r="M19" s="374"/>
      <c r="N19" s="375"/>
      <c r="O19" s="42"/>
      <c r="P19" s="42"/>
      <c r="Q19" s="42"/>
      <c r="R19" s="42"/>
      <c r="S19" s="42"/>
      <c r="T19" s="45"/>
      <c r="U19" s="42" t="s">
        <v>628</v>
      </c>
      <c r="V19" s="45"/>
      <c r="W19" s="45"/>
      <c r="X19" s="45"/>
      <c r="Y19" s="45"/>
      <c r="Z19" s="45"/>
      <c r="AA19" s="216"/>
      <c r="AB19" s="217"/>
      <c r="AC19" s="376"/>
      <c r="AD19" s="376"/>
      <c r="AE19" s="45"/>
      <c r="AF19" s="45"/>
      <c r="AG19" s="216"/>
      <c r="AH19" s="217"/>
      <c r="AI19" s="212"/>
      <c r="AJ19" s="214"/>
      <c r="AK19" s="215"/>
      <c r="AL19" s="215"/>
      <c r="AM19" s="215"/>
      <c r="AN19" s="214"/>
    </row>
    <row r="20" spans="2:40" ht="13.5" customHeight="1" x14ac:dyDescent="0.2">
      <c r="B20" s="177" t="s">
        <v>590</v>
      </c>
      <c r="C20" s="236">
        <v>10.5</v>
      </c>
      <c r="D20" s="44">
        <v>97.3</v>
      </c>
      <c r="E20" s="44">
        <v>107.8</v>
      </c>
      <c r="F20" s="372"/>
      <c r="G20" s="373"/>
      <c r="H20" s="373"/>
      <c r="I20" s="43" t="s">
        <v>625</v>
      </c>
      <c r="J20" s="31"/>
      <c r="K20" s="43" t="s">
        <v>624</v>
      </c>
      <c r="L20" s="43"/>
      <c r="M20" s="374"/>
      <c r="N20" s="375"/>
      <c r="O20" s="42"/>
      <c r="P20" s="42"/>
      <c r="Q20" s="42"/>
      <c r="R20" s="42"/>
      <c r="S20" s="42"/>
      <c r="T20" s="86"/>
      <c r="U20" s="42"/>
      <c r="V20" s="86"/>
      <c r="W20" s="45"/>
      <c r="X20" s="45"/>
      <c r="Y20" s="45"/>
      <c r="Z20" s="45"/>
      <c r="AA20" s="216"/>
      <c r="AB20" s="217"/>
      <c r="AC20" s="376"/>
      <c r="AD20" s="376"/>
      <c r="AE20" s="45"/>
      <c r="AF20" s="45"/>
      <c r="AG20" s="216"/>
      <c r="AH20" s="217"/>
      <c r="AI20" s="212"/>
      <c r="AJ20" s="214"/>
      <c r="AK20" s="215"/>
      <c r="AL20" s="215"/>
      <c r="AM20" s="215"/>
      <c r="AN20" s="214"/>
    </row>
    <row r="21" spans="2:40" ht="13.5" customHeight="1" x14ac:dyDescent="0.2">
      <c r="B21" s="177" t="s">
        <v>591</v>
      </c>
      <c r="C21" s="236">
        <v>10.7</v>
      </c>
      <c r="D21" s="44">
        <v>107.8</v>
      </c>
      <c r="E21" s="44">
        <v>118.5</v>
      </c>
      <c r="F21" s="372"/>
      <c r="G21" s="373"/>
      <c r="H21" s="373"/>
      <c r="I21" s="43" t="s">
        <v>625</v>
      </c>
      <c r="J21" s="31"/>
      <c r="K21" s="43" t="s">
        <v>624</v>
      </c>
      <c r="L21" s="43"/>
      <c r="M21" s="374"/>
      <c r="N21" s="375"/>
      <c r="O21" s="42"/>
      <c r="P21" s="42" t="s">
        <v>628</v>
      </c>
      <c r="Q21" s="42"/>
      <c r="R21" s="42"/>
      <c r="S21" s="42" t="s">
        <v>628</v>
      </c>
      <c r="T21" s="45"/>
      <c r="U21" s="42"/>
      <c r="V21" s="45"/>
      <c r="W21" s="45"/>
      <c r="X21" s="45"/>
      <c r="Y21" s="45"/>
      <c r="Z21" s="45"/>
      <c r="AA21" s="216"/>
      <c r="AB21" s="217"/>
      <c r="AC21" s="376"/>
      <c r="AD21" s="376"/>
      <c r="AE21" s="45"/>
      <c r="AF21" s="45"/>
      <c r="AG21" s="216"/>
      <c r="AH21" s="217"/>
      <c r="AI21" s="212"/>
      <c r="AJ21" s="214"/>
      <c r="AK21" s="215"/>
      <c r="AL21" s="215"/>
      <c r="AM21" s="215"/>
      <c r="AN21" s="214"/>
    </row>
    <row r="22" spans="2:40" ht="13.5" customHeight="1" x14ac:dyDescent="0.2">
      <c r="B22" s="177" t="s">
        <v>592</v>
      </c>
      <c r="C22" s="236">
        <v>10.5</v>
      </c>
      <c r="D22" s="44">
        <v>118.5</v>
      </c>
      <c r="E22" s="44">
        <v>129</v>
      </c>
      <c r="F22" s="372"/>
      <c r="G22" s="373"/>
      <c r="H22" s="373"/>
      <c r="I22" s="43" t="s">
        <v>625</v>
      </c>
      <c r="J22" s="31"/>
      <c r="K22" s="43" t="s">
        <v>624</v>
      </c>
      <c r="L22" s="43"/>
      <c r="M22" s="374"/>
      <c r="N22" s="375"/>
      <c r="O22" s="42"/>
      <c r="P22" s="42"/>
      <c r="Q22" s="42"/>
      <c r="R22" s="42"/>
      <c r="S22" s="42"/>
      <c r="T22" s="45"/>
      <c r="U22" s="42" t="s">
        <v>632</v>
      </c>
      <c r="V22" s="45"/>
      <c r="W22" s="45"/>
      <c r="X22" s="45"/>
      <c r="Y22" s="45"/>
      <c r="Z22" s="45"/>
      <c r="AA22" s="216"/>
      <c r="AB22" s="217"/>
      <c r="AC22" s="376"/>
      <c r="AD22" s="376"/>
      <c r="AE22" s="45"/>
      <c r="AF22" s="45"/>
      <c r="AG22" s="216"/>
      <c r="AH22" s="217"/>
      <c r="AI22" s="212"/>
      <c r="AJ22" s="214"/>
      <c r="AK22" s="215"/>
      <c r="AL22" s="215"/>
      <c r="AM22" s="215"/>
      <c r="AN22" s="214"/>
    </row>
    <row r="23" spans="2:40" ht="13.5" customHeight="1" x14ac:dyDescent="0.2">
      <c r="B23" s="177" t="s">
        <v>593</v>
      </c>
      <c r="C23" s="236">
        <v>10.5</v>
      </c>
      <c r="D23" s="44">
        <v>129</v>
      </c>
      <c r="E23" s="44">
        <v>139.5</v>
      </c>
      <c r="F23" s="372"/>
      <c r="G23" s="373"/>
      <c r="H23" s="373"/>
      <c r="I23" s="43" t="s">
        <v>625</v>
      </c>
      <c r="J23" s="31"/>
      <c r="K23" s="43" t="s">
        <v>624</v>
      </c>
      <c r="L23" s="43"/>
      <c r="M23" s="374"/>
      <c r="N23" s="375"/>
      <c r="O23" s="42"/>
      <c r="P23" s="42"/>
      <c r="Q23" s="42"/>
      <c r="R23" s="42"/>
      <c r="S23" s="42"/>
      <c r="T23" s="86"/>
      <c r="U23" s="42"/>
      <c r="V23" s="86"/>
      <c r="W23" s="86"/>
      <c r="X23" s="86"/>
      <c r="Y23" s="86"/>
      <c r="Z23" s="86"/>
      <c r="AA23" s="216"/>
      <c r="AB23" s="217"/>
      <c r="AC23" s="376"/>
      <c r="AD23" s="376"/>
      <c r="AE23" s="45"/>
      <c r="AF23" s="45"/>
      <c r="AG23" s="216"/>
      <c r="AH23" s="217"/>
      <c r="AI23" s="212"/>
      <c r="AJ23" s="214"/>
      <c r="AK23" s="215"/>
      <c r="AL23" s="215"/>
      <c r="AM23" s="215"/>
      <c r="AN23" s="214"/>
    </row>
    <row r="24" spans="2:40" ht="13.5" customHeight="1" x14ac:dyDescent="0.2">
      <c r="B24" s="177" t="s">
        <v>594</v>
      </c>
      <c r="C24" s="236">
        <v>10.5</v>
      </c>
      <c r="D24" s="44">
        <v>139.5</v>
      </c>
      <c r="E24" s="44">
        <v>150</v>
      </c>
      <c r="F24" s="436"/>
      <c r="G24" s="373"/>
      <c r="H24" s="373"/>
      <c r="I24" s="43" t="s">
        <v>625</v>
      </c>
      <c r="J24" s="31"/>
      <c r="K24" s="43" t="s">
        <v>624</v>
      </c>
      <c r="L24" s="43"/>
      <c r="M24" s="374"/>
      <c r="N24" s="375"/>
      <c r="O24" s="42"/>
      <c r="P24" s="42"/>
      <c r="Q24" s="42"/>
      <c r="R24" s="42"/>
      <c r="S24" s="42"/>
      <c r="T24" s="45"/>
      <c r="U24" s="42" t="s">
        <v>633</v>
      </c>
      <c r="V24" s="45"/>
      <c r="W24" s="45"/>
      <c r="X24" s="45"/>
      <c r="Y24" s="45"/>
      <c r="Z24" s="45"/>
      <c r="AA24" s="216"/>
      <c r="AB24" s="217"/>
      <c r="AC24" s="376"/>
      <c r="AD24" s="376"/>
      <c r="AE24" s="45"/>
      <c r="AF24" s="45"/>
      <c r="AG24" s="216"/>
      <c r="AH24" s="217"/>
      <c r="AI24" s="212"/>
      <c r="AJ24" s="214"/>
      <c r="AK24" s="215"/>
      <c r="AL24" s="215"/>
      <c r="AM24" s="215"/>
      <c r="AN24" s="214"/>
    </row>
    <row r="25" spans="2:40" ht="13.5" customHeight="1" x14ac:dyDescent="0.2">
      <c r="B25" s="177" t="s">
        <v>595</v>
      </c>
      <c r="C25" s="236">
        <v>10.5</v>
      </c>
      <c r="D25" s="44">
        <v>150</v>
      </c>
      <c r="E25" s="44">
        <v>160.5</v>
      </c>
      <c r="F25" s="436"/>
      <c r="G25" s="373"/>
      <c r="H25" s="373"/>
      <c r="I25" s="43" t="s">
        <v>625</v>
      </c>
      <c r="J25" s="31"/>
      <c r="K25" s="43" t="s">
        <v>624</v>
      </c>
      <c r="L25" s="43"/>
      <c r="M25" s="374"/>
      <c r="N25" s="375"/>
      <c r="O25" s="42"/>
      <c r="P25" s="42" t="s">
        <v>632</v>
      </c>
      <c r="Q25" s="42"/>
      <c r="R25" s="42"/>
      <c r="S25" s="42" t="s">
        <v>632</v>
      </c>
      <c r="T25" s="45"/>
      <c r="U25" s="42"/>
      <c r="V25" s="45"/>
      <c r="W25" s="45"/>
      <c r="X25" s="45"/>
      <c r="Y25" s="45"/>
      <c r="Z25" s="45"/>
      <c r="AA25" s="216"/>
      <c r="AB25" s="217"/>
      <c r="AC25" s="376"/>
      <c r="AD25" s="376"/>
      <c r="AE25" s="45"/>
      <c r="AF25" s="45"/>
      <c r="AG25" s="216"/>
      <c r="AH25" s="217"/>
      <c r="AI25" s="212"/>
      <c r="AJ25" s="214"/>
      <c r="AK25" s="215"/>
      <c r="AL25" s="215"/>
      <c r="AM25" s="215"/>
      <c r="AN25" s="214"/>
    </row>
    <row r="26" spans="2:40" ht="13.5" customHeight="1" x14ac:dyDescent="0.2">
      <c r="B26" s="177" t="s">
        <v>596</v>
      </c>
      <c r="C26" s="236">
        <v>10.5</v>
      </c>
      <c r="D26" s="44">
        <v>160.5</v>
      </c>
      <c r="E26" s="44">
        <v>171</v>
      </c>
      <c r="F26" s="436"/>
      <c r="G26" s="373"/>
      <c r="H26" s="373"/>
      <c r="I26" s="43" t="s">
        <v>625</v>
      </c>
      <c r="J26" s="31"/>
      <c r="K26" s="43" t="s">
        <v>624</v>
      </c>
      <c r="L26" s="42"/>
      <c r="M26" s="374"/>
      <c r="N26" s="375"/>
      <c r="O26" s="42"/>
      <c r="P26" s="42"/>
      <c r="Q26" s="42"/>
      <c r="R26" s="42"/>
      <c r="S26" s="42"/>
      <c r="T26" s="45"/>
      <c r="U26" s="42" t="s">
        <v>630</v>
      </c>
      <c r="V26" s="45"/>
      <c r="W26" s="45"/>
      <c r="X26" s="45"/>
      <c r="Y26" s="45"/>
      <c r="Z26" s="45"/>
      <c r="AA26" s="216"/>
      <c r="AB26" s="217"/>
      <c r="AC26" s="376"/>
      <c r="AD26" s="376"/>
      <c r="AE26" s="45"/>
      <c r="AF26" s="45"/>
      <c r="AG26" s="216"/>
      <c r="AH26" s="217"/>
      <c r="AI26" s="212"/>
      <c r="AJ26" s="214"/>
      <c r="AK26" s="215"/>
      <c r="AL26" s="215"/>
      <c r="AM26" s="215"/>
      <c r="AN26" s="214"/>
    </row>
    <row r="27" spans="2:40" ht="13.5" customHeight="1" x14ac:dyDescent="0.2">
      <c r="B27" s="177" t="s">
        <v>597</v>
      </c>
      <c r="C27" s="236">
        <v>10.5</v>
      </c>
      <c r="D27" s="44">
        <v>171</v>
      </c>
      <c r="E27" s="44">
        <v>181.5</v>
      </c>
      <c r="F27" s="436"/>
      <c r="G27" s="373"/>
      <c r="H27" s="373"/>
      <c r="I27" s="43" t="s">
        <v>625</v>
      </c>
      <c r="J27" s="31"/>
      <c r="K27" s="43" t="s">
        <v>624</v>
      </c>
      <c r="L27" s="42"/>
      <c r="M27" s="374"/>
      <c r="N27" s="375"/>
      <c r="O27" s="42"/>
      <c r="P27" s="42"/>
      <c r="Q27" s="42"/>
      <c r="R27" s="42"/>
      <c r="S27" s="42"/>
      <c r="T27" s="45"/>
      <c r="U27" s="42"/>
      <c r="V27" s="45"/>
      <c r="W27" s="45"/>
      <c r="X27" s="45"/>
      <c r="Y27" s="45"/>
      <c r="Z27" s="45"/>
      <c r="AA27" s="216"/>
      <c r="AB27" s="217"/>
      <c r="AC27" s="376"/>
      <c r="AD27" s="376"/>
      <c r="AE27" s="45"/>
      <c r="AF27" s="45"/>
      <c r="AG27" s="216"/>
      <c r="AH27" s="217"/>
      <c r="AI27" s="212"/>
      <c r="AJ27" s="214"/>
      <c r="AK27" s="215"/>
      <c r="AL27" s="215"/>
      <c r="AM27" s="215"/>
      <c r="AN27" s="214"/>
    </row>
    <row r="28" spans="2:40" ht="13.5" customHeight="1" x14ac:dyDescent="0.2">
      <c r="B28" s="177" t="s">
        <v>598</v>
      </c>
      <c r="C28" s="236">
        <v>10.5</v>
      </c>
      <c r="D28" s="44">
        <v>181.5</v>
      </c>
      <c r="E28" s="44">
        <v>192</v>
      </c>
      <c r="F28" s="436"/>
      <c r="G28" s="373"/>
      <c r="H28" s="373"/>
      <c r="I28" s="43" t="s">
        <v>625</v>
      </c>
      <c r="J28" s="31"/>
      <c r="K28" s="43" t="s">
        <v>624</v>
      </c>
      <c r="L28" s="42"/>
      <c r="M28" s="374"/>
      <c r="N28" s="375"/>
      <c r="O28" s="42"/>
      <c r="P28" s="42"/>
      <c r="Q28" s="42"/>
      <c r="R28" s="42"/>
      <c r="S28" s="42"/>
      <c r="T28" s="45"/>
      <c r="U28" s="42"/>
      <c r="V28" s="45"/>
      <c r="W28" s="45"/>
      <c r="X28" s="45"/>
      <c r="Y28" s="45"/>
      <c r="Z28" s="45"/>
      <c r="AA28" s="216"/>
      <c r="AB28" s="217"/>
      <c r="AC28" s="376"/>
      <c r="AD28" s="376"/>
      <c r="AE28" s="45"/>
      <c r="AF28" s="45"/>
      <c r="AG28" s="216"/>
      <c r="AH28" s="217"/>
      <c r="AI28" s="212"/>
      <c r="AJ28" s="214"/>
      <c r="AK28" s="215"/>
      <c r="AL28" s="215"/>
      <c r="AM28" s="215"/>
      <c r="AN28" s="214"/>
    </row>
    <row r="29" spans="2:40" ht="13.5" customHeight="1" x14ac:dyDescent="0.2">
      <c r="B29" s="177" t="s">
        <v>599</v>
      </c>
      <c r="C29" s="236">
        <v>10.5</v>
      </c>
      <c r="D29" s="44">
        <v>192</v>
      </c>
      <c r="E29" s="44">
        <v>202.5</v>
      </c>
      <c r="F29" s="372"/>
      <c r="G29" s="373"/>
      <c r="H29" s="373"/>
      <c r="I29" s="43" t="s">
        <v>625</v>
      </c>
      <c r="J29" s="31"/>
      <c r="K29" s="43" t="s">
        <v>624</v>
      </c>
      <c r="L29" s="42"/>
      <c r="M29" s="374"/>
      <c r="N29" s="375"/>
      <c r="O29" s="42"/>
      <c r="P29" s="42"/>
      <c r="Q29" s="42"/>
      <c r="R29" s="42"/>
      <c r="S29" s="42"/>
      <c r="T29" s="45"/>
      <c r="U29" s="42"/>
      <c r="V29" s="45"/>
      <c r="W29" s="45"/>
      <c r="X29" s="45"/>
      <c r="Y29" s="45"/>
      <c r="Z29" s="45"/>
      <c r="AA29" s="216"/>
      <c r="AB29" s="217"/>
      <c r="AC29" s="376"/>
      <c r="AD29" s="376"/>
      <c r="AE29" s="45"/>
      <c r="AF29" s="45"/>
      <c r="AG29" s="216"/>
      <c r="AH29" s="217"/>
      <c r="AI29" s="212"/>
      <c r="AJ29" s="214"/>
      <c r="AK29" s="215"/>
      <c r="AL29" s="215"/>
      <c r="AM29" s="215"/>
      <c r="AN29" s="214"/>
    </row>
    <row r="30" spans="2:40" ht="13.5" customHeight="1" x14ac:dyDescent="0.2">
      <c r="B30" s="177" t="s">
        <v>600</v>
      </c>
      <c r="C30" s="236">
        <v>10.5</v>
      </c>
      <c r="D30" s="44">
        <v>202.5</v>
      </c>
      <c r="E30" s="44">
        <v>213</v>
      </c>
      <c r="F30" s="372"/>
      <c r="G30" s="373"/>
      <c r="H30" s="373"/>
      <c r="I30" s="43" t="s">
        <v>625</v>
      </c>
      <c r="J30" s="31"/>
      <c r="K30" s="43" t="s">
        <v>624</v>
      </c>
      <c r="L30" s="42"/>
      <c r="M30" s="374"/>
      <c r="N30" s="375"/>
      <c r="O30" s="42"/>
      <c r="P30" s="42"/>
      <c r="Q30" s="42"/>
      <c r="R30" s="42"/>
      <c r="S30" s="42"/>
      <c r="T30" s="45"/>
      <c r="U30" s="42" t="s">
        <v>631</v>
      </c>
      <c r="V30" s="45"/>
      <c r="W30" s="45"/>
      <c r="X30" s="45"/>
      <c r="Y30" s="45"/>
      <c r="Z30" s="45"/>
      <c r="AA30" s="216"/>
      <c r="AB30" s="217"/>
      <c r="AC30" s="376"/>
      <c r="AD30" s="376"/>
      <c r="AE30" s="45"/>
      <c r="AF30" s="45"/>
      <c r="AG30" s="216"/>
      <c r="AH30" s="217"/>
      <c r="AI30" s="212"/>
      <c r="AJ30" s="214"/>
      <c r="AK30" s="215"/>
      <c r="AL30" s="215"/>
      <c r="AM30" s="215"/>
      <c r="AN30" s="214"/>
    </row>
    <row r="31" spans="2:40" ht="13.5" customHeight="1" x14ac:dyDescent="0.2">
      <c r="B31" s="177" t="s">
        <v>601</v>
      </c>
      <c r="C31" s="236">
        <v>10.5</v>
      </c>
      <c r="D31" s="44">
        <v>213</v>
      </c>
      <c r="E31" s="44">
        <v>223.5</v>
      </c>
      <c r="F31" s="372"/>
      <c r="G31" s="373"/>
      <c r="H31" s="373"/>
      <c r="I31" s="43" t="s">
        <v>625</v>
      </c>
      <c r="J31" s="31"/>
      <c r="K31" s="43"/>
      <c r="L31" s="42"/>
      <c r="M31" s="374"/>
      <c r="N31" s="375"/>
      <c r="O31" s="42" t="s">
        <v>627</v>
      </c>
      <c r="P31" s="42" t="s">
        <v>633</v>
      </c>
      <c r="Q31" s="42"/>
      <c r="R31" s="42"/>
      <c r="S31" s="42" t="s">
        <v>633</v>
      </c>
      <c r="T31" s="45"/>
      <c r="U31" s="42"/>
      <c r="V31" s="45"/>
      <c r="W31" s="45"/>
      <c r="X31" s="45"/>
      <c r="Y31" s="45"/>
      <c r="Z31" s="45"/>
      <c r="AA31" s="216"/>
      <c r="AB31" s="217"/>
      <c r="AC31" s="376"/>
      <c r="AD31" s="376"/>
      <c r="AE31" s="45"/>
      <c r="AF31" s="45"/>
      <c r="AG31" s="216"/>
      <c r="AH31" s="217"/>
      <c r="AI31" s="212"/>
      <c r="AJ31" s="214"/>
      <c r="AK31" s="215"/>
      <c r="AL31" s="215"/>
      <c r="AM31" s="215"/>
      <c r="AN31" s="214"/>
    </row>
    <row r="32" spans="2:40" ht="13.5" customHeight="1" x14ac:dyDescent="0.2">
      <c r="B32" s="177" t="s">
        <v>602</v>
      </c>
      <c r="C32" s="236">
        <v>10.1</v>
      </c>
      <c r="D32" s="44">
        <v>223.5</v>
      </c>
      <c r="E32" s="44">
        <v>233.6</v>
      </c>
      <c r="F32" s="372"/>
      <c r="G32" s="373"/>
      <c r="H32" s="373"/>
      <c r="I32" s="43" t="s">
        <v>625</v>
      </c>
      <c r="J32" s="31"/>
      <c r="K32" s="43" t="s">
        <v>624</v>
      </c>
      <c r="L32" s="42"/>
      <c r="M32" s="374"/>
      <c r="N32" s="375"/>
      <c r="O32" s="43"/>
      <c r="P32" s="42"/>
      <c r="Q32" s="42"/>
      <c r="R32" s="42"/>
      <c r="S32" s="42"/>
      <c r="T32" s="45"/>
      <c r="U32" s="42"/>
      <c r="V32" s="45"/>
      <c r="W32" s="45"/>
      <c r="X32" s="45"/>
      <c r="Y32" s="45"/>
      <c r="Z32" s="45"/>
      <c r="AA32" s="216"/>
      <c r="AB32" s="217"/>
      <c r="AC32" s="376"/>
      <c r="AD32" s="376"/>
      <c r="AE32" s="45"/>
      <c r="AF32" s="45"/>
      <c r="AG32" s="216"/>
      <c r="AH32" s="217"/>
      <c r="AI32" s="212"/>
      <c r="AJ32" s="214"/>
      <c r="AK32" s="215"/>
      <c r="AL32" s="215"/>
      <c r="AM32" s="215"/>
      <c r="AN32" s="214"/>
    </row>
    <row r="33" spans="2:40" ht="13.5" customHeight="1" x14ac:dyDescent="0.2">
      <c r="B33" s="177" t="s">
        <v>603</v>
      </c>
      <c r="C33" s="236">
        <v>10.1</v>
      </c>
      <c r="D33" s="44">
        <v>233.6</v>
      </c>
      <c r="E33" s="44">
        <v>243.7</v>
      </c>
      <c r="F33" s="372"/>
      <c r="G33" s="373"/>
      <c r="H33" s="373"/>
      <c r="I33" s="43" t="s">
        <v>625</v>
      </c>
      <c r="J33" s="31"/>
      <c r="K33" s="43" t="s">
        <v>624</v>
      </c>
      <c r="L33" s="42"/>
      <c r="M33" s="374"/>
      <c r="N33" s="375"/>
      <c r="O33" s="43"/>
      <c r="P33" s="42"/>
      <c r="Q33" s="42"/>
      <c r="R33" s="42"/>
      <c r="S33" s="42"/>
      <c r="T33" s="45"/>
      <c r="U33" s="42" t="s">
        <v>634</v>
      </c>
      <c r="V33" s="45"/>
      <c r="W33" s="45"/>
      <c r="X33" s="45"/>
      <c r="Y33" s="45"/>
      <c r="Z33" s="45"/>
      <c r="AA33" s="216"/>
      <c r="AB33" s="217"/>
      <c r="AC33" s="376"/>
      <c r="AD33" s="376"/>
      <c r="AE33" s="45"/>
      <c r="AF33" s="45"/>
      <c r="AG33" s="216"/>
      <c r="AH33" s="217"/>
      <c r="AI33" s="212"/>
      <c r="AJ33" s="214"/>
      <c r="AK33" s="215"/>
      <c r="AL33" s="215"/>
      <c r="AM33" s="215"/>
      <c r="AN33" s="214"/>
    </row>
    <row r="34" spans="2:40" ht="13.5" customHeight="1" x14ac:dyDescent="0.2">
      <c r="B34" s="177" t="s">
        <v>604</v>
      </c>
      <c r="C34" s="236">
        <v>10.1</v>
      </c>
      <c r="D34" s="44">
        <v>243.7</v>
      </c>
      <c r="E34" s="44">
        <v>253.79999999999998</v>
      </c>
      <c r="F34" s="372"/>
      <c r="G34" s="373"/>
      <c r="H34" s="373"/>
      <c r="I34" s="43" t="s">
        <v>625</v>
      </c>
      <c r="J34" s="31"/>
      <c r="K34" s="43"/>
      <c r="L34" s="42"/>
      <c r="M34" s="374"/>
      <c r="N34" s="375"/>
      <c r="O34" s="43"/>
      <c r="P34" s="42" t="s">
        <v>630</v>
      </c>
      <c r="Q34" s="42"/>
      <c r="R34" s="42"/>
      <c r="S34" s="42" t="s">
        <v>630</v>
      </c>
      <c r="T34" s="45"/>
      <c r="U34" s="42"/>
      <c r="V34" s="45"/>
      <c r="W34" s="45"/>
      <c r="X34" s="45"/>
      <c r="Y34" s="45"/>
      <c r="Z34" s="45"/>
      <c r="AA34" s="216"/>
      <c r="AB34" s="217"/>
      <c r="AC34" s="376"/>
      <c r="AD34" s="376"/>
      <c r="AE34" s="45"/>
      <c r="AF34" s="45"/>
      <c r="AG34" s="216"/>
      <c r="AH34" s="217"/>
      <c r="AI34" s="212"/>
      <c r="AJ34" s="214"/>
      <c r="AK34" s="215"/>
      <c r="AL34" s="215"/>
      <c r="AM34" s="215"/>
      <c r="AN34" s="214"/>
    </row>
    <row r="35" spans="2:40" ht="13.5" customHeight="1" x14ac:dyDescent="0.2">
      <c r="B35" s="177" t="s">
        <v>605</v>
      </c>
      <c r="C35" s="236">
        <v>10.5</v>
      </c>
      <c r="D35" s="44">
        <v>253.79999999999998</v>
      </c>
      <c r="E35" s="44">
        <v>264.29999999999995</v>
      </c>
      <c r="F35" s="436"/>
      <c r="G35" s="373"/>
      <c r="H35" s="373"/>
      <c r="I35" s="43" t="s">
        <v>625</v>
      </c>
      <c r="J35" s="31"/>
      <c r="K35" s="43" t="s">
        <v>624</v>
      </c>
      <c r="L35" s="42"/>
      <c r="M35" s="374"/>
      <c r="N35" s="375"/>
      <c r="O35" s="43"/>
      <c r="P35" s="42"/>
      <c r="Q35" s="42"/>
      <c r="R35" s="42"/>
      <c r="S35" s="42"/>
      <c r="T35" s="45"/>
      <c r="U35" s="42"/>
      <c r="V35" s="45"/>
      <c r="W35" s="45"/>
      <c r="X35" s="45"/>
      <c r="Y35" s="45"/>
      <c r="Z35" s="45"/>
      <c r="AA35" s="216"/>
      <c r="AB35" s="217"/>
      <c r="AC35" s="376"/>
      <c r="AD35" s="376"/>
      <c r="AE35" s="45"/>
      <c r="AF35" s="45"/>
      <c r="AG35" s="216"/>
      <c r="AH35" s="217"/>
      <c r="AI35" s="212"/>
      <c r="AJ35" s="214"/>
      <c r="AK35" s="215"/>
      <c r="AL35" s="215"/>
      <c r="AM35" s="215"/>
      <c r="AN35" s="214"/>
    </row>
    <row r="36" spans="2:40" ht="13.5" customHeight="1" x14ac:dyDescent="0.2">
      <c r="B36" s="177" t="s">
        <v>606</v>
      </c>
      <c r="C36" s="236">
        <v>10</v>
      </c>
      <c r="D36" s="44">
        <v>264.29999999999995</v>
      </c>
      <c r="E36" s="44">
        <v>274.29999999999995</v>
      </c>
      <c r="F36" s="436"/>
      <c r="G36" s="373"/>
      <c r="H36" s="373"/>
      <c r="I36" s="43" t="s">
        <v>625</v>
      </c>
      <c r="J36" s="31"/>
      <c r="K36" s="43" t="s">
        <v>624</v>
      </c>
      <c r="L36" s="42"/>
      <c r="M36" s="374"/>
      <c r="N36" s="375"/>
      <c r="O36" s="43"/>
      <c r="P36" s="42"/>
      <c r="Q36" s="42"/>
      <c r="R36" s="42"/>
      <c r="S36" s="42"/>
      <c r="T36" s="45"/>
      <c r="U36" s="42" t="s">
        <v>635</v>
      </c>
      <c r="V36" s="45"/>
      <c r="W36" s="45"/>
      <c r="X36" s="45"/>
      <c r="Y36" s="45"/>
      <c r="Z36" s="45"/>
      <c r="AA36" s="216"/>
      <c r="AB36" s="217"/>
      <c r="AC36" s="376"/>
      <c r="AD36" s="376"/>
      <c r="AE36" s="45"/>
      <c r="AF36" s="45"/>
      <c r="AG36" s="216"/>
      <c r="AH36" s="217"/>
      <c r="AI36" s="212"/>
      <c r="AJ36" s="214"/>
      <c r="AK36" s="215"/>
      <c r="AL36" s="215"/>
      <c r="AM36" s="215"/>
      <c r="AN36" s="214"/>
    </row>
    <row r="37" spans="2:40" ht="13.5" customHeight="1" x14ac:dyDescent="0.2">
      <c r="B37" s="177" t="s">
        <v>607</v>
      </c>
      <c r="C37" s="236">
        <v>10.6</v>
      </c>
      <c r="D37" s="44">
        <v>274.29999999999995</v>
      </c>
      <c r="E37" s="44">
        <v>284.89999999999998</v>
      </c>
      <c r="F37" s="436"/>
      <c r="G37" s="373"/>
      <c r="H37" s="373"/>
      <c r="I37" s="43" t="s">
        <v>625</v>
      </c>
      <c r="J37" s="31"/>
      <c r="K37" s="43"/>
      <c r="L37" s="42"/>
      <c r="M37" s="374"/>
      <c r="N37" s="375"/>
      <c r="O37" s="43"/>
      <c r="P37" s="42"/>
      <c r="Q37" s="42"/>
      <c r="R37" s="42"/>
      <c r="S37" s="42"/>
      <c r="T37" s="86"/>
      <c r="U37" s="42"/>
      <c r="V37" s="86"/>
      <c r="W37" s="45"/>
      <c r="X37" s="45"/>
      <c r="Y37" s="45"/>
      <c r="Z37" s="45"/>
      <c r="AA37" s="216"/>
      <c r="AB37" s="217"/>
      <c r="AC37" s="376"/>
      <c r="AD37" s="376"/>
      <c r="AE37" s="45"/>
      <c r="AF37" s="45"/>
      <c r="AG37" s="216"/>
      <c r="AH37" s="217"/>
      <c r="AI37" s="212"/>
      <c r="AJ37" s="214"/>
      <c r="AK37" s="215"/>
      <c r="AL37" s="215"/>
      <c r="AM37" s="215"/>
      <c r="AN37" s="214"/>
    </row>
    <row r="38" spans="2:40" ht="13.5" customHeight="1" x14ac:dyDescent="0.2">
      <c r="B38" s="177" t="s">
        <v>608</v>
      </c>
      <c r="C38" s="236">
        <v>10.5</v>
      </c>
      <c r="D38" s="44">
        <v>284.89999999999998</v>
      </c>
      <c r="E38" s="44">
        <v>295.39999999999998</v>
      </c>
      <c r="F38" s="372"/>
      <c r="G38" s="373"/>
      <c r="H38" s="373"/>
      <c r="I38" s="43" t="s">
        <v>625</v>
      </c>
      <c r="J38" s="31"/>
      <c r="K38" s="43" t="s">
        <v>624</v>
      </c>
      <c r="L38" s="42"/>
      <c r="M38" s="374"/>
      <c r="N38" s="375"/>
      <c r="O38" s="43"/>
      <c r="P38" s="42"/>
      <c r="Q38" s="42"/>
      <c r="R38" s="42"/>
      <c r="S38" s="42"/>
      <c r="T38" s="45"/>
      <c r="U38" s="42" t="s">
        <v>636</v>
      </c>
      <c r="V38" s="45"/>
      <c r="W38" s="45"/>
      <c r="X38" s="45"/>
      <c r="Y38" s="45"/>
      <c r="Z38" s="45"/>
      <c r="AA38" s="216"/>
      <c r="AB38" s="217"/>
      <c r="AC38" s="376"/>
      <c r="AD38" s="376"/>
      <c r="AE38" s="45"/>
      <c r="AF38" s="45"/>
      <c r="AG38" s="216"/>
      <c r="AH38" s="217"/>
      <c r="AI38" s="212"/>
      <c r="AJ38" s="214"/>
      <c r="AK38" s="215"/>
      <c r="AL38" s="215"/>
      <c r="AM38" s="215"/>
      <c r="AN38" s="214"/>
    </row>
    <row r="39" spans="2:40" ht="13.5" customHeight="1" x14ac:dyDescent="0.2">
      <c r="B39" s="177" t="s">
        <v>609</v>
      </c>
      <c r="C39" s="236">
        <v>10.5</v>
      </c>
      <c r="D39" s="44">
        <v>295.39999999999998</v>
      </c>
      <c r="E39" s="44">
        <v>305.89999999999998</v>
      </c>
      <c r="F39" s="372"/>
      <c r="G39" s="373"/>
      <c r="H39" s="373"/>
      <c r="I39" s="43" t="s">
        <v>625</v>
      </c>
      <c r="J39" s="31"/>
      <c r="K39" s="43" t="s">
        <v>624</v>
      </c>
      <c r="L39" s="42"/>
      <c r="M39" s="374"/>
      <c r="N39" s="375"/>
      <c r="O39" s="43"/>
      <c r="P39" s="42"/>
      <c r="Q39" s="42"/>
      <c r="R39" s="42"/>
      <c r="S39" s="42"/>
      <c r="T39" s="45"/>
      <c r="U39" s="42"/>
      <c r="V39" s="45"/>
      <c r="W39" s="45"/>
      <c r="X39" s="45"/>
      <c r="Y39" s="45"/>
      <c r="Z39" s="45"/>
      <c r="AA39" s="216"/>
      <c r="AB39" s="217"/>
      <c r="AC39" s="376"/>
      <c r="AD39" s="376"/>
      <c r="AE39" s="45"/>
      <c r="AF39" s="45"/>
      <c r="AG39" s="216"/>
      <c r="AH39" s="217"/>
      <c r="AI39" s="212"/>
      <c r="AJ39" s="214"/>
      <c r="AK39" s="215"/>
      <c r="AL39" s="215"/>
      <c r="AM39" s="215"/>
      <c r="AN39" s="214"/>
    </row>
    <row r="40" spans="2:40" ht="13.5" customHeight="1" x14ac:dyDescent="0.2">
      <c r="B40" s="177" t="s">
        <v>610</v>
      </c>
      <c r="C40" s="236">
        <v>10</v>
      </c>
      <c r="D40" s="44">
        <v>305.89999999999998</v>
      </c>
      <c r="E40" s="44">
        <v>315.89999999999998</v>
      </c>
      <c r="F40" s="372"/>
      <c r="G40" s="373"/>
      <c r="H40" s="373"/>
      <c r="I40" s="43" t="s">
        <v>625</v>
      </c>
      <c r="J40" s="31"/>
      <c r="K40" s="43" t="s">
        <v>624</v>
      </c>
      <c r="L40" s="42"/>
      <c r="M40" s="374"/>
      <c r="N40" s="375"/>
      <c r="O40" s="43"/>
      <c r="P40" s="42" t="s">
        <v>631</v>
      </c>
      <c r="Q40" s="42"/>
      <c r="R40" s="42"/>
      <c r="S40" s="42" t="s">
        <v>631</v>
      </c>
      <c r="T40" s="45"/>
      <c r="U40" s="42"/>
      <c r="V40" s="45"/>
      <c r="W40" s="45"/>
      <c r="X40" s="45"/>
      <c r="Y40" s="45"/>
      <c r="Z40" s="45"/>
      <c r="AA40" s="216"/>
      <c r="AB40" s="217"/>
      <c r="AC40" s="376"/>
      <c r="AD40" s="376"/>
      <c r="AE40" s="45"/>
      <c r="AF40" s="45"/>
      <c r="AG40" s="216"/>
      <c r="AH40" s="217"/>
      <c r="AI40" s="212"/>
      <c r="AJ40" s="214"/>
      <c r="AK40" s="215"/>
      <c r="AL40" s="215"/>
      <c r="AM40" s="215"/>
      <c r="AN40" s="214"/>
    </row>
    <row r="41" spans="2:40" ht="13.5" customHeight="1" x14ac:dyDescent="0.2">
      <c r="B41" s="46">
        <v>31</v>
      </c>
      <c r="C41" s="236">
        <v>10.5</v>
      </c>
      <c r="D41" s="44">
        <v>315.89999999999998</v>
      </c>
      <c r="E41" s="44">
        <v>326.39999999999998</v>
      </c>
      <c r="F41" s="372"/>
      <c r="G41" s="373"/>
      <c r="H41" s="373"/>
      <c r="I41" s="43" t="s">
        <v>625</v>
      </c>
      <c r="J41" s="31"/>
      <c r="K41" s="43"/>
      <c r="L41" s="42"/>
      <c r="M41" s="374"/>
      <c r="N41" s="375"/>
      <c r="O41" s="43"/>
      <c r="P41" s="42"/>
      <c r="Q41" s="42"/>
      <c r="R41" s="42"/>
      <c r="S41" s="42"/>
      <c r="T41" s="45"/>
      <c r="U41" s="42" t="s">
        <v>637</v>
      </c>
      <c r="V41" s="45"/>
      <c r="W41" s="45"/>
      <c r="X41" s="45"/>
      <c r="Y41" s="45"/>
      <c r="Z41" s="45"/>
      <c r="AA41" s="216"/>
      <c r="AB41" s="217"/>
      <c r="AC41" s="376"/>
      <c r="AD41" s="376"/>
      <c r="AE41" s="45"/>
      <c r="AF41" s="45"/>
      <c r="AG41" s="216"/>
      <c r="AH41" s="217"/>
      <c r="AI41" s="212"/>
      <c r="AJ41" s="214"/>
      <c r="AK41" s="215"/>
      <c r="AL41" s="215"/>
      <c r="AM41" s="215"/>
      <c r="AN41" s="214"/>
    </row>
    <row r="42" spans="2:40" ht="13.5" customHeight="1" x14ac:dyDescent="0.2">
      <c r="B42" s="46">
        <v>32</v>
      </c>
      <c r="C42" s="236">
        <v>10.5</v>
      </c>
      <c r="D42" s="44">
        <v>326.39999999999998</v>
      </c>
      <c r="E42" s="44">
        <v>336.9</v>
      </c>
      <c r="F42" s="372"/>
      <c r="G42" s="373"/>
      <c r="H42" s="373"/>
      <c r="I42" s="43" t="s">
        <v>625</v>
      </c>
      <c r="J42" s="31"/>
      <c r="K42" s="43" t="s">
        <v>624</v>
      </c>
      <c r="L42" s="42"/>
      <c r="M42" s="374"/>
      <c r="N42" s="375"/>
      <c r="O42" s="43"/>
      <c r="P42" s="42"/>
      <c r="Q42" s="42"/>
      <c r="R42" s="42"/>
      <c r="S42" s="42"/>
      <c r="T42" s="45"/>
      <c r="U42" s="42"/>
      <c r="V42" s="45"/>
      <c r="W42" s="45"/>
      <c r="X42" s="45"/>
      <c r="Y42" s="45"/>
      <c r="Z42" s="45"/>
      <c r="AA42" s="216"/>
      <c r="AB42" s="217"/>
      <c r="AC42" s="376"/>
      <c r="AD42" s="376"/>
      <c r="AE42" s="45"/>
      <c r="AF42" s="45"/>
      <c r="AG42" s="216"/>
      <c r="AH42" s="217"/>
      <c r="AI42" s="212"/>
      <c r="AJ42" s="214"/>
      <c r="AK42" s="215"/>
      <c r="AL42" s="215"/>
      <c r="AM42" s="215"/>
      <c r="AN42" s="214"/>
    </row>
    <row r="43" spans="2:40" ht="13.5" customHeight="1" x14ac:dyDescent="0.2">
      <c r="B43" s="46">
        <v>33</v>
      </c>
      <c r="C43" s="236">
        <v>10.1</v>
      </c>
      <c r="D43" s="44">
        <v>336.9</v>
      </c>
      <c r="E43" s="44">
        <v>347</v>
      </c>
      <c r="F43" s="372"/>
      <c r="G43" s="373"/>
      <c r="H43" s="373"/>
      <c r="I43" s="43" t="s">
        <v>625</v>
      </c>
      <c r="J43" s="31"/>
      <c r="K43" s="43" t="s">
        <v>624</v>
      </c>
      <c r="L43" s="42"/>
      <c r="M43" s="374"/>
      <c r="N43" s="375"/>
      <c r="O43" s="43"/>
      <c r="P43" s="42"/>
      <c r="Q43" s="42"/>
      <c r="R43" s="42"/>
      <c r="S43" s="42"/>
      <c r="T43" s="45"/>
      <c r="U43" s="42" t="s">
        <v>638</v>
      </c>
      <c r="V43" s="45"/>
      <c r="W43" s="45"/>
      <c r="X43" s="45"/>
      <c r="Y43" s="45"/>
      <c r="Z43" s="45"/>
      <c r="AA43" s="216"/>
      <c r="AB43" s="217"/>
      <c r="AC43" s="376"/>
      <c r="AD43" s="376"/>
      <c r="AE43" s="45"/>
      <c r="AF43" s="45"/>
      <c r="AG43" s="216"/>
      <c r="AH43" s="217"/>
      <c r="AI43" s="212"/>
      <c r="AJ43" s="214"/>
      <c r="AK43" s="215"/>
      <c r="AL43" s="215"/>
      <c r="AM43" s="215"/>
      <c r="AN43" s="214"/>
    </row>
    <row r="44" spans="2:40" ht="13.5" customHeight="1" x14ac:dyDescent="0.2">
      <c r="B44" s="46">
        <v>34</v>
      </c>
      <c r="C44" s="236">
        <v>10.1</v>
      </c>
      <c r="D44" s="44">
        <v>347</v>
      </c>
      <c r="E44" s="44">
        <v>357.1</v>
      </c>
      <c r="F44" s="372"/>
      <c r="G44" s="373"/>
      <c r="H44" s="373"/>
      <c r="I44" s="43" t="s">
        <v>625</v>
      </c>
      <c r="J44" s="31"/>
      <c r="K44" s="43"/>
      <c r="L44" s="42"/>
      <c r="M44" s="374"/>
      <c r="N44" s="375"/>
      <c r="O44" s="43"/>
      <c r="P44" s="42" t="s">
        <v>634</v>
      </c>
      <c r="Q44" s="42"/>
      <c r="R44" s="42"/>
      <c r="S44" s="42" t="s">
        <v>634</v>
      </c>
      <c r="T44" s="45"/>
      <c r="U44" s="45"/>
      <c r="V44" s="45"/>
      <c r="W44" s="45"/>
      <c r="X44" s="45"/>
      <c r="Y44" s="45"/>
      <c r="Z44" s="45"/>
      <c r="AA44" s="216"/>
      <c r="AB44" s="217"/>
      <c r="AC44" s="376"/>
      <c r="AD44" s="376"/>
      <c r="AE44" s="45"/>
      <c r="AF44" s="45"/>
      <c r="AG44" s="216"/>
      <c r="AH44" s="217"/>
      <c r="AI44" s="212"/>
      <c r="AJ44" s="214"/>
      <c r="AK44" s="215"/>
      <c r="AL44" s="215"/>
      <c r="AM44" s="215"/>
      <c r="AN44" s="214"/>
    </row>
    <row r="45" spans="2:40" ht="13.5" customHeight="1" x14ac:dyDescent="0.2">
      <c r="B45" s="46">
        <v>35</v>
      </c>
      <c r="C45" s="236">
        <v>10.1</v>
      </c>
      <c r="D45" s="44">
        <v>357.1</v>
      </c>
      <c r="E45" s="44">
        <v>367.20000000000005</v>
      </c>
      <c r="F45" s="372"/>
      <c r="G45" s="373"/>
      <c r="H45" s="373"/>
      <c r="I45" s="43" t="s">
        <v>625</v>
      </c>
      <c r="J45" s="31"/>
      <c r="K45" s="43" t="s">
        <v>624</v>
      </c>
      <c r="L45" s="42"/>
      <c r="M45" s="374"/>
      <c r="N45" s="375"/>
      <c r="O45" s="43"/>
      <c r="P45" s="42"/>
      <c r="Q45" s="42"/>
      <c r="R45" s="42"/>
      <c r="S45" s="42"/>
      <c r="T45" s="45"/>
      <c r="U45" s="42" t="s">
        <v>639</v>
      </c>
      <c r="V45" s="45"/>
      <c r="W45" s="45"/>
      <c r="X45" s="45"/>
      <c r="Y45" s="45"/>
      <c r="Z45" s="45"/>
      <c r="AA45" s="216"/>
      <c r="AB45" s="217"/>
      <c r="AC45" s="376"/>
      <c r="AD45" s="376"/>
      <c r="AE45" s="45"/>
      <c r="AF45" s="45"/>
      <c r="AG45" s="216"/>
      <c r="AH45" s="217"/>
      <c r="AI45" s="212"/>
      <c r="AJ45" s="214"/>
      <c r="AK45" s="215"/>
      <c r="AL45" s="215"/>
      <c r="AM45" s="215"/>
      <c r="AN45" s="214"/>
    </row>
    <row r="46" spans="2:40" ht="13.5" customHeight="1" x14ac:dyDescent="0.2">
      <c r="B46" s="46">
        <v>36</v>
      </c>
      <c r="C46" s="236">
        <v>10.5</v>
      </c>
      <c r="D46" s="44">
        <v>367.20000000000005</v>
      </c>
      <c r="E46" s="44">
        <v>377.70000000000005</v>
      </c>
      <c r="F46" s="372"/>
      <c r="G46" s="373"/>
      <c r="H46" s="373"/>
      <c r="I46" s="43" t="s">
        <v>625</v>
      </c>
      <c r="J46" s="31"/>
      <c r="K46" s="43" t="s">
        <v>624</v>
      </c>
      <c r="L46" s="42"/>
      <c r="M46" s="374"/>
      <c r="N46" s="375"/>
      <c r="O46" s="43"/>
      <c r="P46" s="42"/>
      <c r="Q46" s="42"/>
      <c r="R46" s="42"/>
      <c r="S46" s="42"/>
      <c r="T46" s="45"/>
      <c r="U46" s="42"/>
      <c r="V46" s="45"/>
      <c r="W46" s="45"/>
      <c r="X46" s="45"/>
      <c r="Y46" s="45"/>
      <c r="Z46" s="45"/>
      <c r="AA46" s="216"/>
      <c r="AB46" s="217"/>
      <c r="AC46" s="376"/>
      <c r="AD46" s="376"/>
      <c r="AE46" s="45"/>
      <c r="AF46" s="45"/>
      <c r="AG46" s="216"/>
      <c r="AH46" s="217"/>
      <c r="AI46" s="212"/>
      <c r="AJ46" s="214"/>
      <c r="AK46" s="215"/>
      <c r="AL46" s="215"/>
      <c r="AM46" s="215"/>
      <c r="AN46" s="214"/>
    </row>
    <row r="47" spans="2:40" ht="13.5" customHeight="1" x14ac:dyDescent="0.2">
      <c r="B47" s="46">
        <v>37</v>
      </c>
      <c r="C47" s="236">
        <v>10.5</v>
      </c>
      <c r="D47" s="44">
        <v>377.70000000000005</v>
      </c>
      <c r="E47" s="44">
        <v>388.20000000000005</v>
      </c>
      <c r="F47" s="372"/>
      <c r="G47" s="373"/>
      <c r="H47" s="373"/>
      <c r="I47" s="43" t="s">
        <v>625</v>
      </c>
      <c r="J47" s="31"/>
      <c r="K47" s="43"/>
      <c r="L47" s="42"/>
      <c r="M47" s="374"/>
      <c r="N47" s="375"/>
      <c r="O47" s="43"/>
      <c r="P47" s="42"/>
      <c r="Q47" s="42"/>
      <c r="R47" s="42"/>
      <c r="S47" s="42"/>
      <c r="T47" s="45"/>
      <c r="U47" s="42"/>
      <c r="V47" s="45"/>
      <c r="W47" s="45"/>
      <c r="X47" s="45"/>
      <c r="Y47" s="45"/>
      <c r="Z47" s="45"/>
      <c r="AA47" s="216"/>
      <c r="AB47" s="217"/>
      <c r="AC47" s="376"/>
      <c r="AD47" s="376"/>
      <c r="AE47" s="45"/>
      <c r="AF47" s="45"/>
      <c r="AG47" s="216"/>
      <c r="AH47" s="217"/>
      <c r="AI47" s="212"/>
      <c r="AJ47" s="214"/>
      <c r="AK47" s="215"/>
      <c r="AL47" s="215"/>
      <c r="AM47" s="215"/>
      <c r="AN47" s="214"/>
    </row>
    <row r="48" spans="2:40" ht="13.5" customHeight="1" x14ac:dyDescent="0.2">
      <c r="B48" s="46">
        <v>38</v>
      </c>
      <c r="C48" s="236">
        <v>10.4</v>
      </c>
      <c r="D48" s="44">
        <v>388.20000000000005</v>
      </c>
      <c r="E48" s="44">
        <v>398.6</v>
      </c>
      <c r="F48" s="372"/>
      <c r="G48" s="373"/>
      <c r="H48" s="373"/>
      <c r="I48" s="43" t="s">
        <v>625</v>
      </c>
      <c r="J48" s="31"/>
      <c r="K48" s="43" t="s">
        <v>624</v>
      </c>
      <c r="L48" s="42"/>
      <c r="M48" s="374"/>
      <c r="N48" s="375"/>
      <c r="O48" s="43"/>
      <c r="P48" s="42"/>
      <c r="Q48" s="42"/>
      <c r="R48" s="42"/>
      <c r="S48" s="42"/>
      <c r="T48" s="45"/>
      <c r="U48" s="42" t="s">
        <v>640</v>
      </c>
      <c r="V48" s="45"/>
      <c r="W48" s="45"/>
      <c r="X48" s="45"/>
      <c r="Y48" s="45"/>
      <c r="Z48" s="45"/>
      <c r="AA48" s="216"/>
      <c r="AB48" s="217"/>
      <c r="AC48" s="376"/>
      <c r="AD48" s="376"/>
      <c r="AE48" s="45"/>
      <c r="AF48" s="45"/>
      <c r="AG48" s="216"/>
      <c r="AH48" s="217"/>
      <c r="AI48" s="212"/>
      <c r="AJ48" s="214"/>
      <c r="AK48" s="215"/>
      <c r="AL48" s="215"/>
      <c r="AM48" s="215"/>
      <c r="AN48" s="214"/>
    </row>
    <row r="49" spans="2:40" ht="13.5" customHeight="1" x14ac:dyDescent="0.2">
      <c r="B49" s="46">
        <v>39</v>
      </c>
      <c r="C49" s="236">
        <v>6</v>
      </c>
      <c r="D49" s="44">
        <v>398.6</v>
      </c>
      <c r="E49" s="44">
        <v>404.6</v>
      </c>
      <c r="F49" s="372" t="s">
        <v>672</v>
      </c>
      <c r="G49" s="373"/>
      <c r="H49" s="373"/>
      <c r="I49" s="43" t="s">
        <v>625</v>
      </c>
      <c r="J49" s="31"/>
      <c r="K49" s="43" t="s">
        <v>624</v>
      </c>
      <c r="L49" s="42"/>
      <c r="M49" s="374"/>
      <c r="N49" s="375"/>
      <c r="O49" s="43"/>
      <c r="P49" s="42"/>
      <c r="Q49" s="42"/>
      <c r="R49" s="42"/>
      <c r="S49" s="42"/>
      <c r="T49" s="45"/>
      <c r="U49" s="42" t="s">
        <v>641</v>
      </c>
      <c r="V49" s="45"/>
      <c r="W49" s="45"/>
      <c r="X49" s="45"/>
      <c r="Y49" s="45"/>
      <c r="Z49" s="45"/>
      <c r="AA49" s="216"/>
      <c r="AB49" s="217"/>
      <c r="AC49" s="376"/>
      <c r="AD49" s="376"/>
      <c r="AE49" s="45"/>
      <c r="AF49" s="45"/>
      <c r="AG49" s="216"/>
      <c r="AH49" s="217"/>
      <c r="AI49" s="212"/>
      <c r="AJ49" s="214"/>
      <c r="AK49" s="215"/>
      <c r="AL49" s="215"/>
      <c r="AM49" s="215"/>
      <c r="AN49" s="214"/>
    </row>
    <row r="50" spans="2:40" ht="13.5" customHeight="1" x14ac:dyDescent="0.2">
      <c r="B50" s="46">
        <v>40</v>
      </c>
      <c r="C50" s="236">
        <v>6</v>
      </c>
      <c r="D50" s="44">
        <v>404.6</v>
      </c>
      <c r="E50" s="44">
        <v>410.6</v>
      </c>
      <c r="F50" s="372" t="s">
        <v>672</v>
      </c>
      <c r="G50" s="373"/>
      <c r="H50" s="373"/>
      <c r="I50" s="43" t="s">
        <v>625</v>
      </c>
      <c r="J50" s="31"/>
      <c r="K50" s="43" t="s">
        <v>624</v>
      </c>
      <c r="L50" s="42"/>
      <c r="M50" s="374"/>
      <c r="N50" s="375"/>
      <c r="O50" s="43"/>
      <c r="P50" s="42"/>
      <c r="Q50" s="42"/>
      <c r="R50" s="42"/>
      <c r="S50" s="42"/>
      <c r="T50" s="45"/>
      <c r="U50" s="237" t="s">
        <v>649</v>
      </c>
      <c r="V50" s="45"/>
      <c r="W50" s="45"/>
      <c r="X50" s="45"/>
      <c r="Y50" s="45"/>
      <c r="Z50" s="45"/>
      <c r="AA50" s="216"/>
      <c r="AB50" s="217"/>
      <c r="AC50" s="376"/>
      <c r="AD50" s="376"/>
      <c r="AE50" s="45"/>
      <c r="AF50" s="45"/>
      <c r="AG50" s="216"/>
      <c r="AH50" s="217"/>
      <c r="AI50" s="212"/>
      <c r="AJ50" s="214"/>
      <c r="AK50" s="215"/>
      <c r="AL50" s="215"/>
      <c r="AM50" s="215"/>
      <c r="AN50" s="214"/>
    </row>
    <row r="51" spans="2:40" ht="13.5" customHeight="1" x14ac:dyDescent="0.2">
      <c r="B51" s="46">
        <v>41</v>
      </c>
      <c r="C51" s="236">
        <v>6</v>
      </c>
      <c r="D51" s="44">
        <v>410.6</v>
      </c>
      <c r="E51" s="44">
        <v>416.6</v>
      </c>
      <c r="F51" s="372" t="s">
        <v>672</v>
      </c>
      <c r="G51" s="373"/>
      <c r="H51" s="373"/>
      <c r="I51" s="43" t="s">
        <v>625</v>
      </c>
      <c r="J51" s="31"/>
      <c r="K51" s="43" t="s">
        <v>624</v>
      </c>
      <c r="L51" s="42"/>
      <c r="M51" s="374"/>
      <c r="N51" s="375"/>
      <c r="O51" s="42" t="s">
        <v>628</v>
      </c>
      <c r="P51" s="42" t="s">
        <v>635</v>
      </c>
      <c r="Q51" s="42"/>
      <c r="R51" s="42"/>
      <c r="S51" s="42" t="s">
        <v>635</v>
      </c>
      <c r="T51" s="45"/>
      <c r="U51" s="42"/>
      <c r="V51" s="45"/>
      <c r="W51" s="45"/>
      <c r="X51" s="45"/>
      <c r="Y51" s="45"/>
      <c r="Z51" s="45"/>
      <c r="AA51" s="216"/>
      <c r="AB51" s="217"/>
      <c r="AC51" s="376"/>
      <c r="AD51" s="376"/>
      <c r="AE51" s="45"/>
      <c r="AF51" s="45"/>
      <c r="AG51" s="216"/>
      <c r="AH51" s="217"/>
      <c r="AI51" s="212"/>
      <c r="AJ51" s="214"/>
      <c r="AK51" s="215"/>
      <c r="AL51" s="215"/>
      <c r="AM51" s="215"/>
      <c r="AN51" s="214"/>
    </row>
    <row r="52" spans="2:40" ht="13.5" customHeight="1" x14ac:dyDescent="0.2">
      <c r="B52" s="46">
        <v>42</v>
      </c>
      <c r="C52" s="236">
        <v>6</v>
      </c>
      <c r="D52" s="44">
        <v>416.6</v>
      </c>
      <c r="E52" s="44">
        <v>422.6</v>
      </c>
      <c r="F52" s="372" t="s">
        <v>672</v>
      </c>
      <c r="G52" s="373"/>
      <c r="H52" s="373"/>
      <c r="I52" s="43" t="s">
        <v>625</v>
      </c>
      <c r="J52" s="31"/>
      <c r="K52" s="43" t="s">
        <v>624</v>
      </c>
      <c r="L52" s="42"/>
      <c r="M52" s="374"/>
      <c r="N52" s="375"/>
      <c r="O52" s="42"/>
      <c r="P52" s="42"/>
      <c r="Q52" s="42"/>
      <c r="R52" s="42"/>
      <c r="S52" s="42"/>
      <c r="T52" s="45"/>
      <c r="U52" s="42"/>
      <c r="V52" s="45"/>
      <c r="W52" s="45"/>
      <c r="X52" s="45"/>
      <c r="Y52" s="45"/>
      <c r="Z52" s="45"/>
      <c r="AA52" s="216"/>
      <c r="AB52" s="217"/>
      <c r="AC52" s="376"/>
      <c r="AD52" s="376"/>
      <c r="AE52" s="45"/>
      <c r="AF52" s="45"/>
      <c r="AG52" s="216"/>
      <c r="AH52" s="217"/>
      <c r="AI52" s="212"/>
      <c r="AJ52" s="214"/>
      <c r="AK52" s="215"/>
      <c r="AL52" s="215"/>
      <c r="AM52" s="215"/>
      <c r="AN52" s="214"/>
    </row>
    <row r="53" spans="2:40" ht="13.5" customHeight="1" x14ac:dyDescent="0.2">
      <c r="B53" s="46">
        <v>43</v>
      </c>
      <c r="C53" s="236">
        <v>6</v>
      </c>
      <c r="D53" s="44">
        <v>422.6</v>
      </c>
      <c r="E53" s="44">
        <v>428.6</v>
      </c>
      <c r="F53" s="372" t="s">
        <v>672</v>
      </c>
      <c r="G53" s="373"/>
      <c r="H53" s="373"/>
      <c r="I53" s="43" t="s">
        <v>625</v>
      </c>
      <c r="J53" s="31"/>
      <c r="K53" s="43"/>
      <c r="L53" s="42"/>
      <c r="M53" s="374"/>
      <c r="N53" s="375"/>
      <c r="O53" s="42"/>
      <c r="P53" s="42"/>
      <c r="Q53" s="42"/>
      <c r="R53" s="42"/>
      <c r="S53" s="42"/>
      <c r="T53" s="45"/>
      <c r="U53" s="42"/>
      <c r="V53" s="45"/>
      <c r="W53" s="45"/>
      <c r="X53" s="45"/>
      <c r="Y53" s="45"/>
      <c r="Z53" s="45"/>
      <c r="AA53" s="216"/>
      <c r="AB53" s="217"/>
      <c r="AC53" s="376"/>
      <c r="AD53" s="376"/>
      <c r="AE53" s="45"/>
      <c r="AF53" s="45"/>
      <c r="AG53" s="216"/>
      <c r="AH53" s="217"/>
      <c r="AI53" s="212"/>
      <c r="AJ53" s="214"/>
      <c r="AK53" s="215"/>
      <c r="AL53" s="215"/>
      <c r="AM53" s="215"/>
      <c r="AN53" s="214"/>
    </row>
    <row r="54" spans="2:40" ht="13.5" customHeight="1" x14ac:dyDescent="0.2">
      <c r="B54" s="46">
        <v>44</v>
      </c>
      <c r="C54" s="236">
        <v>10.1</v>
      </c>
      <c r="D54" s="44">
        <v>428.6</v>
      </c>
      <c r="E54" s="44">
        <v>438.70000000000005</v>
      </c>
      <c r="F54" s="372"/>
      <c r="G54" s="373"/>
      <c r="H54" s="373"/>
      <c r="I54" s="43" t="s">
        <v>625</v>
      </c>
      <c r="J54" s="31"/>
      <c r="K54" s="43" t="s">
        <v>624</v>
      </c>
      <c r="L54" s="42"/>
      <c r="M54" s="374"/>
      <c r="N54" s="375"/>
      <c r="O54" s="42"/>
      <c r="P54" s="42"/>
      <c r="Q54" s="42"/>
      <c r="R54" s="42"/>
      <c r="S54" s="42"/>
      <c r="T54" s="45"/>
      <c r="U54" s="42"/>
      <c r="V54" s="45"/>
      <c r="W54" s="45"/>
      <c r="X54" s="45"/>
      <c r="Y54" s="45"/>
      <c r="Z54" s="45"/>
      <c r="AA54" s="216"/>
      <c r="AB54" s="217"/>
      <c r="AC54" s="376"/>
      <c r="AD54" s="376"/>
      <c r="AE54" s="45"/>
      <c r="AF54" s="45"/>
      <c r="AG54" s="216"/>
      <c r="AH54" s="217"/>
      <c r="AI54" s="212"/>
      <c r="AJ54" s="214"/>
      <c r="AK54" s="215"/>
      <c r="AL54" s="215"/>
      <c r="AM54" s="215"/>
      <c r="AN54" s="214"/>
    </row>
    <row r="55" spans="2:40" ht="13.5" customHeight="1" x14ac:dyDescent="0.2">
      <c r="B55" s="46">
        <v>45</v>
      </c>
      <c r="C55" s="236">
        <v>10.5</v>
      </c>
      <c r="D55" s="44">
        <v>438.70000000000005</v>
      </c>
      <c r="E55" s="44">
        <v>449.20000000000005</v>
      </c>
      <c r="F55" s="372"/>
      <c r="G55" s="373"/>
      <c r="H55" s="373"/>
      <c r="I55" s="43" t="s">
        <v>625</v>
      </c>
      <c r="J55" s="31"/>
      <c r="K55" s="43" t="s">
        <v>624</v>
      </c>
      <c r="L55" s="42"/>
      <c r="M55" s="374"/>
      <c r="N55" s="375"/>
      <c r="O55" s="42"/>
      <c r="P55" s="42"/>
      <c r="Q55" s="42"/>
      <c r="R55" s="42"/>
      <c r="S55" s="42"/>
      <c r="T55" s="45"/>
      <c r="U55" s="42" t="s">
        <v>646</v>
      </c>
      <c r="V55" s="45"/>
      <c r="W55" s="45"/>
      <c r="X55" s="45"/>
      <c r="Y55" s="45"/>
      <c r="Z55" s="45"/>
      <c r="AA55" s="216"/>
      <c r="AB55" s="217"/>
      <c r="AC55" s="376"/>
      <c r="AD55" s="376"/>
      <c r="AE55" s="45"/>
      <c r="AF55" s="45"/>
      <c r="AG55" s="216"/>
      <c r="AH55" s="217"/>
      <c r="AI55" s="212"/>
      <c r="AJ55" s="214"/>
      <c r="AK55" s="215"/>
      <c r="AL55" s="215"/>
      <c r="AM55" s="215"/>
      <c r="AN55" s="214"/>
    </row>
    <row r="56" spans="2:40" ht="13.5" customHeight="1" x14ac:dyDescent="0.2">
      <c r="B56" s="46">
        <v>46</v>
      </c>
      <c r="C56" s="236">
        <v>10.5</v>
      </c>
      <c r="D56" s="44">
        <v>449.20000000000005</v>
      </c>
      <c r="E56" s="44">
        <v>459.70000000000005</v>
      </c>
      <c r="F56" s="372"/>
      <c r="G56" s="373"/>
      <c r="H56" s="373"/>
      <c r="I56" s="43" t="s">
        <v>625</v>
      </c>
      <c r="J56" s="31"/>
      <c r="K56" s="43"/>
      <c r="L56" s="42"/>
      <c r="M56" s="374"/>
      <c r="N56" s="375"/>
      <c r="O56" s="42"/>
      <c r="P56" s="42" t="s">
        <v>636</v>
      </c>
      <c r="Q56" s="42"/>
      <c r="R56" s="42"/>
      <c r="S56" s="42" t="s">
        <v>636</v>
      </c>
      <c r="T56" s="45"/>
      <c r="U56" s="42"/>
      <c r="V56" s="45"/>
      <c r="W56" s="45"/>
      <c r="X56" s="45"/>
      <c r="Y56" s="45"/>
      <c r="Z56" s="45"/>
      <c r="AA56" s="216"/>
      <c r="AB56" s="217"/>
      <c r="AC56" s="376"/>
      <c r="AD56" s="376"/>
      <c r="AE56" s="45"/>
      <c r="AF56" s="45"/>
      <c r="AG56" s="216"/>
      <c r="AH56" s="217"/>
      <c r="AI56" s="212"/>
      <c r="AJ56" s="214"/>
      <c r="AK56" s="215"/>
      <c r="AL56" s="215"/>
      <c r="AM56" s="215"/>
      <c r="AN56" s="214"/>
    </row>
    <row r="57" spans="2:40" ht="13.5" customHeight="1" x14ac:dyDescent="0.2">
      <c r="B57" s="46">
        <v>47</v>
      </c>
      <c r="C57" s="236">
        <v>10.4</v>
      </c>
      <c r="D57" s="44">
        <v>459.70000000000005</v>
      </c>
      <c r="E57" s="44">
        <v>470.1</v>
      </c>
      <c r="F57" s="372"/>
      <c r="G57" s="373"/>
      <c r="H57" s="373"/>
      <c r="I57" s="43" t="s">
        <v>625</v>
      </c>
      <c r="J57" s="31"/>
      <c r="K57" s="43" t="s">
        <v>624</v>
      </c>
      <c r="L57" s="42"/>
      <c r="M57" s="374"/>
      <c r="N57" s="375"/>
      <c r="O57" s="42"/>
      <c r="P57" s="42"/>
      <c r="Q57" s="42"/>
      <c r="R57" s="42"/>
      <c r="S57" s="42"/>
      <c r="T57" s="45"/>
      <c r="U57" s="42" t="s">
        <v>647</v>
      </c>
      <c r="V57" s="45"/>
      <c r="W57" s="45"/>
      <c r="X57" s="45"/>
      <c r="Y57" s="45"/>
      <c r="Z57" s="45"/>
      <c r="AA57" s="216"/>
      <c r="AB57" s="217"/>
      <c r="AC57" s="376"/>
      <c r="AD57" s="376"/>
      <c r="AE57" s="45"/>
      <c r="AF57" s="45"/>
      <c r="AG57" s="216"/>
      <c r="AH57" s="217"/>
      <c r="AI57" s="212"/>
      <c r="AJ57" s="214"/>
      <c r="AK57" s="215"/>
      <c r="AL57" s="215"/>
      <c r="AM57" s="215"/>
      <c r="AN57" s="214"/>
    </row>
    <row r="58" spans="2:40" ht="13.5" customHeight="1" x14ac:dyDescent="0.2">
      <c r="B58" s="46">
        <v>48</v>
      </c>
      <c r="C58" s="236">
        <v>10.5</v>
      </c>
      <c r="D58" s="44">
        <v>470.1</v>
      </c>
      <c r="E58" s="44">
        <v>480.6</v>
      </c>
      <c r="F58" s="372"/>
      <c r="G58" s="373"/>
      <c r="H58" s="373"/>
      <c r="I58" s="43" t="s">
        <v>625</v>
      </c>
      <c r="J58" s="31"/>
      <c r="K58" s="43" t="s">
        <v>624</v>
      </c>
      <c r="L58" s="42"/>
      <c r="M58" s="374"/>
      <c r="N58" s="375"/>
      <c r="O58" s="42"/>
      <c r="P58" s="42"/>
      <c r="Q58" s="42"/>
      <c r="R58" s="42"/>
      <c r="S58" s="42"/>
      <c r="T58" s="45"/>
      <c r="U58" s="42"/>
      <c r="V58" s="45"/>
      <c r="W58" s="45"/>
      <c r="X58" s="45"/>
      <c r="Y58" s="45"/>
      <c r="Z58" s="45"/>
      <c r="AA58" s="216"/>
      <c r="AB58" s="217"/>
      <c r="AC58" s="376"/>
      <c r="AD58" s="376"/>
      <c r="AE58" s="45"/>
      <c r="AF58" s="45"/>
      <c r="AG58" s="216"/>
      <c r="AH58" s="217"/>
      <c r="AI58" s="212"/>
      <c r="AJ58" s="214"/>
      <c r="AK58" s="215"/>
      <c r="AL58" s="215"/>
      <c r="AM58" s="215"/>
      <c r="AN58" s="214"/>
    </row>
    <row r="59" spans="2:40" ht="13.5" customHeight="1" x14ac:dyDescent="0.2">
      <c r="B59" s="46">
        <v>49</v>
      </c>
      <c r="C59" s="236">
        <v>10.4</v>
      </c>
      <c r="D59" s="44">
        <v>480.6</v>
      </c>
      <c r="E59" s="44">
        <v>491</v>
      </c>
      <c r="F59" s="372"/>
      <c r="G59" s="373"/>
      <c r="H59" s="373"/>
      <c r="I59" s="43" t="s">
        <v>625</v>
      </c>
      <c r="J59" s="31"/>
      <c r="K59" s="43"/>
      <c r="L59" s="42"/>
      <c r="M59" s="374"/>
      <c r="N59" s="375"/>
      <c r="O59" s="42"/>
      <c r="P59" s="42"/>
      <c r="Q59" s="42"/>
      <c r="R59" s="42"/>
      <c r="S59" s="42"/>
      <c r="T59" s="45"/>
      <c r="U59" s="42" t="s">
        <v>650</v>
      </c>
      <c r="V59" s="45"/>
      <c r="W59" s="45"/>
      <c r="X59" s="45"/>
      <c r="Y59" s="45"/>
      <c r="Z59" s="45"/>
      <c r="AA59" s="216"/>
      <c r="AB59" s="217"/>
      <c r="AC59" s="376"/>
      <c r="AD59" s="376"/>
      <c r="AE59" s="45"/>
      <c r="AF59" s="45"/>
      <c r="AG59" s="216"/>
      <c r="AH59" s="217"/>
      <c r="AI59" s="212"/>
      <c r="AJ59" s="214"/>
      <c r="AK59" s="215"/>
      <c r="AL59" s="215"/>
      <c r="AM59" s="215"/>
      <c r="AN59" s="214"/>
    </row>
    <row r="60" spans="2:40" ht="13.5" customHeight="1" x14ac:dyDescent="0.2">
      <c r="B60" s="46">
        <v>50</v>
      </c>
      <c r="C60" s="236">
        <v>10.5</v>
      </c>
      <c r="D60" s="44">
        <v>491</v>
      </c>
      <c r="E60" s="44">
        <v>501.5</v>
      </c>
      <c r="F60" s="372"/>
      <c r="G60" s="373"/>
      <c r="H60" s="373"/>
      <c r="I60" s="43" t="s">
        <v>625</v>
      </c>
      <c r="J60" s="31"/>
      <c r="K60" s="43" t="s">
        <v>624</v>
      </c>
      <c r="L60" s="42"/>
      <c r="M60" s="374"/>
      <c r="N60" s="375"/>
      <c r="O60" s="42"/>
      <c r="P60" s="42"/>
      <c r="Q60" s="42"/>
      <c r="R60" s="42"/>
      <c r="S60" s="42"/>
      <c r="T60" s="45"/>
      <c r="U60" s="42"/>
      <c r="V60" s="45"/>
      <c r="W60" s="45"/>
      <c r="X60" s="45"/>
      <c r="Y60" s="45"/>
      <c r="Z60" s="45"/>
      <c r="AA60" s="216"/>
      <c r="AB60" s="217"/>
      <c r="AC60" s="376"/>
      <c r="AD60" s="376"/>
      <c r="AE60" s="45"/>
      <c r="AF60" s="45"/>
      <c r="AG60" s="216"/>
      <c r="AH60" s="217"/>
      <c r="AI60" s="212"/>
      <c r="AJ60" s="214"/>
      <c r="AK60" s="215"/>
      <c r="AL60" s="215"/>
      <c r="AM60" s="215"/>
      <c r="AN60" s="214"/>
    </row>
    <row r="61" spans="2:40" ht="13.5" customHeight="1" x14ac:dyDescent="0.2">
      <c r="B61" s="46">
        <v>51</v>
      </c>
      <c r="C61" s="236">
        <v>10.1</v>
      </c>
      <c r="D61" s="44">
        <v>501.5</v>
      </c>
      <c r="E61" s="44">
        <v>511.6</v>
      </c>
      <c r="F61" s="372"/>
      <c r="G61" s="373"/>
      <c r="H61" s="373"/>
      <c r="I61" s="43" t="s">
        <v>625</v>
      </c>
      <c r="J61" s="31"/>
      <c r="K61" s="43" t="s">
        <v>624</v>
      </c>
      <c r="L61" s="42"/>
      <c r="M61" s="374"/>
      <c r="N61" s="375"/>
      <c r="O61" s="42"/>
      <c r="P61" s="42"/>
      <c r="Q61" s="42"/>
      <c r="R61" s="42"/>
      <c r="S61" s="42"/>
      <c r="T61" s="45"/>
      <c r="U61" s="42"/>
      <c r="V61" s="45"/>
      <c r="W61" s="45"/>
      <c r="X61" s="45"/>
      <c r="Y61" s="45"/>
      <c r="Z61" s="45"/>
      <c r="AA61" s="216"/>
      <c r="AB61" s="217"/>
      <c r="AC61" s="376"/>
      <c r="AD61" s="376"/>
      <c r="AE61" s="45"/>
      <c r="AF61" s="45"/>
      <c r="AG61" s="216"/>
      <c r="AH61" s="217"/>
      <c r="AI61" s="212"/>
      <c r="AJ61" s="214"/>
      <c r="AK61" s="215"/>
      <c r="AL61" s="215"/>
      <c r="AM61" s="215"/>
      <c r="AN61" s="214"/>
    </row>
    <row r="62" spans="2:40" ht="13.5" customHeight="1" x14ac:dyDescent="0.2">
      <c r="B62" s="46">
        <v>52</v>
      </c>
      <c r="C62" s="236">
        <v>10.1</v>
      </c>
      <c r="D62" s="44">
        <v>511.6</v>
      </c>
      <c r="E62" s="44">
        <v>521.70000000000005</v>
      </c>
      <c r="F62" s="372"/>
      <c r="G62" s="373"/>
      <c r="H62" s="373"/>
      <c r="I62" s="43" t="s">
        <v>625</v>
      </c>
      <c r="J62" s="31"/>
      <c r="K62" s="43"/>
      <c r="L62" s="42"/>
      <c r="M62" s="374"/>
      <c r="N62" s="375"/>
      <c r="O62" s="42"/>
      <c r="P62" s="42" t="s">
        <v>637</v>
      </c>
      <c r="Q62" s="42"/>
      <c r="R62" s="42"/>
      <c r="S62" s="42" t="s">
        <v>637</v>
      </c>
      <c r="T62" s="45"/>
      <c r="U62" s="42" t="s">
        <v>651</v>
      </c>
      <c r="V62" s="45"/>
      <c r="W62" s="45"/>
      <c r="X62" s="45"/>
      <c r="Y62" s="45"/>
      <c r="Z62" s="45"/>
      <c r="AA62" s="216"/>
      <c r="AB62" s="217"/>
      <c r="AC62" s="376"/>
      <c r="AD62" s="376"/>
      <c r="AE62" s="45"/>
      <c r="AF62" s="45"/>
      <c r="AG62" s="216"/>
      <c r="AH62" s="217"/>
      <c r="AI62" s="212"/>
      <c r="AJ62" s="214"/>
      <c r="AK62" s="215"/>
      <c r="AL62" s="215"/>
      <c r="AM62" s="215"/>
      <c r="AN62" s="214"/>
    </row>
    <row r="63" spans="2:40" ht="13.5" customHeight="1" x14ac:dyDescent="0.2">
      <c r="B63" s="46">
        <v>53</v>
      </c>
      <c r="C63" s="236">
        <v>10.1</v>
      </c>
      <c r="D63" s="44">
        <v>521.70000000000005</v>
      </c>
      <c r="E63" s="44">
        <v>531.80000000000007</v>
      </c>
      <c r="F63" s="372"/>
      <c r="G63" s="373"/>
      <c r="H63" s="373"/>
      <c r="I63" s="43" t="s">
        <v>625</v>
      </c>
      <c r="J63" s="31"/>
      <c r="K63" s="43" t="s">
        <v>624</v>
      </c>
      <c r="L63" s="42"/>
      <c r="M63" s="374"/>
      <c r="N63" s="375"/>
      <c r="O63" s="42"/>
      <c r="P63" s="42"/>
      <c r="Q63" s="42"/>
      <c r="R63" s="42"/>
      <c r="S63" s="42"/>
      <c r="T63" s="45"/>
      <c r="U63" s="42" t="s">
        <v>652</v>
      </c>
      <c r="V63" s="45"/>
      <c r="W63" s="45"/>
      <c r="X63" s="45"/>
      <c r="Y63" s="45"/>
      <c r="Z63" s="45"/>
      <c r="AA63" s="216"/>
      <c r="AB63" s="217"/>
      <c r="AC63" s="376"/>
      <c r="AD63" s="376"/>
      <c r="AE63" s="45"/>
      <c r="AF63" s="45"/>
      <c r="AG63" s="216"/>
      <c r="AH63" s="217"/>
      <c r="AI63" s="212"/>
      <c r="AJ63" s="214"/>
      <c r="AK63" s="215"/>
      <c r="AL63" s="215"/>
      <c r="AM63" s="215"/>
      <c r="AN63" s="214"/>
    </row>
    <row r="64" spans="2:40" ht="13.5" customHeight="1" x14ac:dyDescent="0.2">
      <c r="B64" s="46">
        <v>54</v>
      </c>
      <c r="C64" s="236">
        <v>10.6</v>
      </c>
      <c r="D64" s="44">
        <v>531.80000000000007</v>
      </c>
      <c r="E64" s="44">
        <v>542.40000000000009</v>
      </c>
      <c r="F64" s="372"/>
      <c r="G64" s="373"/>
      <c r="H64" s="373"/>
      <c r="I64" s="43" t="s">
        <v>625</v>
      </c>
      <c r="J64" s="31"/>
      <c r="K64" s="43" t="s">
        <v>624</v>
      </c>
      <c r="L64" s="42"/>
      <c r="M64" s="374"/>
      <c r="N64" s="375"/>
      <c r="O64" s="42"/>
      <c r="P64" s="42"/>
      <c r="Q64" s="42"/>
      <c r="R64" s="42"/>
      <c r="S64" s="42"/>
      <c r="T64" s="45"/>
      <c r="U64" s="42"/>
      <c r="V64" s="45"/>
      <c r="W64" s="45"/>
      <c r="X64" s="45"/>
      <c r="Y64" s="45"/>
      <c r="Z64" s="45"/>
      <c r="AA64" s="216"/>
      <c r="AB64" s="217"/>
      <c r="AC64" s="376"/>
      <c r="AD64" s="376"/>
      <c r="AE64" s="45"/>
      <c r="AF64" s="45"/>
      <c r="AG64" s="216"/>
      <c r="AH64" s="217"/>
      <c r="AI64" s="212"/>
      <c r="AJ64" s="214"/>
      <c r="AK64" s="215"/>
      <c r="AL64" s="215"/>
      <c r="AM64" s="215"/>
      <c r="AN64" s="214"/>
    </row>
    <row r="65" spans="2:40" ht="13.5" customHeight="1" x14ac:dyDescent="0.2">
      <c r="B65" s="46">
        <v>55</v>
      </c>
      <c r="C65" s="236">
        <v>10.5</v>
      </c>
      <c r="D65" s="44">
        <v>542.40000000000009</v>
      </c>
      <c r="E65" s="44">
        <v>552.90000000000009</v>
      </c>
      <c r="F65" s="372"/>
      <c r="G65" s="373"/>
      <c r="H65" s="373"/>
      <c r="I65" s="43" t="s">
        <v>625</v>
      </c>
      <c r="J65" s="31"/>
      <c r="K65" s="43"/>
      <c r="L65" s="42"/>
      <c r="M65" s="374"/>
      <c r="N65" s="375"/>
      <c r="O65" s="42"/>
      <c r="P65" s="42"/>
      <c r="Q65" s="42"/>
      <c r="R65" s="42"/>
      <c r="S65" s="42"/>
      <c r="T65" s="45"/>
      <c r="U65" s="42" t="s">
        <v>653</v>
      </c>
      <c r="V65" s="45"/>
      <c r="W65" s="45"/>
      <c r="X65" s="45"/>
      <c r="Y65" s="45"/>
      <c r="Z65" s="45"/>
      <c r="AA65" s="216"/>
      <c r="AB65" s="217"/>
      <c r="AC65" s="376"/>
      <c r="AD65" s="376"/>
      <c r="AE65" s="45"/>
      <c r="AF65" s="45"/>
      <c r="AG65" s="216"/>
      <c r="AH65" s="217"/>
      <c r="AI65" s="212"/>
      <c r="AJ65" s="214"/>
      <c r="AK65" s="215"/>
      <c r="AL65" s="215"/>
      <c r="AM65" s="215"/>
      <c r="AN65" s="214"/>
    </row>
    <row r="66" spans="2:40" ht="13.5" customHeight="1" x14ac:dyDescent="0.2">
      <c r="B66" s="46">
        <v>56</v>
      </c>
      <c r="C66" s="236">
        <v>10.5</v>
      </c>
      <c r="D66" s="44">
        <v>552.90000000000009</v>
      </c>
      <c r="E66" s="44">
        <v>563.40000000000009</v>
      </c>
      <c r="F66" s="372"/>
      <c r="G66" s="373"/>
      <c r="H66" s="373"/>
      <c r="I66" s="43" t="s">
        <v>625</v>
      </c>
      <c r="J66" s="31"/>
      <c r="K66" s="43" t="s">
        <v>624</v>
      </c>
      <c r="L66" s="42"/>
      <c r="M66" s="374"/>
      <c r="N66" s="375"/>
      <c r="O66" s="42"/>
      <c r="P66" s="42" t="s">
        <v>638</v>
      </c>
      <c r="Q66" s="42"/>
      <c r="R66" s="42"/>
      <c r="S66" s="42" t="s">
        <v>638</v>
      </c>
      <c r="T66" s="45"/>
      <c r="U66" s="42" t="s">
        <v>654</v>
      </c>
      <c r="V66" s="45"/>
      <c r="W66" s="45"/>
      <c r="X66" s="45"/>
      <c r="Y66" s="45"/>
      <c r="Z66" s="45"/>
      <c r="AA66" s="216"/>
      <c r="AB66" s="217"/>
      <c r="AC66" s="376"/>
      <c r="AD66" s="376"/>
      <c r="AE66" s="45"/>
      <c r="AF66" s="45"/>
      <c r="AG66" s="216"/>
      <c r="AH66" s="217"/>
      <c r="AI66" s="212"/>
      <c r="AJ66" s="214"/>
      <c r="AK66" s="215"/>
      <c r="AL66" s="215"/>
      <c r="AM66" s="215"/>
      <c r="AN66" s="214"/>
    </row>
    <row r="67" spans="2:40" ht="13.5" customHeight="1" x14ac:dyDescent="0.2">
      <c r="B67" s="46">
        <v>57</v>
      </c>
      <c r="C67" s="236">
        <v>10.1</v>
      </c>
      <c r="D67" s="44">
        <v>563.40000000000009</v>
      </c>
      <c r="E67" s="44">
        <v>573.50000000000011</v>
      </c>
      <c r="F67" s="372"/>
      <c r="G67" s="373"/>
      <c r="H67" s="373"/>
      <c r="I67" s="43" t="s">
        <v>625</v>
      </c>
      <c r="J67" s="31"/>
      <c r="K67" s="43" t="s">
        <v>624</v>
      </c>
      <c r="L67" s="42"/>
      <c r="M67" s="374"/>
      <c r="N67" s="375"/>
      <c r="O67" s="42"/>
      <c r="P67" s="42"/>
      <c r="Q67" s="42"/>
      <c r="R67" s="42"/>
      <c r="S67" s="42"/>
      <c r="T67" s="45"/>
      <c r="U67" s="42"/>
      <c r="V67" s="45"/>
      <c r="W67" s="45"/>
      <c r="X67" s="45"/>
      <c r="Y67" s="45"/>
      <c r="Z67" s="45"/>
      <c r="AA67" s="216"/>
      <c r="AB67" s="217"/>
      <c r="AC67" s="376"/>
      <c r="AD67" s="376"/>
      <c r="AE67" s="45"/>
      <c r="AF67" s="45"/>
      <c r="AG67" s="216"/>
      <c r="AH67" s="217"/>
      <c r="AI67" s="212"/>
      <c r="AJ67" s="214"/>
      <c r="AK67" s="215"/>
      <c r="AL67" s="215"/>
      <c r="AM67" s="215"/>
      <c r="AN67" s="214"/>
    </row>
    <row r="68" spans="2:40" ht="13.5" customHeight="1" x14ac:dyDescent="0.2">
      <c r="B68" s="46">
        <v>58</v>
      </c>
      <c r="C68" s="236">
        <v>10.1</v>
      </c>
      <c r="D68" s="44">
        <v>573.50000000000011</v>
      </c>
      <c r="E68" s="44">
        <v>583.60000000000014</v>
      </c>
      <c r="F68" s="372"/>
      <c r="G68" s="373"/>
      <c r="H68" s="373"/>
      <c r="I68" s="43" t="s">
        <v>625</v>
      </c>
      <c r="J68" s="31"/>
      <c r="K68" s="43" t="s">
        <v>624</v>
      </c>
      <c r="L68" s="42"/>
      <c r="M68" s="374"/>
      <c r="N68" s="375"/>
      <c r="O68" s="42"/>
      <c r="P68" s="42"/>
      <c r="Q68" s="42"/>
      <c r="R68" s="42"/>
      <c r="S68" s="42"/>
      <c r="T68" s="45"/>
      <c r="U68" s="42" t="s">
        <v>655</v>
      </c>
      <c r="V68" s="45"/>
      <c r="W68" s="45"/>
      <c r="X68" s="45"/>
      <c r="Y68" s="45"/>
      <c r="Z68" s="45"/>
      <c r="AA68" s="216"/>
      <c r="AB68" s="217"/>
      <c r="AC68" s="376"/>
      <c r="AD68" s="376"/>
      <c r="AE68" s="45"/>
      <c r="AF68" s="45"/>
      <c r="AG68" s="216"/>
      <c r="AH68" s="217"/>
      <c r="AI68" s="212"/>
      <c r="AJ68" s="214"/>
      <c r="AK68" s="215"/>
      <c r="AL68" s="215"/>
      <c r="AM68" s="215"/>
      <c r="AN68" s="214"/>
    </row>
    <row r="69" spans="2:40" ht="13.5" customHeight="1" x14ac:dyDescent="0.2">
      <c r="B69" s="46">
        <v>59</v>
      </c>
      <c r="C69" s="236">
        <v>10.1</v>
      </c>
      <c r="D69" s="44">
        <v>583.60000000000014</v>
      </c>
      <c r="E69" s="44">
        <v>593.70000000000016</v>
      </c>
      <c r="F69" s="372"/>
      <c r="G69" s="373"/>
      <c r="H69" s="373"/>
      <c r="I69" s="43" t="s">
        <v>625</v>
      </c>
      <c r="J69" s="31"/>
      <c r="K69" s="43"/>
      <c r="L69" s="42"/>
      <c r="M69" s="374"/>
      <c r="N69" s="375"/>
      <c r="O69" s="42"/>
      <c r="P69" s="42"/>
      <c r="Q69" s="42"/>
      <c r="R69" s="42"/>
      <c r="S69" s="42"/>
      <c r="T69" s="45"/>
      <c r="U69" s="42"/>
      <c r="V69" s="45"/>
      <c r="W69" s="45"/>
      <c r="X69" s="45"/>
      <c r="Y69" s="45"/>
      <c r="Z69" s="45"/>
      <c r="AA69" s="216"/>
      <c r="AB69" s="217"/>
      <c r="AC69" s="376"/>
      <c r="AD69" s="376"/>
      <c r="AE69" s="45"/>
      <c r="AF69" s="45"/>
      <c r="AG69" s="216"/>
      <c r="AH69" s="217"/>
      <c r="AI69" s="212"/>
      <c r="AJ69" s="214"/>
      <c r="AK69" s="215"/>
      <c r="AL69" s="215"/>
      <c r="AM69" s="215"/>
      <c r="AN69" s="214"/>
    </row>
    <row r="70" spans="2:40" ht="13.5" customHeight="1" x14ac:dyDescent="0.2">
      <c r="B70" s="46">
        <v>60</v>
      </c>
      <c r="C70" s="236">
        <v>5.9</v>
      </c>
      <c r="D70" s="44">
        <v>593.70000000000016</v>
      </c>
      <c r="E70" s="44">
        <v>599.60000000000014</v>
      </c>
      <c r="F70" s="372" t="s">
        <v>672</v>
      </c>
      <c r="G70" s="373"/>
      <c r="H70" s="373"/>
      <c r="I70" s="43" t="s">
        <v>625</v>
      </c>
      <c r="J70" s="31"/>
      <c r="K70" s="43" t="s">
        <v>624</v>
      </c>
      <c r="L70" s="42"/>
      <c r="M70" s="374"/>
      <c r="N70" s="375"/>
      <c r="O70" s="42"/>
      <c r="P70" s="42"/>
      <c r="Q70" s="42"/>
      <c r="R70" s="42"/>
      <c r="S70" s="42"/>
      <c r="T70" s="45"/>
      <c r="U70" s="42" t="s">
        <v>656</v>
      </c>
      <c r="V70" s="45"/>
      <c r="W70" s="45"/>
      <c r="X70" s="45"/>
      <c r="Y70" s="45"/>
      <c r="Z70" s="45"/>
      <c r="AA70" s="216"/>
      <c r="AB70" s="217"/>
      <c r="AC70" s="376"/>
      <c r="AD70" s="376"/>
      <c r="AE70" s="45"/>
      <c r="AF70" s="45"/>
      <c r="AG70" s="216"/>
      <c r="AH70" s="217"/>
      <c r="AI70" s="212"/>
      <c r="AJ70" s="214"/>
      <c r="AK70" s="215"/>
      <c r="AL70" s="215"/>
      <c r="AM70" s="215"/>
      <c r="AN70" s="214"/>
    </row>
    <row r="71" spans="2:40" ht="13.5" customHeight="1" x14ac:dyDescent="0.2">
      <c r="B71" s="46">
        <v>61</v>
      </c>
      <c r="C71" s="236">
        <v>6</v>
      </c>
      <c r="D71" s="44">
        <v>599.60000000000014</v>
      </c>
      <c r="E71" s="44">
        <v>605.60000000000014</v>
      </c>
      <c r="F71" s="372" t="s">
        <v>672</v>
      </c>
      <c r="G71" s="373"/>
      <c r="H71" s="373"/>
      <c r="I71" s="43" t="s">
        <v>625</v>
      </c>
      <c r="J71" s="31"/>
      <c r="K71" s="43" t="s">
        <v>624</v>
      </c>
      <c r="L71" s="42"/>
      <c r="M71" s="374"/>
      <c r="N71" s="375"/>
      <c r="O71" s="42" t="s">
        <v>629</v>
      </c>
      <c r="P71" s="42" t="s">
        <v>639</v>
      </c>
      <c r="Q71" s="42"/>
      <c r="R71" s="42"/>
      <c r="S71" s="42" t="s">
        <v>639</v>
      </c>
      <c r="T71" s="45"/>
      <c r="U71" s="42"/>
      <c r="V71" s="45"/>
      <c r="W71" s="45"/>
      <c r="X71" s="45"/>
      <c r="Y71" s="45"/>
      <c r="Z71" s="45"/>
      <c r="AA71" s="216"/>
      <c r="AB71" s="217"/>
      <c r="AC71" s="376"/>
      <c r="AD71" s="376"/>
      <c r="AE71" s="45"/>
      <c r="AF71" s="45"/>
      <c r="AG71" s="216"/>
      <c r="AH71" s="217"/>
      <c r="AI71" s="212"/>
      <c r="AJ71" s="214"/>
      <c r="AK71" s="215"/>
      <c r="AL71" s="215"/>
      <c r="AM71" s="215"/>
      <c r="AN71" s="214"/>
    </row>
    <row r="72" spans="2:40" ht="13.5" customHeight="1" x14ac:dyDescent="0.2">
      <c r="B72" s="46">
        <v>62</v>
      </c>
      <c r="C72" s="236">
        <v>6</v>
      </c>
      <c r="D72" s="44">
        <v>605.60000000000014</v>
      </c>
      <c r="E72" s="44">
        <v>611.60000000000014</v>
      </c>
      <c r="F72" s="372" t="s">
        <v>672</v>
      </c>
      <c r="G72" s="373"/>
      <c r="H72" s="373"/>
      <c r="I72" s="43" t="s">
        <v>625</v>
      </c>
      <c r="J72" s="31"/>
      <c r="K72" s="43" t="s">
        <v>624</v>
      </c>
      <c r="L72" s="42"/>
      <c r="M72" s="374"/>
      <c r="N72" s="375"/>
      <c r="O72" s="43"/>
      <c r="P72" s="42"/>
      <c r="Q72" s="42"/>
      <c r="R72" s="42"/>
      <c r="S72" s="42"/>
      <c r="T72" s="45"/>
      <c r="U72" s="42"/>
      <c r="V72" s="45"/>
      <c r="W72" s="45"/>
      <c r="X72" s="45"/>
      <c r="Y72" s="45"/>
      <c r="Z72" s="45"/>
      <c r="AA72" s="216"/>
      <c r="AB72" s="217"/>
      <c r="AC72" s="376"/>
      <c r="AD72" s="376"/>
      <c r="AE72" s="45"/>
      <c r="AF72" s="45"/>
      <c r="AG72" s="216"/>
      <c r="AH72" s="217"/>
      <c r="AI72" s="212"/>
      <c r="AJ72" s="214"/>
      <c r="AK72" s="215"/>
      <c r="AL72" s="215"/>
      <c r="AM72" s="215"/>
      <c r="AN72" s="214"/>
    </row>
    <row r="73" spans="2:40" ht="13.5" customHeight="1" x14ac:dyDescent="0.2">
      <c r="B73" s="46">
        <v>63</v>
      </c>
      <c r="C73" s="236">
        <v>6.1</v>
      </c>
      <c r="D73" s="44">
        <v>611.60000000000014</v>
      </c>
      <c r="E73" s="44">
        <v>617.70000000000016</v>
      </c>
      <c r="F73" s="372" t="s">
        <v>672</v>
      </c>
      <c r="G73" s="373"/>
      <c r="H73" s="373"/>
      <c r="I73" s="43" t="s">
        <v>625</v>
      </c>
      <c r="J73" s="31"/>
      <c r="K73" s="43" t="s">
        <v>624</v>
      </c>
      <c r="L73" s="42"/>
      <c r="M73" s="374"/>
      <c r="N73" s="375"/>
      <c r="O73" s="43"/>
      <c r="P73" s="42"/>
      <c r="Q73" s="42"/>
      <c r="R73" s="42"/>
      <c r="S73" s="42"/>
      <c r="T73" s="45"/>
      <c r="U73" s="42"/>
      <c r="V73" s="45"/>
      <c r="W73" s="45"/>
      <c r="X73" s="45"/>
      <c r="Y73" s="45"/>
      <c r="Z73" s="45"/>
      <c r="AA73" s="216"/>
      <c r="AB73" s="217"/>
      <c r="AC73" s="376"/>
      <c r="AD73" s="376"/>
      <c r="AE73" s="45"/>
      <c r="AF73" s="45"/>
      <c r="AG73" s="216"/>
      <c r="AH73" s="217"/>
      <c r="AI73" s="212"/>
      <c r="AJ73" s="214"/>
      <c r="AK73" s="215"/>
      <c r="AL73" s="215"/>
      <c r="AM73" s="215"/>
      <c r="AN73" s="214"/>
    </row>
    <row r="74" spans="2:40" ht="13.5" customHeight="1" x14ac:dyDescent="0.2">
      <c r="B74" s="46">
        <v>64</v>
      </c>
      <c r="C74" s="236">
        <v>5.9</v>
      </c>
      <c r="D74" s="44">
        <v>617.70000000000016</v>
      </c>
      <c r="E74" s="44">
        <v>623.60000000000014</v>
      </c>
      <c r="F74" s="372" t="s">
        <v>672</v>
      </c>
      <c r="G74" s="373"/>
      <c r="H74" s="373"/>
      <c r="I74" s="43" t="s">
        <v>625</v>
      </c>
      <c r="J74" s="31"/>
      <c r="K74" s="43"/>
      <c r="L74" s="42"/>
      <c r="M74" s="374"/>
      <c r="N74" s="375"/>
      <c r="O74" s="43"/>
      <c r="P74" s="42"/>
      <c r="Q74" s="42"/>
      <c r="R74" s="42"/>
      <c r="S74" s="42"/>
      <c r="T74" s="45"/>
      <c r="U74" s="42"/>
      <c r="V74" s="45"/>
      <c r="W74" s="45"/>
      <c r="X74" s="45"/>
      <c r="Y74" s="45"/>
      <c r="Z74" s="45"/>
      <c r="AA74" s="216"/>
      <c r="AB74" s="217"/>
      <c r="AC74" s="376"/>
      <c r="AD74" s="376"/>
      <c r="AE74" s="45"/>
      <c r="AF74" s="45"/>
      <c r="AG74" s="216"/>
      <c r="AH74" s="217"/>
      <c r="AI74" s="212"/>
      <c r="AJ74" s="214"/>
      <c r="AK74" s="215"/>
      <c r="AL74" s="215"/>
      <c r="AM74" s="215"/>
      <c r="AN74" s="214"/>
    </row>
    <row r="75" spans="2:40" ht="13.5" customHeight="1" x14ac:dyDescent="0.2">
      <c r="B75" s="46">
        <v>65</v>
      </c>
      <c r="C75" s="236">
        <v>10.7</v>
      </c>
      <c r="D75" s="44">
        <v>623.60000000000014</v>
      </c>
      <c r="E75" s="44">
        <v>634.30000000000018</v>
      </c>
      <c r="F75" s="372"/>
      <c r="G75" s="373"/>
      <c r="H75" s="373"/>
      <c r="I75" s="43" t="s">
        <v>625</v>
      </c>
      <c r="J75" s="31"/>
      <c r="K75" s="43" t="s">
        <v>624</v>
      </c>
      <c r="L75" s="42"/>
      <c r="M75" s="374"/>
      <c r="N75" s="375"/>
      <c r="O75" s="43"/>
      <c r="P75" s="42"/>
      <c r="Q75" s="42"/>
      <c r="R75" s="42"/>
      <c r="S75" s="42"/>
      <c r="T75" s="45"/>
      <c r="U75" s="42" t="s">
        <v>657</v>
      </c>
      <c r="V75" s="45"/>
      <c r="W75" s="45"/>
      <c r="X75" s="45"/>
      <c r="Y75" s="45"/>
      <c r="Z75" s="45"/>
      <c r="AA75" s="216"/>
      <c r="AB75" s="217"/>
      <c r="AC75" s="376"/>
      <c r="AD75" s="376"/>
      <c r="AE75" s="45"/>
      <c r="AF75" s="45"/>
      <c r="AG75" s="216"/>
      <c r="AH75" s="217"/>
      <c r="AI75" s="212"/>
      <c r="AJ75" s="214"/>
      <c r="AK75" s="215"/>
      <c r="AL75" s="215"/>
      <c r="AM75" s="215"/>
      <c r="AN75" s="214"/>
    </row>
    <row r="76" spans="2:40" ht="13.5" customHeight="1" x14ac:dyDescent="0.2">
      <c r="B76" s="46">
        <v>66</v>
      </c>
      <c r="C76" s="236">
        <v>10.5</v>
      </c>
      <c r="D76" s="44">
        <v>634.30000000000018</v>
      </c>
      <c r="E76" s="44">
        <v>644.80000000000018</v>
      </c>
      <c r="F76" s="372"/>
      <c r="G76" s="373"/>
      <c r="H76" s="373"/>
      <c r="I76" s="43" t="s">
        <v>625</v>
      </c>
      <c r="J76" s="31"/>
      <c r="K76" s="43" t="s">
        <v>624</v>
      </c>
      <c r="L76" s="42"/>
      <c r="M76" s="374"/>
      <c r="N76" s="375"/>
      <c r="O76" s="43"/>
      <c r="P76" s="42"/>
      <c r="Q76" s="42"/>
      <c r="R76" s="42"/>
      <c r="S76" s="42"/>
      <c r="T76" s="45"/>
      <c r="U76" s="42"/>
      <c r="V76" s="45"/>
      <c r="W76" s="45"/>
      <c r="X76" s="45"/>
      <c r="Y76" s="45"/>
      <c r="Z76" s="45"/>
      <c r="AA76" s="216"/>
      <c r="AB76" s="217"/>
      <c r="AC76" s="376"/>
      <c r="AD76" s="376"/>
      <c r="AE76" s="45"/>
      <c r="AF76" s="45"/>
      <c r="AG76" s="216"/>
      <c r="AH76" s="217"/>
      <c r="AI76" s="212"/>
      <c r="AJ76" s="214"/>
      <c r="AK76" s="215"/>
      <c r="AL76" s="215"/>
      <c r="AM76" s="215"/>
      <c r="AN76" s="214"/>
    </row>
    <row r="77" spans="2:40" ht="13.5" customHeight="1" x14ac:dyDescent="0.2">
      <c r="B77" s="46">
        <v>67</v>
      </c>
      <c r="C77" s="236">
        <v>10.5</v>
      </c>
      <c r="D77" s="44">
        <v>644.80000000000018</v>
      </c>
      <c r="E77" s="44">
        <v>655.30000000000018</v>
      </c>
      <c r="F77" s="372"/>
      <c r="G77" s="373"/>
      <c r="H77" s="373"/>
      <c r="I77" s="43" t="s">
        <v>625</v>
      </c>
      <c r="J77" s="31"/>
      <c r="K77" s="43"/>
      <c r="L77" s="42"/>
      <c r="M77" s="374"/>
      <c r="N77" s="375"/>
      <c r="O77" s="43"/>
      <c r="P77" s="42" t="s">
        <v>640</v>
      </c>
      <c r="Q77" s="42"/>
      <c r="R77" s="42"/>
      <c r="S77" s="42" t="s">
        <v>640</v>
      </c>
      <c r="T77" s="45"/>
      <c r="U77" s="42" t="s">
        <v>658</v>
      </c>
      <c r="V77" s="45"/>
      <c r="W77" s="45"/>
      <c r="X77" s="45"/>
      <c r="Y77" s="45"/>
      <c r="Z77" s="45"/>
      <c r="AA77" s="216"/>
      <c r="AB77" s="217"/>
      <c r="AC77" s="376"/>
      <c r="AD77" s="376"/>
      <c r="AE77" s="45"/>
      <c r="AF77" s="45"/>
      <c r="AG77" s="216"/>
      <c r="AH77" s="217"/>
      <c r="AI77" s="212"/>
      <c r="AJ77" s="214"/>
      <c r="AK77" s="215"/>
      <c r="AL77" s="215"/>
      <c r="AM77" s="215"/>
      <c r="AN77" s="214"/>
    </row>
    <row r="78" spans="2:40" ht="13.5" customHeight="1" x14ac:dyDescent="0.2">
      <c r="B78" s="46">
        <v>68</v>
      </c>
      <c r="C78" s="236">
        <v>10.4</v>
      </c>
      <c r="D78" s="44">
        <v>655.30000000000018</v>
      </c>
      <c r="E78" s="44">
        <v>665.70000000000016</v>
      </c>
      <c r="F78" s="372"/>
      <c r="G78" s="373"/>
      <c r="H78" s="373"/>
      <c r="I78" s="43" t="s">
        <v>625</v>
      </c>
      <c r="J78" s="31"/>
      <c r="K78" s="43" t="s">
        <v>624</v>
      </c>
      <c r="L78" s="42"/>
      <c r="M78" s="374"/>
      <c r="N78" s="375"/>
      <c r="O78" s="43"/>
      <c r="P78" s="42"/>
      <c r="Q78" s="42"/>
      <c r="R78" s="42"/>
      <c r="S78" s="42"/>
      <c r="T78" s="45"/>
      <c r="U78" s="45"/>
      <c r="V78" s="45"/>
      <c r="W78" s="45"/>
      <c r="X78" s="45"/>
      <c r="Y78" s="45"/>
      <c r="Z78" s="45"/>
      <c r="AA78" s="216"/>
      <c r="AB78" s="217"/>
      <c r="AC78" s="376"/>
      <c r="AD78" s="376"/>
      <c r="AE78" s="45"/>
      <c r="AF78" s="45"/>
      <c r="AG78" s="216"/>
      <c r="AH78" s="217"/>
      <c r="AI78" s="212"/>
      <c r="AJ78" s="214"/>
      <c r="AK78" s="215"/>
      <c r="AL78" s="215"/>
      <c r="AM78" s="215"/>
      <c r="AN78" s="214"/>
    </row>
    <row r="79" spans="2:40" ht="13.5" customHeight="1" x14ac:dyDescent="0.2">
      <c r="B79" s="46">
        <v>69</v>
      </c>
      <c r="C79" s="236">
        <v>10.5</v>
      </c>
      <c r="D79" s="44">
        <v>665.70000000000016</v>
      </c>
      <c r="E79" s="44">
        <v>676.20000000000016</v>
      </c>
      <c r="F79" s="372"/>
      <c r="G79" s="373"/>
      <c r="H79" s="373"/>
      <c r="I79" s="43" t="s">
        <v>625</v>
      </c>
      <c r="J79" s="31"/>
      <c r="K79" s="43" t="s">
        <v>624</v>
      </c>
      <c r="L79" s="42"/>
      <c r="M79" s="374"/>
      <c r="N79" s="375"/>
      <c r="O79" s="43"/>
      <c r="P79" s="42"/>
      <c r="Q79" s="42"/>
      <c r="R79" s="42"/>
      <c r="S79" s="42"/>
      <c r="T79" s="45"/>
      <c r="U79" s="45"/>
      <c r="V79" s="45"/>
      <c r="W79" s="45"/>
      <c r="X79" s="45"/>
      <c r="Y79" s="45"/>
      <c r="Z79" s="45"/>
      <c r="AA79" s="216"/>
      <c r="AB79" s="217"/>
      <c r="AC79" s="376"/>
      <c r="AD79" s="376"/>
      <c r="AE79" s="45"/>
      <c r="AF79" s="45"/>
      <c r="AG79" s="216"/>
      <c r="AH79" s="217"/>
      <c r="AI79" s="212"/>
      <c r="AJ79" s="214"/>
      <c r="AK79" s="215"/>
      <c r="AL79" s="215"/>
      <c r="AM79" s="215"/>
      <c r="AN79" s="214"/>
    </row>
    <row r="80" spans="2:40" ht="13.5" customHeight="1" x14ac:dyDescent="0.2">
      <c r="B80" s="46">
        <v>70</v>
      </c>
      <c r="C80" s="236">
        <v>10.5</v>
      </c>
      <c r="D80" s="44">
        <v>676.20000000000016</v>
      </c>
      <c r="E80" s="44">
        <v>686.70000000000016</v>
      </c>
      <c r="F80" s="372"/>
      <c r="G80" s="373"/>
      <c r="H80" s="373"/>
      <c r="I80" s="43" t="s">
        <v>625</v>
      </c>
      <c r="J80" s="31"/>
      <c r="K80" s="43"/>
      <c r="L80" s="42"/>
      <c r="M80" s="374"/>
      <c r="N80" s="375"/>
      <c r="O80" s="43"/>
      <c r="P80" s="42"/>
      <c r="Q80" s="42"/>
      <c r="R80" s="42"/>
      <c r="S80" s="42"/>
      <c r="T80" s="45"/>
      <c r="U80" s="42" t="s">
        <v>659</v>
      </c>
      <c r="V80" s="45"/>
      <c r="W80" s="45"/>
      <c r="X80" s="45"/>
      <c r="Y80" s="45"/>
      <c r="Z80" s="45"/>
      <c r="AA80" s="216"/>
      <c r="AB80" s="217"/>
      <c r="AC80" s="376"/>
      <c r="AD80" s="376"/>
      <c r="AE80" s="45"/>
      <c r="AF80" s="45"/>
      <c r="AG80" s="216"/>
      <c r="AH80" s="217"/>
      <c r="AI80" s="212"/>
      <c r="AJ80" s="214"/>
      <c r="AK80" s="215"/>
      <c r="AL80" s="215"/>
      <c r="AM80" s="215"/>
      <c r="AN80" s="214"/>
    </row>
    <row r="81" spans="2:40" ht="13.5" customHeight="1" x14ac:dyDescent="0.2">
      <c r="B81" s="46">
        <v>71</v>
      </c>
      <c r="C81" s="236">
        <v>10.5</v>
      </c>
      <c r="D81" s="44">
        <v>686.70000000000016</v>
      </c>
      <c r="E81" s="44">
        <v>697.20000000000016</v>
      </c>
      <c r="F81" s="372"/>
      <c r="G81" s="373"/>
      <c r="H81" s="373"/>
      <c r="I81" s="43" t="s">
        <v>625</v>
      </c>
      <c r="J81" s="31"/>
      <c r="K81" s="43" t="s">
        <v>624</v>
      </c>
      <c r="L81" s="42"/>
      <c r="M81" s="374"/>
      <c r="N81" s="375"/>
      <c r="O81" s="43"/>
      <c r="P81" s="42"/>
      <c r="Q81" s="42"/>
      <c r="R81" s="42"/>
      <c r="S81" s="42"/>
      <c r="T81" s="45"/>
      <c r="U81" s="42"/>
      <c r="V81" s="45"/>
      <c r="W81" s="45"/>
      <c r="X81" s="45"/>
      <c r="Y81" s="45"/>
      <c r="Z81" s="45"/>
      <c r="AA81" s="216"/>
      <c r="AB81" s="217"/>
      <c r="AC81" s="376"/>
      <c r="AD81" s="376"/>
      <c r="AE81" s="45"/>
      <c r="AF81" s="45"/>
      <c r="AG81" s="216"/>
      <c r="AH81" s="217"/>
      <c r="AI81" s="212"/>
      <c r="AJ81" s="214"/>
      <c r="AK81" s="215"/>
      <c r="AL81" s="215"/>
      <c r="AM81" s="215"/>
      <c r="AN81" s="214"/>
    </row>
    <row r="82" spans="2:40" ht="13.5" customHeight="1" x14ac:dyDescent="0.2">
      <c r="B82" s="46">
        <v>72</v>
      </c>
      <c r="C82" s="236">
        <v>10.5</v>
      </c>
      <c r="D82" s="44">
        <v>697.20000000000016</v>
      </c>
      <c r="E82" s="44">
        <v>707.70000000000016</v>
      </c>
      <c r="F82" s="372"/>
      <c r="G82" s="373"/>
      <c r="H82" s="373"/>
      <c r="I82" s="43" t="s">
        <v>625</v>
      </c>
      <c r="J82" s="31"/>
      <c r="K82" s="43" t="s">
        <v>624</v>
      </c>
      <c r="L82" s="42"/>
      <c r="M82" s="374"/>
      <c r="N82" s="375"/>
      <c r="O82" s="43"/>
      <c r="P82" s="42"/>
      <c r="Q82" s="42"/>
      <c r="R82" s="42"/>
      <c r="S82" s="42"/>
      <c r="T82" s="45"/>
      <c r="U82" s="42"/>
      <c r="V82" s="45"/>
      <c r="W82" s="45"/>
      <c r="X82" s="45"/>
      <c r="Y82" s="45"/>
      <c r="Z82" s="45"/>
      <c r="AA82" s="216"/>
      <c r="AB82" s="217"/>
      <c r="AC82" s="376"/>
      <c r="AD82" s="376"/>
      <c r="AE82" s="45"/>
      <c r="AF82" s="45"/>
      <c r="AG82" s="216"/>
      <c r="AH82" s="217"/>
      <c r="AI82" s="212"/>
      <c r="AJ82" s="214"/>
      <c r="AK82" s="215"/>
      <c r="AL82" s="215"/>
      <c r="AM82" s="215"/>
      <c r="AN82" s="214"/>
    </row>
    <row r="83" spans="2:40" ht="13.5" customHeight="1" x14ac:dyDescent="0.2">
      <c r="B83" s="46">
        <v>73</v>
      </c>
      <c r="C83" s="236">
        <v>10.5</v>
      </c>
      <c r="D83" s="44">
        <v>707.70000000000016</v>
      </c>
      <c r="E83" s="44">
        <v>718.20000000000016</v>
      </c>
      <c r="F83" s="372"/>
      <c r="G83" s="373"/>
      <c r="H83" s="373"/>
      <c r="I83" s="43" t="s">
        <v>625</v>
      </c>
      <c r="J83" s="31"/>
      <c r="K83" s="43" t="s">
        <v>624</v>
      </c>
      <c r="L83" s="42"/>
      <c r="M83" s="374"/>
      <c r="N83" s="375"/>
      <c r="O83" s="43"/>
      <c r="P83" s="42" t="s">
        <v>641</v>
      </c>
      <c r="Q83" s="42"/>
      <c r="R83" s="42"/>
      <c r="S83" s="42" t="s">
        <v>641</v>
      </c>
      <c r="T83" s="45"/>
      <c r="U83" s="42" t="s">
        <v>660</v>
      </c>
      <c r="V83" s="45"/>
      <c r="W83" s="45"/>
      <c r="X83" s="45"/>
      <c r="Y83" s="45"/>
      <c r="Z83" s="45"/>
      <c r="AA83" s="216"/>
      <c r="AB83" s="217"/>
      <c r="AC83" s="376"/>
      <c r="AD83" s="376"/>
      <c r="AE83" s="45"/>
      <c r="AF83" s="45"/>
      <c r="AG83" s="216"/>
      <c r="AH83" s="217"/>
      <c r="AI83" s="212"/>
      <c r="AJ83" s="214"/>
      <c r="AK83" s="215"/>
      <c r="AL83" s="215"/>
      <c r="AM83" s="215"/>
      <c r="AN83" s="214"/>
    </row>
    <row r="84" spans="2:40" ht="13.5" customHeight="1" x14ac:dyDescent="0.2">
      <c r="B84" s="46">
        <v>74</v>
      </c>
      <c r="C84" s="236">
        <v>10.5</v>
      </c>
      <c r="D84" s="44">
        <v>718.20000000000016</v>
      </c>
      <c r="E84" s="44">
        <v>728.70000000000016</v>
      </c>
      <c r="F84" s="372"/>
      <c r="G84" s="373"/>
      <c r="H84" s="373"/>
      <c r="I84" s="43" t="s">
        <v>625</v>
      </c>
      <c r="J84" s="31"/>
      <c r="K84" s="43"/>
      <c r="L84" s="42"/>
      <c r="M84" s="374"/>
      <c r="N84" s="375"/>
      <c r="O84" s="43"/>
      <c r="P84" s="42"/>
      <c r="Q84" s="42"/>
      <c r="R84" s="42"/>
      <c r="S84" s="42"/>
      <c r="T84" s="45"/>
      <c r="U84" s="42"/>
      <c r="V84" s="45"/>
      <c r="W84" s="45"/>
      <c r="X84" s="45"/>
      <c r="Y84" s="45"/>
      <c r="Z84" s="45"/>
      <c r="AA84" s="216"/>
      <c r="AB84" s="217"/>
      <c r="AC84" s="376"/>
      <c r="AD84" s="376"/>
      <c r="AE84" s="45"/>
      <c r="AF84" s="45"/>
      <c r="AG84" s="216"/>
      <c r="AH84" s="217"/>
      <c r="AI84" s="212"/>
      <c r="AJ84" s="214"/>
      <c r="AK84" s="215"/>
      <c r="AL84" s="215"/>
      <c r="AM84" s="215"/>
      <c r="AN84" s="214"/>
    </row>
    <row r="85" spans="2:40" ht="13.5" customHeight="1" x14ac:dyDescent="0.2">
      <c r="B85" s="46">
        <v>75</v>
      </c>
      <c r="C85" s="236">
        <v>10.5</v>
      </c>
      <c r="D85" s="44">
        <v>728.70000000000016</v>
      </c>
      <c r="E85" s="44">
        <v>739.20000000000016</v>
      </c>
      <c r="F85" s="372"/>
      <c r="G85" s="373"/>
      <c r="H85" s="373"/>
      <c r="I85" s="43" t="s">
        <v>625</v>
      </c>
      <c r="J85" s="31"/>
      <c r="K85" s="43" t="s">
        <v>624</v>
      </c>
      <c r="L85" s="42"/>
      <c r="M85" s="374"/>
      <c r="N85" s="375"/>
      <c r="O85" s="43"/>
      <c r="P85" s="42"/>
      <c r="Q85" s="42"/>
      <c r="R85" s="42"/>
      <c r="S85" s="42"/>
      <c r="T85" s="45"/>
      <c r="U85" s="42"/>
      <c r="V85" s="45"/>
      <c r="W85" s="45"/>
      <c r="X85" s="45"/>
      <c r="Y85" s="45"/>
      <c r="Z85" s="45"/>
      <c r="AA85" s="216"/>
      <c r="AB85" s="217"/>
      <c r="AC85" s="376"/>
      <c r="AD85" s="376"/>
      <c r="AE85" s="45"/>
      <c r="AF85" s="45"/>
      <c r="AG85" s="216"/>
      <c r="AH85" s="217"/>
      <c r="AI85" s="212"/>
      <c r="AJ85" s="214"/>
      <c r="AK85" s="215"/>
      <c r="AL85" s="215"/>
      <c r="AM85" s="215"/>
      <c r="AN85" s="214"/>
    </row>
    <row r="86" spans="2:40" ht="13.5" customHeight="1" x14ac:dyDescent="0.2">
      <c r="B86" s="46">
        <v>76</v>
      </c>
      <c r="C86" s="236">
        <v>10.5</v>
      </c>
      <c r="D86" s="44">
        <v>739.20000000000016</v>
      </c>
      <c r="E86" s="44">
        <v>749.70000000000016</v>
      </c>
      <c r="F86" s="372"/>
      <c r="G86" s="373"/>
      <c r="H86" s="373"/>
      <c r="I86" s="43" t="s">
        <v>625</v>
      </c>
      <c r="J86" s="31"/>
      <c r="K86" s="43" t="s">
        <v>624</v>
      </c>
      <c r="L86" s="42"/>
      <c r="M86" s="374"/>
      <c r="N86" s="375"/>
      <c r="O86" s="43"/>
      <c r="P86" s="42"/>
      <c r="Q86" s="42"/>
      <c r="R86" s="42"/>
      <c r="S86" s="42"/>
      <c r="T86" s="45"/>
      <c r="U86" s="42" t="s">
        <v>661</v>
      </c>
      <c r="V86" s="45"/>
      <c r="W86" s="45"/>
      <c r="X86" s="45"/>
      <c r="Y86" s="45"/>
      <c r="Z86" s="45"/>
      <c r="AA86" s="216"/>
      <c r="AB86" s="217"/>
      <c r="AC86" s="376"/>
      <c r="AD86" s="376"/>
      <c r="AE86" s="45"/>
      <c r="AF86" s="45"/>
      <c r="AG86" s="216"/>
      <c r="AH86" s="217"/>
      <c r="AI86" s="212"/>
      <c r="AJ86" s="214"/>
      <c r="AK86" s="215"/>
      <c r="AL86" s="215"/>
      <c r="AM86" s="215"/>
      <c r="AN86" s="214"/>
    </row>
    <row r="87" spans="2:40" ht="13.5" customHeight="1" x14ac:dyDescent="0.2">
      <c r="B87" s="46">
        <v>77</v>
      </c>
      <c r="C87" s="236">
        <v>10.4</v>
      </c>
      <c r="D87" s="44">
        <v>749.70000000000016</v>
      </c>
      <c r="E87" s="44">
        <v>760.10000000000014</v>
      </c>
      <c r="F87" s="372"/>
      <c r="G87" s="373"/>
      <c r="H87" s="373"/>
      <c r="I87" s="43" t="s">
        <v>625</v>
      </c>
      <c r="J87" s="31"/>
      <c r="K87" s="43"/>
      <c r="L87" s="42"/>
      <c r="M87" s="374"/>
      <c r="N87" s="375"/>
      <c r="O87" s="43"/>
      <c r="P87" s="42" t="s">
        <v>642</v>
      </c>
      <c r="Q87" s="42"/>
      <c r="R87" s="42"/>
      <c r="S87" s="42" t="s">
        <v>642</v>
      </c>
      <c r="T87" s="45"/>
      <c r="U87" s="42"/>
      <c r="V87" s="45"/>
      <c r="W87" s="45"/>
      <c r="X87" s="45"/>
      <c r="Y87" s="45"/>
      <c r="Z87" s="45"/>
      <c r="AA87" s="216"/>
      <c r="AB87" s="217"/>
      <c r="AC87" s="376"/>
      <c r="AD87" s="376"/>
      <c r="AE87" s="45"/>
      <c r="AF87" s="45"/>
      <c r="AG87" s="216"/>
      <c r="AH87" s="217"/>
      <c r="AI87" s="212"/>
      <c r="AJ87" s="214"/>
      <c r="AK87" s="215"/>
      <c r="AL87" s="215"/>
      <c r="AM87" s="215"/>
      <c r="AN87" s="214"/>
    </row>
    <row r="88" spans="2:40" ht="13.5" customHeight="1" x14ac:dyDescent="0.2">
      <c r="B88" s="46">
        <v>78</v>
      </c>
      <c r="C88" s="236">
        <v>10.4</v>
      </c>
      <c r="D88" s="44">
        <v>760.10000000000014</v>
      </c>
      <c r="E88" s="44">
        <v>770.50000000000011</v>
      </c>
      <c r="F88" s="372"/>
      <c r="G88" s="373"/>
      <c r="H88" s="373"/>
      <c r="I88" s="43" t="s">
        <v>625</v>
      </c>
      <c r="J88" s="31"/>
      <c r="K88" s="43" t="s">
        <v>624</v>
      </c>
      <c r="L88" s="42"/>
      <c r="M88" s="374"/>
      <c r="N88" s="375"/>
      <c r="O88" s="43"/>
      <c r="P88" s="42"/>
      <c r="Q88" s="42"/>
      <c r="R88" s="42"/>
      <c r="S88" s="42"/>
      <c r="T88" s="45"/>
      <c r="U88" s="42" t="s">
        <v>662</v>
      </c>
      <c r="V88" s="45"/>
      <c r="W88" s="45"/>
      <c r="X88" s="45"/>
      <c r="Y88" s="45"/>
      <c r="Z88" s="45"/>
      <c r="AA88" s="216"/>
      <c r="AB88" s="217"/>
      <c r="AC88" s="376"/>
      <c r="AD88" s="376"/>
      <c r="AE88" s="45"/>
      <c r="AF88" s="45"/>
      <c r="AG88" s="216"/>
      <c r="AH88" s="217"/>
      <c r="AI88" s="212"/>
      <c r="AJ88" s="214"/>
      <c r="AK88" s="215"/>
      <c r="AL88" s="215"/>
      <c r="AM88" s="215"/>
      <c r="AN88" s="214"/>
    </row>
    <row r="89" spans="2:40" ht="13.5" customHeight="1" x14ac:dyDescent="0.2">
      <c r="B89" s="46">
        <v>79</v>
      </c>
      <c r="C89" s="236">
        <v>10.4</v>
      </c>
      <c r="D89" s="44">
        <v>770.50000000000011</v>
      </c>
      <c r="E89" s="44">
        <v>780.90000000000009</v>
      </c>
      <c r="F89" s="372"/>
      <c r="G89" s="373"/>
      <c r="H89" s="373"/>
      <c r="I89" s="43" t="s">
        <v>625</v>
      </c>
      <c r="J89" s="31"/>
      <c r="K89" s="43" t="s">
        <v>624</v>
      </c>
      <c r="L89" s="42"/>
      <c r="M89" s="374"/>
      <c r="N89" s="375"/>
      <c r="O89" s="43"/>
      <c r="P89" s="42"/>
      <c r="Q89" s="42"/>
      <c r="R89" s="42"/>
      <c r="S89" s="42"/>
      <c r="T89" s="45"/>
      <c r="U89" s="42"/>
      <c r="V89" s="45"/>
      <c r="W89" s="45"/>
      <c r="X89" s="45"/>
      <c r="Y89" s="45"/>
      <c r="Z89" s="45"/>
      <c r="AA89" s="216"/>
      <c r="AB89" s="217"/>
      <c r="AC89" s="376"/>
      <c r="AD89" s="376"/>
      <c r="AE89" s="45"/>
      <c r="AF89" s="45"/>
      <c r="AG89" s="216"/>
      <c r="AH89" s="217"/>
      <c r="AI89" s="212"/>
      <c r="AJ89" s="214"/>
      <c r="AK89" s="215"/>
      <c r="AL89" s="215"/>
      <c r="AM89" s="215"/>
      <c r="AN89" s="214"/>
    </row>
    <row r="90" spans="2:40" ht="13.5" customHeight="1" x14ac:dyDescent="0.2">
      <c r="B90" s="46">
        <v>80</v>
      </c>
      <c r="C90" s="236">
        <v>10.5</v>
      </c>
      <c r="D90" s="44">
        <v>780.90000000000009</v>
      </c>
      <c r="E90" s="44">
        <v>791.40000000000009</v>
      </c>
      <c r="F90" s="372"/>
      <c r="G90" s="373"/>
      <c r="H90" s="373"/>
      <c r="I90" s="43" t="s">
        <v>625</v>
      </c>
      <c r="J90" s="31"/>
      <c r="K90" s="43"/>
      <c r="L90" s="42"/>
      <c r="M90" s="374"/>
      <c r="N90" s="375"/>
      <c r="O90" s="43"/>
      <c r="P90" s="42"/>
      <c r="Q90" s="42"/>
      <c r="R90" s="42"/>
      <c r="S90" s="42"/>
      <c r="T90" s="45"/>
      <c r="U90" s="42"/>
      <c r="V90" s="45"/>
      <c r="W90" s="45"/>
      <c r="X90" s="45"/>
      <c r="Y90" s="45"/>
      <c r="Z90" s="45"/>
      <c r="AA90" s="216"/>
      <c r="AB90" s="217"/>
      <c r="AC90" s="376"/>
      <c r="AD90" s="376"/>
      <c r="AE90" s="45"/>
      <c r="AF90" s="45"/>
      <c r="AG90" s="216"/>
      <c r="AH90" s="217"/>
      <c r="AI90" s="212"/>
      <c r="AJ90" s="214"/>
      <c r="AK90" s="215"/>
      <c r="AL90" s="215"/>
      <c r="AM90" s="215"/>
      <c r="AN90" s="214"/>
    </row>
    <row r="91" spans="2:40" ht="13.5" customHeight="1" x14ac:dyDescent="0.2">
      <c r="B91" s="46">
        <v>81</v>
      </c>
      <c r="C91" s="236">
        <v>10.5</v>
      </c>
      <c r="D91" s="44">
        <v>791.40000000000009</v>
      </c>
      <c r="E91" s="44">
        <v>801.90000000000009</v>
      </c>
      <c r="F91" s="372"/>
      <c r="G91" s="373"/>
      <c r="H91" s="373"/>
      <c r="I91" s="43" t="s">
        <v>625</v>
      </c>
      <c r="J91" s="31"/>
      <c r="K91" s="43" t="s">
        <v>624</v>
      </c>
      <c r="L91" s="42"/>
      <c r="M91" s="374"/>
      <c r="N91" s="375"/>
      <c r="O91" s="43"/>
      <c r="P91" s="42"/>
      <c r="Q91" s="42"/>
      <c r="R91" s="42"/>
      <c r="S91" s="42"/>
      <c r="T91" s="45"/>
      <c r="U91" s="42" t="s">
        <v>663</v>
      </c>
      <c r="V91" s="45"/>
      <c r="W91" s="45"/>
      <c r="X91" s="45"/>
      <c r="Y91" s="45"/>
      <c r="Z91" s="45"/>
      <c r="AA91" s="216"/>
      <c r="AB91" s="217"/>
      <c r="AC91" s="376"/>
      <c r="AD91" s="376"/>
      <c r="AE91" s="45"/>
      <c r="AF91" s="45"/>
      <c r="AG91" s="216"/>
      <c r="AH91" s="217"/>
      <c r="AI91" s="212"/>
      <c r="AJ91" s="214"/>
      <c r="AK91" s="215"/>
      <c r="AL91" s="215"/>
      <c r="AM91" s="215"/>
      <c r="AN91" s="214"/>
    </row>
    <row r="92" spans="2:40" ht="13.5" customHeight="1" x14ac:dyDescent="0.2">
      <c r="B92" s="46">
        <v>82</v>
      </c>
      <c r="C92" s="236">
        <v>10.1</v>
      </c>
      <c r="D92" s="44">
        <v>801.90000000000009</v>
      </c>
      <c r="E92" s="44">
        <v>812.00000000000011</v>
      </c>
      <c r="F92" s="372"/>
      <c r="G92" s="373"/>
      <c r="H92" s="373"/>
      <c r="I92" s="43" t="s">
        <v>625</v>
      </c>
      <c r="J92" s="31"/>
      <c r="K92" s="43" t="s">
        <v>624</v>
      </c>
      <c r="L92" s="42"/>
      <c r="M92" s="374"/>
      <c r="N92" s="375"/>
      <c r="O92" s="43"/>
      <c r="P92" s="42"/>
      <c r="Q92" s="42"/>
      <c r="R92" s="42"/>
      <c r="S92" s="42"/>
      <c r="T92" s="45"/>
      <c r="U92" s="42"/>
      <c r="V92" s="45"/>
      <c r="W92" s="45"/>
      <c r="X92" s="45"/>
      <c r="Y92" s="45"/>
      <c r="Z92" s="45"/>
      <c r="AA92" s="216"/>
      <c r="AB92" s="217"/>
      <c r="AC92" s="376"/>
      <c r="AD92" s="376"/>
      <c r="AE92" s="45"/>
      <c r="AF92" s="45"/>
      <c r="AG92" s="216"/>
      <c r="AH92" s="217"/>
      <c r="AI92" s="212"/>
      <c r="AJ92" s="214"/>
      <c r="AK92" s="215"/>
      <c r="AL92" s="215"/>
      <c r="AM92" s="215"/>
      <c r="AN92" s="214"/>
    </row>
    <row r="93" spans="2:40" ht="13.5" customHeight="1" x14ac:dyDescent="0.2">
      <c r="B93" s="46">
        <v>83</v>
      </c>
      <c r="C93" s="236">
        <v>10.5</v>
      </c>
      <c r="D93" s="44">
        <v>812.00000000000011</v>
      </c>
      <c r="E93" s="44">
        <v>822.50000000000011</v>
      </c>
      <c r="F93" s="372"/>
      <c r="G93" s="373"/>
      <c r="H93" s="373"/>
      <c r="I93" s="43" t="s">
        <v>625</v>
      </c>
      <c r="J93" s="31"/>
      <c r="K93" s="43" t="s">
        <v>624</v>
      </c>
      <c r="L93" s="42"/>
      <c r="M93" s="374"/>
      <c r="N93" s="375"/>
      <c r="O93" s="42" t="s">
        <v>630</v>
      </c>
      <c r="P93" s="42" t="s">
        <v>643</v>
      </c>
      <c r="Q93" s="42"/>
      <c r="R93" s="42"/>
      <c r="S93" s="42" t="s">
        <v>643</v>
      </c>
      <c r="T93" s="45"/>
      <c r="U93" s="42"/>
      <c r="V93" s="45"/>
      <c r="W93" s="45"/>
      <c r="X93" s="45"/>
      <c r="Y93" s="45"/>
      <c r="Z93" s="45"/>
      <c r="AA93" s="216"/>
      <c r="AB93" s="217"/>
      <c r="AC93" s="376"/>
      <c r="AD93" s="376"/>
      <c r="AE93" s="45"/>
      <c r="AF93" s="45"/>
      <c r="AG93" s="216"/>
      <c r="AH93" s="217"/>
      <c r="AI93" s="212"/>
      <c r="AJ93" s="214"/>
      <c r="AK93" s="215"/>
      <c r="AL93" s="215"/>
      <c r="AM93" s="215"/>
      <c r="AN93" s="214"/>
    </row>
    <row r="94" spans="2:40" ht="13.5" customHeight="1" x14ac:dyDescent="0.2">
      <c r="B94" s="46">
        <v>84</v>
      </c>
      <c r="C94" s="236">
        <v>10.5</v>
      </c>
      <c r="D94" s="44">
        <v>822.50000000000011</v>
      </c>
      <c r="E94" s="44">
        <v>833.00000000000011</v>
      </c>
      <c r="F94" s="372"/>
      <c r="G94" s="373"/>
      <c r="H94" s="373"/>
      <c r="I94" s="43" t="s">
        <v>625</v>
      </c>
      <c r="J94" s="31"/>
      <c r="K94" s="43"/>
      <c r="L94" s="42"/>
      <c r="M94" s="374"/>
      <c r="N94" s="375"/>
      <c r="O94" s="42"/>
      <c r="P94" s="42"/>
      <c r="Q94" s="42"/>
      <c r="R94" s="42"/>
      <c r="S94" s="42"/>
      <c r="T94" s="45"/>
      <c r="U94" s="42"/>
      <c r="V94" s="45"/>
      <c r="W94" s="45"/>
      <c r="X94" s="45"/>
      <c r="Y94" s="45"/>
      <c r="Z94" s="45"/>
      <c r="AA94" s="216"/>
      <c r="AB94" s="217"/>
      <c r="AC94" s="376"/>
      <c r="AD94" s="376"/>
      <c r="AE94" s="45"/>
      <c r="AF94" s="45"/>
      <c r="AG94" s="216"/>
      <c r="AH94" s="217"/>
      <c r="AI94" s="212"/>
      <c r="AJ94" s="214"/>
      <c r="AK94" s="215"/>
      <c r="AL94" s="215"/>
      <c r="AM94" s="215"/>
      <c r="AN94" s="214"/>
    </row>
    <row r="95" spans="2:40" ht="13.5" customHeight="1" x14ac:dyDescent="0.2">
      <c r="B95" s="46">
        <v>85</v>
      </c>
      <c r="C95" s="236">
        <v>10.5</v>
      </c>
      <c r="D95" s="44">
        <v>833.00000000000011</v>
      </c>
      <c r="E95" s="44">
        <v>843.50000000000011</v>
      </c>
      <c r="F95" s="372"/>
      <c r="G95" s="373"/>
      <c r="H95" s="373"/>
      <c r="I95" s="43" t="s">
        <v>625</v>
      </c>
      <c r="J95" s="31"/>
      <c r="K95" s="43" t="s">
        <v>624</v>
      </c>
      <c r="L95" s="42"/>
      <c r="M95" s="374"/>
      <c r="N95" s="375"/>
      <c r="O95" s="42"/>
      <c r="P95" s="42"/>
      <c r="Q95" s="42"/>
      <c r="R95" s="42"/>
      <c r="S95" s="42"/>
      <c r="T95" s="45"/>
      <c r="U95" s="42" t="s">
        <v>664</v>
      </c>
      <c r="V95" s="45"/>
      <c r="W95" s="45"/>
      <c r="X95" s="45"/>
      <c r="Y95" s="45"/>
      <c r="Z95" s="45"/>
      <c r="AA95" s="216"/>
      <c r="AB95" s="217"/>
      <c r="AC95" s="376"/>
      <c r="AD95" s="376"/>
      <c r="AE95" s="45"/>
      <c r="AF95" s="45"/>
      <c r="AG95" s="216"/>
      <c r="AH95" s="217"/>
      <c r="AI95" s="212"/>
      <c r="AJ95" s="214"/>
      <c r="AK95" s="215"/>
      <c r="AL95" s="215"/>
      <c r="AM95" s="215"/>
      <c r="AN95" s="214"/>
    </row>
    <row r="96" spans="2:40" ht="13.5" customHeight="1" x14ac:dyDescent="0.2">
      <c r="B96" s="46">
        <v>86</v>
      </c>
      <c r="C96" s="236">
        <v>10.4</v>
      </c>
      <c r="D96" s="44">
        <v>843.50000000000011</v>
      </c>
      <c r="E96" s="44">
        <v>853.90000000000009</v>
      </c>
      <c r="F96" s="372"/>
      <c r="G96" s="373"/>
      <c r="H96" s="373"/>
      <c r="I96" s="43" t="s">
        <v>625</v>
      </c>
      <c r="J96" s="31"/>
      <c r="K96" s="43" t="s">
        <v>624</v>
      </c>
      <c r="L96" s="42"/>
      <c r="M96" s="374"/>
      <c r="N96" s="375"/>
      <c r="O96" s="42"/>
      <c r="P96" s="42" t="s">
        <v>644</v>
      </c>
      <c r="Q96" s="42"/>
      <c r="R96" s="42"/>
      <c r="S96" s="42" t="s">
        <v>644</v>
      </c>
      <c r="T96" s="45"/>
      <c r="U96" s="42"/>
      <c r="V96" s="45"/>
      <c r="W96" s="45"/>
      <c r="X96" s="45"/>
      <c r="Y96" s="45"/>
      <c r="Z96" s="45"/>
      <c r="AA96" s="216"/>
      <c r="AB96" s="217"/>
      <c r="AC96" s="376"/>
      <c r="AD96" s="376"/>
      <c r="AE96" s="45"/>
      <c r="AF96" s="45"/>
      <c r="AG96" s="216"/>
      <c r="AH96" s="217"/>
      <c r="AI96" s="212"/>
      <c r="AJ96" s="214"/>
      <c r="AK96" s="215"/>
      <c r="AL96" s="215"/>
      <c r="AM96" s="215"/>
      <c r="AN96" s="214"/>
    </row>
    <row r="97" spans="2:40" ht="13.5" customHeight="1" x14ac:dyDescent="0.2">
      <c r="B97" s="46">
        <v>87</v>
      </c>
      <c r="C97" s="236">
        <v>10.5</v>
      </c>
      <c r="D97" s="44">
        <v>853.90000000000009</v>
      </c>
      <c r="E97" s="44">
        <v>864.40000000000009</v>
      </c>
      <c r="F97" s="372"/>
      <c r="G97" s="373"/>
      <c r="H97" s="373"/>
      <c r="I97" s="43" t="s">
        <v>625</v>
      </c>
      <c r="J97" s="31"/>
      <c r="K97" s="43" t="s">
        <v>624</v>
      </c>
      <c r="L97" s="42"/>
      <c r="M97" s="374"/>
      <c r="N97" s="375"/>
      <c r="O97" s="42"/>
      <c r="P97" s="42"/>
      <c r="Q97" s="42"/>
      <c r="R97" s="42"/>
      <c r="S97" s="42"/>
      <c r="T97" s="45"/>
      <c r="U97" s="42"/>
      <c r="V97" s="45"/>
      <c r="W97" s="45"/>
      <c r="X97" s="45"/>
      <c r="Y97" s="45"/>
      <c r="Z97" s="45"/>
      <c r="AA97" s="216"/>
      <c r="AB97" s="217"/>
      <c r="AC97" s="376"/>
      <c r="AD97" s="376"/>
      <c r="AE97" s="45"/>
      <c r="AF97" s="45"/>
      <c r="AG97" s="216"/>
      <c r="AH97" s="217"/>
      <c r="AI97" s="212"/>
      <c r="AJ97" s="214"/>
      <c r="AK97" s="215"/>
      <c r="AL97" s="215"/>
      <c r="AM97" s="215"/>
      <c r="AN97" s="214"/>
    </row>
    <row r="98" spans="2:40" ht="13.5" customHeight="1" x14ac:dyDescent="0.2">
      <c r="B98" s="46">
        <v>88</v>
      </c>
      <c r="C98" s="236">
        <v>10.5</v>
      </c>
      <c r="D98" s="44">
        <v>864.40000000000009</v>
      </c>
      <c r="E98" s="44">
        <v>874.90000000000009</v>
      </c>
      <c r="F98" s="372"/>
      <c r="G98" s="373"/>
      <c r="H98" s="373"/>
      <c r="I98" s="43" t="s">
        <v>625</v>
      </c>
      <c r="J98" s="31"/>
      <c r="K98" s="43" t="s">
        <v>624</v>
      </c>
      <c r="L98" s="42"/>
      <c r="M98" s="374"/>
      <c r="N98" s="375"/>
      <c r="O98" s="42"/>
      <c r="P98" s="42"/>
      <c r="Q98" s="42"/>
      <c r="R98" s="42"/>
      <c r="S98" s="42"/>
      <c r="T98" s="45"/>
      <c r="U98" s="42" t="s">
        <v>665</v>
      </c>
      <c r="V98" s="45"/>
      <c r="W98" s="45"/>
      <c r="X98" s="45"/>
      <c r="Y98" s="45"/>
      <c r="Z98" s="45"/>
      <c r="AA98" s="216"/>
      <c r="AB98" s="217"/>
      <c r="AC98" s="376"/>
      <c r="AD98" s="376"/>
      <c r="AE98" s="45"/>
      <c r="AF98" s="45"/>
      <c r="AG98" s="216"/>
      <c r="AH98" s="217"/>
      <c r="AI98" s="212"/>
      <c r="AJ98" s="214"/>
      <c r="AK98" s="215"/>
      <c r="AL98" s="215"/>
      <c r="AM98" s="215"/>
      <c r="AN98" s="214"/>
    </row>
    <row r="99" spans="2:40" ht="13.5" customHeight="1" x14ac:dyDescent="0.2">
      <c r="B99" s="46">
        <v>89</v>
      </c>
      <c r="C99" s="236">
        <v>10.5</v>
      </c>
      <c r="D99" s="44">
        <v>874.90000000000009</v>
      </c>
      <c r="E99" s="44">
        <v>885.40000000000009</v>
      </c>
      <c r="F99" s="372"/>
      <c r="G99" s="373"/>
      <c r="H99" s="373"/>
      <c r="I99" s="43" t="s">
        <v>625</v>
      </c>
      <c r="J99" s="31"/>
      <c r="K99" s="43" t="s">
        <v>624</v>
      </c>
      <c r="L99" s="42"/>
      <c r="M99" s="374"/>
      <c r="N99" s="375"/>
      <c r="O99" s="42"/>
      <c r="P99" s="42"/>
      <c r="Q99" s="42"/>
      <c r="R99" s="42"/>
      <c r="S99" s="42"/>
      <c r="T99" s="45"/>
      <c r="U99" s="42"/>
      <c r="V99" s="45"/>
      <c r="W99" s="45"/>
      <c r="X99" s="45"/>
      <c r="Y99" s="45"/>
      <c r="Z99" s="45"/>
      <c r="AA99" s="216"/>
      <c r="AB99" s="217"/>
      <c r="AC99" s="376"/>
      <c r="AD99" s="376"/>
      <c r="AE99" s="45"/>
      <c r="AF99" s="45"/>
      <c r="AG99" s="216"/>
      <c r="AH99" s="217"/>
      <c r="AI99" s="212"/>
      <c r="AJ99" s="214"/>
      <c r="AK99" s="215"/>
      <c r="AL99" s="215"/>
      <c r="AM99" s="215"/>
      <c r="AN99" s="214"/>
    </row>
    <row r="100" spans="2:40" ht="13.5" customHeight="1" x14ac:dyDescent="0.2">
      <c r="B100" s="46">
        <v>90</v>
      </c>
      <c r="C100" s="236">
        <v>10.5</v>
      </c>
      <c r="D100" s="44">
        <v>885.40000000000009</v>
      </c>
      <c r="E100" s="44">
        <v>895.90000000000009</v>
      </c>
      <c r="F100" s="372"/>
      <c r="G100" s="373"/>
      <c r="H100" s="373"/>
      <c r="I100" s="43" t="s">
        <v>625</v>
      </c>
      <c r="J100" s="31"/>
      <c r="K100" s="43" t="s">
        <v>624</v>
      </c>
      <c r="L100" s="42"/>
      <c r="M100" s="374"/>
      <c r="N100" s="375"/>
      <c r="O100" s="42"/>
      <c r="P100" s="42"/>
      <c r="Q100" s="42"/>
      <c r="R100" s="42"/>
      <c r="S100" s="42"/>
      <c r="T100" s="45"/>
      <c r="U100" s="42" t="s">
        <v>666</v>
      </c>
      <c r="V100" s="45"/>
      <c r="W100" s="45"/>
      <c r="X100" s="45"/>
      <c r="Y100" s="45"/>
      <c r="Z100" s="45"/>
      <c r="AA100" s="216"/>
      <c r="AB100" s="217"/>
      <c r="AC100" s="376"/>
      <c r="AD100" s="376"/>
      <c r="AE100" s="45"/>
      <c r="AF100" s="45"/>
      <c r="AG100" s="216"/>
      <c r="AH100" s="217"/>
      <c r="AI100" s="212"/>
      <c r="AJ100" s="214"/>
      <c r="AK100" s="215"/>
      <c r="AL100" s="215"/>
      <c r="AM100" s="215"/>
      <c r="AN100" s="214"/>
    </row>
    <row r="101" spans="2:40" ht="13.5" customHeight="1" x14ac:dyDescent="0.2">
      <c r="B101" s="46">
        <v>91</v>
      </c>
      <c r="C101" s="236">
        <v>10.4</v>
      </c>
      <c r="D101" s="44">
        <v>895.90000000000009</v>
      </c>
      <c r="E101" s="44">
        <v>906.30000000000007</v>
      </c>
      <c r="F101" s="372"/>
      <c r="G101" s="373"/>
      <c r="H101" s="373"/>
      <c r="I101" s="43" t="s">
        <v>625</v>
      </c>
      <c r="J101" s="31"/>
      <c r="K101" s="43" t="s">
        <v>624</v>
      </c>
      <c r="L101" s="42"/>
      <c r="M101" s="374"/>
      <c r="N101" s="375"/>
      <c r="O101" s="42"/>
      <c r="P101" s="42"/>
      <c r="Q101" s="42"/>
      <c r="R101" s="42"/>
      <c r="S101" s="42"/>
      <c r="T101" s="45"/>
      <c r="U101" s="42"/>
      <c r="V101" s="45"/>
      <c r="W101" s="45"/>
      <c r="X101" s="45"/>
      <c r="Y101" s="45"/>
      <c r="Z101" s="45"/>
      <c r="AA101" s="216"/>
      <c r="AB101" s="217"/>
      <c r="AC101" s="376"/>
      <c r="AD101" s="376"/>
      <c r="AE101" s="45"/>
      <c r="AF101" s="45"/>
      <c r="AG101" s="216"/>
      <c r="AH101" s="217"/>
      <c r="AI101" s="212"/>
      <c r="AJ101" s="214"/>
      <c r="AK101" s="215"/>
      <c r="AL101" s="215"/>
      <c r="AM101" s="215"/>
      <c r="AN101" s="214"/>
    </row>
    <row r="102" spans="2:40" ht="13.5" customHeight="1" x14ac:dyDescent="0.2">
      <c r="B102" s="46">
        <v>92</v>
      </c>
      <c r="C102" s="236">
        <v>10.5</v>
      </c>
      <c r="D102" s="44">
        <v>906.30000000000007</v>
      </c>
      <c r="E102" s="44">
        <v>916.80000000000007</v>
      </c>
      <c r="F102" s="372"/>
      <c r="G102" s="373"/>
      <c r="H102" s="373"/>
      <c r="I102" s="43" t="s">
        <v>625</v>
      </c>
      <c r="J102" s="31"/>
      <c r="K102" s="43" t="s">
        <v>624</v>
      </c>
      <c r="L102" s="42"/>
      <c r="M102" s="374"/>
      <c r="N102" s="375"/>
      <c r="O102" s="42"/>
      <c r="P102" s="42" t="s">
        <v>645</v>
      </c>
      <c r="Q102" s="42"/>
      <c r="R102" s="42"/>
      <c r="S102" s="42" t="s">
        <v>645</v>
      </c>
      <c r="T102" s="45"/>
      <c r="U102" s="42" t="s">
        <v>667</v>
      </c>
      <c r="V102" s="45"/>
      <c r="W102" s="45"/>
      <c r="X102" s="45"/>
      <c r="Y102" s="45"/>
      <c r="Z102" s="45"/>
      <c r="AA102" s="216"/>
      <c r="AB102" s="217"/>
      <c r="AC102" s="376"/>
      <c r="AD102" s="376"/>
      <c r="AE102" s="45"/>
      <c r="AF102" s="45"/>
      <c r="AG102" s="216"/>
      <c r="AH102" s="217"/>
      <c r="AI102" s="212"/>
      <c r="AJ102" s="214"/>
      <c r="AK102" s="215"/>
      <c r="AL102" s="215"/>
      <c r="AM102" s="215"/>
      <c r="AN102" s="214"/>
    </row>
    <row r="103" spans="2:40" ht="13.5" customHeight="1" x14ac:dyDescent="0.2">
      <c r="B103" s="46">
        <v>93</v>
      </c>
      <c r="C103" s="236">
        <v>10.5</v>
      </c>
      <c r="D103" s="44">
        <v>916.80000000000007</v>
      </c>
      <c r="E103" s="44">
        <v>927.30000000000007</v>
      </c>
      <c r="F103" s="372"/>
      <c r="G103" s="373"/>
      <c r="H103" s="373"/>
      <c r="I103" s="43" t="s">
        <v>625</v>
      </c>
      <c r="J103" s="31"/>
      <c r="K103" s="43" t="s">
        <v>624</v>
      </c>
      <c r="L103" s="42"/>
      <c r="M103" s="374"/>
      <c r="N103" s="375"/>
      <c r="O103" s="42"/>
      <c r="P103" s="42"/>
      <c r="Q103" s="42"/>
      <c r="R103" s="42"/>
      <c r="S103" s="42"/>
      <c r="T103" s="45"/>
      <c r="U103" s="42"/>
      <c r="V103" s="45"/>
      <c r="W103" s="45"/>
      <c r="X103" s="45"/>
      <c r="Y103" s="45"/>
      <c r="Z103" s="45"/>
      <c r="AA103" s="216"/>
      <c r="AB103" s="217"/>
      <c r="AC103" s="376"/>
      <c r="AD103" s="376"/>
      <c r="AE103" s="45"/>
      <c r="AF103" s="45"/>
      <c r="AG103" s="216"/>
      <c r="AH103" s="217"/>
      <c r="AI103" s="212"/>
      <c r="AJ103" s="214"/>
      <c r="AK103" s="215"/>
      <c r="AL103" s="215"/>
      <c r="AM103" s="215"/>
      <c r="AN103" s="214"/>
    </row>
    <row r="104" spans="2:40" ht="13.5" customHeight="1" x14ac:dyDescent="0.2">
      <c r="B104" s="46">
        <v>94</v>
      </c>
      <c r="C104" s="236">
        <v>10.5</v>
      </c>
      <c r="D104" s="44">
        <v>927.30000000000007</v>
      </c>
      <c r="E104" s="44">
        <v>937.80000000000007</v>
      </c>
      <c r="F104" s="372"/>
      <c r="G104" s="373"/>
      <c r="H104" s="373"/>
      <c r="I104" s="43" t="s">
        <v>625</v>
      </c>
      <c r="J104" s="31"/>
      <c r="K104" s="43" t="s">
        <v>624</v>
      </c>
      <c r="L104" s="42"/>
      <c r="M104" s="374"/>
      <c r="N104" s="375"/>
      <c r="O104" s="42"/>
      <c r="P104" s="42"/>
      <c r="Q104" s="42"/>
      <c r="R104" s="42"/>
      <c r="S104" s="42"/>
      <c r="T104" s="45"/>
      <c r="U104" s="42"/>
      <c r="V104" s="45"/>
      <c r="W104" s="45"/>
      <c r="X104" s="45"/>
      <c r="Y104" s="45"/>
      <c r="Z104" s="45"/>
      <c r="AA104" s="216"/>
      <c r="AB104" s="217"/>
      <c r="AC104" s="376"/>
      <c r="AD104" s="376"/>
      <c r="AE104" s="45"/>
      <c r="AF104" s="45"/>
      <c r="AG104" s="216"/>
      <c r="AH104" s="217"/>
      <c r="AI104" s="212"/>
      <c r="AJ104" s="214"/>
      <c r="AK104" s="215"/>
      <c r="AL104" s="215"/>
      <c r="AM104" s="215"/>
      <c r="AN104" s="214"/>
    </row>
    <row r="105" spans="2:40" ht="13.5" customHeight="1" x14ac:dyDescent="0.2">
      <c r="B105" s="46">
        <v>95</v>
      </c>
      <c r="C105" s="236">
        <v>10.5</v>
      </c>
      <c r="D105" s="44">
        <v>937.80000000000007</v>
      </c>
      <c r="E105" s="44">
        <v>948.30000000000007</v>
      </c>
      <c r="F105" s="372"/>
      <c r="G105" s="373"/>
      <c r="H105" s="373"/>
      <c r="I105" s="43" t="s">
        <v>625</v>
      </c>
      <c r="J105" s="31"/>
      <c r="K105" s="43" t="s">
        <v>624</v>
      </c>
      <c r="L105" s="42"/>
      <c r="M105" s="374"/>
      <c r="N105" s="375"/>
      <c r="O105" s="42"/>
      <c r="P105" s="42" t="s">
        <v>646</v>
      </c>
      <c r="Q105" s="42"/>
      <c r="R105" s="42"/>
      <c r="S105" s="42" t="s">
        <v>646</v>
      </c>
      <c r="T105" s="45"/>
      <c r="U105" s="42" t="s">
        <v>668</v>
      </c>
      <c r="V105" s="45"/>
      <c r="W105" s="45"/>
      <c r="X105" s="45"/>
      <c r="Y105" s="45"/>
      <c r="Z105" s="45"/>
      <c r="AA105" s="216"/>
      <c r="AB105" s="217"/>
      <c r="AC105" s="376"/>
      <c r="AD105" s="376"/>
      <c r="AE105" s="45"/>
      <c r="AF105" s="45"/>
      <c r="AG105" s="216"/>
      <c r="AH105" s="217"/>
      <c r="AI105" s="212"/>
      <c r="AJ105" s="214"/>
      <c r="AK105" s="215"/>
      <c r="AL105" s="215"/>
      <c r="AM105" s="215"/>
      <c r="AN105" s="214"/>
    </row>
    <row r="106" spans="2:40" ht="13.5" customHeight="1" x14ac:dyDescent="0.2">
      <c r="B106" s="46">
        <v>96</v>
      </c>
      <c r="C106" s="236">
        <v>10.5</v>
      </c>
      <c r="D106" s="44">
        <v>948.30000000000007</v>
      </c>
      <c r="E106" s="44">
        <v>958.80000000000007</v>
      </c>
      <c r="F106" s="372"/>
      <c r="G106" s="373"/>
      <c r="H106" s="373"/>
      <c r="I106" s="43" t="s">
        <v>625</v>
      </c>
      <c r="J106" s="31"/>
      <c r="K106" s="43" t="s">
        <v>624</v>
      </c>
      <c r="L106" s="42"/>
      <c r="M106" s="374"/>
      <c r="N106" s="375"/>
      <c r="O106" s="42"/>
      <c r="P106" s="42"/>
      <c r="Q106" s="42"/>
      <c r="R106" s="42"/>
      <c r="S106" s="42"/>
      <c r="T106" s="45"/>
      <c r="U106" s="42"/>
      <c r="V106" s="45"/>
      <c r="W106" s="45"/>
      <c r="X106" s="45"/>
      <c r="Y106" s="45"/>
      <c r="Z106" s="45"/>
      <c r="AA106" s="216"/>
      <c r="AB106" s="217"/>
      <c r="AC106" s="376"/>
      <c r="AD106" s="376"/>
      <c r="AE106" s="45"/>
      <c r="AF106" s="45"/>
      <c r="AG106" s="216"/>
      <c r="AH106" s="217"/>
      <c r="AI106" s="212"/>
      <c r="AJ106" s="214"/>
      <c r="AK106" s="215"/>
      <c r="AL106" s="215"/>
      <c r="AM106" s="215"/>
      <c r="AN106" s="214"/>
    </row>
    <row r="107" spans="2:40" ht="13.5" customHeight="1" x14ac:dyDescent="0.2">
      <c r="B107" s="46">
        <v>97</v>
      </c>
      <c r="C107" s="236">
        <v>10.5</v>
      </c>
      <c r="D107" s="44">
        <v>958.80000000000007</v>
      </c>
      <c r="E107" s="44">
        <v>969.30000000000007</v>
      </c>
      <c r="F107" s="372"/>
      <c r="G107" s="373"/>
      <c r="H107" s="373"/>
      <c r="I107" s="43" t="s">
        <v>625</v>
      </c>
      <c r="J107" s="31"/>
      <c r="K107" s="43" t="s">
        <v>624</v>
      </c>
      <c r="L107" s="42"/>
      <c r="M107" s="374"/>
      <c r="N107" s="375"/>
      <c r="O107" s="42"/>
      <c r="P107" s="42"/>
      <c r="Q107" s="42"/>
      <c r="R107" s="42"/>
      <c r="S107" s="42"/>
      <c r="T107" s="45"/>
      <c r="U107" s="42" t="s">
        <v>669</v>
      </c>
      <c r="V107" s="45"/>
      <c r="W107" s="45"/>
      <c r="X107" s="45"/>
      <c r="Y107" s="45"/>
      <c r="Z107" s="45"/>
      <c r="AA107" s="216"/>
      <c r="AB107" s="217"/>
      <c r="AC107" s="376"/>
      <c r="AD107" s="376"/>
      <c r="AE107" s="45"/>
      <c r="AF107" s="45"/>
      <c r="AG107" s="216"/>
      <c r="AH107" s="217"/>
      <c r="AI107" s="212"/>
      <c r="AJ107" s="214"/>
      <c r="AK107" s="215"/>
      <c r="AL107" s="215"/>
      <c r="AM107" s="215"/>
      <c r="AN107" s="214"/>
    </row>
    <row r="108" spans="2:40" ht="13.5" customHeight="1" x14ac:dyDescent="0.2">
      <c r="B108" s="46">
        <v>98</v>
      </c>
      <c r="C108" s="236">
        <v>10.5</v>
      </c>
      <c r="D108" s="44">
        <v>969.30000000000007</v>
      </c>
      <c r="E108" s="44">
        <v>979.80000000000007</v>
      </c>
      <c r="F108" s="372"/>
      <c r="G108" s="373"/>
      <c r="H108" s="373"/>
      <c r="I108" s="43" t="s">
        <v>625</v>
      </c>
      <c r="J108" s="31"/>
      <c r="K108" s="43" t="s">
        <v>624</v>
      </c>
      <c r="L108" s="42"/>
      <c r="M108" s="374"/>
      <c r="N108" s="375"/>
      <c r="O108" s="42"/>
      <c r="P108" s="42"/>
      <c r="Q108" s="42"/>
      <c r="R108" s="42"/>
      <c r="S108" s="42"/>
      <c r="T108" s="45"/>
      <c r="U108" s="42"/>
      <c r="V108" s="45"/>
      <c r="W108" s="45"/>
      <c r="X108" s="45"/>
      <c r="Y108" s="45"/>
      <c r="Z108" s="45"/>
      <c r="AA108" s="216"/>
      <c r="AB108" s="217"/>
      <c r="AC108" s="376"/>
      <c r="AD108" s="376"/>
      <c r="AE108" s="45"/>
      <c r="AF108" s="45"/>
      <c r="AG108" s="216"/>
      <c r="AH108" s="217"/>
      <c r="AI108" s="212"/>
      <c r="AJ108" s="214"/>
      <c r="AK108" s="215"/>
      <c r="AL108" s="215"/>
      <c r="AM108" s="215"/>
      <c r="AN108" s="214"/>
    </row>
    <row r="109" spans="2:40" ht="13.5" customHeight="1" x14ac:dyDescent="0.2">
      <c r="B109" s="46">
        <v>99</v>
      </c>
      <c r="C109" s="236">
        <v>10.5</v>
      </c>
      <c r="D109" s="44">
        <v>979.80000000000007</v>
      </c>
      <c r="E109" s="44">
        <v>990.30000000000007</v>
      </c>
      <c r="F109" s="372"/>
      <c r="G109" s="373"/>
      <c r="H109" s="373"/>
      <c r="I109" s="43" t="s">
        <v>625</v>
      </c>
      <c r="J109" s="31"/>
      <c r="K109" s="43" t="s">
        <v>624</v>
      </c>
      <c r="L109" s="42"/>
      <c r="M109" s="374"/>
      <c r="N109" s="375"/>
      <c r="O109" s="42"/>
      <c r="P109" s="42"/>
      <c r="Q109" s="42"/>
      <c r="R109" s="42"/>
      <c r="S109" s="42"/>
      <c r="T109" s="45"/>
      <c r="U109" s="42"/>
      <c r="V109" s="45"/>
      <c r="W109" s="45"/>
      <c r="X109" s="45"/>
      <c r="Y109" s="45"/>
      <c r="Z109" s="45"/>
      <c r="AA109" s="216"/>
      <c r="AB109" s="217"/>
      <c r="AC109" s="376"/>
      <c r="AD109" s="376"/>
      <c r="AE109" s="45"/>
      <c r="AF109" s="45"/>
      <c r="AG109" s="216"/>
      <c r="AH109" s="217"/>
      <c r="AI109" s="212"/>
      <c r="AJ109" s="214"/>
      <c r="AK109" s="215"/>
      <c r="AL109" s="215"/>
      <c r="AM109" s="215"/>
      <c r="AN109" s="214"/>
    </row>
    <row r="110" spans="2:40" ht="13.5" customHeight="1" x14ac:dyDescent="0.2">
      <c r="B110" s="46">
        <v>100</v>
      </c>
      <c r="C110" s="236">
        <v>10.6</v>
      </c>
      <c r="D110" s="44">
        <v>990.30000000000007</v>
      </c>
      <c r="E110" s="44">
        <v>1000.9000000000001</v>
      </c>
      <c r="F110" s="372"/>
      <c r="G110" s="373"/>
      <c r="H110" s="373"/>
      <c r="I110" s="43" t="s">
        <v>625</v>
      </c>
      <c r="J110" s="31"/>
      <c r="K110" s="43" t="s">
        <v>624</v>
      </c>
      <c r="L110" s="42"/>
      <c r="M110" s="374"/>
      <c r="N110" s="375"/>
      <c r="O110" s="42"/>
      <c r="P110" s="42"/>
      <c r="Q110" s="42"/>
      <c r="R110" s="42"/>
      <c r="S110" s="42"/>
      <c r="T110" s="45"/>
      <c r="U110" s="42" t="s">
        <v>670</v>
      </c>
      <c r="V110" s="45"/>
      <c r="W110" s="45"/>
      <c r="X110" s="45"/>
      <c r="Y110" s="45"/>
      <c r="Z110" s="45"/>
      <c r="AA110" s="216"/>
      <c r="AB110" s="217"/>
      <c r="AC110" s="376"/>
      <c r="AD110" s="376"/>
      <c r="AE110" s="45"/>
      <c r="AF110" s="45"/>
      <c r="AG110" s="216"/>
      <c r="AH110" s="217"/>
      <c r="AI110" s="212"/>
      <c r="AJ110" s="214"/>
      <c r="AK110" s="215"/>
      <c r="AL110" s="215"/>
      <c r="AM110" s="215"/>
      <c r="AN110" s="214"/>
    </row>
    <row r="111" spans="2:40" ht="13.5" customHeight="1" x14ac:dyDescent="0.2">
      <c r="B111" s="46">
        <v>101</v>
      </c>
      <c r="C111" s="236">
        <v>10.5</v>
      </c>
      <c r="D111" s="44">
        <v>1000.9000000000001</v>
      </c>
      <c r="E111" s="44">
        <v>1011.4000000000001</v>
      </c>
      <c r="F111" s="372"/>
      <c r="G111" s="373"/>
      <c r="H111" s="373"/>
      <c r="I111" s="43" t="s">
        <v>625</v>
      </c>
      <c r="J111" s="31"/>
      <c r="K111" s="43" t="s">
        <v>624</v>
      </c>
      <c r="L111" s="42"/>
      <c r="M111" s="374"/>
      <c r="N111" s="375"/>
      <c r="O111" s="42"/>
      <c r="P111" s="42"/>
      <c r="Q111" s="42"/>
      <c r="R111" s="42"/>
      <c r="S111" s="42"/>
      <c r="T111" s="45"/>
      <c r="U111" s="42"/>
      <c r="V111" s="45"/>
      <c r="W111" s="45"/>
      <c r="X111" s="45"/>
      <c r="Y111" s="45"/>
      <c r="Z111" s="45"/>
      <c r="AA111" s="216"/>
      <c r="AB111" s="217"/>
      <c r="AC111" s="376"/>
      <c r="AD111" s="376"/>
      <c r="AE111" s="45"/>
      <c r="AF111" s="45"/>
      <c r="AG111" s="216"/>
      <c r="AH111" s="217"/>
      <c r="AI111" s="212"/>
      <c r="AJ111" s="214"/>
      <c r="AK111" s="215"/>
      <c r="AL111" s="215"/>
      <c r="AM111" s="215"/>
      <c r="AN111" s="214"/>
    </row>
    <row r="112" spans="2:40" ht="13.5" customHeight="1" x14ac:dyDescent="0.2">
      <c r="B112" s="46">
        <v>102</v>
      </c>
      <c r="C112" s="236">
        <v>10.5</v>
      </c>
      <c r="D112" s="44">
        <v>1011.4000000000001</v>
      </c>
      <c r="E112" s="44">
        <v>1021.9000000000001</v>
      </c>
      <c r="F112" s="372"/>
      <c r="G112" s="373"/>
      <c r="H112" s="373"/>
      <c r="I112" s="43" t="s">
        <v>625</v>
      </c>
      <c r="J112" s="31"/>
      <c r="K112" s="43" t="s">
        <v>624</v>
      </c>
      <c r="L112" s="42"/>
      <c r="M112" s="374"/>
      <c r="N112" s="375"/>
      <c r="O112" s="42" t="s">
        <v>631</v>
      </c>
      <c r="P112" s="42" t="s">
        <v>647</v>
      </c>
      <c r="Q112" s="42"/>
      <c r="R112" s="42"/>
      <c r="S112" s="42" t="s">
        <v>647</v>
      </c>
      <c r="T112" s="45"/>
      <c r="U112" s="42"/>
      <c r="V112" s="45"/>
      <c r="W112" s="45"/>
      <c r="X112" s="45"/>
      <c r="Y112" s="45"/>
      <c r="Z112" s="45"/>
      <c r="AA112" s="216"/>
      <c r="AB112" s="217"/>
      <c r="AC112" s="376"/>
      <c r="AD112" s="376"/>
      <c r="AE112" s="45"/>
      <c r="AF112" s="45"/>
      <c r="AG112" s="216"/>
      <c r="AH112" s="217"/>
      <c r="AI112" s="212"/>
      <c r="AJ112" s="214"/>
      <c r="AK112" s="215"/>
      <c r="AL112" s="215"/>
      <c r="AM112" s="215"/>
      <c r="AN112" s="214"/>
    </row>
    <row r="113" spans="2:40" ht="13.5" customHeight="1" x14ac:dyDescent="0.2">
      <c r="B113" s="46">
        <v>103</v>
      </c>
      <c r="C113" s="236">
        <v>10.5</v>
      </c>
      <c r="D113" s="44">
        <v>1021.9000000000001</v>
      </c>
      <c r="E113" s="44">
        <v>1032.4000000000001</v>
      </c>
      <c r="F113" s="372"/>
      <c r="G113" s="373"/>
      <c r="H113" s="373"/>
      <c r="I113" s="43" t="s">
        <v>625</v>
      </c>
      <c r="J113" s="31"/>
      <c r="K113" s="43" t="s">
        <v>624</v>
      </c>
      <c r="L113" s="42"/>
      <c r="M113" s="374"/>
      <c r="N113" s="375"/>
      <c r="O113" s="43"/>
      <c r="P113" s="42"/>
      <c r="Q113" s="42"/>
      <c r="R113" s="42"/>
      <c r="S113" s="42"/>
      <c r="T113" s="45"/>
      <c r="U113" s="42"/>
      <c r="V113" s="45"/>
      <c r="W113" s="45"/>
      <c r="X113" s="45"/>
      <c r="Y113" s="45"/>
      <c r="Z113" s="45"/>
      <c r="AA113" s="216"/>
      <c r="AB113" s="217"/>
      <c r="AC113" s="376"/>
      <c r="AD113" s="376"/>
      <c r="AE113" s="45"/>
      <c r="AF113" s="45"/>
      <c r="AG113" s="216"/>
      <c r="AH113" s="217"/>
      <c r="AI113" s="212"/>
      <c r="AJ113" s="214"/>
      <c r="AK113" s="215"/>
      <c r="AL113" s="215"/>
      <c r="AM113" s="215"/>
      <c r="AN113" s="214"/>
    </row>
    <row r="114" spans="2:40" ht="13.5" customHeight="1" x14ac:dyDescent="0.2">
      <c r="B114" s="46">
        <v>104</v>
      </c>
      <c r="C114" s="236">
        <v>10.5</v>
      </c>
      <c r="D114" s="44">
        <v>1032.4000000000001</v>
      </c>
      <c r="E114" s="44">
        <v>1042.9000000000001</v>
      </c>
      <c r="F114" s="372"/>
      <c r="G114" s="373"/>
      <c r="H114" s="373"/>
      <c r="I114" s="43" t="s">
        <v>625</v>
      </c>
      <c r="J114" s="31"/>
      <c r="K114" s="43" t="s">
        <v>624</v>
      </c>
      <c r="L114" s="42"/>
      <c r="M114" s="374"/>
      <c r="N114" s="375"/>
      <c r="O114" s="43"/>
      <c r="P114" s="42"/>
      <c r="Q114" s="42"/>
      <c r="R114" s="42"/>
      <c r="S114" s="42"/>
      <c r="T114" s="45"/>
      <c r="U114" s="42" t="s">
        <v>671</v>
      </c>
      <c r="V114" s="45"/>
      <c r="W114" s="45"/>
      <c r="X114" s="45"/>
      <c r="Y114" s="45"/>
      <c r="Z114" s="45"/>
      <c r="AA114" s="216"/>
      <c r="AB114" s="217"/>
      <c r="AC114" s="376"/>
      <c r="AD114" s="376"/>
      <c r="AE114" s="45"/>
      <c r="AF114" s="45"/>
      <c r="AG114" s="216"/>
      <c r="AH114" s="217"/>
      <c r="AI114" s="212"/>
      <c r="AJ114" s="214"/>
      <c r="AK114" s="215"/>
      <c r="AL114" s="215"/>
      <c r="AM114" s="215"/>
      <c r="AN114" s="214"/>
    </row>
    <row r="115" spans="2:40" ht="13.5" customHeight="1" x14ac:dyDescent="0.2">
      <c r="B115" s="46">
        <v>105</v>
      </c>
      <c r="C115" s="236">
        <v>10.5</v>
      </c>
      <c r="D115" s="44">
        <v>1042.9000000000001</v>
      </c>
      <c r="E115" s="44">
        <v>1053.4000000000001</v>
      </c>
      <c r="F115" s="372"/>
      <c r="G115" s="373"/>
      <c r="H115" s="373"/>
      <c r="I115" s="43" t="s">
        <v>625</v>
      </c>
      <c r="J115" s="31"/>
      <c r="K115" s="43" t="s">
        <v>624</v>
      </c>
      <c r="L115" s="42"/>
      <c r="M115" s="374"/>
      <c r="N115" s="375"/>
      <c r="O115" s="43"/>
      <c r="P115" s="42" t="s">
        <v>648</v>
      </c>
      <c r="Q115" s="42"/>
      <c r="R115" s="42"/>
      <c r="S115" s="42" t="s">
        <v>648</v>
      </c>
      <c r="T115" s="45"/>
      <c r="U115" s="45"/>
      <c r="V115" s="45"/>
      <c r="W115" s="45"/>
      <c r="X115" s="45"/>
      <c r="Y115" s="45"/>
      <c r="Z115" s="45"/>
      <c r="AA115" s="216"/>
      <c r="AB115" s="217"/>
      <c r="AC115" s="376"/>
      <c r="AD115" s="376"/>
      <c r="AE115" s="45"/>
      <c r="AF115" s="45"/>
      <c r="AG115" s="216"/>
      <c r="AH115" s="217"/>
      <c r="AI115" s="212"/>
      <c r="AJ115" s="214"/>
      <c r="AK115" s="215"/>
      <c r="AL115" s="215"/>
      <c r="AM115" s="215"/>
      <c r="AN115" s="214"/>
    </row>
    <row r="116" spans="2:40" ht="13.5" customHeight="1" x14ac:dyDescent="0.2">
      <c r="B116" s="46">
        <v>106</v>
      </c>
      <c r="C116" s="236">
        <v>10.5</v>
      </c>
      <c r="D116" s="44">
        <v>1053.4000000000001</v>
      </c>
      <c r="E116" s="44">
        <v>1063.9000000000001</v>
      </c>
      <c r="F116" s="372"/>
      <c r="G116" s="373"/>
      <c r="H116" s="373"/>
      <c r="I116" s="43" t="s">
        <v>625</v>
      </c>
      <c r="J116" s="31"/>
      <c r="K116" s="43" t="s">
        <v>624</v>
      </c>
      <c r="L116" s="42"/>
      <c r="M116" s="374"/>
      <c r="N116" s="375"/>
      <c r="O116" s="43"/>
      <c r="P116" s="42"/>
      <c r="Q116" s="42"/>
      <c r="R116" s="42"/>
      <c r="S116" s="42"/>
      <c r="T116" s="45"/>
      <c r="U116" s="45"/>
      <c r="V116" s="45"/>
      <c r="W116" s="45"/>
      <c r="X116" s="45"/>
      <c r="Y116" s="45"/>
      <c r="Z116" s="45"/>
      <c r="AA116" s="216"/>
      <c r="AB116" s="217"/>
      <c r="AC116" s="376"/>
      <c r="AD116" s="376"/>
      <c r="AE116" s="45"/>
      <c r="AF116" s="45"/>
      <c r="AG116" s="216"/>
      <c r="AH116" s="217"/>
      <c r="AI116" s="212"/>
      <c r="AJ116" s="214"/>
      <c r="AK116" s="215"/>
      <c r="AL116" s="215"/>
      <c r="AM116" s="215"/>
      <c r="AN116" s="214"/>
    </row>
    <row r="117" spans="2:40" ht="13.5" customHeight="1" x14ac:dyDescent="0.2">
      <c r="B117" s="46" t="s">
        <v>611</v>
      </c>
      <c r="C117" s="236">
        <v>2.9</v>
      </c>
      <c r="D117" s="44">
        <v>1063.9000000000001</v>
      </c>
      <c r="E117" s="44">
        <v>1066.8000000000002</v>
      </c>
      <c r="F117" s="372" t="s">
        <v>617</v>
      </c>
      <c r="G117" s="373"/>
      <c r="H117" s="373"/>
      <c r="I117" s="43" t="s">
        <v>625</v>
      </c>
      <c r="J117" s="31"/>
      <c r="K117" s="43"/>
      <c r="L117" s="42"/>
      <c r="M117" s="374"/>
      <c r="N117" s="375"/>
      <c r="O117" s="43"/>
      <c r="P117" s="42"/>
      <c r="Q117" s="42"/>
      <c r="R117" s="42"/>
      <c r="S117" s="42"/>
      <c r="T117" s="45"/>
      <c r="U117" s="45">
        <v>51</v>
      </c>
      <c r="V117" s="45"/>
      <c r="W117" s="45"/>
      <c r="X117" s="45"/>
      <c r="Y117" s="45"/>
      <c r="Z117" s="45"/>
      <c r="AA117" s="216"/>
      <c r="AB117" s="217"/>
      <c r="AC117" s="376"/>
      <c r="AD117" s="376"/>
      <c r="AE117" s="45"/>
      <c r="AF117" s="45"/>
      <c r="AG117" s="216"/>
      <c r="AH117" s="217"/>
      <c r="AI117" s="212"/>
      <c r="AJ117" s="214"/>
      <c r="AK117" s="215"/>
      <c r="AL117" s="215"/>
      <c r="AM117" s="215"/>
      <c r="AN117" s="214"/>
    </row>
    <row r="118" spans="2:40" ht="13.5" customHeight="1" x14ac:dyDescent="0.2">
      <c r="B118" s="231" t="s">
        <v>570</v>
      </c>
      <c r="C118" s="235"/>
      <c r="D118" s="235"/>
      <c r="E118" s="235"/>
      <c r="F118" s="235"/>
      <c r="G118" s="235"/>
      <c r="H118" s="235"/>
      <c r="I118" s="235"/>
      <c r="J118" s="235"/>
      <c r="K118" s="235"/>
      <c r="L118" s="235"/>
      <c r="M118" s="235"/>
      <c r="N118" s="235"/>
      <c r="O118" s="235"/>
      <c r="P118" s="235"/>
      <c r="Q118" s="235"/>
    </row>
    <row r="119" spans="2:40" ht="13.5" customHeight="1" x14ac:dyDescent="0.2"/>
    <row r="120" spans="2:40" ht="13.5" customHeight="1" x14ac:dyDescent="0.2"/>
    <row r="121" spans="2:40" ht="13.5" customHeight="1" x14ac:dyDescent="0.2"/>
    <row r="122" spans="2:40" ht="13.5" customHeight="1" x14ac:dyDescent="0.2"/>
    <row r="123" spans="2:40" ht="13.5" customHeight="1" x14ac:dyDescent="0.2"/>
    <row r="124" spans="2:40" ht="13.5" customHeight="1" x14ac:dyDescent="0.2"/>
    <row r="125" spans="2:40" ht="13.5" customHeight="1" x14ac:dyDescent="0.2"/>
    <row r="126" spans="2:40" ht="13.5" customHeight="1" x14ac:dyDescent="0.2"/>
    <row r="127" spans="2:40" ht="13.5" customHeight="1" x14ac:dyDescent="0.2"/>
    <row r="128" spans="2:40" ht="13.5" customHeight="1" x14ac:dyDescent="0.2"/>
    <row r="129" ht="13.5" customHeight="1" x14ac:dyDescent="0.2"/>
    <row r="130" ht="13.5" customHeight="1" x14ac:dyDescent="0.2"/>
  </sheetData>
  <mergeCells count="375">
    <mergeCell ref="AC44:AD44"/>
    <mergeCell ref="AC45:AD45"/>
    <mergeCell ref="AC46:AD46"/>
    <mergeCell ref="AI8:AJ9"/>
    <mergeCell ref="AC42:AD42"/>
    <mergeCell ref="AC43:AD43"/>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5:H45"/>
    <mergeCell ref="M45:N45"/>
    <mergeCell ref="F46:H46"/>
    <mergeCell ref="M46:N46"/>
    <mergeCell ref="F47:H47"/>
    <mergeCell ref="M47:N47"/>
    <mergeCell ref="F51:H51"/>
    <mergeCell ref="M51:N51"/>
    <mergeCell ref="F55:H55"/>
    <mergeCell ref="M55:N55"/>
    <mergeCell ref="F43:H43"/>
    <mergeCell ref="M43:N43"/>
    <mergeCell ref="F41:H41"/>
    <mergeCell ref="M41:N41"/>
    <mergeCell ref="M39:N39"/>
    <mergeCell ref="F40:H40"/>
    <mergeCell ref="M40:N40"/>
    <mergeCell ref="F44:H44"/>
    <mergeCell ref="M44:N44"/>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C47:AD47"/>
    <mergeCell ref="F48:H48"/>
    <mergeCell ref="M48:N48"/>
    <mergeCell ref="AC48:AD48"/>
    <mergeCell ref="F49:H49"/>
    <mergeCell ref="M49:N49"/>
    <mergeCell ref="AC49:AD49"/>
    <mergeCell ref="F50:H50"/>
    <mergeCell ref="M50:N50"/>
    <mergeCell ref="AC50:AD50"/>
    <mergeCell ref="AC51:AD51"/>
    <mergeCell ref="F52:H52"/>
    <mergeCell ref="M52:N52"/>
    <mergeCell ref="AC52:AD52"/>
    <mergeCell ref="F53:H53"/>
    <mergeCell ref="M53:N53"/>
    <mergeCell ref="AC53:AD53"/>
    <mergeCell ref="F54:H54"/>
    <mergeCell ref="M54:N54"/>
    <mergeCell ref="AC54:AD54"/>
    <mergeCell ref="AC55:AD55"/>
    <mergeCell ref="F56:H56"/>
    <mergeCell ref="M56:N56"/>
    <mergeCell ref="AC56:AD56"/>
    <mergeCell ref="F57:H57"/>
    <mergeCell ref="M57:N57"/>
    <mergeCell ref="AC57:AD57"/>
    <mergeCell ref="F58:H58"/>
    <mergeCell ref="M58:N58"/>
    <mergeCell ref="AC58:AD58"/>
    <mergeCell ref="AC59:AD59"/>
    <mergeCell ref="F60:H60"/>
    <mergeCell ref="M60:N60"/>
    <mergeCell ref="AC60:AD60"/>
    <mergeCell ref="F61:H61"/>
    <mergeCell ref="M61:N61"/>
    <mergeCell ref="AC61:AD61"/>
    <mergeCell ref="F62:H62"/>
    <mergeCell ref="M62:N62"/>
    <mergeCell ref="AC62:AD62"/>
    <mergeCell ref="F59:H59"/>
    <mergeCell ref="M59:N59"/>
    <mergeCell ref="M63:N63"/>
    <mergeCell ref="AC63:AD63"/>
    <mergeCell ref="F64:H64"/>
    <mergeCell ref="M64:N64"/>
    <mergeCell ref="AC64:AD64"/>
    <mergeCell ref="F65:H65"/>
    <mergeCell ref="M65:N65"/>
    <mergeCell ref="AC65:AD65"/>
    <mergeCell ref="F66:H66"/>
    <mergeCell ref="M66:N66"/>
    <mergeCell ref="AC66:AD66"/>
    <mergeCell ref="F63:H63"/>
    <mergeCell ref="F67:H67"/>
    <mergeCell ref="M67:N67"/>
    <mergeCell ref="AC67:AD67"/>
    <mergeCell ref="F68:H68"/>
    <mergeCell ref="M68:N68"/>
    <mergeCell ref="AC68:AD68"/>
    <mergeCell ref="F69:H69"/>
    <mergeCell ref="M69:N69"/>
    <mergeCell ref="AC69:AD69"/>
    <mergeCell ref="F70:H70"/>
    <mergeCell ref="M70:N70"/>
    <mergeCell ref="AC70:AD70"/>
    <mergeCell ref="F71:H71"/>
    <mergeCell ref="M71:N71"/>
    <mergeCell ref="AC71:AD71"/>
    <mergeCell ref="F72:H72"/>
    <mergeCell ref="M72:N72"/>
    <mergeCell ref="AC72:AD72"/>
    <mergeCell ref="F73:H73"/>
    <mergeCell ref="M73:N73"/>
    <mergeCell ref="AC73:AD73"/>
    <mergeCell ref="F74:H74"/>
    <mergeCell ref="M74:N74"/>
    <mergeCell ref="AC74:AD74"/>
    <mergeCell ref="F75:H75"/>
    <mergeCell ref="M75:N75"/>
    <mergeCell ref="AC75:AD75"/>
    <mergeCell ref="F76:H76"/>
    <mergeCell ref="M76:N76"/>
    <mergeCell ref="AC76:AD76"/>
    <mergeCell ref="F77:H77"/>
    <mergeCell ref="M77:N77"/>
    <mergeCell ref="AC77:AD77"/>
    <mergeCell ref="F78:H78"/>
    <mergeCell ref="M78:N78"/>
    <mergeCell ref="AC78:AD78"/>
    <mergeCell ref="F79:H79"/>
    <mergeCell ref="M79:N79"/>
    <mergeCell ref="AC79:AD79"/>
    <mergeCell ref="F80:H80"/>
    <mergeCell ref="M80:N80"/>
    <mergeCell ref="AC80:AD80"/>
    <mergeCell ref="F81:H81"/>
    <mergeCell ref="M81:N81"/>
    <mergeCell ref="AC81:AD81"/>
    <mergeCell ref="F82:H82"/>
    <mergeCell ref="M82:N82"/>
    <mergeCell ref="AC82:AD82"/>
    <mergeCell ref="F83:H83"/>
    <mergeCell ref="M83:N83"/>
    <mergeCell ref="AC83:AD83"/>
    <mergeCell ref="F84:H84"/>
    <mergeCell ref="M84:N84"/>
    <mergeCell ref="AC84:AD84"/>
    <mergeCell ref="F85:H85"/>
    <mergeCell ref="M85:N85"/>
    <mergeCell ref="AC85:AD85"/>
    <mergeCell ref="F86:H86"/>
    <mergeCell ref="M86:N86"/>
    <mergeCell ref="AC86:AD86"/>
    <mergeCell ref="F87:H87"/>
    <mergeCell ref="M87:N87"/>
    <mergeCell ref="AC87:AD87"/>
    <mergeCell ref="F88:H88"/>
    <mergeCell ref="M88:N88"/>
    <mergeCell ref="AC88:AD88"/>
    <mergeCell ref="F89:H89"/>
    <mergeCell ref="M89:N89"/>
    <mergeCell ref="AC89:AD89"/>
    <mergeCell ref="F90:H90"/>
    <mergeCell ref="M90:N90"/>
    <mergeCell ref="AC90:AD90"/>
    <mergeCell ref="F91:H91"/>
    <mergeCell ref="M91:N91"/>
    <mergeCell ref="AC91:AD91"/>
    <mergeCell ref="F92:H92"/>
    <mergeCell ref="M92:N92"/>
    <mergeCell ref="AC92:AD92"/>
    <mergeCell ref="F93:H93"/>
    <mergeCell ref="M93:N93"/>
    <mergeCell ref="AC93:AD93"/>
    <mergeCell ref="F94:H94"/>
    <mergeCell ref="M94:N94"/>
    <mergeCell ref="AC94:AD94"/>
    <mergeCell ref="F95:H95"/>
    <mergeCell ref="M95:N95"/>
    <mergeCell ref="AC95:AD95"/>
    <mergeCell ref="F96:H96"/>
    <mergeCell ref="M96:N96"/>
    <mergeCell ref="AC96:AD96"/>
    <mergeCell ref="F97:H97"/>
    <mergeCell ref="M97:N97"/>
    <mergeCell ref="AC97:AD97"/>
    <mergeCell ref="F98:H98"/>
    <mergeCell ref="M98:N98"/>
    <mergeCell ref="AC98:AD98"/>
    <mergeCell ref="F99:H99"/>
    <mergeCell ref="M99:N99"/>
    <mergeCell ref="AC99:AD99"/>
    <mergeCell ref="F100:H100"/>
    <mergeCell ref="M100:N100"/>
    <mergeCell ref="AC100:AD100"/>
    <mergeCell ref="F101:H101"/>
    <mergeCell ref="M101:N101"/>
    <mergeCell ref="AC101:AD101"/>
    <mergeCell ref="F102:H102"/>
    <mergeCell ref="M102:N102"/>
    <mergeCell ref="AC102:AD102"/>
    <mergeCell ref="F103:H103"/>
    <mergeCell ref="M103:N103"/>
    <mergeCell ref="AC103:AD103"/>
    <mergeCell ref="F104:H104"/>
    <mergeCell ref="M104:N104"/>
    <mergeCell ref="AC104:AD104"/>
    <mergeCell ref="F105:H105"/>
    <mergeCell ref="M105:N105"/>
    <mergeCell ref="AC105:AD105"/>
    <mergeCell ref="F106:H106"/>
    <mergeCell ref="M106:N106"/>
    <mergeCell ref="AC106:AD106"/>
    <mergeCell ref="F107:H107"/>
    <mergeCell ref="M107:N107"/>
    <mergeCell ref="AC107:AD107"/>
    <mergeCell ref="F108:H108"/>
    <mergeCell ref="M108:N108"/>
    <mergeCell ref="AC108:AD108"/>
    <mergeCell ref="F109:H109"/>
    <mergeCell ref="M109:N109"/>
    <mergeCell ref="AC109:AD109"/>
    <mergeCell ref="F110:H110"/>
    <mergeCell ref="M110:N110"/>
    <mergeCell ref="AC110:AD110"/>
    <mergeCell ref="F111:H111"/>
    <mergeCell ref="M111:N111"/>
    <mergeCell ref="AC111:AD111"/>
    <mergeCell ref="F112:H112"/>
    <mergeCell ref="M112:N112"/>
    <mergeCell ref="AC112:AD112"/>
    <mergeCell ref="F113:H113"/>
    <mergeCell ref="M113:N113"/>
    <mergeCell ref="AC113:AD113"/>
    <mergeCell ref="F114:H114"/>
    <mergeCell ref="M114:N114"/>
    <mergeCell ref="AC114:AD114"/>
    <mergeCell ref="F115:H115"/>
    <mergeCell ref="M115:N115"/>
    <mergeCell ref="AC115:AD115"/>
    <mergeCell ref="F116:H116"/>
    <mergeCell ref="M116:N116"/>
    <mergeCell ref="AC116:AD116"/>
    <mergeCell ref="F117:H117"/>
    <mergeCell ref="M117:N117"/>
    <mergeCell ref="AC117:AD117"/>
  </mergeCells>
  <phoneticPr fontId="8"/>
  <dataValidations count="2">
    <dataValidation type="list" allowBlank="1" showInputMessage="1" showErrorMessage="1" sqref="L10:L117 K10 K117" xr:uid="{00000000-0002-0000-0300-000000000000}">
      <formula1>"　,○"</formula1>
    </dataValidation>
    <dataValidation type="list" allowBlank="1" showInputMessage="1" showErrorMessage="1" sqref="K11:K116" xr:uid="{3578B714-94AA-4347-91ED-C0B55EC3D1FB}">
      <formula1>〇</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rowBreaks count="2" manualBreakCount="2">
    <brk id="45" min="1" max="39" man="1"/>
    <brk id="81" min="1"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100" zoomScaleSheetLayoutView="100" workbookViewId="0">
      <selection activeCell="C6" sqref="C6:AI18"/>
    </sheetView>
  </sheetViews>
  <sheetFormatPr defaultColWidth="9" defaultRowHeight="12" x14ac:dyDescent="0.15"/>
  <cols>
    <col min="1" max="1" width="1.6640625" style="3" customWidth="1"/>
    <col min="2" max="35" width="4.109375" style="3" customWidth="1"/>
    <col min="36" max="36" width="1.109375" style="3" customWidth="1"/>
    <col min="37" max="16384" width="9" style="3"/>
  </cols>
  <sheetData>
    <row r="2" spans="2:35" ht="8.25" customHeight="1" x14ac:dyDescent="0.15"/>
    <row r="3" spans="2:35" s="51" customFormat="1" ht="24.9" customHeight="1" x14ac:dyDescent="0.2">
      <c r="B3" s="457" t="s">
        <v>334</v>
      </c>
      <c r="C3" s="457"/>
      <c r="D3" s="457"/>
      <c r="E3" s="457"/>
      <c r="F3" s="457"/>
      <c r="G3" s="457"/>
      <c r="H3" s="457"/>
      <c r="I3" s="457"/>
      <c r="J3" s="457"/>
      <c r="K3" s="457"/>
      <c r="L3" s="457"/>
      <c r="M3" s="457"/>
      <c r="N3" s="457"/>
      <c r="O3" s="457"/>
      <c r="P3" s="457"/>
      <c r="Q3" s="457"/>
      <c r="R3" s="457"/>
      <c r="S3" s="457"/>
      <c r="T3" s="457"/>
      <c r="U3" s="457"/>
      <c r="V3" s="457"/>
      <c r="W3" s="457"/>
      <c r="X3" s="457"/>
      <c r="Y3" s="457"/>
      <c r="Z3" s="457"/>
      <c r="AA3" s="457"/>
      <c r="AB3" s="457"/>
      <c r="AC3" s="457"/>
      <c r="AD3" s="457"/>
      <c r="AE3" s="457"/>
      <c r="AF3" s="457"/>
      <c r="AG3" s="457"/>
      <c r="AH3" s="457"/>
      <c r="AI3" s="457"/>
    </row>
    <row r="4" spans="2:35" ht="20.100000000000001" customHeight="1" x14ac:dyDescent="0.15">
      <c r="B4" s="284" t="s">
        <v>27</v>
      </c>
      <c r="C4" s="296"/>
      <c r="D4" s="285"/>
      <c r="E4" s="458" t="str">
        <f>'様式A-1'!D3</f>
        <v>オオガタオ</v>
      </c>
      <c r="F4" s="459"/>
      <c r="G4" s="459"/>
      <c r="H4" s="459"/>
      <c r="I4" s="460"/>
      <c r="J4" s="461" t="s">
        <v>28</v>
      </c>
      <c r="K4" s="461"/>
      <c r="L4" s="461"/>
      <c r="M4" s="462" t="str">
        <f>'様式A-1'!J3</f>
        <v>一般国道316号</v>
      </c>
      <c r="N4" s="462"/>
      <c r="O4" s="462"/>
      <c r="P4" s="462"/>
      <c r="Q4" s="462"/>
      <c r="R4" s="462"/>
      <c r="S4" s="333" t="s">
        <v>170</v>
      </c>
      <c r="T4" s="334"/>
      <c r="U4" s="334"/>
      <c r="V4" s="335"/>
      <c r="W4" s="338" t="str">
        <f>'様式A-1'!K5</f>
        <v>株式会社オリエンタルコンサルタンツ
妹尾　優大</v>
      </c>
      <c r="X4" s="477"/>
      <c r="Y4" s="477"/>
      <c r="Z4" s="477"/>
      <c r="AA4" s="477"/>
      <c r="AB4" s="478"/>
      <c r="AC4" s="482" t="s">
        <v>201</v>
      </c>
      <c r="AD4" s="483"/>
      <c r="AE4" s="484"/>
      <c r="AF4" s="463">
        <f>'様式A-1'!R5</f>
        <v>45342</v>
      </c>
      <c r="AG4" s="464"/>
      <c r="AH4" s="464"/>
      <c r="AI4" s="465"/>
    </row>
    <row r="5" spans="2:35" ht="20.100000000000001" customHeight="1" x14ac:dyDescent="0.15">
      <c r="B5" s="286" t="s">
        <v>0</v>
      </c>
      <c r="C5" s="324"/>
      <c r="D5" s="287"/>
      <c r="E5" s="469" t="str">
        <f>'様式A-1'!D4</f>
        <v>大ヶ峠トンネル</v>
      </c>
      <c r="F5" s="470"/>
      <c r="G5" s="470"/>
      <c r="H5" s="470"/>
      <c r="I5" s="471"/>
      <c r="J5" s="472" t="s">
        <v>1</v>
      </c>
      <c r="K5" s="472"/>
      <c r="L5" s="472"/>
      <c r="M5" s="462" t="str">
        <f>'様式A-1'!R3</f>
        <v>長門土木建築事務所</v>
      </c>
      <c r="N5" s="462"/>
      <c r="O5" s="462"/>
      <c r="P5" s="462"/>
      <c r="Q5" s="462"/>
      <c r="R5" s="462"/>
      <c r="S5" s="321"/>
      <c r="T5" s="336"/>
      <c r="U5" s="336"/>
      <c r="V5" s="337"/>
      <c r="W5" s="479"/>
      <c r="X5" s="480"/>
      <c r="Y5" s="480"/>
      <c r="Z5" s="480"/>
      <c r="AA5" s="480"/>
      <c r="AB5" s="481"/>
      <c r="AC5" s="485"/>
      <c r="AD5" s="486"/>
      <c r="AE5" s="487"/>
      <c r="AF5" s="466"/>
      <c r="AG5" s="467"/>
      <c r="AH5" s="467"/>
      <c r="AI5" s="468"/>
    </row>
    <row r="6" spans="2:35" ht="26.25" customHeight="1" x14ac:dyDescent="0.15">
      <c r="B6" s="473" t="s">
        <v>200</v>
      </c>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475"/>
      <c r="AD6" s="475"/>
      <c r="AE6" s="475"/>
      <c r="AF6" s="475"/>
      <c r="AG6" s="475"/>
      <c r="AH6" s="475"/>
      <c r="AI6" s="475"/>
    </row>
    <row r="7" spans="2:35" ht="35.4" customHeight="1" x14ac:dyDescent="0.15">
      <c r="B7" s="474"/>
      <c r="C7" s="476"/>
      <c r="D7" s="476"/>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row>
    <row r="8" spans="2:35" ht="35.4" customHeight="1" x14ac:dyDescent="0.15">
      <c r="B8" s="474"/>
      <c r="C8" s="476"/>
      <c r="D8" s="476"/>
      <c r="E8" s="476"/>
      <c r="F8" s="476"/>
      <c r="G8" s="476"/>
      <c r="H8" s="476"/>
      <c r="I8" s="476"/>
      <c r="J8" s="476"/>
      <c r="K8" s="476"/>
      <c r="L8" s="476"/>
      <c r="M8" s="476"/>
      <c r="N8" s="476"/>
      <c r="O8" s="476"/>
      <c r="P8" s="476"/>
      <c r="Q8" s="476"/>
      <c r="R8" s="476"/>
      <c r="S8" s="476"/>
      <c r="T8" s="476"/>
      <c r="U8" s="476"/>
      <c r="V8" s="476"/>
      <c r="W8" s="476"/>
      <c r="X8" s="476"/>
      <c r="Y8" s="476"/>
      <c r="Z8" s="476"/>
      <c r="AA8" s="476"/>
      <c r="AB8" s="476"/>
      <c r="AC8" s="476"/>
      <c r="AD8" s="476"/>
      <c r="AE8" s="476"/>
      <c r="AF8" s="476"/>
      <c r="AG8" s="476"/>
      <c r="AH8" s="476"/>
      <c r="AI8" s="476"/>
    </row>
    <row r="9" spans="2:35" ht="35.4" customHeight="1" x14ac:dyDescent="0.15">
      <c r="B9" s="474"/>
      <c r="C9" s="476"/>
      <c r="D9" s="476"/>
      <c r="E9" s="476"/>
      <c r="F9" s="476"/>
      <c r="G9" s="476"/>
      <c r="H9" s="476"/>
      <c r="I9" s="476"/>
      <c r="J9" s="476"/>
      <c r="K9" s="476"/>
      <c r="L9" s="476"/>
      <c r="M9" s="476"/>
      <c r="N9" s="476"/>
      <c r="O9" s="476"/>
      <c r="P9" s="476"/>
      <c r="Q9" s="476"/>
      <c r="R9" s="476"/>
      <c r="S9" s="476"/>
      <c r="T9" s="476"/>
      <c r="U9" s="476"/>
      <c r="V9" s="476"/>
      <c r="W9" s="476"/>
      <c r="X9" s="476"/>
      <c r="Y9" s="476"/>
      <c r="Z9" s="476"/>
      <c r="AA9" s="476"/>
      <c r="AB9" s="476"/>
      <c r="AC9" s="476"/>
      <c r="AD9" s="476"/>
      <c r="AE9" s="476"/>
      <c r="AF9" s="476"/>
      <c r="AG9" s="476"/>
      <c r="AH9" s="476"/>
      <c r="AI9" s="476"/>
    </row>
    <row r="10" spans="2:35" ht="35.4" customHeight="1" x14ac:dyDescent="0.15">
      <c r="B10" s="474"/>
      <c r="C10" s="476"/>
      <c r="D10" s="476"/>
      <c r="E10" s="476"/>
      <c r="F10" s="476"/>
      <c r="G10" s="476"/>
      <c r="H10" s="476"/>
      <c r="I10" s="476"/>
      <c r="J10" s="476"/>
      <c r="K10" s="476"/>
      <c r="L10" s="476"/>
      <c r="M10" s="476"/>
      <c r="N10" s="476"/>
      <c r="O10" s="476"/>
      <c r="P10" s="476"/>
      <c r="Q10" s="476"/>
      <c r="R10" s="476"/>
      <c r="S10" s="476"/>
      <c r="T10" s="476"/>
      <c r="U10" s="476"/>
      <c r="V10" s="476"/>
      <c r="W10" s="476"/>
      <c r="X10" s="476"/>
      <c r="Y10" s="476"/>
      <c r="Z10" s="476"/>
      <c r="AA10" s="476"/>
      <c r="AB10" s="476"/>
      <c r="AC10" s="476"/>
      <c r="AD10" s="476"/>
      <c r="AE10" s="476"/>
      <c r="AF10" s="476"/>
      <c r="AG10" s="476"/>
      <c r="AH10" s="476"/>
      <c r="AI10" s="476"/>
    </row>
    <row r="11" spans="2:35" ht="35.4" customHeight="1" x14ac:dyDescent="0.15">
      <c r="B11" s="474"/>
      <c r="C11" s="476"/>
      <c r="D11" s="476"/>
      <c r="E11" s="476"/>
      <c r="F11" s="476"/>
      <c r="G11" s="476"/>
      <c r="H11" s="476"/>
      <c r="I11" s="476"/>
      <c r="J11" s="476"/>
      <c r="K11" s="476"/>
      <c r="L11" s="476"/>
      <c r="M11" s="476"/>
      <c r="N11" s="476"/>
      <c r="O11" s="476"/>
      <c r="P11" s="476"/>
      <c r="Q11" s="476"/>
      <c r="R11" s="476"/>
      <c r="S11" s="476"/>
      <c r="T11" s="476"/>
      <c r="U11" s="476"/>
      <c r="V11" s="476"/>
      <c r="W11" s="476"/>
      <c r="X11" s="476"/>
      <c r="Y11" s="476"/>
      <c r="Z11" s="476"/>
      <c r="AA11" s="476"/>
      <c r="AB11" s="476"/>
      <c r="AC11" s="476"/>
      <c r="AD11" s="476"/>
      <c r="AE11" s="476"/>
      <c r="AF11" s="476"/>
      <c r="AG11" s="476"/>
      <c r="AH11" s="476"/>
      <c r="AI11" s="476"/>
    </row>
    <row r="12" spans="2:35" ht="35.4" customHeight="1" x14ac:dyDescent="0.15">
      <c r="B12" s="474"/>
      <c r="C12" s="476"/>
      <c r="D12" s="476"/>
      <c r="E12" s="476"/>
      <c r="F12" s="476"/>
      <c r="G12" s="476"/>
      <c r="H12" s="476"/>
      <c r="I12" s="476"/>
      <c r="J12" s="476"/>
      <c r="K12" s="476"/>
      <c r="L12" s="476"/>
      <c r="M12" s="476"/>
      <c r="N12" s="476"/>
      <c r="O12" s="476"/>
      <c r="P12" s="476"/>
      <c r="Q12" s="476"/>
      <c r="R12" s="476"/>
      <c r="S12" s="476"/>
      <c r="T12" s="476"/>
      <c r="U12" s="476"/>
      <c r="V12" s="476"/>
      <c r="W12" s="476"/>
      <c r="X12" s="476"/>
      <c r="Y12" s="476"/>
      <c r="Z12" s="476"/>
      <c r="AA12" s="476"/>
      <c r="AB12" s="476"/>
      <c r="AC12" s="476"/>
      <c r="AD12" s="476"/>
      <c r="AE12" s="476"/>
      <c r="AF12" s="476"/>
      <c r="AG12" s="476"/>
      <c r="AH12" s="476"/>
      <c r="AI12" s="476"/>
    </row>
    <row r="13" spans="2:35" ht="35.4" customHeight="1" x14ac:dyDescent="0.15">
      <c r="B13" s="474"/>
      <c r="C13" s="476"/>
      <c r="D13" s="476"/>
      <c r="E13" s="476"/>
      <c r="F13" s="476"/>
      <c r="G13" s="476"/>
      <c r="H13" s="476"/>
      <c r="I13" s="476"/>
      <c r="J13" s="476"/>
      <c r="K13" s="476"/>
      <c r="L13" s="476"/>
      <c r="M13" s="476"/>
      <c r="N13" s="476"/>
      <c r="O13" s="476"/>
      <c r="P13" s="476"/>
      <c r="Q13" s="476"/>
      <c r="R13" s="476"/>
      <c r="S13" s="476"/>
      <c r="T13" s="476"/>
      <c r="U13" s="476"/>
      <c r="V13" s="476"/>
      <c r="W13" s="476"/>
      <c r="X13" s="476"/>
      <c r="Y13" s="476"/>
      <c r="Z13" s="476"/>
      <c r="AA13" s="476"/>
      <c r="AB13" s="476"/>
      <c r="AC13" s="476"/>
      <c r="AD13" s="476"/>
      <c r="AE13" s="476"/>
      <c r="AF13" s="476"/>
      <c r="AG13" s="476"/>
      <c r="AH13" s="476"/>
      <c r="AI13" s="476"/>
    </row>
    <row r="14" spans="2:35" ht="35.4" customHeight="1" x14ac:dyDescent="0.15">
      <c r="B14" s="474"/>
      <c r="C14" s="476"/>
      <c r="D14" s="476"/>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76"/>
    </row>
    <row r="15" spans="2:35" ht="35.4" customHeight="1" x14ac:dyDescent="0.15">
      <c r="B15" s="474"/>
      <c r="C15" s="476"/>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c r="AG15" s="476"/>
      <c r="AH15" s="476"/>
      <c r="AI15" s="476"/>
    </row>
    <row r="16" spans="2:35" ht="35.4" customHeight="1" x14ac:dyDescent="0.15">
      <c r="B16" s="474"/>
      <c r="C16" s="476"/>
      <c r="D16" s="476"/>
      <c r="E16" s="476"/>
      <c r="F16" s="476"/>
      <c r="G16" s="476"/>
      <c r="H16" s="476"/>
      <c r="I16" s="476"/>
      <c r="J16" s="476"/>
      <c r="K16" s="476"/>
      <c r="L16" s="476"/>
      <c r="M16" s="476"/>
      <c r="N16" s="476"/>
      <c r="O16" s="476"/>
      <c r="P16" s="476"/>
      <c r="Q16" s="476"/>
      <c r="R16" s="476"/>
      <c r="S16" s="476"/>
      <c r="T16" s="476"/>
      <c r="U16" s="476"/>
      <c r="V16" s="476"/>
      <c r="W16" s="476"/>
      <c r="X16" s="476"/>
      <c r="Y16" s="476"/>
      <c r="Z16" s="476"/>
      <c r="AA16" s="476"/>
      <c r="AB16" s="476"/>
      <c r="AC16" s="476"/>
      <c r="AD16" s="476"/>
      <c r="AE16" s="476"/>
      <c r="AF16" s="476"/>
      <c r="AG16" s="476"/>
      <c r="AH16" s="476"/>
      <c r="AI16" s="476"/>
    </row>
    <row r="17" spans="2:35" ht="35.4" customHeight="1" x14ac:dyDescent="0.15">
      <c r="B17" s="474"/>
      <c r="C17" s="476"/>
      <c r="D17" s="476"/>
      <c r="E17" s="476"/>
      <c r="F17" s="476"/>
      <c r="G17" s="476"/>
      <c r="H17" s="476"/>
      <c r="I17" s="476"/>
      <c r="J17" s="476"/>
      <c r="K17" s="476"/>
      <c r="L17" s="476"/>
      <c r="M17" s="476"/>
      <c r="N17" s="476"/>
      <c r="O17" s="476"/>
      <c r="P17" s="476"/>
      <c r="Q17" s="476"/>
      <c r="R17" s="476"/>
      <c r="S17" s="476"/>
      <c r="T17" s="476"/>
      <c r="U17" s="476"/>
      <c r="V17" s="476"/>
      <c r="W17" s="476"/>
      <c r="X17" s="476"/>
      <c r="Y17" s="476"/>
      <c r="Z17" s="476"/>
      <c r="AA17" s="476"/>
      <c r="AB17" s="476"/>
      <c r="AC17" s="476"/>
      <c r="AD17" s="476"/>
      <c r="AE17" s="476"/>
      <c r="AF17" s="476"/>
      <c r="AG17" s="476"/>
      <c r="AH17" s="476"/>
      <c r="AI17" s="476"/>
    </row>
    <row r="18" spans="2:35" ht="53.25" customHeight="1" x14ac:dyDescent="0.15">
      <c r="B18" s="474"/>
      <c r="C18" s="476"/>
      <c r="D18" s="476"/>
      <c r="E18" s="476"/>
      <c r="F18" s="476"/>
      <c r="G18" s="476"/>
      <c r="H18" s="476"/>
      <c r="I18" s="476"/>
      <c r="J18" s="476"/>
      <c r="K18" s="476"/>
      <c r="L18" s="476"/>
      <c r="M18" s="476"/>
      <c r="N18" s="476"/>
      <c r="O18" s="476"/>
      <c r="P18" s="476"/>
      <c r="Q18" s="476"/>
      <c r="R18" s="476"/>
      <c r="S18" s="476"/>
      <c r="T18" s="476"/>
      <c r="U18" s="476"/>
      <c r="V18" s="476"/>
      <c r="W18" s="476"/>
      <c r="X18" s="476"/>
      <c r="Y18" s="476"/>
      <c r="Z18" s="476"/>
      <c r="AA18" s="476"/>
      <c r="AB18" s="476"/>
      <c r="AC18" s="476"/>
      <c r="AD18" s="476"/>
      <c r="AE18" s="476"/>
      <c r="AF18" s="476"/>
      <c r="AG18" s="476"/>
      <c r="AH18" s="476"/>
      <c r="AI18" s="476"/>
    </row>
    <row r="19" spans="2:35" ht="15" customHeight="1" x14ac:dyDescent="0.15">
      <c r="B19" s="50"/>
      <c r="C19" s="50"/>
      <c r="D19" s="4"/>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C32"/>
  <sheetViews>
    <sheetView showGridLines="0" showZeros="0" view="pageBreakPreview" zoomScaleNormal="100" zoomScaleSheetLayoutView="100" workbookViewId="0">
      <selection activeCell="M11" sqref="M11:M14"/>
    </sheetView>
  </sheetViews>
  <sheetFormatPr defaultColWidth="9" defaultRowHeight="12" x14ac:dyDescent="0.15"/>
  <cols>
    <col min="1" max="1" width="1.6640625" style="3" customWidth="1"/>
    <col min="2" max="2" width="4.109375" style="3" customWidth="1"/>
    <col min="3" max="21" width="5.88671875" style="3" customWidth="1"/>
    <col min="22" max="22" width="8.109375" style="3" customWidth="1"/>
    <col min="23" max="24" width="6.88671875" style="3" customWidth="1"/>
    <col min="25" max="25" width="8.6640625" style="3" customWidth="1"/>
    <col min="26" max="26" width="1.33203125" style="3" customWidth="1"/>
    <col min="27" max="16384" width="9" style="3"/>
  </cols>
  <sheetData>
    <row r="2" spans="2:29" ht="24.9" customHeight="1" x14ac:dyDescent="0.15">
      <c r="B2" s="28" t="s">
        <v>339</v>
      </c>
      <c r="C2" s="4"/>
      <c r="D2" s="4"/>
      <c r="E2" s="4"/>
      <c r="F2" s="4"/>
      <c r="G2" s="4"/>
      <c r="H2" s="4"/>
      <c r="I2" s="4"/>
      <c r="J2" s="4"/>
      <c r="K2" s="27"/>
      <c r="L2" s="4"/>
      <c r="M2" s="27"/>
      <c r="N2" s="200"/>
      <c r="O2" s="201"/>
      <c r="P2" s="545"/>
      <c r="Q2" s="546"/>
      <c r="R2" s="546"/>
      <c r="S2" s="547"/>
      <c r="T2" s="358" t="s">
        <v>55</v>
      </c>
      <c r="U2" s="358"/>
      <c r="V2" s="548" t="s">
        <v>612</v>
      </c>
      <c r="W2" s="548"/>
      <c r="X2" s="548"/>
      <c r="Y2" s="548"/>
    </row>
    <row r="3" spans="2:29" ht="20.100000000000001" customHeight="1" x14ac:dyDescent="0.15">
      <c r="B3" s="354" t="s">
        <v>33</v>
      </c>
      <c r="C3" s="354"/>
      <c r="D3" s="537" t="s">
        <v>613</v>
      </c>
      <c r="E3" s="537"/>
      <c r="F3" s="537"/>
      <c r="G3" s="537"/>
      <c r="H3" s="358" t="s">
        <v>32</v>
      </c>
      <c r="I3" s="358"/>
      <c r="J3" s="462" t="s">
        <v>579</v>
      </c>
      <c r="K3" s="462"/>
      <c r="L3" s="462"/>
      <c r="M3" s="462"/>
      <c r="N3" s="358" t="s">
        <v>10</v>
      </c>
      <c r="O3" s="358"/>
      <c r="P3" s="332" t="s">
        <v>580</v>
      </c>
      <c r="Q3" s="332"/>
      <c r="R3" s="332"/>
      <c r="S3" s="332"/>
      <c r="T3" s="358" t="s">
        <v>16</v>
      </c>
      <c r="U3" s="358"/>
      <c r="V3" s="541" t="s">
        <v>353</v>
      </c>
      <c r="W3" s="541"/>
      <c r="X3" s="541"/>
      <c r="Y3" s="541"/>
    </row>
    <row r="4" spans="2:29" ht="20.100000000000001" customHeight="1" x14ac:dyDescent="0.15">
      <c r="B4" s="364" t="s">
        <v>11</v>
      </c>
      <c r="C4" s="364"/>
      <c r="D4" s="535" t="s">
        <v>674</v>
      </c>
      <c r="E4" s="535"/>
      <c r="F4" s="535"/>
      <c r="G4" s="535"/>
      <c r="H4" s="358"/>
      <c r="I4" s="358"/>
      <c r="J4" s="462"/>
      <c r="K4" s="537"/>
      <c r="L4" s="537"/>
      <c r="M4" s="537"/>
      <c r="N4" s="354"/>
      <c r="O4" s="354"/>
      <c r="P4" s="538"/>
      <c r="Q4" s="538"/>
      <c r="R4" s="538"/>
      <c r="S4" s="538"/>
      <c r="T4" s="354" t="s">
        <v>17</v>
      </c>
      <c r="U4" s="354"/>
      <c r="V4" s="536" t="s">
        <v>353</v>
      </c>
      <c r="W4" s="536"/>
      <c r="X4" s="536"/>
      <c r="Y4" s="536"/>
    </row>
    <row r="5" spans="2:29" ht="20.100000000000001" customHeight="1" x14ac:dyDescent="0.15">
      <c r="B5" s="331" t="s">
        <v>12</v>
      </c>
      <c r="C5" s="331"/>
      <c r="D5" s="2" t="s">
        <v>13</v>
      </c>
      <c r="E5" s="332" t="s">
        <v>581</v>
      </c>
      <c r="F5" s="332"/>
      <c r="G5" s="332"/>
      <c r="H5" s="358" t="s">
        <v>264</v>
      </c>
      <c r="I5" s="358"/>
      <c r="J5" s="264"/>
      <c r="K5" s="332" t="s">
        <v>677</v>
      </c>
      <c r="L5" s="332"/>
      <c r="M5" s="332"/>
      <c r="N5" s="332"/>
      <c r="O5" s="539" t="s">
        <v>245</v>
      </c>
      <c r="P5" s="539"/>
      <c r="Q5" s="541">
        <v>45280</v>
      </c>
      <c r="R5" s="541"/>
      <c r="S5" s="541"/>
      <c r="T5" s="358" t="s">
        <v>44</v>
      </c>
      <c r="U5" s="358"/>
      <c r="V5" s="226" t="s">
        <v>43</v>
      </c>
      <c r="W5" s="543">
        <f>'様式A-1'!Z5</f>
        <v>1066</v>
      </c>
      <c r="X5" s="544"/>
      <c r="Y5" s="66" t="s">
        <v>42</v>
      </c>
    </row>
    <row r="6" spans="2:29" ht="20.100000000000001" customHeight="1" x14ac:dyDescent="0.15">
      <c r="B6" s="331"/>
      <c r="C6" s="331"/>
      <c r="D6" s="2" t="s">
        <v>14</v>
      </c>
      <c r="E6" s="332" t="s">
        <v>1286</v>
      </c>
      <c r="F6" s="332"/>
      <c r="G6" s="332"/>
      <c r="H6" s="358" t="s">
        <v>265</v>
      </c>
      <c r="I6" s="358"/>
      <c r="J6" s="264"/>
      <c r="K6" s="332" t="s">
        <v>678</v>
      </c>
      <c r="L6" s="332"/>
      <c r="M6" s="332"/>
      <c r="N6" s="332"/>
      <c r="O6" s="540"/>
      <c r="P6" s="540"/>
      <c r="Q6" s="542"/>
      <c r="R6" s="542"/>
      <c r="S6" s="542"/>
      <c r="T6" s="358" t="s">
        <v>15</v>
      </c>
      <c r="U6" s="358"/>
      <c r="V6" s="332" t="s">
        <v>524</v>
      </c>
      <c r="W6" s="332"/>
      <c r="X6" s="332"/>
      <c r="Y6" s="332"/>
    </row>
    <row r="7" spans="2:29" ht="6.9" customHeight="1" x14ac:dyDescent="0.15">
      <c r="B7" s="496" t="s">
        <v>18</v>
      </c>
      <c r="C7" s="497" t="s">
        <v>19</v>
      </c>
      <c r="D7" s="500">
        <v>341718.3</v>
      </c>
      <c r="E7" s="501"/>
      <c r="F7" s="482" t="s">
        <v>20</v>
      </c>
      <c r="G7" s="483"/>
      <c r="H7" s="482" t="s">
        <v>21</v>
      </c>
      <c r="I7" s="484"/>
      <c r="J7" s="333" t="s">
        <v>22</v>
      </c>
      <c r="K7" s="505"/>
      <c r="L7" s="518" t="s">
        <v>36</v>
      </c>
      <c r="M7" s="519">
        <v>19</v>
      </c>
      <c r="N7" s="518" t="s">
        <v>35</v>
      </c>
      <c r="O7" s="519">
        <v>27</v>
      </c>
      <c r="P7" s="524" t="s">
        <v>34</v>
      </c>
      <c r="Q7" s="516"/>
      <c r="R7" s="506" t="s">
        <v>41</v>
      </c>
      <c r="S7" s="507"/>
      <c r="T7" s="508" t="s">
        <v>62</v>
      </c>
      <c r="U7" s="509"/>
      <c r="V7" s="526" t="s">
        <v>40</v>
      </c>
      <c r="W7" s="531" t="s">
        <v>300</v>
      </c>
      <c r="X7" s="532"/>
      <c r="Y7" s="529"/>
    </row>
    <row r="8" spans="2:29" ht="6.9" customHeight="1" x14ac:dyDescent="0.15">
      <c r="B8" s="496"/>
      <c r="C8" s="498"/>
      <c r="D8" s="502"/>
      <c r="E8" s="503"/>
      <c r="F8" s="506"/>
      <c r="G8" s="534"/>
      <c r="H8" s="506"/>
      <c r="I8" s="507"/>
      <c r="J8" s="320"/>
      <c r="K8" s="505"/>
      <c r="L8" s="518"/>
      <c r="M8" s="519"/>
      <c r="N8" s="518"/>
      <c r="O8" s="519"/>
      <c r="P8" s="524"/>
      <c r="Q8" s="516"/>
      <c r="R8" s="506"/>
      <c r="S8" s="507"/>
      <c r="T8" s="508"/>
      <c r="U8" s="509"/>
      <c r="V8" s="527"/>
      <c r="W8" s="533"/>
      <c r="X8" s="533"/>
      <c r="Y8" s="504"/>
    </row>
    <row r="9" spans="2:29" ht="6.9" customHeight="1" x14ac:dyDescent="0.15">
      <c r="B9" s="496"/>
      <c r="C9" s="499"/>
      <c r="D9" s="312"/>
      <c r="E9" s="314"/>
      <c r="F9" s="506"/>
      <c r="G9" s="534"/>
      <c r="H9" s="506"/>
      <c r="I9" s="507"/>
      <c r="J9" s="320"/>
      <c r="K9" s="505"/>
      <c r="L9" s="518"/>
      <c r="M9" s="519"/>
      <c r="N9" s="518"/>
      <c r="O9" s="519"/>
      <c r="P9" s="524"/>
      <c r="Q9" s="516"/>
      <c r="R9" s="506"/>
      <c r="S9" s="507"/>
      <c r="T9" s="508"/>
      <c r="U9" s="509"/>
      <c r="V9" s="527"/>
      <c r="W9" s="533"/>
      <c r="X9" s="533"/>
      <c r="Y9" s="504"/>
    </row>
    <row r="10" spans="2:29" ht="6.9" customHeight="1" x14ac:dyDescent="0.15">
      <c r="B10" s="496"/>
      <c r="C10" s="497" t="s">
        <v>23</v>
      </c>
      <c r="D10" s="500">
        <v>1311138.6000000001</v>
      </c>
      <c r="E10" s="501"/>
      <c r="F10" s="506"/>
      <c r="G10" s="534"/>
      <c r="H10" s="506"/>
      <c r="I10" s="507"/>
      <c r="J10" s="320"/>
      <c r="K10" s="505"/>
      <c r="L10" s="518"/>
      <c r="M10" s="520"/>
      <c r="N10" s="518"/>
      <c r="O10" s="520"/>
      <c r="P10" s="524"/>
      <c r="Q10" s="517"/>
      <c r="R10" s="506"/>
      <c r="S10" s="507"/>
      <c r="T10" s="508"/>
      <c r="U10" s="509"/>
      <c r="V10" s="527"/>
      <c r="W10" s="533"/>
      <c r="X10" s="533"/>
      <c r="Y10" s="504"/>
    </row>
    <row r="11" spans="2:29" ht="6.9" customHeight="1" x14ac:dyDescent="0.15">
      <c r="B11" s="496"/>
      <c r="C11" s="498"/>
      <c r="D11" s="502"/>
      <c r="E11" s="503"/>
      <c r="F11" s="506"/>
      <c r="G11" s="534"/>
      <c r="H11" s="506"/>
      <c r="I11" s="507"/>
      <c r="J11" s="333" t="s">
        <v>24</v>
      </c>
      <c r="K11" s="335"/>
      <c r="L11" s="354" t="s">
        <v>39</v>
      </c>
      <c r="M11" s="530">
        <v>107</v>
      </c>
      <c r="N11" s="354" t="s">
        <v>38</v>
      </c>
      <c r="O11" s="515">
        <v>1</v>
      </c>
      <c r="P11" s="523" t="s">
        <v>37</v>
      </c>
      <c r="Q11" s="515"/>
      <c r="R11" s="506"/>
      <c r="S11" s="507"/>
      <c r="T11" s="508"/>
      <c r="U11" s="509"/>
      <c r="V11" s="527"/>
      <c r="W11" s="533"/>
      <c r="X11" s="533"/>
      <c r="Y11" s="504"/>
    </row>
    <row r="12" spans="2:29" ht="6.9" customHeight="1" x14ac:dyDescent="0.15">
      <c r="B12" s="496"/>
      <c r="C12" s="499"/>
      <c r="D12" s="312"/>
      <c r="E12" s="314"/>
      <c r="F12" s="506"/>
      <c r="G12" s="534"/>
      <c r="H12" s="506"/>
      <c r="I12" s="507"/>
      <c r="J12" s="320"/>
      <c r="K12" s="505"/>
      <c r="L12" s="518"/>
      <c r="M12" s="519"/>
      <c r="N12" s="518"/>
      <c r="O12" s="516"/>
      <c r="P12" s="524"/>
      <c r="Q12" s="516"/>
      <c r="R12" s="506"/>
      <c r="S12" s="507"/>
      <c r="T12" s="508"/>
      <c r="U12" s="509"/>
      <c r="V12" s="527"/>
      <c r="W12" s="533"/>
      <c r="X12" s="533"/>
      <c r="Y12" s="504"/>
    </row>
    <row r="13" spans="2:29" ht="6.9" customHeight="1" x14ac:dyDescent="0.15">
      <c r="B13" s="496" t="s">
        <v>25</v>
      </c>
      <c r="C13" s="497" t="s">
        <v>19</v>
      </c>
      <c r="D13" s="500">
        <v>341643.6</v>
      </c>
      <c r="E13" s="501"/>
      <c r="F13" s="506"/>
      <c r="G13" s="534"/>
      <c r="H13" s="506"/>
      <c r="I13" s="507"/>
      <c r="J13" s="320"/>
      <c r="K13" s="505"/>
      <c r="L13" s="518"/>
      <c r="M13" s="519"/>
      <c r="N13" s="518"/>
      <c r="O13" s="516"/>
      <c r="P13" s="524"/>
      <c r="Q13" s="516"/>
      <c r="R13" s="506"/>
      <c r="S13" s="507"/>
      <c r="T13" s="508"/>
      <c r="U13" s="509"/>
      <c r="V13" s="527"/>
      <c r="W13" s="521" t="s">
        <v>281</v>
      </c>
      <c r="X13" s="522"/>
      <c r="Y13" s="504">
        <v>1</v>
      </c>
    </row>
    <row r="14" spans="2:29" ht="6.9" customHeight="1" x14ac:dyDescent="0.15">
      <c r="B14" s="497"/>
      <c r="C14" s="498"/>
      <c r="D14" s="502"/>
      <c r="E14" s="503"/>
      <c r="F14" s="506"/>
      <c r="G14" s="534"/>
      <c r="H14" s="506"/>
      <c r="I14" s="507"/>
      <c r="J14" s="321"/>
      <c r="K14" s="337"/>
      <c r="L14" s="518"/>
      <c r="M14" s="520"/>
      <c r="N14" s="518"/>
      <c r="O14" s="517"/>
      <c r="P14" s="524"/>
      <c r="Q14" s="517"/>
      <c r="R14" s="506"/>
      <c r="S14" s="507"/>
      <c r="T14" s="508"/>
      <c r="U14" s="509"/>
      <c r="V14" s="527"/>
      <c r="W14" s="522"/>
      <c r="X14" s="522"/>
      <c r="Y14" s="504"/>
    </row>
    <row r="15" spans="2:29" ht="6.9" customHeight="1" x14ac:dyDescent="0.15">
      <c r="B15" s="497"/>
      <c r="C15" s="499"/>
      <c r="D15" s="312"/>
      <c r="E15" s="314"/>
      <c r="F15" s="506"/>
      <c r="G15" s="534"/>
      <c r="H15" s="506"/>
      <c r="I15" s="507"/>
      <c r="J15" s="320" t="s">
        <v>26</v>
      </c>
      <c r="K15" s="505"/>
      <c r="L15" s="354" t="s">
        <v>36</v>
      </c>
      <c r="M15" s="512">
        <v>7</v>
      </c>
      <c r="N15" s="354" t="s">
        <v>35</v>
      </c>
      <c r="O15" s="512"/>
      <c r="P15" s="523" t="s">
        <v>34</v>
      </c>
      <c r="Q15" s="512"/>
      <c r="R15" s="506"/>
      <c r="S15" s="507"/>
      <c r="T15" s="508"/>
      <c r="U15" s="509"/>
      <c r="V15" s="527"/>
      <c r="W15" s="522"/>
      <c r="X15" s="522"/>
      <c r="Y15" s="504"/>
      <c r="AC15" s="3">
        <v>0</v>
      </c>
    </row>
    <row r="16" spans="2:29" ht="6.9" customHeight="1" x14ac:dyDescent="0.15">
      <c r="B16" s="497"/>
      <c r="C16" s="497" t="s">
        <v>23</v>
      </c>
      <c r="D16" s="500">
        <v>1311138.2</v>
      </c>
      <c r="E16" s="501"/>
      <c r="F16" s="506"/>
      <c r="G16" s="534"/>
      <c r="H16" s="506"/>
      <c r="I16" s="507"/>
      <c r="J16" s="320"/>
      <c r="K16" s="505"/>
      <c r="L16" s="518"/>
      <c r="M16" s="513"/>
      <c r="N16" s="518"/>
      <c r="O16" s="513"/>
      <c r="P16" s="524"/>
      <c r="Q16" s="513"/>
      <c r="R16" s="506"/>
      <c r="S16" s="507"/>
      <c r="T16" s="508"/>
      <c r="U16" s="509"/>
      <c r="V16" s="527"/>
      <c r="W16" s="522"/>
      <c r="X16" s="522"/>
      <c r="Y16" s="504"/>
    </row>
    <row r="17" spans="2:25" ht="6.9" customHeight="1" x14ac:dyDescent="0.15">
      <c r="B17" s="497"/>
      <c r="C17" s="498"/>
      <c r="D17" s="502"/>
      <c r="E17" s="503"/>
      <c r="F17" s="506"/>
      <c r="G17" s="534"/>
      <c r="H17" s="506"/>
      <c r="I17" s="507"/>
      <c r="J17" s="320"/>
      <c r="K17" s="505"/>
      <c r="L17" s="518"/>
      <c r="M17" s="513"/>
      <c r="N17" s="518"/>
      <c r="O17" s="513"/>
      <c r="P17" s="524"/>
      <c r="Q17" s="513"/>
      <c r="R17" s="506"/>
      <c r="S17" s="507"/>
      <c r="T17" s="508"/>
      <c r="U17" s="509"/>
      <c r="V17" s="527"/>
      <c r="W17" s="522"/>
      <c r="X17" s="522"/>
      <c r="Y17" s="504"/>
    </row>
    <row r="18" spans="2:25" ht="6.9" customHeight="1" x14ac:dyDescent="0.15">
      <c r="B18" s="496"/>
      <c r="C18" s="499"/>
      <c r="D18" s="312"/>
      <c r="E18" s="314"/>
      <c r="F18" s="485"/>
      <c r="G18" s="486"/>
      <c r="H18" s="485"/>
      <c r="I18" s="487"/>
      <c r="J18" s="321"/>
      <c r="K18" s="337"/>
      <c r="L18" s="364"/>
      <c r="M18" s="514"/>
      <c r="N18" s="364"/>
      <c r="O18" s="514"/>
      <c r="P18" s="525"/>
      <c r="Q18" s="514"/>
      <c r="R18" s="485"/>
      <c r="S18" s="487"/>
      <c r="T18" s="510"/>
      <c r="U18" s="511"/>
      <c r="V18" s="528"/>
      <c r="W18" s="522"/>
      <c r="X18" s="522"/>
      <c r="Y18" s="504"/>
    </row>
    <row r="19" spans="2:25" ht="31.35" customHeight="1" x14ac:dyDescent="0.15">
      <c r="B19" s="488" t="s">
        <v>9</v>
      </c>
      <c r="C19" s="489"/>
      <c r="D19" s="490"/>
      <c r="E19" s="490"/>
      <c r="F19" s="490"/>
      <c r="G19" s="490"/>
      <c r="H19" s="490"/>
      <c r="I19" s="490"/>
      <c r="J19" s="490"/>
      <c r="K19" s="490"/>
      <c r="L19" s="490"/>
      <c r="M19" s="490"/>
      <c r="N19" s="490"/>
      <c r="O19" s="490"/>
      <c r="P19" s="490"/>
      <c r="Q19" s="490"/>
      <c r="R19" s="490"/>
      <c r="S19" s="490"/>
      <c r="T19" s="490"/>
      <c r="U19" s="490"/>
      <c r="V19" s="490"/>
      <c r="W19" s="490"/>
      <c r="X19" s="490"/>
      <c r="Y19" s="491"/>
    </row>
    <row r="20" spans="2:25" ht="39.9" customHeight="1" x14ac:dyDescent="0.15">
      <c r="B20" s="488"/>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8"/>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8"/>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8"/>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8"/>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8"/>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8"/>
      <c r="C26" s="23"/>
      <c r="D26" s="1"/>
      <c r="E26" s="1"/>
      <c r="G26" s="26"/>
      <c r="H26" s="26"/>
      <c r="I26" s="26"/>
      <c r="J26" s="26"/>
      <c r="K26" s="26"/>
      <c r="L26" s="1"/>
      <c r="M26" s="23"/>
      <c r="N26" s="23"/>
      <c r="O26" s="1"/>
      <c r="P26" s="492" t="s">
        <v>299</v>
      </c>
      <c r="Q26" s="492"/>
      <c r="R26" s="492"/>
      <c r="S26" s="492"/>
      <c r="T26" s="492"/>
      <c r="U26" s="492"/>
      <c r="V26" s="492"/>
      <c r="W26" s="492"/>
      <c r="X26" s="492"/>
      <c r="Y26" s="493"/>
    </row>
    <row r="27" spans="2:25" ht="45" customHeight="1" x14ac:dyDescent="0.15">
      <c r="B27" s="473"/>
      <c r="C27" s="22"/>
      <c r="D27" s="20"/>
      <c r="E27" s="25"/>
      <c r="F27" s="21"/>
      <c r="G27" s="20"/>
      <c r="H27" s="20"/>
      <c r="I27" s="20"/>
      <c r="J27" s="20"/>
      <c r="K27" s="20"/>
      <c r="L27" s="20"/>
      <c r="M27" s="20"/>
      <c r="N27" s="20"/>
      <c r="O27" s="19"/>
      <c r="P27" s="494"/>
      <c r="Q27" s="494"/>
      <c r="R27" s="494"/>
      <c r="S27" s="494"/>
      <c r="T27" s="494"/>
      <c r="U27" s="494"/>
      <c r="V27" s="494"/>
      <c r="W27" s="494"/>
      <c r="X27" s="494"/>
      <c r="Y27" s="495"/>
    </row>
    <row r="28" spans="2:25" ht="15" customHeight="1" x14ac:dyDescent="0.15">
      <c r="C28" s="4" t="s">
        <v>255</v>
      </c>
    </row>
    <row r="29" spans="2:25" ht="15" customHeight="1" x14ac:dyDescent="0.15">
      <c r="C29" s="1" t="s">
        <v>565</v>
      </c>
    </row>
    <row r="30" spans="2:25" ht="11.4" customHeight="1" x14ac:dyDescent="0.15">
      <c r="C30" s="3" t="s">
        <v>566</v>
      </c>
    </row>
    <row r="31" spans="2:25" x14ac:dyDescent="0.15">
      <c r="C31" s="1" t="s">
        <v>301</v>
      </c>
    </row>
    <row r="32" spans="2:25" x14ac:dyDescent="0.15">
      <c r="C32" s="1" t="s">
        <v>256</v>
      </c>
    </row>
  </sheetData>
  <mergeCells count="71">
    <mergeCell ref="P2:S2"/>
    <mergeCell ref="T2:U2"/>
    <mergeCell ref="V2:Y2"/>
    <mergeCell ref="V6:Y6"/>
    <mergeCell ref="V3:Y3"/>
    <mergeCell ref="T5:U5"/>
    <mergeCell ref="K5:N5"/>
    <mergeCell ref="K6:N6"/>
    <mergeCell ref="O5:P6"/>
    <mergeCell ref="Q5:S6"/>
    <mergeCell ref="W5:X5"/>
    <mergeCell ref="B4:C4"/>
    <mergeCell ref="D4:G4"/>
    <mergeCell ref="T4:U4"/>
    <mergeCell ref="V4:Y4"/>
    <mergeCell ref="B3:C3"/>
    <mergeCell ref="D3:G3"/>
    <mergeCell ref="H3:I4"/>
    <mergeCell ref="J3:M4"/>
    <mergeCell ref="N3:O4"/>
    <mergeCell ref="P3:S4"/>
    <mergeCell ref="T3:U3"/>
    <mergeCell ref="E6:G6"/>
    <mergeCell ref="C7:C9"/>
    <mergeCell ref="D7:E9"/>
    <mergeCell ref="F7:G18"/>
    <mergeCell ref="H7:I18"/>
    <mergeCell ref="C16:C18"/>
    <mergeCell ref="D16:E18"/>
    <mergeCell ref="B5:C6"/>
    <mergeCell ref="H6:J6"/>
    <mergeCell ref="B7:B12"/>
    <mergeCell ref="E5:G5"/>
    <mergeCell ref="H5:J5"/>
    <mergeCell ref="Y7:Y12"/>
    <mergeCell ref="C10:C12"/>
    <mergeCell ref="D10:E12"/>
    <mergeCell ref="J11:K14"/>
    <mergeCell ref="P11:P14"/>
    <mergeCell ref="Q7:Q10"/>
    <mergeCell ref="J7:K10"/>
    <mergeCell ref="L7:L10"/>
    <mergeCell ref="N11:N14"/>
    <mergeCell ref="O11:O14"/>
    <mergeCell ref="N7:N10"/>
    <mergeCell ref="M7:M10"/>
    <mergeCell ref="L11:L14"/>
    <mergeCell ref="M11:M14"/>
    <mergeCell ref="P7:P10"/>
    <mergeCell ref="W7:X12"/>
    <mergeCell ref="W13:X18"/>
    <mergeCell ref="O15:O18"/>
    <mergeCell ref="P15:P18"/>
    <mergeCell ref="V7:V18"/>
    <mergeCell ref="T6:U6"/>
    <mergeCell ref="B19:B27"/>
    <mergeCell ref="C19:Y19"/>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0000000}">
          <x14:formula1>
            <xm:f>'(参考)リスト'!$G$16:$G$19</xm:f>
          </x14:formula1>
          <xm:sqref>T7:U18</xm:sqref>
        </x14:dataValidation>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F9792-0B3C-45EA-BED4-6E057273B94D}">
  <sheetPr>
    <pageSetUpPr fitToPage="1"/>
  </sheetPr>
  <dimension ref="B2:AC32"/>
  <sheetViews>
    <sheetView showGridLines="0" showZeros="0" view="pageBreakPreview" zoomScaleNormal="100" zoomScaleSheetLayoutView="100" workbookViewId="0">
      <selection activeCell="M7" sqref="M7:M10"/>
    </sheetView>
  </sheetViews>
  <sheetFormatPr defaultColWidth="9" defaultRowHeight="12" x14ac:dyDescent="0.15"/>
  <cols>
    <col min="1" max="1" width="1.6640625" style="3" customWidth="1"/>
    <col min="2" max="2" width="4.109375" style="3" customWidth="1"/>
    <col min="3" max="21" width="5.88671875" style="3" customWidth="1"/>
    <col min="22" max="22" width="8.109375" style="3" customWidth="1"/>
    <col min="23" max="24" width="6.88671875" style="3" customWidth="1"/>
    <col min="25" max="25" width="8.6640625" style="3" customWidth="1"/>
    <col min="26" max="26" width="1.33203125" style="3" customWidth="1"/>
    <col min="27" max="16384" width="9" style="3"/>
  </cols>
  <sheetData>
    <row r="2" spans="2:29" ht="24.9" customHeight="1" x14ac:dyDescent="0.15">
      <c r="B2" s="28" t="s">
        <v>339</v>
      </c>
      <c r="C2" s="4"/>
      <c r="D2" s="4"/>
      <c r="E2" s="4"/>
      <c r="F2" s="4"/>
      <c r="G2" s="4"/>
      <c r="H2" s="4"/>
      <c r="I2" s="4"/>
      <c r="J2" s="4"/>
      <c r="K2" s="27"/>
      <c r="L2" s="4"/>
      <c r="M2" s="27"/>
      <c r="N2" s="200"/>
      <c r="O2" s="201"/>
      <c r="P2" s="545"/>
      <c r="Q2" s="546"/>
      <c r="R2" s="546"/>
      <c r="S2" s="547"/>
      <c r="T2" s="358" t="s">
        <v>55</v>
      </c>
      <c r="U2" s="358"/>
      <c r="V2" s="548" t="s">
        <v>612</v>
      </c>
      <c r="W2" s="548"/>
      <c r="X2" s="548"/>
      <c r="Y2" s="548"/>
    </row>
    <row r="3" spans="2:29" ht="20.100000000000001" customHeight="1" x14ac:dyDescent="0.15">
      <c r="B3" s="354" t="s">
        <v>27</v>
      </c>
      <c r="C3" s="354"/>
      <c r="D3" s="537" t="s">
        <v>613</v>
      </c>
      <c r="E3" s="537"/>
      <c r="F3" s="537"/>
      <c r="G3" s="537"/>
      <c r="H3" s="358" t="s">
        <v>28</v>
      </c>
      <c r="I3" s="358"/>
      <c r="J3" s="462" t="s">
        <v>579</v>
      </c>
      <c r="K3" s="462"/>
      <c r="L3" s="462"/>
      <c r="M3" s="462"/>
      <c r="N3" s="358" t="s">
        <v>10</v>
      </c>
      <c r="O3" s="358"/>
      <c r="P3" s="332" t="s">
        <v>580</v>
      </c>
      <c r="Q3" s="332"/>
      <c r="R3" s="332"/>
      <c r="S3" s="332"/>
      <c r="T3" s="358" t="s">
        <v>16</v>
      </c>
      <c r="U3" s="358"/>
      <c r="V3" s="541" t="s">
        <v>353</v>
      </c>
      <c r="W3" s="541"/>
      <c r="X3" s="541"/>
      <c r="Y3" s="541"/>
    </row>
    <row r="4" spans="2:29" ht="20.100000000000001" customHeight="1" x14ac:dyDescent="0.15">
      <c r="B4" s="364" t="s">
        <v>11</v>
      </c>
      <c r="C4" s="364"/>
      <c r="D4" s="535" t="s">
        <v>674</v>
      </c>
      <c r="E4" s="535"/>
      <c r="F4" s="535"/>
      <c r="G4" s="535"/>
      <c r="H4" s="358"/>
      <c r="I4" s="358"/>
      <c r="J4" s="462"/>
      <c r="K4" s="537"/>
      <c r="L4" s="537"/>
      <c r="M4" s="537"/>
      <c r="N4" s="354"/>
      <c r="O4" s="354"/>
      <c r="P4" s="538"/>
      <c r="Q4" s="538"/>
      <c r="R4" s="538"/>
      <c r="S4" s="538"/>
      <c r="T4" s="354" t="s">
        <v>17</v>
      </c>
      <c r="U4" s="354"/>
      <c r="V4" s="536" t="s">
        <v>353</v>
      </c>
      <c r="W4" s="536"/>
      <c r="X4" s="536"/>
      <c r="Y4" s="536"/>
    </row>
    <row r="5" spans="2:29" ht="20.100000000000001" customHeight="1" x14ac:dyDescent="0.15">
      <c r="B5" s="331" t="s">
        <v>12</v>
      </c>
      <c r="C5" s="331"/>
      <c r="D5" s="2" t="s">
        <v>13</v>
      </c>
      <c r="E5" s="332" t="s">
        <v>581</v>
      </c>
      <c r="F5" s="332"/>
      <c r="G5" s="332"/>
      <c r="H5" s="358" t="s">
        <v>264</v>
      </c>
      <c r="I5" s="358"/>
      <c r="J5" s="264"/>
      <c r="K5" s="332" t="s">
        <v>677</v>
      </c>
      <c r="L5" s="332"/>
      <c r="M5" s="332"/>
      <c r="N5" s="332"/>
      <c r="O5" s="539" t="s">
        <v>245</v>
      </c>
      <c r="P5" s="539"/>
      <c r="Q5" s="541">
        <v>45280</v>
      </c>
      <c r="R5" s="541"/>
      <c r="S5" s="541"/>
      <c r="T5" s="358" t="s">
        <v>44</v>
      </c>
      <c r="U5" s="358"/>
      <c r="V5" s="226" t="s">
        <v>43</v>
      </c>
      <c r="W5" s="543">
        <f>'様式A-1'!Z5</f>
        <v>1066</v>
      </c>
      <c r="X5" s="544"/>
      <c r="Y5" s="66" t="s">
        <v>42</v>
      </c>
    </row>
    <row r="6" spans="2:29" ht="20.100000000000001" customHeight="1" x14ac:dyDescent="0.15">
      <c r="B6" s="331"/>
      <c r="C6" s="331"/>
      <c r="D6" s="2" t="s">
        <v>14</v>
      </c>
      <c r="E6" s="332" t="s">
        <v>1286</v>
      </c>
      <c r="F6" s="332"/>
      <c r="G6" s="332"/>
      <c r="H6" s="358" t="s">
        <v>265</v>
      </c>
      <c r="I6" s="358"/>
      <c r="J6" s="264"/>
      <c r="K6" s="332" t="s">
        <v>678</v>
      </c>
      <c r="L6" s="332"/>
      <c r="M6" s="332"/>
      <c r="N6" s="332"/>
      <c r="O6" s="540"/>
      <c r="P6" s="540"/>
      <c r="Q6" s="542"/>
      <c r="R6" s="542"/>
      <c r="S6" s="542"/>
      <c r="T6" s="358" t="s">
        <v>15</v>
      </c>
      <c r="U6" s="358"/>
      <c r="V6" s="332" t="s">
        <v>524</v>
      </c>
      <c r="W6" s="332"/>
      <c r="X6" s="332"/>
      <c r="Y6" s="332"/>
    </row>
    <row r="7" spans="2:29" ht="6.9" customHeight="1" x14ac:dyDescent="0.15">
      <c r="B7" s="496" t="s">
        <v>18</v>
      </c>
      <c r="C7" s="497" t="s">
        <v>19</v>
      </c>
      <c r="D7" s="500">
        <v>341718.3</v>
      </c>
      <c r="E7" s="501"/>
      <c r="F7" s="482" t="s">
        <v>20</v>
      </c>
      <c r="G7" s="483"/>
      <c r="H7" s="482" t="s">
        <v>21</v>
      </c>
      <c r="I7" s="484"/>
      <c r="J7" s="333" t="s">
        <v>22</v>
      </c>
      <c r="K7" s="505"/>
      <c r="L7" s="518" t="s">
        <v>36</v>
      </c>
      <c r="M7" s="519">
        <v>19</v>
      </c>
      <c r="N7" s="518" t="s">
        <v>35</v>
      </c>
      <c r="O7" s="519">
        <v>27</v>
      </c>
      <c r="P7" s="524" t="s">
        <v>34</v>
      </c>
      <c r="Q7" s="516"/>
      <c r="R7" s="506" t="s">
        <v>41</v>
      </c>
      <c r="S7" s="507"/>
      <c r="T7" s="508" t="s">
        <v>62</v>
      </c>
      <c r="U7" s="509"/>
      <c r="V7" s="526" t="s">
        <v>40</v>
      </c>
      <c r="W7" s="531" t="s">
        <v>300</v>
      </c>
      <c r="X7" s="532"/>
      <c r="Y7" s="529"/>
    </row>
    <row r="8" spans="2:29" ht="6.9" customHeight="1" x14ac:dyDescent="0.15">
      <c r="B8" s="496"/>
      <c r="C8" s="498"/>
      <c r="D8" s="502"/>
      <c r="E8" s="503"/>
      <c r="F8" s="506"/>
      <c r="G8" s="534"/>
      <c r="H8" s="506"/>
      <c r="I8" s="507"/>
      <c r="J8" s="320"/>
      <c r="K8" s="505"/>
      <c r="L8" s="518"/>
      <c r="M8" s="519"/>
      <c r="N8" s="518"/>
      <c r="O8" s="519"/>
      <c r="P8" s="524"/>
      <c r="Q8" s="516"/>
      <c r="R8" s="506"/>
      <c r="S8" s="507"/>
      <c r="T8" s="508"/>
      <c r="U8" s="509"/>
      <c r="V8" s="527"/>
      <c r="W8" s="533"/>
      <c r="X8" s="533"/>
      <c r="Y8" s="504"/>
    </row>
    <row r="9" spans="2:29" ht="6.9" customHeight="1" x14ac:dyDescent="0.15">
      <c r="B9" s="496"/>
      <c r="C9" s="499"/>
      <c r="D9" s="312"/>
      <c r="E9" s="314"/>
      <c r="F9" s="506"/>
      <c r="G9" s="534"/>
      <c r="H9" s="506"/>
      <c r="I9" s="507"/>
      <c r="J9" s="320"/>
      <c r="K9" s="505"/>
      <c r="L9" s="518"/>
      <c r="M9" s="519"/>
      <c r="N9" s="518"/>
      <c r="O9" s="519"/>
      <c r="P9" s="524"/>
      <c r="Q9" s="516"/>
      <c r="R9" s="506"/>
      <c r="S9" s="507"/>
      <c r="T9" s="508"/>
      <c r="U9" s="509"/>
      <c r="V9" s="527"/>
      <c r="W9" s="533"/>
      <c r="X9" s="533"/>
      <c r="Y9" s="504"/>
    </row>
    <row r="10" spans="2:29" ht="6.9" customHeight="1" x14ac:dyDescent="0.15">
      <c r="B10" s="496"/>
      <c r="C10" s="497" t="s">
        <v>23</v>
      </c>
      <c r="D10" s="500">
        <v>1311138.6000000001</v>
      </c>
      <c r="E10" s="501"/>
      <c r="F10" s="506"/>
      <c r="G10" s="534"/>
      <c r="H10" s="506"/>
      <c r="I10" s="507"/>
      <c r="J10" s="320"/>
      <c r="K10" s="505"/>
      <c r="L10" s="518"/>
      <c r="M10" s="520"/>
      <c r="N10" s="518"/>
      <c r="O10" s="520"/>
      <c r="P10" s="524"/>
      <c r="Q10" s="517"/>
      <c r="R10" s="506"/>
      <c r="S10" s="507"/>
      <c r="T10" s="508"/>
      <c r="U10" s="509"/>
      <c r="V10" s="527"/>
      <c r="W10" s="533"/>
      <c r="X10" s="533"/>
      <c r="Y10" s="504"/>
    </row>
    <row r="11" spans="2:29" ht="6.9" customHeight="1" x14ac:dyDescent="0.15">
      <c r="B11" s="496"/>
      <c r="C11" s="498"/>
      <c r="D11" s="502"/>
      <c r="E11" s="503"/>
      <c r="F11" s="506"/>
      <c r="G11" s="534"/>
      <c r="H11" s="506"/>
      <c r="I11" s="507"/>
      <c r="J11" s="333" t="s">
        <v>24</v>
      </c>
      <c r="K11" s="335"/>
      <c r="L11" s="354" t="s">
        <v>36</v>
      </c>
      <c r="M11" s="530">
        <v>107</v>
      </c>
      <c r="N11" s="354" t="s">
        <v>35</v>
      </c>
      <c r="O11" s="515">
        <v>1</v>
      </c>
      <c r="P11" s="523" t="s">
        <v>34</v>
      </c>
      <c r="Q11" s="515"/>
      <c r="R11" s="506"/>
      <c r="S11" s="507"/>
      <c r="T11" s="508"/>
      <c r="U11" s="509"/>
      <c r="V11" s="527"/>
      <c r="W11" s="533"/>
      <c r="X11" s="533"/>
      <c r="Y11" s="504"/>
    </row>
    <row r="12" spans="2:29" ht="6.9" customHeight="1" x14ac:dyDescent="0.15">
      <c r="B12" s="496"/>
      <c r="C12" s="499"/>
      <c r="D12" s="312"/>
      <c r="E12" s="314"/>
      <c r="F12" s="506"/>
      <c r="G12" s="534"/>
      <c r="H12" s="506"/>
      <c r="I12" s="507"/>
      <c r="J12" s="320"/>
      <c r="K12" s="505"/>
      <c r="L12" s="518"/>
      <c r="M12" s="519"/>
      <c r="N12" s="518"/>
      <c r="O12" s="516"/>
      <c r="P12" s="524"/>
      <c r="Q12" s="516"/>
      <c r="R12" s="506"/>
      <c r="S12" s="507"/>
      <c r="T12" s="508"/>
      <c r="U12" s="509"/>
      <c r="V12" s="527"/>
      <c r="W12" s="533"/>
      <c r="X12" s="533"/>
      <c r="Y12" s="504"/>
    </row>
    <row r="13" spans="2:29" ht="6.9" customHeight="1" x14ac:dyDescent="0.15">
      <c r="B13" s="496" t="s">
        <v>25</v>
      </c>
      <c r="C13" s="497" t="s">
        <v>19</v>
      </c>
      <c r="D13" s="500">
        <v>341643.6</v>
      </c>
      <c r="E13" s="501"/>
      <c r="F13" s="506"/>
      <c r="G13" s="534"/>
      <c r="H13" s="506"/>
      <c r="I13" s="507"/>
      <c r="J13" s="320"/>
      <c r="K13" s="505"/>
      <c r="L13" s="518"/>
      <c r="M13" s="519"/>
      <c r="N13" s="518"/>
      <c r="O13" s="516"/>
      <c r="P13" s="524"/>
      <c r="Q13" s="516"/>
      <c r="R13" s="506"/>
      <c r="S13" s="507"/>
      <c r="T13" s="508"/>
      <c r="U13" s="509"/>
      <c r="V13" s="527"/>
      <c r="W13" s="521" t="s">
        <v>281</v>
      </c>
      <c r="X13" s="522"/>
      <c r="Y13" s="504">
        <v>1</v>
      </c>
    </row>
    <row r="14" spans="2:29" ht="6.9" customHeight="1" x14ac:dyDescent="0.15">
      <c r="B14" s="497"/>
      <c r="C14" s="498"/>
      <c r="D14" s="502"/>
      <c r="E14" s="503"/>
      <c r="F14" s="506"/>
      <c r="G14" s="534"/>
      <c r="H14" s="506"/>
      <c r="I14" s="507"/>
      <c r="J14" s="321"/>
      <c r="K14" s="337"/>
      <c r="L14" s="518"/>
      <c r="M14" s="520"/>
      <c r="N14" s="518"/>
      <c r="O14" s="517"/>
      <c r="P14" s="524"/>
      <c r="Q14" s="517"/>
      <c r="R14" s="506"/>
      <c r="S14" s="507"/>
      <c r="T14" s="508"/>
      <c r="U14" s="509"/>
      <c r="V14" s="527"/>
      <c r="W14" s="522"/>
      <c r="X14" s="522"/>
      <c r="Y14" s="504"/>
    </row>
    <row r="15" spans="2:29" ht="6.9" customHeight="1" x14ac:dyDescent="0.15">
      <c r="B15" s="497"/>
      <c r="C15" s="499"/>
      <c r="D15" s="312"/>
      <c r="E15" s="314"/>
      <c r="F15" s="506"/>
      <c r="G15" s="534"/>
      <c r="H15" s="506"/>
      <c r="I15" s="507"/>
      <c r="J15" s="320" t="s">
        <v>26</v>
      </c>
      <c r="K15" s="505"/>
      <c r="L15" s="354" t="s">
        <v>36</v>
      </c>
      <c r="M15" s="512">
        <v>7</v>
      </c>
      <c r="N15" s="354" t="s">
        <v>35</v>
      </c>
      <c r="O15" s="512"/>
      <c r="P15" s="523" t="s">
        <v>34</v>
      </c>
      <c r="Q15" s="512"/>
      <c r="R15" s="506"/>
      <c r="S15" s="507"/>
      <c r="T15" s="508"/>
      <c r="U15" s="509"/>
      <c r="V15" s="527"/>
      <c r="W15" s="522"/>
      <c r="X15" s="522"/>
      <c r="Y15" s="504"/>
      <c r="AC15" s="3">
        <v>0</v>
      </c>
    </row>
    <row r="16" spans="2:29" ht="6.9" customHeight="1" x14ac:dyDescent="0.15">
      <c r="B16" s="497"/>
      <c r="C16" s="497" t="s">
        <v>23</v>
      </c>
      <c r="D16" s="500">
        <v>1311138.2</v>
      </c>
      <c r="E16" s="501"/>
      <c r="F16" s="506"/>
      <c r="G16" s="534"/>
      <c r="H16" s="506"/>
      <c r="I16" s="507"/>
      <c r="J16" s="320"/>
      <c r="K16" s="505"/>
      <c r="L16" s="518"/>
      <c r="M16" s="513"/>
      <c r="N16" s="518"/>
      <c r="O16" s="513"/>
      <c r="P16" s="524"/>
      <c r="Q16" s="513"/>
      <c r="R16" s="506"/>
      <c r="S16" s="507"/>
      <c r="T16" s="508"/>
      <c r="U16" s="509"/>
      <c r="V16" s="527"/>
      <c r="W16" s="522"/>
      <c r="X16" s="522"/>
      <c r="Y16" s="504"/>
    </row>
    <row r="17" spans="2:25" ht="6.9" customHeight="1" x14ac:dyDescent="0.15">
      <c r="B17" s="497"/>
      <c r="C17" s="498"/>
      <c r="D17" s="502"/>
      <c r="E17" s="503"/>
      <c r="F17" s="506"/>
      <c r="G17" s="534"/>
      <c r="H17" s="506"/>
      <c r="I17" s="507"/>
      <c r="J17" s="320"/>
      <c r="K17" s="505"/>
      <c r="L17" s="518"/>
      <c r="M17" s="513"/>
      <c r="N17" s="518"/>
      <c r="O17" s="513"/>
      <c r="P17" s="524"/>
      <c r="Q17" s="513"/>
      <c r="R17" s="506"/>
      <c r="S17" s="507"/>
      <c r="T17" s="508"/>
      <c r="U17" s="509"/>
      <c r="V17" s="527"/>
      <c r="W17" s="522"/>
      <c r="X17" s="522"/>
      <c r="Y17" s="504"/>
    </row>
    <row r="18" spans="2:25" ht="6.9" customHeight="1" x14ac:dyDescent="0.15">
      <c r="B18" s="496"/>
      <c r="C18" s="499"/>
      <c r="D18" s="312"/>
      <c r="E18" s="314"/>
      <c r="F18" s="485"/>
      <c r="G18" s="486"/>
      <c r="H18" s="485"/>
      <c r="I18" s="487"/>
      <c r="J18" s="321"/>
      <c r="K18" s="337"/>
      <c r="L18" s="364"/>
      <c r="M18" s="514"/>
      <c r="N18" s="364"/>
      <c r="O18" s="514"/>
      <c r="P18" s="525"/>
      <c r="Q18" s="514"/>
      <c r="R18" s="485"/>
      <c r="S18" s="487"/>
      <c r="T18" s="510"/>
      <c r="U18" s="511"/>
      <c r="V18" s="528"/>
      <c r="W18" s="522"/>
      <c r="X18" s="522"/>
      <c r="Y18" s="504"/>
    </row>
    <row r="19" spans="2:25" ht="31.35" customHeight="1" x14ac:dyDescent="0.15">
      <c r="B19" s="488" t="s">
        <v>9</v>
      </c>
      <c r="C19" s="489"/>
      <c r="D19" s="490"/>
      <c r="E19" s="490"/>
      <c r="F19" s="490"/>
      <c r="G19" s="490"/>
      <c r="H19" s="490"/>
      <c r="I19" s="490"/>
      <c r="J19" s="490"/>
      <c r="K19" s="490"/>
      <c r="L19" s="490"/>
      <c r="M19" s="490"/>
      <c r="N19" s="490"/>
      <c r="O19" s="490"/>
      <c r="P19" s="490"/>
      <c r="Q19" s="490"/>
      <c r="R19" s="490"/>
      <c r="S19" s="490"/>
      <c r="T19" s="490"/>
      <c r="U19" s="490"/>
      <c r="V19" s="490"/>
      <c r="W19" s="490"/>
      <c r="X19" s="490"/>
      <c r="Y19" s="491"/>
    </row>
    <row r="20" spans="2:25" ht="39.9" customHeight="1" x14ac:dyDescent="0.15">
      <c r="B20" s="488"/>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8"/>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8"/>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8"/>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8"/>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8"/>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8"/>
      <c r="C26" s="23"/>
      <c r="D26" s="1"/>
      <c r="E26" s="1"/>
      <c r="G26" s="26"/>
      <c r="H26" s="26"/>
      <c r="I26" s="26"/>
      <c r="J26" s="26"/>
      <c r="K26" s="26"/>
      <c r="L26" s="1"/>
      <c r="M26" s="23"/>
      <c r="N26" s="23"/>
      <c r="O26" s="1"/>
      <c r="P26" s="492" t="s">
        <v>299</v>
      </c>
      <c r="Q26" s="492"/>
      <c r="R26" s="492"/>
      <c r="S26" s="492"/>
      <c r="T26" s="492"/>
      <c r="U26" s="492"/>
      <c r="V26" s="492"/>
      <c r="W26" s="492"/>
      <c r="X26" s="492"/>
      <c r="Y26" s="493"/>
    </row>
    <row r="27" spans="2:25" ht="45" customHeight="1" x14ac:dyDescent="0.15">
      <c r="B27" s="473"/>
      <c r="C27" s="22"/>
      <c r="D27" s="20"/>
      <c r="E27" s="25"/>
      <c r="F27" s="21"/>
      <c r="G27" s="20"/>
      <c r="H27" s="20"/>
      <c r="I27" s="20"/>
      <c r="J27" s="20"/>
      <c r="K27" s="20"/>
      <c r="L27" s="20"/>
      <c r="M27" s="20"/>
      <c r="N27" s="20"/>
      <c r="O27" s="19"/>
      <c r="P27" s="494"/>
      <c r="Q27" s="494"/>
      <c r="R27" s="494"/>
      <c r="S27" s="494"/>
      <c r="T27" s="494"/>
      <c r="U27" s="494"/>
      <c r="V27" s="494"/>
      <c r="W27" s="494"/>
      <c r="X27" s="494"/>
      <c r="Y27" s="495"/>
    </row>
    <row r="28" spans="2:25" ht="15" customHeight="1" x14ac:dyDescent="0.15">
      <c r="C28" s="4" t="s">
        <v>255</v>
      </c>
    </row>
    <row r="29" spans="2:25" ht="15" customHeight="1" x14ac:dyDescent="0.15">
      <c r="C29" s="1" t="s">
        <v>565</v>
      </c>
    </row>
    <row r="30" spans="2:25" ht="11.4" customHeight="1" x14ac:dyDescent="0.15">
      <c r="C30" s="3" t="s">
        <v>566</v>
      </c>
    </row>
    <row r="31" spans="2:25" x14ac:dyDescent="0.15">
      <c r="C31" s="1" t="s">
        <v>301</v>
      </c>
    </row>
    <row r="32" spans="2:25" x14ac:dyDescent="0.15">
      <c r="C32" s="1" t="s">
        <v>256</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AA2EA0C-BDC7-4B9A-845E-4D40C352E17F}">
          <x14:formula1>
            <xm:f>'(参考)リスト'!$E$6:$E$7</xm:f>
          </x14:formula1>
          <xm:sqref>V4:Y4</xm:sqref>
        </x14:dataValidation>
        <x14:dataValidation type="list" allowBlank="1" showInputMessage="1" showErrorMessage="1" xr:uid="{375E72CD-AA6B-43F9-A4EA-AB60F3CF5F2A}">
          <x14:formula1>
            <xm:f>'(参考)リスト'!$D$6:$D$7</xm:f>
          </x14:formula1>
          <xm:sqref>V3:Y3</xm:sqref>
        </x14:dataValidation>
        <x14:dataValidation type="list" allowBlank="1" showInputMessage="1" showErrorMessage="1" xr:uid="{BCF9C8AB-EBA9-485A-BB8A-138DBC20B98D}">
          <x14:formula1>
            <xm:f>'(参考)リスト'!$B$6:$B$12</xm:f>
          </x14:formula1>
          <xm:sqref>V6:Y6</xm:sqref>
        </x14:dataValidation>
        <x14:dataValidation type="list" allowBlank="1" showInputMessage="1" showErrorMessage="1" xr:uid="{D819B768-7FFD-4C40-8FE0-E1C634ECA89E}">
          <x14:formula1>
            <xm:f>'(参考)リスト'!$G$16:$G$19</xm:f>
          </x14:formula1>
          <xm:sqref>T7:U18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00F60-F354-49AE-B16B-9837D3E14E3D}">
  <sheetPr>
    <pageSetUpPr fitToPage="1"/>
  </sheetPr>
  <dimension ref="B2:AC32"/>
  <sheetViews>
    <sheetView showGridLines="0" showZeros="0" view="pageBreakPreview" zoomScaleNormal="100" zoomScaleSheetLayoutView="100" workbookViewId="0">
      <selection activeCell="M7" sqref="M7:M10"/>
    </sheetView>
  </sheetViews>
  <sheetFormatPr defaultColWidth="9" defaultRowHeight="12" x14ac:dyDescent="0.15"/>
  <cols>
    <col min="1" max="1" width="1.6640625" style="3" customWidth="1"/>
    <col min="2" max="2" width="4.109375" style="3" customWidth="1"/>
    <col min="3" max="21" width="5.88671875" style="3" customWidth="1"/>
    <col min="22" max="22" width="8.109375" style="3" customWidth="1"/>
    <col min="23" max="24" width="6.88671875" style="3" customWidth="1"/>
    <col min="25" max="25" width="8.6640625" style="3" customWidth="1"/>
    <col min="26" max="26" width="1.33203125" style="3" customWidth="1"/>
    <col min="27" max="16384" width="9" style="3"/>
  </cols>
  <sheetData>
    <row r="2" spans="2:29" ht="24.9" customHeight="1" x14ac:dyDescent="0.15">
      <c r="B2" s="28" t="s">
        <v>339</v>
      </c>
      <c r="C2" s="4"/>
      <c r="D2" s="4"/>
      <c r="E2" s="4"/>
      <c r="F2" s="4"/>
      <c r="G2" s="4"/>
      <c r="H2" s="4"/>
      <c r="I2" s="4"/>
      <c r="J2" s="4"/>
      <c r="K2" s="27"/>
      <c r="L2" s="4"/>
      <c r="M2" s="27"/>
      <c r="N2" s="200"/>
      <c r="O2" s="201"/>
      <c r="P2" s="545"/>
      <c r="Q2" s="546"/>
      <c r="R2" s="546"/>
      <c r="S2" s="547"/>
      <c r="T2" s="358" t="s">
        <v>55</v>
      </c>
      <c r="U2" s="358"/>
      <c r="V2" s="548" t="s">
        <v>612</v>
      </c>
      <c r="W2" s="548"/>
      <c r="X2" s="548"/>
      <c r="Y2" s="548"/>
    </row>
    <row r="3" spans="2:29" ht="20.100000000000001" customHeight="1" x14ac:dyDescent="0.15">
      <c r="B3" s="354" t="s">
        <v>27</v>
      </c>
      <c r="C3" s="354"/>
      <c r="D3" s="537" t="s">
        <v>613</v>
      </c>
      <c r="E3" s="537"/>
      <c r="F3" s="537"/>
      <c r="G3" s="537"/>
      <c r="H3" s="358" t="s">
        <v>28</v>
      </c>
      <c r="I3" s="358"/>
      <c r="J3" s="462" t="s">
        <v>579</v>
      </c>
      <c r="K3" s="462"/>
      <c r="L3" s="462"/>
      <c r="M3" s="462"/>
      <c r="N3" s="358" t="s">
        <v>10</v>
      </c>
      <c r="O3" s="358"/>
      <c r="P3" s="332" t="s">
        <v>580</v>
      </c>
      <c r="Q3" s="332"/>
      <c r="R3" s="332"/>
      <c r="S3" s="332"/>
      <c r="T3" s="358" t="s">
        <v>16</v>
      </c>
      <c r="U3" s="358"/>
      <c r="V3" s="541" t="s">
        <v>353</v>
      </c>
      <c r="W3" s="541"/>
      <c r="X3" s="541"/>
      <c r="Y3" s="541"/>
    </row>
    <row r="4" spans="2:29" ht="20.100000000000001" customHeight="1" x14ac:dyDescent="0.15">
      <c r="B4" s="364" t="s">
        <v>11</v>
      </c>
      <c r="C4" s="364"/>
      <c r="D4" s="535" t="s">
        <v>674</v>
      </c>
      <c r="E4" s="535"/>
      <c r="F4" s="535"/>
      <c r="G4" s="535"/>
      <c r="H4" s="358"/>
      <c r="I4" s="358"/>
      <c r="J4" s="462"/>
      <c r="K4" s="537"/>
      <c r="L4" s="537"/>
      <c r="M4" s="537"/>
      <c r="N4" s="354"/>
      <c r="O4" s="354"/>
      <c r="P4" s="538"/>
      <c r="Q4" s="538"/>
      <c r="R4" s="538"/>
      <c r="S4" s="538"/>
      <c r="T4" s="354" t="s">
        <v>17</v>
      </c>
      <c r="U4" s="354"/>
      <c r="V4" s="536" t="s">
        <v>353</v>
      </c>
      <c r="W4" s="536"/>
      <c r="X4" s="536"/>
      <c r="Y4" s="536"/>
    </row>
    <row r="5" spans="2:29" ht="20.100000000000001" customHeight="1" x14ac:dyDescent="0.15">
      <c r="B5" s="331" t="s">
        <v>12</v>
      </c>
      <c r="C5" s="331"/>
      <c r="D5" s="2" t="s">
        <v>13</v>
      </c>
      <c r="E5" s="332" t="s">
        <v>581</v>
      </c>
      <c r="F5" s="332"/>
      <c r="G5" s="332"/>
      <c r="H5" s="358" t="s">
        <v>264</v>
      </c>
      <c r="I5" s="358"/>
      <c r="J5" s="264"/>
      <c r="K5" s="332" t="s">
        <v>677</v>
      </c>
      <c r="L5" s="332"/>
      <c r="M5" s="332"/>
      <c r="N5" s="332"/>
      <c r="O5" s="539" t="s">
        <v>245</v>
      </c>
      <c r="P5" s="539"/>
      <c r="Q5" s="541">
        <v>45280</v>
      </c>
      <c r="R5" s="541"/>
      <c r="S5" s="541"/>
      <c r="T5" s="358" t="s">
        <v>44</v>
      </c>
      <c r="U5" s="358"/>
      <c r="V5" s="226" t="s">
        <v>43</v>
      </c>
      <c r="W5" s="543">
        <f>'様式A-1'!Z5</f>
        <v>1066</v>
      </c>
      <c r="X5" s="544"/>
      <c r="Y5" s="66" t="s">
        <v>42</v>
      </c>
    </row>
    <row r="6" spans="2:29" ht="20.100000000000001" customHeight="1" x14ac:dyDescent="0.15">
      <c r="B6" s="331"/>
      <c r="C6" s="331"/>
      <c r="D6" s="2" t="s">
        <v>14</v>
      </c>
      <c r="E6" s="332" t="s">
        <v>1286</v>
      </c>
      <c r="F6" s="332"/>
      <c r="G6" s="332"/>
      <c r="H6" s="358" t="s">
        <v>265</v>
      </c>
      <c r="I6" s="358"/>
      <c r="J6" s="264"/>
      <c r="K6" s="332" t="s">
        <v>678</v>
      </c>
      <c r="L6" s="332"/>
      <c r="M6" s="332"/>
      <c r="N6" s="332"/>
      <c r="O6" s="540"/>
      <c r="P6" s="540"/>
      <c r="Q6" s="542"/>
      <c r="R6" s="542"/>
      <c r="S6" s="542"/>
      <c r="T6" s="358" t="s">
        <v>15</v>
      </c>
      <c r="U6" s="358"/>
      <c r="V6" s="332" t="s">
        <v>524</v>
      </c>
      <c r="W6" s="332"/>
      <c r="X6" s="332"/>
      <c r="Y6" s="332"/>
    </row>
    <row r="7" spans="2:29" ht="6.9" customHeight="1" x14ac:dyDescent="0.15">
      <c r="B7" s="496" t="s">
        <v>18</v>
      </c>
      <c r="C7" s="497" t="s">
        <v>19</v>
      </c>
      <c r="D7" s="500">
        <v>341718.3</v>
      </c>
      <c r="E7" s="501"/>
      <c r="F7" s="482" t="s">
        <v>20</v>
      </c>
      <c r="G7" s="483"/>
      <c r="H7" s="482" t="s">
        <v>21</v>
      </c>
      <c r="I7" s="484"/>
      <c r="J7" s="333" t="s">
        <v>22</v>
      </c>
      <c r="K7" s="505"/>
      <c r="L7" s="518" t="s">
        <v>36</v>
      </c>
      <c r="M7" s="519">
        <v>19</v>
      </c>
      <c r="N7" s="518" t="s">
        <v>35</v>
      </c>
      <c r="O7" s="519">
        <v>27</v>
      </c>
      <c r="P7" s="524" t="s">
        <v>34</v>
      </c>
      <c r="Q7" s="516"/>
      <c r="R7" s="506" t="s">
        <v>41</v>
      </c>
      <c r="S7" s="507"/>
      <c r="T7" s="508" t="s">
        <v>62</v>
      </c>
      <c r="U7" s="509"/>
      <c r="V7" s="526" t="s">
        <v>40</v>
      </c>
      <c r="W7" s="531" t="s">
        <v>300</v>
      </c>
      <c r="X7" s="532"/>
      <c r="Y7" s="529"/>
    </row>
    <row r="8" spans="2:29" ht="6.9" customHeight="1" x14ac:dyDescent="0.15">
      <c r="B8" s="496"/>
      <c r="C8" s="498"/>
      <c r="D8" s="502"/>
      <c r="E8" s="503"/>
      <c r="F8" s="506"/>
      <c r="G8" s="534"/>
      <c r="H8" s="506"/>
      <c r="I8" s="507"/>
      <c r="J8" s="320"/>
      <c r="K8" s="505"/>
      <c r="L8" s="518"/>
      <c r="M8" s="519"/>
      <c r="N8" s="518"/>
      <c r="O8" s="519"/>
      <c r="P8" s="524"/>
      <c r="Q8" s="516"/>
      <c r="R8" s="506"/>
      <c r="S8" s="507"/>
      <c r="T8" s="508"/>
      <c r="U8" s="509"/>
      <c r="V8" s="527"/>
      <c r="W8" s="533"/>
      <c r="X8" s="533"/>
      <c r="Y8" s="504"/>
    </row>
    <row r="9" spans="2:29" ht="6.9" customHeight="1" x14ac:dyDescent="0.15">
      <c r="B9" s="496"/>
      <c r="C9" s="499"/>
      <c r="D9" s="312"/>
      <c r="E9" s="314"/>
      <c r="F9" s="506"/>
      <c r="G9" s="534"/>
      <c r="H9" s="506"/>
      <c r="I9" s="507"/>
      <c r="J9" s="320"/>
      <c r="K9" s="505"/>
      <c r="L9" s="518"/>
      <c r="M9" s="519"/>
      <c r="N9" s="518"/>
      <c r="O9" s="519"/>
      <c r="P9" s="524"/>
      <c r="Q9" s="516"/>
      <c r="R9" s="506"/>
      <c r="S9" s="507"/>
      <c r="T9" s="508"/>
      <c r="U9" s="509"/>
      <c r="V9" s="527"/>
      <c r="W9" s="533"/>
      <c r="X9" s="533"/>
      <c r="Y9" s="504"/>
    </row>
    <row r="10" spans="2:29" ht="6.9" customHeight="1" x14ac:dyDescent="0.15">
      <c r="B10" s="496"/>
      <c r="C10" s="497" t="s">
        <v>23</v>
      </c>
      <c r="D10" s="500">
        <v>1311138.6000000001</v>
      </c>
      <c r="E10" s="501"/>
      <c r="F10" s="506"/>
      <c r="G10" s="534"/>
      <c r="H10" s="506"/>
      <c r="I10" s="507"/>
      <c r="J10" s="320"/>
      <c r="K10" s="505"/>
      <c r="L10" s="518"/>
      <c r="M10" s="520"/>
      <c r="N10" s="518"/>
      <c r="O10" s="520"/>
      <c r="P10" s="524"/>
      <c r="Q10" s="517"/>
      <c r="R10" s="506"/>
      <c r="S10" s="507"/>
      <c r="T10" s="508"/>
      <c r="U10" s="509"/>
      <c r="V10" s="527"/>
      <c r="W10" s="533"/>
      <c r="X10" s="533"/>
      <c r="Y10" s="504"/>
    </row>
    <row r="11" spans="2:29" ht="6.9" customHeight="1" x14ac:dyDescent="0.15">
      <c r="B11" s="496"/>
      <c r="C11" s="498"/>
      <c r="D11" s="502"/>
      <c r="E11" s="503"/>
      <c r="F11" s="506"/>
      <c r="G11" s="534"/>
      <c r="H11" s="506"/>
      <c r="I11" s="507"/>
      <c r="J11" s="333" t="s">
        <v>24</v>
      </c>
      <c r="K11" s="335"/>
      <c r="L11" s="354" t="s">
        <v>36</v>
      </c>
      <c r="M11" s="530">
        <v>107</v>
      </c>
      <c r="N11" s="354" t="s">
        <v>35</v>
      </c>
      <c r="O11" s="515">
        <v>1</v>
      </c>
      <c r="P11" s="523" t="s">
        <v>34</v>
      </c>
      <c r="Q11" s="515"/>
      <c r="R11" s="506"/>
      <c r="S11" s="507"/>
      <c r="T11" s="508"/>
      <c r="U11" s="509"/>
      <c r="V11" s="527"/>
      <c r="W11" s="533"/>
      <c r="X11" s="533"/>
      <c r="Y11" s="504"/>
    </row>
    <row r="12" spans="2:29" ht="6.9" customHeight="1" x14ac:dyDescent="0.15">
      <c r="B12" s="496"/>
      <c r="C12" s="499"/>
      <c r="D12" s="312"/>
      <c r="E12" s="314"/>
      <c r="F12" s="506"/>
      <c r="G12" s="534"/>
      <c r="H12" s="506"/>
      <c r="I12" s="507"/>
      <c r="J12" s="320"/>
      <c r="K12" s="505"/>
      <c r="L12" s="518"/>
      <c r="M12" s="519"/>
      <c r="N12" s="518"/>
      <c r="O12" s="516"/>
      <c r="P12" s="524"/>
      <c r="Q12" s="516"/>
      <c r="R12" s="506"/>
      <c r="S12" s="507"/>
      <c r="T12" s="508"/>
      <c r="U12" s="509"/>
      <c r="V12" s="527"/>
      <c r="W12" s="533"/>
      <c r="X12" s="533"/>
      <c r="Y12" s="504"/>
    </row>
    <row r="13" spans="2:29" ht="6.9" customHeight="1" x14ac:dyDescent="0.15">
      <c r="B13" s="496" t="s">
        <v>25</v>
      </c>
      <c r="C13" s="497" t="s">
        <v>19</v>
      </c>
      <c r="D13" s="500">
        <v>341643.6</v>
      </c>
      <c r="E13" s="501"/>
      <c r="F13" s="506"/>
      <c r="G13" s="534"/>
      <c r="H13" s="506"/>
      <c r="I13" s="507"/>
      <c r="J13" s="320"/>
      <c r="K13" s="505"/>
      <c r="L13" s="518"/>
      <c r="M13" s="519"/>
      <c r="N13" s="518"/>
      <c r="O13" s="516"/>
      <c r="P13" s="524"/>
      <c r="Q13" s="516"/>
      <c r="R13" s="506"/>
      <c r="S13" s="507"/>
      <c r="T13" s="508"/>
      <c r="U13" s="509"/>
      <c r="V13" s="527"/>
      <c r="W13" s="521" t="s">
        <v>281</v>
      </c>
      <c r="X13" s="522"/>
      <c r="Y13" s="504">
        <v>1</v>
      </c>
    </row>
    <row r="14" spans="2:29" ht="6.9" customHeight="1" x14ac:dyDescent="0.15">
      <c r="B14" s="497"/>
      <c r="C14" s="498"/>
      <c r="D14" s="502"/>
      <c r="E14" s="503"/>
      <c r="F14" s="506"/>
      <c r="G14" s="534"/>
      <c r="H14" s="506"/>
      <c r="I14" s="507"/>
      <c r="J14" s="321"/>
      <c r="K14" s="337"/>
      <c r="L14" s="518"/>
      <c r="M14" s="520"/>
      <c r="N14" s="518"/>
      <c r="O14" s="517"/>
      <c r="P14" s="524"/>
      <c r="Q14" s="517"/>
      <c r="R14" s="506"/>
      <c r="S14" s="507"/>
      <c r="T14" s="508"/>
      <c r="U14" s="509"/>
      <c r="V14" s="527"/>
      <c r="W14" s="522"/>
      <c r="X14" s="522"/>
      <c r="Y14" s="504"/>
    </row>
    <row r="15" spans="2:29" ht="6.9" customHeight="1" x14ac:dyDescent="0.15">
      <c r="B15" s="497"/>
      <c r="C15" s="499"/>
      <c r="D15" s="312"/>
      <c r="E15" s="314"/>
      <c r="F15" s="506"/>
      <c r="G15" s="534"/>
      <c r="H15" s="506"/>
      <c r="I15" s="507"/>
      <c r="J15" s="320" t="s">
        <v>26</v>
      </c>
      <c r="K15" s="505"/>
      <c r="L15" s="354" t="s">
        <v>36</v>
      </c>
      <c r="M15" s="512">
        <v>7</v>
      </c>
      <c r="N15" s="354" t="s">
        <v>35</v>
      </c>
      <c r="O15" s="512"/>
      <c r="P15" s="523" t="s">
        <v>34</v>
      </c>
      <c r="Q15" s="512"/>
      <c r="R15" s="506"/>
      <c r="S15" s="507"/>
      <c r="T15" s="508"/>
      <c r="U15" s="509"/>
      <c r="V15" s="527"/>
      <c r="W15" s="522"/>
      <c r="X15" s="522"/>
      <c r="Y15" s="504"/>
      <c r="AC15" s="3">
        <v>0</v>
      </c>
    </row>
    <row r="16" spans="2:29" ht="6.9" customHeight="1" x14ac:dyDescent="0.15">
      <c r="B16" s="497"/>
      <c r="C16" s="497" t="s">
        <v>23</v>
      </c>
      <c r="D16" s="500">
        <v>1311138.2</v>
      </c>
      <c r="E16" s="501"/>
      <c r="F16" s="506"/>
      <c r="G16" s="534"/>
      <c r="H16" s="506"/>
      <c r="I16" s="507"/>
      <c r="J16" s="320"/>
      <c r="K16" s="505"/>
      <c r="L16" s="518"/>
      <c r="M16" s="513"/>
      <c r="N16" s="518"/>
      <c r="O16" s="513"/>
      <c r="P16" s="524"/>
      <c r="Q16" s="513"/>
      <c r="R16" s="506"/>
      <c r="S16" s="507"/>
      <c r="T16" s="508"/>
      <c r="U16" s="509"/>
      <c r="V16" s="527"/>
      <c r="W16" s="522"/>
      <c r="X16" s="522"/>
      <c r="Y16" s="504"/>
    </row>
    <row r="17" spans="2:25" ht="6.9" customHeight="1" x14ac:dyDescent="0.15">
      <c r="B17" s="497"/>
      <c r="C17" s="498"/>
      <c r="D17" s="502"/>
      <c r="E17" s="503"/>
      <c r="F17" s="506"/>
      <c r="G17" s="534"/>
      <c r="H17" s="506"/>
      <c r="I17" s="507"/>
      <c r="J17" s="320"/>
      <c r="K17" s="505"/>
      <c r="L17" s="518"/>
      <c r="M17" s="513"/>
      <c r="N17" s="518"/>
      <c r="O17" s="513"/>
      <c r="P17" s="524"/>
      <c r="Q17" s="513"/>
      <c r="R17" s="506"/>
      <c r="S17" s="507"/>
      <c r="T17" s="508"/>
      <c r="U17" s="509"/>
      <c r="V17" s="527"/>
      <c r="W17" s="522"/>
      <c r="X17" s="522"/>
      <c r="Y17" s="504"/>
    </row>
    <row r="18" spans="2:25" ht="6.9" customHeight="1" x14ac:dyDescent="0.15">
      <c r="B18" s="496"/>
      <c r="C18" s="499"/>
      <c r="D18" s="312"/>
      <c r="E18" s="314"/>
      <c r="F18" s="485"/>
      <c r="G18" s="486"/>
      <c r="H18" s="485"/>
      <c r="I18" s="487"/>
      <c r="J18" s="321"/>
      <c r="K18" s="337"/>
      <c r="L18" s="364"/>
      <c r="M18" s="514"/>
      <c r="N18" s="364"/>
      <c r="O18" s="514"/>
      <c r="P18" s="525"/>
      <c r="Q18" s="514"/>
      <c r="R18" s="485"/>
      <c r="S18" s="487"/>
      <c r="T18" s="510"/>
      <c r="U18" s="511"/>
      <c r="V18" s="528"/>
      <c r="W18" s="522"/>
      <c r="X18" s="522"/>
      <c r="Y18" s="504"/>
    </row>
    <row r="19" spans="2:25" ht="31.35" customHeight="1" x14ac:dyDescent="0.15">
      <c r="B19" s="488" t="s">
        <v>9</v>
      </c>
      <c r="C19" s="489"/>
      <c r="D19" s="490"/>
      <c r="E19" s="490"/>
      <c r="F19" s="490"/>
      <c r="G19" s="490"/>
      <c r="H19" s="490"/>
      <c r="I19" s="490"/>
      <c r="J19" s="490"/>
      <c r="K19" s="490"/>
      <c r="L19" s="490"/>
      <c r="M19" s="490"/>
      <c r="N19" s="490"/>
      <c r="O19" s="490"/>
      <c r="P19" s="490"/>
      <c r="Q19" s="490"/>
      <c r="R19" s="490"/>
      <c r="S19" s="490"/>
      <c r="T19" s="490"/>
      <c r="U19" s="490"/>
      <c r="V19" s="490"/>
      <c r="W19" s="490"/>
      <c r="X19" s="490"/>
      <c r="Y19" s="491"/>
    </row>
    <row r="20" spans="2:25" ht="39.9" customHeight="1" x14ac:dyDescent="0.15">
      <c r="B20" s="488"/>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8"/>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8"/>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8"/>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8"/>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8"/>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8"/>
      <c r="C26" s="23"/>
      <c r="D26" s="1"/>
      <c r="E26" s="1"/>
      <c r="G26" s="26"/>
      <c r="H26" s="26"/>
      <c r="I26" s="26"/>
      <c r="J26" s="26"/>
      <c r="K26" s="26"/>
      <c r="L26" s="1"/>
      <c r="M26" s="23"/>
      <c r="N26" s="23"/>
      <c r="O26" s="1"/>
      <c r="P26" s="492" t="s">
        <v>299</v>
      </c>
      <c r="Q26" s="492"/>
      <c r="R26" s="492"/>
      <c r="S26" s="492"/>
      <c r="T26" s="492"/>
      <c r="U26" s="492"/>
      <c r="V26" s="492"/>
      <c r="W26" s="492"/>
      <c r="X26" s="492"/>
      <c r="Y26" s="493"/>
    </row>
    <row r="27" spans="2:25" ht="45" customHeight="1" x14ac:dyDescent="0.15">
      <c r="B27" s="473"/>
      <c r="C27" s="22"/>
      <c r="D27" s="20"/>
      <c r="E27" s="25"/>
      <c r="F27" s="21"/>
      <c r="G27" s="20"/>
      <c r="H27" s="20"/>
      <c r="I27" s="20"/>
      <c r="J27" s="20"/>
      <c r="K27" s="20"/>
      <c r="L27" s="20"/>
      <c r="M27" s="20"/>
      <c r="N27" s="20"/>
      <c r="O27" s="19"/>
      <c r="P27" s="494"/>
      <c r="Q27" s="494"/>
      <c r="R27" s="494"/>
      <c r="S27" s="494"/>
      <c r="T27" s="494"/>
      <c r="U27" s="494"/>
      <c r="V27" s="494"/>
      <c r="W27" s="494"/>
      <c r="X27" s="494"/>
      <c r="Y27" s="495"/>
    </row>
    <row r="28" spans="2:25" ht="15" customHeight="1" x14ac:dyDescent="0.15">
      <c r="C28" s="4" t="s">
        <v>255</v>
      </c>
    </row>
    <row r="29" spans="2:25" ht="15" customHeight="1" x14ac:dyDescent="0.15">
      <c r="C29" s="1" t="s">
        <v>565</v>
      </c>
    </row>
    <row r="30" spans="2:25" ht="11.4" customHeight="1" x14ac:dyDescent="0.15">
      <c r="C30" s="3" t="s">
        <v>566</v>
      </c>
    </row>
    <row r="31" spans="2:25" x14ac:dyDescent="0.15">
      <c r="C31" s="1" t="s">
        <v>301</v>
      </c>
    </row>
    <row r="32" spans="2:25" x14ac:dyDescent="0.15">
      <c r="C32" s="1" t="s">
        <v>256</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5094D68-7951-4C0F-B179-0FD2C13A8FE1}">
          <x14:formula1>
            <xm:f>'(参考)リスト'!$G$16:$G$19</xm:f>
          </x14:formula1>
          <xm:sqref>T7:U18</xm:sqref>
        </x14:dataValidation>
        <x14:dataValidation type="list" allowBlank="1" showInputMessage="1" showErrorMessage="1" xr:uid="{D9B98D0B-9A05-4701-8AA0-3F15A0ED9AE5}">
          <x14:formula1>
            <xm:f>'(参考)リスト'!$B$6:$B$12</xm:f>
          </x14:formula1>
          <xm:sqref>V6:Y6</xm:sqref>
        </x14:dataValidation>
        <x14:dataValidation type="list" allowBlank="1" showInputMessage="1" showErrorMessage="1" xr:uid="{7F4D495C-D37E-4DCA-BF22-C1C49D0FE10D}">
          <x14:formula1>
            <xm:f>'(参考)リスト'!$D$6:$D$7</xm:f>
          </x14:formula1>
          <xm:sqref>V3:Y3</xm:sqref>
        </x14:dataValidation>
        <x14:dataValidation type="list" allowBlank="1" showInputMessage="1" showErrorMessage="1" xr:uid="{7F8059F4-AB15-4A79-9FD0-9B43D570E68B}">
          <x14:formula1>
            <xm:f>'(参考)リスト'!$E$6:$E$7</xm:f>
          </x14:formula1>
          <xm:sqref>V4:Y4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FC755-56FF-4A2C-B037-7826E147830F}">
  <sheetPr>
    <pageSetUpPr fitToPage="1"/>
  </sheetPr>
  <dimension ref="B2:AC32"/>
  <sheetViews>
    <sheetView showGridLines="0" showZeros="0" view="pageBreakPreview" zoomScaleNormal="100" zoomScaleSheetLayoutView="100" workbookViewId="0">
      <selection activeCell="M7" sqref="M7:M10"/>
    </sheetView>
  </sheetViews>
  <sheetFormatPr defaultColWidth="9" defaultRowHeight="12" x14ac:dyDescent="0.15"/>
  <cols>
    <col min="1" max="1" width="1.6640625" style="3" customWidth="1"/>
    <col min="2" max="2" width="4.109375" style="3" customWidth="1"/>
    <col min="3" max="21" width="5.88671875" style="3" customWidth="1"/>
    <col min="22" max="22" width="8.109375" style="3" customWidth="1"/>
    <col min="23" max="24" width="6.88671875" style="3" customWidth="1"/>
    <col min="25" max="25" width="8.6640625" style="3" customWidth="1"/>
    <col min="26" max="26" width="1.33203125" style="3" customWidth="1"/>
    <col min="27" max="16384" width="9" style="3"/>
  </cols>
  <sheetData>
    <row r="2" spans="2:29" ht="24.9" customHeight="1" x14ac:dyDescent="0.15">
      <c r="B2" s="28" t="s">
        <v>339</v>
      </c>
      <c r="C2" s="4"/>
      <c r="D2" s="4"/>
      <c r="E2" s="4"/>
      <c r="F2" s="4"/>
      <c r="G2" s="4"/>
      <c r="H2" s="4"/>
      <c r="I2" s="4"/>
      <c r="J2" s="4"/>
      <c r="K2" s="27"/>
      <c r="L2" s="4"/>
      <c r="M2" s="27"/>
      <c r="N2" s="200"/>
      <c r="O2" s="201"/>
      <c r="P2" s="545"/>
      <c r="Q2" s="546"/>
      <c r="R2" s="546"/>
      <c r="S2" s="547"/>
      <c r="T2" s="358" t="s">
        <v>55</v>
      </c>
      <c r="U2" s="358"/>
      <c r="V2" s="548" t="s">
        <v>612</v>
      </c>
      <c r="W2" s="548"/>
      <c r="X2" s="548"/>
      <c r="Y2" s="548"/>
    </row>
    <row r="3" spans="2:29" ht="20.100000000000001" customHeight="1" x14ac:dyDescent="0.15">
      <c r="B3" s="354" t="s">
        <v>27</v>
      </c>
      <c r="C3" s="354"/>
      <c r="D3" s="537" t="s">
        <v>613</v>
      </c>
      <c r="E3" s="537"/>
      <c r="F3" s="537"/>
      <c r="G3" s="537"/>
      <c r="H3" s="358" t="s">
        <v>28</v>
      </c>
      <c r="I3" s="358"/>
      <c r="J3" s="462" t="s">
        <v>579</v>
      </c>
      <c r="K3" s="462"/>
      <c r="L3" s="462"/>
      <c r="M3" s="462"/>
      <c r="N3" s="358" t="s">
        <v>10</v>
      </c>
      <c r="O3" s="358"/>
      <c r="P3" s="332" t="s">
        <v>580</v>
      </c>
      <c r="Q3" s="332"/>
      <c r="R3" s="332"/>
      <c r="S3" s="332"/>
      <c r="T3" s="358" t="s">
        <v>16</v>
      </c>
      <c r="U3" s="358"/>
      <c r="V3" s="541" t="s">
        <v>353</v>
      </c>
      <c r="W3" s="541"/>
      <c r="X3" s="541"/>
      <c r="Y3" s="541"/>
    </row>
    <row r="4" spans="2:29" ht="20.100000000000001" customHeight="1" x14ac:dyDescent="0.15">
      <c r="B4" s="364" t="s">
        <v>11</v>
      </c>
      <c r="C4" s="364"/>
      <c r="D4" s="535" t="s">
        <v>674</v>
      </c>
      <c r="E4" s="535"/>
      <c r="F4" s="535"/>
      <c r="G4" s="535"/>
      <c r="H4" s="358"/>
      <c r="I4" s="358"/>
      <c r="J4" s="462"/>
      <c r="K4" s="537"/>
      <c r="L4" s="537"/>
      <c r="M4" s="537"/>
      <c r="N4" s="354"/>
      <c r="O4" s="354"/>
      <c r="P4" s="538"/>
      <c r="Q4" s="538"/>
      <c r="R4" s="538"/>
      <c r="S4" s="538"/>
      <c r="T4" s="354" t="s">
        <v>17</v>
      </c>
      <c r="U4" s="354"/>
      <c r="V4" s="536" t="s">
        <v>353</v>
      </c>
      <c r="W4" s="536"/>
      <c r="X4" s="536"/>
      <c r="Y4" s="536"/>
    </row>
    <row r="5" spans="2:29" ht="20.100000000000001" customHeight="1" x14ac:dyDescent="0.15">
      <c r="B5" s="331" t="s">
        <v>12</v>
      </c>
      <c r="C5" s="331"/>
      <c r="D5" s="2" t="s">
        <v>13</v>
      </c>
      <c r="E5" s="332" t="s">
        <v>581</v>
      </c>
      <c r="F5" s="332"/>
      <c r="G5" s="332"/>
      <c r="H5" s="358" t="s">
        <v>264</v>
      </c>
      <c r="I5" s="358"/>
      <c r="J5" s="264"/>
      <c r="K5" s="332" t="s">
        <v>677</v>
      </c>
      <c r="L5" s="332"/>
      <c r="M5" s="332"/>
      <c r="N5" s="332"/>
      <c r="O5" s="539" t="s">
        <v>245</v>
      </c>
      <c r="P5" s="539"/>
      <c r="Q5" s="541">
        <v>45280</v>
      </c>
      <c r="R5" s="541"/>
      <c r="S5" s="541"/>
      <c r="T5" s="358" t="s">
        <v>44</v>
      </c>
      <c r="U5" s="358"/>
      <c r="V5" s="226" t="s">
        <v>43</v>
      </c>
      <c r="W5" s="543">
        <f>'様式A-1'!Z5</f>
        <v>1066</v>
      </c>
      <c r="X5" s="544"/>
      <c r="Y5" s="66" t="s">
        <v>42</v>
      </c>
    </row>
    <row r="6" spans="2:29" ht="20.100000000000001" customHeight="1" x14ac:dyDescent="0.15">
      <c r="B6" s="331"/>
      <c r="C6" s="331"/>
      <c r="D6" s="2" t="s">
        <v>14</v>
      </c>
      <c r="E6" s="332" t="s">
        <v>1286</v>
      </c>
      <c r="F6" s="332"/>
      <c r="G6" s="332"/>
      <c r="H6" s="358" t="s">
        <v>265</v>
      </c>
      <c r="I6" s="358"/>
      <c r="J6" s="264"/>
      <c r="K6" s="332" t="s">
        <v>678</v>
      </c>
      <c r="L6" s="332"/>
      <c r="M6" s="332"/>
      <c r="N6" s="332"/>
      <c r="O6" s="540"/>
      <c r="P6" s="540"/>
      <c r="Q6" s="542"/>
      <c r="R6" s="542"/>
      <c r="S6" s="542"/>
      <c r="T6" s="358" t="s">
        <v>15</v>
      </c>
      <c r="U6" s="358"/>
      <c r="V6" s="332" t="s">
        <v>524</v>
      </c>
      <c r="W6" s="332"/>
      <c r="X6" s="332"/>
      <c r="Y6" s="332"/>
    </row>
    <row r="7" spans="2:29" ht="6.9" customHeight="1" x14ac:dyDescent="0.15">
      <c r="B7" s="496" t="s">
        <v>18</v>
      </c>
      <c r="C7" s="497" t="s">
        <v>19</v>
      </c>
      <c r="D7" s="500">
        <v>341718.3</v>
      </c>
      <c r="E7" s="501"/>
      <c r="F7" s="482" t="s">
        <v>20</v>
      </c>
      <c r="G7" s="483"/>
      <c r="H7" s="482" t="s">
        <v>21</v>
      </c>
      <c r="I7" s="484"/>
      <c r="J7" s="333" t="s">
        <v>22</v>
      </c>
      <c r="K7" s="505"/>
      <c r="L7" s="518" t="s">
        <v>36</v>
      </c>
      <c r="M7" s="519">
        <v>19</v>
      </c>
      <c r="N7" s="518" t="s">
        <v>35</v>
      </c>
      <c r="O7" s="519">
        <v>27</v>
      </c>
      <c r="P7" s="524" t="s">
        <v>34</v>
      </c>
      <c r="Q7" s="516"/>
      <c r="R7" s="506" t="s">
        <v>41</v>
      </c>
      <c r="S7" s="507"/>
      <c r="T7" s="508" t="s">
        <v>62</v>
      </c>
      <c r="U7" s="509"/>
      <c r="V7" s="526" t="s">
        <v>40</v>
      </c>
      <c r="W7" s="531" t="s">
        <v>300</v>
      </c>
      <c r="X7" s="532"/>
      <c r="Y7" s="529"/>
    </row>
    <row r="8" spans="2:29" ht="6.9" customHeight="1" x14ac:dyDescent="0.15">
      <c r="B8" s="496"/>
      <c r="C8" s="498"/>
      <c r="D8" s="502"/>
      <c r="E8" s="503"/>
      <c r="F8" s="506"/>
      <c r="G8" s="534"/>
      <c r="H8" s="506"/>
      <c r="I8" s="507"/>
      <c r="J8" s="320"/>
      <c r="K8" s="505"/>
      <c r="L8" s="518"/>
      <c r="M8" s="519"/>
      <c r="N8" s="518"/>
      <c r="O8" s="519"/>
      <c r="P8" s="524"/>
      <c r="Q8" s="516"/>
      <c r="R8" s="506"/>
      <c r="S8" s="507"/>
      <c r="T8" s="508"/>
      <c r="U8" s="509"/>
      <c r="V8" s="527"/>
      <c r="W8" s="533"/>
      <c r="X8" s="533"/>
      <c r="Y8" s="504"/>
    </row>
    <row r="9" spans="2:29" ht="6.9" customHeight="1" x14ac:dyDescent="0.15">
      <c r="B9" s="496"/>
      <c r="C9" s="499"/>
      <c r="D9" s="312"/>
      <c r="E9" s="314"/>
      <c r="F9" s="506"/>
      <c r="G9" s="534"/>
      <c r="H9" s="506"/>
      <c r="I9" s="507"/>
      <c r="J9" s="320"/>
      <c r="K9" s="505"/>
      <c r="L9" s="518"/>
      <c r="M9" s="519"/>
      <c r="N9" s="518"/>
      <c r="O9" s="519"/>
      <c r="P9" s="524"/>
      <c r="Q9" s="516"/>
      <c r="R9" s="506"/>
      <c r="S9" s="507"/>
      <c r="T9" s="508"/>
      <c r="U9" s="509"/>
      <c r="V9" s="527"/>
      <c r="W9" s="533"/>
      <c r="X9" s="533"/>
      <c r="Y9" s="504"/>
    </row>
    <row r="10" spans="2:29" ht="6.9" customHeight="1" x14ac:dyDescent="0.15">
      <c r="B10" s="496"/>
      <c r="C10" s="497" t="s">
        <v>23</v>
      </c>
      <c r="D10" s="500">
        <v>1311138.6000000001</v>
      </c>
      <c r="E10" s="501"/>
      <c r="F10" s="506"/>
      <c r="G10" s="534"/>
      <c r="H10" s="506"/>
      <c r="I10" s="507"/>
      <c r="J10" s="320"/>
      <c r="K10" s="505"/>
      <c r="L10" s="518"/>
      <c r="M10" s="520"/>
      <c r="N10" s="518"/>
      <c r="O10" s="520"/>
      <c r="P10" s="524"/>
      <c r="Q10" s="517"/>
      <c r="R10" s="506"/>
      <c r="S10" s="507"/>
      <c r="T10" s="508"/>
      <c r="U10" s="509"/>
      <c r="V10" s="527"/>
      <c r="W10" s="533"/>
      <c r="X10" s="533"/>
      <c r="Y10" s="504"/>
    </row>
    <row r="11" spans="2:29" ht="6.9" customHeight="1" x14ac:dyDescent="0.15">
      <c r="B11" s="496"/>
      <c r="C11" s="498"/>
      <c r="D11" s="502"/>
      <c r="E11" s="503"/>
      <c r="F11" s="506"/>
      <c r="G11" s="534"/>
      <c r="H11" s="506"/>
      <c r="I11" s="507"/>
      <c r="J11" s="333" t="s">
        <v>24</v>
      </c>
      <c r="K11" s="335"/>
      <c r="L11" s="354" t="s">
        <v>36</v>
      </c>
      <c r="M11" s="530">
        <v>107</v>
      </c>
      <c r="N11" s="354" t="s">
        <v>35</v>
      </c>
      <c r="O11" s="515">
        <v>1</v>
      </c>
      <c r="P11" s="523" t="s">
        <v>34</v>
      </c>
      <c r="Q11" s="515"/>
      <c r="R11" s="506"/>
      <c r="S11" s="507"/>
      <c r="T11" s="508"/>
      <c r="U11" s="509"/>
      <c r="V11" s="527"/>
      <c r="W11" s="533"/>
      <c r="X11" s="533"/>
      <c r="Y11" s="504"/>
    </row>
    <row r="12" spans="2:29" ht="6.9" customHeight="1" x14ac:dyDescent="0.15">
      <c r="B12" s="496"/>
      <c r="C12" s="499"/>
      <c r="D12" s="312"/>
      <c r="E12" s="314"/>
      <c r="F12" s="506"/>
      <c r="G12" s="534"/>
      <c r="H12" s="506"/>
      <c r="I12" s="507"/>
      <c r="J12" s="320"/>
      <c r="K12" s="505"/>
      <c r="L12" s="518"/>
      <c r="M12" s="519"/>
      <c r="N12" s="518"/>
      <c r="O12" s="516"/>
      <c r="P12" s="524"/>
      <c r="Q12" s="516"/>
      <c r="R12" s="506"/>
      <c r="S12" s="507"/>
      <c r="T12" s="508"/>
      <c r="U12" s="509"/>
      <c r="V12" s="527"/>
      <c r="W12" s="533"/>
      <c r="X12" s="533"/>
      <c r="Y12" s="504"/>
    </row>
    <row r="13" spans="2:29" ht="6.9" customHeight="1" x14ac:dyDescent="0.15">
      <c r="B13" s="496" t="s">
        <v>25</v>
      </c>
      <c r="C13" s="497" t="s">
        <v>19</v>
      </c>
      <c r="D13" s="500">
        <v>341643.6</v>
      </c>
      <c r="E13" s="501"/>
      <c r="F13" s="506"/>
      <c r="G13" s="534"/>
      <c r="H13" s="506"/>
      <c r="I13" s="507"/>
      <c r="J13" s="320"/>
      <c r="K13" s="505"/>
      <c r="L13" s="518"/>
      <c r="M13" s="519"/>
      <c r="N13" s="518"/>
      <c r="O13" s="516"/>
      <c r="P13" s="524"/>
      <c r="Q13" s="516"/>
      <c r="R13" s="506"/>
      <c r="S13" s="507"/>
      <c r="T13" s="508"/>
      <c r="U13" s="509"/>
      <c r="V13" s="527"/>
      <c r="W13" s="521" t="s">
        <v>281</v>
      </c>
      <c r="X13" s="522"/>
      <c r="Y13" s="504">
        <v>1</v>
      </c>
    </row>
    <row r="14" spans="2:29" ht="6.9" customHeight="1" x14ac:dyDescent="0.15">
      <c r="B14" s="497"/>
      <c r="C14" s="498"/>
      <c r="D14" s="502"/>
      <c r="E14" s="503"/>
      <c r="F14" s="506"/>
      <c r="G14" s="534"/>
      <c r="H14" s="506"/>
      <c r="I14" s="507"/>
      <c r="J14" s="321"/>
      <c r="K14" s="337"/>
      <c r="L14" s="518"/>
      <c r="M14" s="520"/>
      <c r="N14" s="518"/>
      <c r="O14" s="517"/>
      <c r="P14" s="524"/>
      <c r="Q14" s="517"/>
      <c r="R14" s="506"/>
      <c r="S14" s="507"/>
      <c r="T14" s="508"/>
      <c r="U14" s="509"/>
      <c r="V14" s="527"/>
      <c r="W14" s="522"/>
      <c r="X14" s="522"/>
      <c r="Y14" s="504"/>
    </row>
    <row r="15" spans="2:29" ht="6.9" customHeight="1" x14ac:dyDescent="0.15">
      <c r="B15" s="497"/>
      <c r="C15" s="499"/>
      <c r="D15" s="312"/>
      <c r="E15" s="314"/>
      <c r="F15" s="506"/>
      <c r="G15" s="534"/>
      <c r="H15" s="506"/>
      <c r="I15" s="507"/>
      <c r="J15" s="320" t="s">
        <v>26</v>
      </c>
      <c r="K15" s="505"/>
      <c r="L15" s="354" t="s">
        <v>36</v>
      </c>
      <c r="M15" s="512">
        <v>7</v>
      </c>
      <c r="N15" s="354" t="s">
        <v>35</v>
      </c>
      <c r="O15" s="512"/>
      <c r="P15" s="523" t="s">
        <v>34</v>
      </c>
      <c r="Q15" s="512"/>
      <c r="R15" s="506"/>
      <c r="S15" s="507"/>
      <c r="T15" s="508"/>
      <c r="U15" s="509"/>
      <c r="V15" s="527"/>
      <c r="W15" s="522"/>
      <c r="X15" s="522"/>
      <c r="Y15" s="504"/>
      <c r="AC15" s="3">
        <v>0</v>
      </c>
    </row>
    <row r="16" spans="2:29" ht="6.9" customHeight="1" x14ac:dyDescent="0.15">
      <c r="B16" s="497"/>
      <c r="C16" s="497" t="s">
        <v>23</v>
      </c>
      <c r="D16" s="500">
        <v>1311138.2</v>
      </c>
      <c r="E16" s="501"/>
      <c r="F16" s="506"/>
      <c r="G16" s="534"/>
      <c r="H16" s="506"/>
      <c r="I16" s="507"/>
      <c r="J16" s="320"/>
      <c r="K16" s="505"/>
      <c r="L16" s="518"/>
      <c r="M16" s="513"/>
      <c r="N16" s="518"/>
      <c r="O16" s="513"/>
      <c r="P16" s="524"/>
      <c r="Q16" s="513"/>
      <c r="R16" s="506"/>
      <c r="S16" s="507"/>
      <c r="T16" s="508"/>
      <c r="U16" s="509"/>
      <c r="V16" s="527"/>
      <c r="W16" s="522"/>
      <c r="X16" s="522"/>
      <c r="Y16" s="504"/>
    </row>
    <row r="17" spans="2:25" ht="6.9" customHeight="1" x14ac:dyDescent="0.15">
      <c r="B17" s="497"/>
      <c r="C17" s="498"/>
      <c r="D17" s="502"/>
      <c r="E17" s="503"/>
      <c r="F17" s="506"/>
      <c r="G17" s="534"/>
      <c r="H17" s="506"/>
      <c r="I17" s="507"/>
      <c r="J17" s="320"/>
      <c r="K17" s="505"/>
      <c r="L17" s="518"/>
      <c r="M17" s="513"/>
      <c r="N17" s="518"/>
      <c r="O17" s="513"/>
      <c r="P17" s="524"/>
      <c r="Q17" s="513"/>
      <c r="R17" s="506"/>
      <c r="S17" s="507"/>
      <c r="T17" s="508"/>
      <c r="U17" s="509"/>
      <c r="V17" s="527"/>
      <c r="W17" s="522"/>
      <c r="X17" s="522"/>
      <c r="Y17" s="504"/>
    </row>
    <row r="18" spans="2:25" ht="6.9" customHeight="1" x14ac:dyDescent="0.15">
      <c r="B18" s="496"/>
      <c r="C18" s="499"/>
      <c r="D18" s="312"/>
      <c r="E18" s="314"/>
      <c r="F18" s="485"/>
      <c r="G18" s="486"/>
      <c r="H18" s="485"/>
      <c r="I18" s="487"/>
      <c r="J18" s="321"/>
      <c r="K18" s="337"/>
      <c r="L18" s="364"/>
      <c r="M18" s="514"/>
      <c r="N18" s="364"/>
      <c r="O18" s="514"/>
      <c r="P18" s="525"/>
      <c r="Q18" s="514"/>
      <c r="R18" s="485"/>
      <c r="S18" s="487"/>
      <c r="T18" s="510"/>
      <c r="U18" s="511"/>
      <c r="V18" s="528"/>
      <c r="W18" s="522"/>
      <c r="X18" s="522"/>
      <c r="Y18" s="504"/>
    </row>
    <row r="19" spans="2:25" ht="31.35" customHeight="1" x14ac:dyDescent="0.15">
      <c r="B19" s="488" t="s">
        <v>9</v>
      </c>
      <c r="C19" s="489"/>
      <c r="D19" s="490"/>
      <c r="E19" s="490"/>
      <c r="F19" s="490"/>
      <c r="G19" s="490"/>
      <c r="H19" s="490"/>
      <c r="I19" s="490"/>
      <c r="J19" s="490"/>
      <c r="K19" s="490"/>
      <c r="L19" s="490"/>
      <c r="M19" s="490"/>
      <c r="N19" s="490"/>
      <c r="O19" s="490"/>
      <c r="P19" s="490"/>
      <c r="Q19" s="490"/>
      <c r="R19" s="490"/>
      <c r="S19" s="490"/>
      <c r="T19" s="490"/>
      <c r="U19" s="490"/>
      <c r="V19" s="490"/>
      <c r="W19" s="490"/>
      <c r="X19" s="490"/>
      <c r="Y19" s="491"/>
    </row>
    <row r="20" spans="2:25" ht="39.9" customHeight="1" x14ac:dyDescent="0.15">
      <c r="B20" s="488"/>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8"/>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8"/>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8"/>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8"/>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8"/>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8"/>
      <c r="C26" s="23"/>
      <c r="D26" s="1"/>
      <c r="E26" s="1"/>
      <c r="G26" s="26"/>
      <c r="H26" s="26"/>
      <c r="I26" s="26"/>
      <c r="J26" s="26"/>
      <c r="K26" s="26"/>
      <c r="L26" s="1"/>
      <c r="M26" s="23"/>
      <c r="N26" s="23"/>
      <c r="O26" s="1"/>
      <c r="P26" s="492" t="s">
        <v>299</v>
      </c>
      <c r="Q26" s="492"/>
      <c r="R26" s="492"/>
      <c r="S26" s="492"/>
      <c r="T26" s="492"/>
      <c r="U26" s="492"/>
      <c r="V26" s="492"/>
      <c r="W26" s="492"/>
      <c r="X26" s="492"/>
      <c r="Y26" s="493"/>
    </row>
    <row r="27" spans="2:25" ht="45" customHeight="1" x14ac:dyDescent="0.15">
      <c r="B27" s="473"/>
      <c r="C27" s="22"/>
      <c r="D27" s="20"/>
      <c r="E27" s="25"/>
      <c r="F27" s="21"/>
      <c r="G27" s="20"/>
      <c r="H27" s="20"/>
      <c r="I27" s="20"/>
      <c r="J27" s="20"/>
      <c r="K27" s="20"/>
      <c r="L27" s="20"/>
      <c r="M27" s="20"/>
      <c r="N27" s="20"/>
      <c r="O27" s="19"/>
      <c r="P27" s="494"/>
      <c r="Q27" s="494"/>
      <c r="R27" s="494"/>
      <c r="S27" s="494"/>
      <c r="T27" s="494"/>
      <c r="U27" s="494"/>
      <c r="V27" s="494"/>
      <c r="W27" s="494"/>
      <c r="X27" s="494"/>
      <c r="Y27" s="495"/>
    </row>
    <row r="28" spans="2:25" ht="15" customHeight="1" x14ac:dyDescent="0.15">
      <c r="C28" s="4" t="s">
        <v>255</v>
      </c>
    </row>
    <row r="29" spans="2:25" ht="15" customHeight="1" x14ac:dyDescent="0.15">
      <c r="C29" s="1" t="s">
        <v>565</v>
      </c>
    </row>
    <row r="30" spans="2:25" ht="11.4" customHeight="1" x14ac:dyDescent="0.15">
      <c r="C30" s="3" t="s">
        <v>566</v>
      </c>
    </row>
    <row r="31" spans="2:25" x14ac:dyDescent="0.15">
      <c r="C31" s="1" t="s">
        <v>301</v>
      </c>
    </row>
    <row r="32" spans="2:25" x14ac:dyDescent="0.15">
      <c r="C32" s="1" t="s">
        <v>256</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B4F3BE4-E252-4944-80B1-9004ED9C2B5F}">
          <x14:formula1>
            <xm:f>'(参考)リスト'!$E$6:$E$7</xm:f>
          </x14:formula1>
          <xm:sqref>V4:Y4</xm:sqref>
        </x14:dataValidation>
        <x14:dataValidation type="list" allowBlank="1" showInputMessage="1" showErrorMessage="1" xr:uid="{DD9FA02C-14D2-4838-B62E-021B72A94709}">
          <x14:formula1>
            <xm:f>'(参考)リスト'!$D$6:$D$7</xm:f>
          </x14:formula1>
          <xm:sqref>V3:Y3</xm:sqref>
        </x14:dataValidation>
        <x14:dataValidation type="list" allowBlank="1" showInputMessage="1" showErrorMessage="1" xr:uid="{FAF7EFEF-F84C-4D30-B563-99BD48DD9C2E}">
          <x14:formula1>
            <xm:f>'(参考)リスト'!$B$6:$B$12</xm:f>
          </x14:formula1>
          <xm:sqref>V6:Y6</xm:sqref>
        </x14:dataValidation>
        <x14:dataValidation type="list" allowBlank="1" showInputMessage="1" showErrorMessage="1" xr:uid="{FAFC347E-A001-431B-AC3D-8E39383A8CD6}">
          <x14:formula1>
            <xm:f>'(参考)リスト'!$G$16:$G$19</xm:f>
          </x14:formula1>
          <xm:sqref>T7:U18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F62F4-C4DF-49D1-96CF-A20F9DD00292}">
  <sheetPr>
    <pageSetUpPr fitToPage="1"/>
  </sheetPr>
  <dimension ref="B2:AC32"/>
  <sheetViews>
    <sheetView showGridLines="0" showZeros="0" view="pageBreakPreview" zoomScaleNormal="100" zoomScaleSheetLayoutView="100" workbookViewId="0">
      <selection activeCell="M7" sqref="M7:M10"/>
    </sheetView>
  </sheetViews>
  <sheetFormatPr defaultColWidth="9" defaultRowHeight="12" x14ac:dyDescent="0.15"/>
  <cols>
    <col min="1" max="1" width="1.6640625" style="3" customWidth="1"/>
    <col min="2" max="2" width="4.109375" style="3" customWidth="1"/>
    <col min="3" max="21" width="5.88671875" style="3" customWidth="1"/>
    <col min="22" max="22" width="8.109375" style="3" customWidth="1"/>
    <col min="23" max="24" width="6.88671875" style="3" customWidth="1"/>
    <col min="25" max="25" width="8.6640625" style="3" customWidth="1"/>
    <col min="26" max="26" width="1.33203125" style="3" customWidth="1"/>
    <col min="27" max="16384" width="9" style="3"/>
  </cols>
  <sheetData>
    <row r="2" spans="2:29" ht="24.9" customHeight="1" x14ac:dyDescent="0.15">
      <c r="B2" s="28" t="s">
        <v>339</v>
      </c>
      <c r="C2" s="4"/>
      <c r="D2" s="4"/>
      <c r="E2" s="4"/>
      <c r="F2" s="4"/>
      <c r="G2" s="4"/>
      <c r="H2" s="4"/>
      <c r="I2" s="4"/>
      <c r="J2" s="4"/>
      <c r="K2" s="27"/>
      <c r="L2" s="4"/>
      <c r="M2" s="27"/>
      <c r="N2" s="200"/>
      <c r="O2" s="201"/>
      <c r="P2" s="545"/>
      <c r="Q2" s="546"/>
      <c r="R2" s="546"/>
      <c r="S2" s="547"/>
      <c r="T2" s="358" t="s">
        <v>55</v>
      </c>
      <c r="U2" s="358"/>
      <c r="V2" s="548" t="s">
        <v>612</v>
      </c>
      <c r="W2" s="548"/>
      <c r="X2" s="548"/>
      <c r="Y2" s="548"/>
    </row>
    <row r="3" spans="2:29" ht="20.100000000000001" customHeight="1" x14ac:dyDescent="0.15">
      <c r="B3" s="354" t="s">
        <v>27</v>
      </c>
      <c r="C3" s="354"/>
      <c r="D3" s="537" t="s">
        <v>613</v>
      </c>
      <c r="E3" s="537"/>
      <c r="F3" s="537"/>
      <c r="G3" s="537"/>
      <c r="H3" s="358" t="s">
        <v>28</v>
      </c>
      <c r="I3" s="358"/>
      <c r="J3" s="462" t="s">
        <v>579</v>
      </c>
      <c r="K3" s="462"/>
      <c r="L3" s="462"/>
      <c r="M3" s="462"/>
      <c r="N3" s="358" t="s">
        <v>10</v>
      </c>
      <c r="O3" s="358"/>
      <c r="P3" s="332" t="s">
        <v>580</v>
      </c>
      <c r="Q3" s="332"/>
      <c r="R3" s="332"/>
      <c r="S3" s="332"/>
      <c r="T3" s="358" t="s">
        <v>16</v>
      </c>
      <c r="U3" s="358"/>
      <c r="V3" s="541" t="s">
        <v>353</v>
      </c>
      <c r="W3" s="541"/>
      <c r="X3" s="541"/>
      <c r="Y3" s="541"/>
    </row>
    <row r="4" spans="2:29" ht="20.100000000000001" customHeight="1" x14ac:dyDescent="0.15">
      <c r="B4" s="364" t="s">
        <v>11</v>
      </c>
      <c r="C4" s="364"/>
      <c r="D4" s="535" t="s">
        <v>674</v>
      </c>
      <c r="E4" s="535"/>
      <c r="F4" s="535"/>
      <c r="G4" s="535"/>
      <c r="H4" s="358"/>
      <c r="I4" s="358"/>
      <c r="J4" s="462"/>
      <c r="K4" s="537"/>
      <c r="L4" s="537"/>
      <c r="M4" s="537"/>
      <c r="N4" s="354"/>
      <c r="O4" s="354"/>
      <c r="P4" s="538"/>
      <c r="Q4" s="538"/>
      <c r="R4" s="538"/>
      <c r="S4" s="538"/>
      <c r="T4" s="354" t="s">
        <v>17</v>
      </c>
      <c r="U4" s="354"/>
      <c r="V4" s="536" t="s">
        <v>353</v>
      </c>
      <c r="W4" s="536"/>
      <c r="X4" s="536"/>
      <c r="Y4" s="536"/>
    </row>
    <row r="5" spans="2:29" ht="20.100000000000001" customHeight="1" x14ac:dyDescent="0.15">
      <c r="B5" s="331" t="s">
        <v>12</v>
      </c>
      <c r="C5" s="331"/>
      <c r="D5" s="2" t="s">
        <v>13</v>
      </c>
      <c r="E5" s="332" t="s">
        <v>581</v>
      </c>
      <c r="F5" s="332"/>
      <c r="G5" s="332"/>
      <c r="H5" s="358" t="s">
        <v>264</v>
      </c>
      <c r="I5" s="358"/>
      <c r="J5" s="264"/>
      <c r="K5" s="332" t="s">
        <v>677</v>
      </c>
      <c r="L5" s="332"/>
      <c r="M5" s="332"/>
      <c r="N5" s="332"/>
      <c r="O5" s="539" t="s">
        <v>245</v>
      </c>
      <c r="P5" s="539"/>
      <c r="Q5" s="541">
        <v>45280</v>
      </c>
      <c r="R5" s="541"/>
      <c r="S5" s="541"/>
      <c r="T5" s="358" t="s">
        <v>44</v>
      </c>
      <c r="U5" s="358"/>
      <c r="V5" s="226" t="s">
        <v>43</v>
      </c>
      <c r="W5" s="543">
        <f>'様式A-1'!Z5</f>
        <v>1066</v>
      </c>
      <c r="X5" s="544"/>
      <c r="Y5" s="66" t="s">
        <v>42</v>
      </c>
    </row>
    <row r="6" spans="2:29" ht="20.100000000000001" customHeight="1" x14ac:dyDescent="0.15">
      <c r="B6" s="331"/>
      <c r="C6" s="331"/>
      <c r="D6" s="2" t="s">
        <v>14</v>
      </c>
      <c r="E6" s="332" t="s">
        <v>1286</v>
      </c>
      <c r="F6" s="332"/>
      <c r="G6" s="332"/>
      <c r="H6" s="358" t="s">
        <v>265</v>
      </c>
      <c r="I6" s="358"/>
      <c r="J6" s="264"/>
      <c r="K6" s="332" t="s">
        <v>678</v>
      </c>
      <c r="L6" s="332"/>
      <c r="M6" s="332"/>
      <c r="N6" s="332"/>
      <c r="O6" s="540"/>
      <c r="P6" s="540"/>
      <c r="Q6" s="542"/>
      <c r="R6" s="542"/>
      <c r="S6" s="542"/>
      <c r="T6" s="358" t="s">
        <v>15</v>
      </c>
      <c r="U6" s="358"/>
      <c r="V6" s="332" t="s">
        <v>524</v>
      </c>
      <c r="W6" s="332"/>
      <c r="X6" s="332"/>
      <c r="Y6" s="332"/>
    </row>
    <row r="7" spans="2:29" ht="6.9" customHeight="1" x14ac:dyDescent="0.15">
      <c r="B7" s="496" t="s">
        <v>18</v>
      </c>
      <c r="C7" s="497" t="s">
        <v>19</v>
      </c>
      <c r="D7" s="500">
        <v>341718.3</v>
      </c>
      <c r="E7" s="501"/>
      <c r="F7" s="482" t="s">
        <v>20</v>
      </c>
      <c r="G7" s="483"/>
      <c r="H7" s="482" t="s">
        <v>21</v>
      </c>
      <c r="I7" s="484"/>
      <c r="J7" s="333" t="s">
        <v>22</v>
      </c>
      <c r="K7" s="505"/>
      <c r="L7" s="518" t="s">
        <v>36</v>
      </c>
      <c r="M7" s="519">
        <v>19</v>
      </c>
      <c r="N7" s="518" t="s">
        <v>35</v>
      </c>
      <c r="O7" s="519">
        <v>27</v>
      </c>
      <c r="P7" s="524" t="s">
        <v>34</v>
      </c>
      <c r="Q7" s="516"/>
      <c r="R7" s="506" t="s">
        <v>41</v>
      </c>
      <c r="S7" s="507"/>
      <c r="T7" s="508" t="s">
        <v>62</v>
      </c>
      <c r="U7" s="509"/>
      <c r="V7" s="526" t="s">
        <v>40</v>
      </c>
      <c r="W7" s="531" t="s">
        <v>300</v>
      </c>
      <c r="X7" s="532"/>
      <c r="Y7" s="529"/>
    </row>
    <row r="8" spans="2:29" ht="6.9" customHeight="1" x14ac:dyDescent="0.15">
      <c r="B8" s="496"/>
      <c r="C8" s="498"/>
      <c r="D8" s="502"/>
      <c r="E8" s="503"/>
      <c r="F8" s="506"/>
      <c r="G8" s="534"/>
      <c r="H8" s="506"/>
      <c r="I8" s="507"/>
      <c r="J8" s="320"/>
      <c r="K8" s="505"/>
      <c r="L8" s="518"/>
      <c r="M8" s="519"/>
      <c r="N8" s="518"/>
      <c r="O8" s="519"/>
      <c r="P8" s="524"/>
      <c r="Q8" s="516"/>
      <c r="R8" s="506"/>
      <c r="S8" s="507"/>
      <c r="T8" s="508"/>
      <c r="U8" s="509"/>
      <c r="V8" s="527"/>
      <c r="W8" s="533"/>
      <c r="X8" s="533"/>
      <c r="Y8" s="504"/>
    </row>
    <row r="9" spans="2:29" ht="6.9" customHeight="1" x14ac:dyDescent="0.15">
      <c r="B9" s="496"/>
      <c r="C9" s="499"/>
      <c r="D9" s="312"/>
      <c r="E9" s="314"/>
      <c r="F9" s="506"/>
      <c r="G9" s="534"/>
      <c r="H9" s="506"/>
      <c r="I9" s="507"/>
      <c r="J9" s="320"/>
      <c r="K9" s="505"/>
      <c r="L9" s="518"/>
      <c r="M9" s="519"/>
      <c r="N9" s="518"/>
      <c r="O9" s="519"/>
      <c r="P9" s="524"/>
      <c r="Q9" s="516"/>
      <c r="R9" s="506"/>
      <c r="S9" s="507"/>
      <c r="T9" s="508"/>
      <c r="U9" s="509"/>
      <c r="V9" s="527"/>
      <c r="W9" s="533"/>
      <c r="X9" s="533"/>
      <c r="Y9" s="504"/>
    </row>
    <row r="10" spans="2:29" ht="6.9" customHeight="1" x14ac:dyDescent="0.15">
      <c r="B10" s="496"/>
      <c r="C10" s="497" t="s">
        <v>23</v>
      </c>
      <c r="D10" s="500">
        <v>1311138.6000000001</v>
      </c>
      <c r="E10" s="501"/>
      <c r="F10" s="506"/>
      <c r="G10" s="534"/>
      <c r="H10" s="506"/>
      <c r="I10" s="507"/>
      <c r="J10" s="320"/>
      <c r="K10" s="505"/>
      <c r="L10" s="518"/>
      <c r="M10" s="520"/>
      <c r="N10" s="518"/>
      <c r="O10" s="520"/>
      <c r="P10" s="524"/>
      <c r="Q10" s="517"/>
      <c r="R10" s="506"/>
      <c r="S10" s="507"/>
      <c r="T10" s="508"/>
      <c r="U10" s="509"/>
      <c r="V10" s="527"/>
      <c r="W10" s="533"/>
      <c r="X10" s="533"/>
      <c r="Y10" s="504"/>
    </row>
    <row r="11" spans="2:29" ht="6.9" customHeight="1" x14ac:dyDescent="0.15">
      <c r="B11" s="496"/>
      <c r="C11" s="498"/>
      <c r="D11" s="502"/>
      <c r="E11" s="503"/>
      <c r="F11" s="506"/>
      <c r="G11" s="534"/>
      <c r="H11" s="506"/>
      <c r="I11" s="507"/>
      <c r="J11" s="333" t="s">
        <v>24</v>
      </c>
      <c r="K11" s="335"/>
      <c r="L11" s="354" t="s">
        <v>36</v>
      </c>
      <c r="M11" s="530">
        <v>107</v>
      </c>
      <c r="N11" s="354" t="s">
        <v>35</v>
      </c>
      <c r="O11" s="515">
        <v>1</v>
      </c>
      <c r="P11" s="523" t="s">
        <v>34</v>
      </c>
      <c r="Q11" s="515"/>
      <c r="R11" s="506"/>
      <c r="S11" s="507"/>
      <c r="T11" s="508"/>
      <c r="U11" s="509"/>
      <c r="V11" s="527"/>
      <c r="W11" s="533"/>
      <c r="X11" s="533"/>
      <c r="Y11" s="504"/>
    </row>
    <row r="12" spans="2:29" ht="6.9" customHeight="1" x14ac:dyDescent="0.15">
      <c r="B12" s="496"/>
      <c r="C12" s="499"/>
      <c r="D12" s="312"/>
      <c r="E12" s="314"/>
      <c r="F12" s="506"/>
      <c r="G12" s="534"/>
      <c r="H12" s="506"/>
      <c r="I12" s="507"/>
      <c r="J12" s="320"/>
      <c r="K12" s="505"/>
      <c r="L12" s="518"/>
      <c r="M12" s="519"/>
      <c r="N12" s="518"/>
      <c r="O12" s="516"/>
      <c r="P12" s="524"/>
      <c r="Q12" s="516"/>
      <c r="R12" s="506"/>
      <c r="S12" s="507"/>
      <c r="T12" s="508"/>
      <c r="U12" s="509"/>
      <c r="V12" s="527"/>
      <c r="W12" s="533"/>
      <c r="X12" s="533"/>
      <c r="Y12" s="504"/>
    </row>
    <row r="13" spans="2:29" ht="6.9" customHeight="1" x14ac:dyDescent="0.15">
      <c r="B13" s="496" t="s">
        <v>25</v>
      </c>
      <c r="C13" s="497" t="s">
        <v>19</v>
      </c>
      <c r="D13" s="500">
        <v>341643.6</v>
      </c>
      <c r="E13" s="501"/>
      <c r="F13" s="506"/>
      <c r="G13" s="534"/>
      <c r="H13" s="506"/>
      <c r="I13" s="507"/>
      <c r="J13" s="320"/>
      <c r="K13" s="505"/>
      <c r="L13" s="518"/>
      <c r="M13" s="519"/>
      <c r="N13" s="518"/>
      <c r="O13" s="516"/>
      <c r="P13" s="524"/>
      <c r="Q13" s="516"/>
      <c r="R13" s="506"/>
      <c r="S13" s="507"/>
      <c r="T13" s="508"/>
      <c r="U13" s="509"/>
      <c r="V13" s="527"/>
      <c r="W13" s="521" t="s">
        <v>281</v>
      </c>
      <c r="X13" s="522"/>
      <c r="Y13" s="504">
        <v>1</v>
      </c>
    </row>
    <row r="14" spans="2:29" ht="6.9" customHeight="1" x14ac:dyDescent="0.15">
      <c r="B14" s="497"/>
      <c r="C14" s="498"/>
      <c r="D14" s="502"/>
      <c r="E14" s="503"/>
      <c r="F14" s="506"/>
      <c r="G14" s="534"/>
      <c r="H14" s="506"/>
      <c r="I14" s="507"/>
      <c r="J14" s="321"/>
      <c r="K14" s="337"/>
      <c r="L14" s="518"/>
      <c r="M14" s="520"/>
      <c r="N14" s="518"/>
      <c r="O14" s="517"/>
      <c r="P14" s="524"/>
      <c r="Q14" s="517"/>
      <c r="R14" s="506"/>
      <c r="S14" s="507"/>
      <c r="T14" s="508"/>
      <c r="U14" s="509"/>
      <c r="V14" s="527"/>
      <c r="W14" s="522"/>
      <c r="X14" s="522"/>
      <c r="Y14" s="504"/>
    </row>
    <row r="15" spans="2:29" ht="6.9" customHeight="1" x14ac:dyDescent="0.15">
      <c r="B15" s="497"/>
      <c r="C15" s="499"/>
      <c r="D15" s="312"/>
      <c r="E15" s="314"/>
      <c r="F15" s="506"/>
      <c r="G15" s="534"/>
      <c r="H15" s="506"/>
      <c r="I15" s="507"/>
      <c r="J15" s="320" t="s">
        <v>26</v>
      </c>
      <c r="K15" s="505"/>
      <c r="L15" s="354" t="s">
        <v>36</v>
      </c>
      <c r="M15" s="512">
        <v>7</v>
      </c>
      <c r="N15" s="354" t="s">
        <v>35</v>
      </c>
      <c r="O15" s="512"/>
      <c r="P15" s="523" t="s">
        <v>34</v>
      </c>
      <c r="Q15" s="512"/>
      <c r="R15" s="506"/>
      <c r="S15" s="507"/>
      <c r="T15" s="508"/>
      <c r="U15" s="509"/>
      <c r="V15" s="527"/>
      <c r="W15" s="522"/>
      <c r="X15" s="522"/>
      <c r="Y15" s="504"/>
      <c r="AC15" s="3">
        <v>0</v>
      </c>
    </row>
    <row r="16" spans="2:29" ht="6.9" customHeight="1" x14ac:dyDescent="0.15">
      <c r="B16" s="497"/>
      <c r="C16" s="497" t="s">
        <v>23</v>
      </c>
      <c r="D16" s="500">
        <v>1311138.2</v>
      </c>
      <c r="E16" s="501"/>
      <c r="F16" s="506"/>
      <c r="G16" s="534"/>
      <c r="H16" s="506"/>
      <c r="I16" s="507"/>
      <c r="J16" s="320"/>
      <c r="K16" s="505"/>
      <c r="L16" s="518"/>
      <c r="M16" s="513"/>
      <c r="N16" s="518"/>
      <c r="O16" s="513"/>
      <c r="P16" s="524"/>
      <c r="Q16" s="513"/>
      <c r="R16" s="506"/>
      <c r="S16" s="507"/>
      <c r="T16" s="508"/>
      <c r="U16" s="509"/>
      <c r="V16" s="527"/>
      <c r="W16" s="522"/>
      <c r="X16" s="522"/>
      <c r="Y16" s="504"/>
    </row>
    <row r="17" spans="2:25" ht="6.9" customHeight="1" x14ac:dyDescent="0.15">
      <c r="B17" s="497"/>
      <c r="C17" s="498"/>
      <c r="D17" s="502"/>
      <c r="E17" s="503"/>
      <c r="F17" s="506"/>
      <c r="G17" s="534"/>
      <c r="H17" s="506"/>
      <c r="I17" s="507"/>
      <c r="J17" s="320"/>
      <c r="K17" s="505"/>
      <c r="L17" s="518"/>
      <c r="M17" s="513"/>
      <c r="N17" s="518"/>
      <c r="O17" s="513"/>
      <c r="P17" s="524"/>
      <c r="Q17" s="513"/>
      <c r="R17" s="506"/>
      <c r="S17" s="507"/>
      <c r="T17" s="508"/>
      <c r="U17" s="509"/>
      <c r="V17" s="527"/>
      <c r="W17" s="522"/>
      <c r="X17" s="522"/>
      <c r="Y17" s="504"/>
    </row>
    <row r="18" spans="2:25" ht="6.9" customHeight="1" x14ac:dyDescent="0.15">
      <c r="B18" s="496"/>
      <c r="C18" s="499"/>
      <c r="D18" s="312"/>
      <c r="E18" s="314"/>
      <c r="F18" s="485"/>
      <c r="G18" s="486"/>
      <c r="H18" s="485"/>
      <c r="I18" s="487"/>
      <c r="J18" s="321"/>
      <c r="K18" s="337"/>
      <c r="L18" s="364"/>
      <c r="M18" s="514"/>
      <c r="N18" s="364"/>
      <c r="O18" s="514"/>
      <c r="P18" s="525"/>
      <c r="Q18" s="514"/>
      <c r="R18" s="485"/>
      <c r="S18" s="487"/>
      <c r="T18" s="510"/>
      <c r="U18" s="511"/>
      <c r="V18" s="528"/>
      <c r="W18" s="522"/>
      <c r="X18" s="522"/>
      <c r="Y18" s="504"/>
    </row>
    <row r="19" spans="2:25" ht="31.35" customHeight="1" x14ac:dyDescent="0.15">
      <c r="B19" s="488" t="s">
        <v>9</v>
      </c>
      <c r="C19" s="489"/>
      <c r="D19" s="490"/>
      <c r="E19" s="490"/>
      <c r="F19" s="490"/>
      <c r="G19" s="490"/>
      <c r="H19" s="490"/>
      <c r="I19" s="490"/>
      <c r="J19" s="490"/>
      <c r="K19" s="490"/>
      <c r="L19" s="490"/>
      <c r="M19" s="490"/>
      <c r="N19" s="490"/>
      <c r="O19" s="490"/>
      <c r="P19" s="490"/>
      <c r="Q19" s="490"/>
      <c r="R19" s="490"/>
      <c r="S19" s="490"/>
      <c r="T19" s="490"/>
      <c r="U19" s="490"/>
      <c r="V19" s="490"/>
      <c r="W19" s="490"/>
      <c r="X19" s="490"/>
      <c r="Y19" s="491"/>
    </row>
    <row r="20" spans="2:25" ht="39.9" customHeight="1" x14ac:dyDescent="0.15">
      <c r="B20" s="488"/>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8"/>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8"/>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8"/>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8"/>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8"/>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8"/>
      <c r="C26" s="23"/>
      <c r="D26" s="1"/>
      <c r="E26" s="1"/>
      <c r="G26" s="26"/>
      <c r="H26" s="26"/>
      <c r="I26" s="26"/>
      <c r="J26" s="26"/>
      <c r="K26" s="26"/>
      <c r="L26" s="1"/>
      <c r="M26" s="23"/>
      <c r="N26" s="23"/>
      <c r="O26" s="1"/>
      <c r="P26" s="492" t="s">
        <v>299</v>
      </c>
      <c r="Q26" s="492"/>
      <c r="R26" s="492"/>
      <c r="S26" s="492"/>
      <c r="T26" s="492"/>
      <c r="U26" s="492"/>
      <c r="V26" s="492"/>
      <c r="W26" s="492"/>
      <c r="X26" s="492"/>
      <c r="Y26" s="493"/>
    </row>
    <row r="27" spans="2:25" ht="45" customHeight="1" x14ac:dyDescent="0.15">
      <c r="B27" s="473"/>
      <c r="C27" s="22"/>
      <c r="D27" s="20"/>
      <c r="E27" s="25"/>
      <c r="F27" s="21"/>
      <c r="G27" s="20"/>
      <c r="H27" s="20"/>
      <c r="I27" s="20"/>
      <c r="J27" s="20"/>
      <c r="K27" s="20"/>
      <c r="L27" s="20"/>
      <c r="M27" s="20"/>
      <c r="N27" s="20"/>
      <c r="O27" s="19"/>
      <c r="P27" s="494"/>
      <c r="Q27" s="494"/>
      <c r="R27" s="494"/>
      <c r="S27" s="494"/>
      <c r="T27" s="494"/>
      <c r="U27" s="494"/>
      <c r="V27" s="494"/>
      <c r="W27" s="494"/>
      <c r="X27" s="494"/>
      <c r="Y27" s="495"/>
    </row>
    <row r="28" spans="2:25" ht="15" customHeight="1" x14ac:dyDescent="0.15">
      <c r="C28" s="4" t="s">
        <v>255</v>
      </c>
    </row>
    <row r="29" spans="2:25" ht="15" customHeight="1" x14ac:dyDescent="0.15">
      <c r="C29" s="1" t="s">
        <v>565</v>
      </c>
    </row>
    <row r="30" spans="2:25" ht="11.4" customHeight="1" x14ac:dyDescent="0.15">
      <c r="C30" s="3" t="s">
        <v>566</v>
      </c>
    </row>
    <row r="31" spans="2:25" x14ac:dyDescent="0.15">
      <c r="C31" s="1" t="s">
        <v>301</v>
      </c>
    </row>
    <row r="32" spans="2:25" x14ac:dyDescent="0.15">
      <c r="C32" s="1" t="s">
        <v>256</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DCCF275-98EF-4CD3-AAFF-7AD462E31DF9}">
          <x14:formula1>
            <xm:f>'(参考)リスト'!$G$16:$G$19</xm:f>
          </x14:formula1>
          <xm:sqref>T7:U18</xm:sqref>
        </x14:dataValidation>
        <x14:dataValidation type="list" allowBlank="1" showInputMessage="1" showErrorMessage="1" xr:uid="{0C197574-A521-4AA8-AB50-BC837AC0ED32}">
          <x14:formula1>
            <xm:f>'(参考)リスト'!$B$6:$B$12</xm:f>
          </x14:formula1>
          <xm:sqref>V6:Y6</xm:sqref>
        </x14:dataValidation>
        <x14:dataValidation type="list" allowBlank="1" showInputMessage="1" showErrorMessage="1" xr:uid="{032A4424-3A59-4BFA-9503-F91345E9DB03}">
          <x14:formula1>
            <xm:f>'(参考)リスト'!$D$6:$D$7</xm:f>
          </x14:formula1>
          <xm:sqref>V3:Y3</xm:sqref>
        </x14:dataValidation>
        <x14:dataValidation type="list" allowBlank="1" showInputMessage="1" showErrorMessage="1" xr:uid="{15520CD1-C476-4E2B-ADC4-D7004B2F3D90}">
          <x14:formula1>
            <xm:f>'(参考)リスト'!$E$6:$E$7</xm:f>
          </x14:formula1>
          <xm:sqref>V4:Y4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AFA98-251E-4756-8A46-C27A5DDA331A}">
  <sheetPr>
    <pageSetUpPr fitToPage="1"/>
  </sheetPr>
  <dimension ref="B2:AC32"/>
  <sheetViews>
    <sheetView showGridLines="0" showZeros="0" view="pageBreakPreview" zoomScaleNormal="100" zoomScaleSheetLayoutView="100" workbookViewId="0">
      <selection activeCell="M7" sqref="M7:M10"/>
    </sheetView>
  </sheetViews>
  <sheetFormatPr defaultColWidth="9" defaultRowHeight="12" x14ac:dyDescent="0.15"/>
  <cols>
    <col min="1" max="1" width="1.6640625" style="3" customWidth="1"/>
    <col min="2" max="2" width="4.109375" style="3" customWidth="1"/>
    <col min="3" max="21" width="5.88671875" style="3" customWidth="1"/>
    <col min="22" max="22" width="8.109375" style="3" customWidth="1"/>
    <col min="23" max="24" width="6.88671875" style="3" customWidth="1"/>
    <col min="25" max="25" width="8.6640625" style="3" customWidth="1"/>
    <col min="26" max="26" width="1.33203125" style="3" customWidth="1"/>
    <col min="27" max="16384" width="9" style="3"/>
  </cols>
  <sheetData>
    <row r="2" spans="2:29" ht="24.9" customHeight="1" x14ac:dyDescent="0.15">
      <c r="B2" s="28" t="s">
        <v>339</v>
      </c>
      <c r="C2" s="4"/>
      <c r="D2" s="4"/>
      <c r="E2" s="4"/>
      <c r="F2" s="4"/>
      <c r="G2" s="4"/>
      <c r="H2" s="4"/>
      <c r="I2" s="4"/>
      <c r="J2" s="4"/>
      <c r="K2" s="27"/>
      <c r="L2" s="4"/>
      <c r="M2" s="27"/>
      <c r="N2" s="200"/>
      <c r="O2" s="201"/>
      <c r="P2" s="545"/>
      <c r="Q2" s="546"/>
      <c r="R2" s="546"/>
      <c r="S2" s="547"/>
      <c r="T2" s="358" t="s">
        <v>55</v>
      </c>
      <c r="U2" s="358"/>
      <c r="V2" s="548" t="s">
        <v>612</v>
      </c>
      <c r="W2" s="548"/>
      <c r="X2" s="548"/>
      <c r="Y2" s="548"/>
    </row>
    <row r="3" spans="2:29" ht="20.100000000000001" customHeight="1" x14ac:dyDescent="0.15">
      <c r="B3" s="354" t="s">
        <v>27</v>
      </c>
      <c r="C3" s="354"/>
      <c r="D3" s="537" t="s">
        <v>613</v>
      </c>
      <c r="E3" s="537"/>
      <c r="F3" s="537"/>
      <c r="G3" s="537"/>
      <c r="H3" s="358" t="s">
        <v>28</v>
      </c>
      <c r="I3" s="358"/>
      <c r="J3" s="462" t="s">
        <v>579</v>
      </c>
      <c r="K3" s="462"/>
      <c r="L3" s="462"/>
      <c r="M3" s="462"/>
      <c r="N3" s="358" t="s">
        <v>10</v>
      </c>
      <c r="O3" s="358"/>
      <c r="P3" s="332" t="s">
        <v>580</v>
      </c>
      <c r="Q3" s="332"/>
      <c r="R3" s="332"/>
      <c r="S3" s="332"/>
      <c r="T3" s="358" t="s">
        <v>16</v>
      </c>
      <c r="U3" s="358"/>
      <c r="V3" s="541" t="s">
        <v>353</v>
      </c>
      <c r="W3" s="541"/>
      <c r="X3" s="541"/>
      <c r="Y3" s="541"/>
    </row>
    <row r="4" spans="2:29" ht="20.100000000000001" customHeight="1" x14ac:dyDescent="0.15">
      <c r="B4" s="364" t="s">
        <v>11</v>
      </c>
      <c r="C4" s="364"/>
      <c r="D4" s="535" t="s">
        <v>674</v>
      </c>
      <c r="E4" s="535"/>
      <c r="F4" s="535"/>
      <c r="G4" s="535"/>
      <c r="H4" s="358"/>
      <c r="I4" s="358"/>
      <c r="J4" s="462"/>
      <c r="K4" s="537"/>
      <c r="L4" s="537"/>
      <c r="M4" s="537"/>
      <c r="N4" s="354"/>
      <c r="O4" s="354"/>
      <c r="P4" s="538"/>
      <c r="Q4" s="538"/>
      <c r="R4" s="538"/>
      <c r="S4" s="538"/>
      <c r="T4" s="354" t="s">
        <v>17</v>
      </c>
      <c r="U4" s="354"/>
      <c r="V4" s="536" t="s">
        <v>353</v>
      </c>
      <c r="W4" s="536"/>
      <c r="X4" s="536"/>
      <c r="Y4" s="536"/>
    </row>
    <row r="5" spans="2:29" ht="20.100000000000001" customHeight="1" x14ac:dyDescent="0.15">
      <c r="B5" s="331" t="s">
        <v>12</v>
      </c>
      <c r="C5" s="331"/>
      <c r="D5" s="2" t="s">
        <v>13</v>
      </c>
      <c r="E5" s="332" t="s">
        <v>581</v>
      </c>
      <c r="F5" s="332"/>
      <c r="G5" s="332"/>
      <c r="H5" s="358" t="s">
        <v>264</v>
      </c>
      <c r="I5" s="358"/>
      <c r="J5" s="264"/>
      <c r="K5" s="332" t="s">
        <v>677</v>
      </c>
      <c r="L5" s="332"/>
      <c r="M5" s="332"/>
      <c r="N5" s="332"/>
      <c r="O5" s="539" t="s">
        <v>245</v>
      </c>
      <c r="P5" s="539"/>
      <c r="Q5" s="541">
        <v>45280</v>
      </c>
      <c r="R5" s="541"/>
      <c r="S5" s="541"/>
      <c r="T5" s="358" t="s">
        <v>44</v>
      </c>
      <c r="U5" s="358"/>
      <c r="V5" s="226" t="s">
        <v>43</v>
      </c>
      <c r="W5" s="543">
        <f>'様式A-1'!Z5</f>
        <v>1066</v>
      </c>
      <c r="X5" s="544"/>
      <c r="Y5" s="66" t="s">
        <v>42</v>
      </c>
    </row>
    <row r="6" spans="2:29" ht="20.100000000000001" customHeight="1" x14ac:dyDescent="0.15">
      <c r="B6" s="331"/>
      <c r="C6" s="331"/>
      <c r="D6" s="2" t="s">
        <v>14</v>
      </c>
      <c r="E6" s="332" t="s">
        <v>1286</v>
      </c>
      <c r="F6" s="332"/>
      <c r="G6" s="332"/>
      <c r="H6" s="358" t="s">
        <v>265</v>
      </c>
      <c r="I6" s="358"/>
      <c r="J6" s="264"/>
      <c r="K6" s="332" t="s">
        <v>678</v>
      </c>
      <c r="L6" s="332"/>
      <c r="M6" s="332"/>
      <c r="N6" s="332"/>
      <c r="O6" s="540"/>
      <c r="P6" s="540"/>
      <c r="Q6" s="542"/>
      <c r="R6" s="542"/>
      <c r="S6" s="542"/>
      <c r="T6" s="358" t="s">
        <v>15</v>
      </c>
      <c r="U6" s="358"/>
      <c r="V6" s="332" t="s">
        <v>524</v>
      </c>
      <c r="W6" s="332"/>
      <c r="X6" s="332"/>
      <c r="Y6" s="332"/>
    </row>
    <row r="7" spans="2:29" ht="6.9" customHeight="1" x14ac:dyDescent="0.15">
      <c r="B7" s="496" t="s">
        <v>18</v>
      </c>
      <c r="C7" s="497" t="s">
        <v>19</v>
      </c>
      <c r="D7" s="500">
        <v>341718.3</v>
      </c>
      <c r="E7" s="501"/>
      <c r="F7" s="482" t="s">
        <v>20</v>
      </c>
      <c r="G7" s="483"/>
      <c r="H7" s="482" t="s">
        <v>21</v>
      </c>
      <c r="I7" s="484"/>
      <c r="J7" s="333" t="s">
        <v>22</v>
      </c>
      <c r="K7" s="505"/>
      <c r="L7" s="518" t="s">
        <v>36</v>
      </c>
      <c r="M7" s="519">
        <v>19</v>
      </c>
      <c r="N7" s="518" t="s">
        <v>35</v>
      </c>
      <c r="O7" s="519">
        <v>27</v>
      </c>
      <c r="P7" s="524" t="s">
        <v>34</v>
      </c>
      <c r="Q7" s="516"/>
      <c r="R7" s="506" t="s">
        <v>41</v>
      </c>
      <c r="S7" s="507"/>
      <c r="T7" s="508" t="s">
        <v>62</v>
      </c>
      <c r="U7" s="509"/>
      <c r="V7" s="526" t="s">
        <v>40</v>
      </c>
      <c r="W7" s="531" t="s">
        <v>300</v>
      </c>
      <c r="X7" s="532"/>
      <c r="Y7" s="529"/>
    </row>
    <row r="8" spans="2:29" ht="6.9" customHeight="1" x14ac:dyDescent="0.15">
      <c r="B8" s="496"/>
      <c r="C8" s="498"/>
      <c r="D8" s="502"/>
      <c r="E8" s="503"/>
      <c r="F8" s="506"/>
      <c r="G8" s="534"/>
      <c r="H8" s="506"/>
      <c r="I8" s="507"/>
      <c r="J8" s="320"/>
      <c r="K8" s="505"/>
      <c r="L8" s="518"/>
      <c r="M8" s="519"/>
      <c r="N8" s="518"/>
      <c r="O8" s="519"/>
      <c r="P8" s="524"/>
      <c r="Q8" s="516"/>
      <c r="R8" s="506"/>
      <c r="S8" s="507"/>
      <c r="T8" s="508"/>
      <c r="U8" s="509"/>
      <c r="V8" s="527"/>
      <c r="W8" s="533"/>
      <c r="X8" s="533"/>
      <c r="Y8" s="504"/>
    </row>
    <row r="9" spans="2:29" ht="6.9" customHeight="1" x14ac:dyDescent="0.15">
      <c r="B9" s="496"/>
      <c r="C9" s="499"/>
      <c r="D9" s="312"/>
      <c r="E9" s="314"/>
      <c r="F9" s="506"/>
      <c r="G9" s="534"/>
      <c r="H9" s="506"/>
      <c r="I9" s="507"/>
      <c r="J9" s="320"/>
      <c r="K9" s="505"/>
      <c r="L9" s="518"/>
      <c r="M9" s="519"/>
      <c r="N9" s="518"/>
      <c r="O9" s="519"/>
      <c r="P9" s="524"/>
      <c r="Q9" s="516"/>
      <c r="R9" s="506"/>
      <c r="S9" s="507"/>
      <c r="T9" s="508"/>
      <c r="U9" s="509"/>
      <c r="V9" s="527"/>
      <c r="W9" s="533"/>
      <c r="X9" s="533"/>
      <c r="Y9" s="504"/>
    </row>
    <row r="10" spans="2:29" ht="6.9" customHeight="1" x14ac:dyDescent="0.15">
      <c r="B10" s="496"/>
      <c r="C10" s="497" t="s">
        <v>23</v>
      </c>
      <c r="D10" s="500">
        <v>1311138.6000000001</v>
      </c>
      <c r="E10" s="501"/>
      <c r="F10" s="506"/>
      <c r="G10" s="534"/>
      <c r="H10" s="506"/>
      <c r="I10" s="507"/>
      <c r="J10" s="320"/>
      <c r="K10" s="505"/>
      <c r="L10" s="518"/>
      <c r="M10" s="520"/>
      <c r="N10" s="518"/>
      <c r="O10" s="520"/>
      <c r="P10" s="524"/>
      <c r="Q10" s="517"/>
      <c r="R10" s="506"/>
      <c r="S10" s="507"/>
      <c r="T10" s="508"/>
      <c r="U10" s="509"/>
      <c r="V10" s="527"/>
      <c r="W10" s="533"/>
      <c r="X10" s="533"/>
      <c r="Y10" s="504"/>
    </row>
    <row r="11" spans="2:29" ht="6.9" customHeight="1" x14ac:dyDescent="0.15">
      <c r="B11" s="496"/>
      <c r="C11" s="498"/>
      <c r="D11" s="502"/>
      <c r="E11" s="503"/>
      <c r="F11" s="506"/>
      <c r="G11" s="534"/>
      <c r="H11" s="506"/>
      <c r="I11" s="507"/>
      <c r="J11" s="333" t="s">
        <v>24</v>
      </c>
      <c r="K11" s="335"/>
      <c r="L11" s="354" t="s">
        <v>36</v>
      </c>
      <c r="M11" s="530">
        <v>107</v>
      </c>
      <c r="N11" s="354" t="s">
        <v>35</v>
      </c>
      <c r="O11" s="515">
        <v>1</v>
      </c>
      <c r="P11" s="523" t="s">
        <v>34</v>
      </c>
      <c r="Q11" s="515"/>
      <c r="R11" s="506"/>
      <c r="S11" s="507"/>
      <c r="T11" s="508"/>
      <c r="U11" s="509"/>
      <c r="V11" s="527"/>
      <c r="W11" s="533"/>
      <c r="X11" s="533"/>
      <c r="Y11" s="504"/>
    </row>
    <row r="12" spans="2:29" ht="6.9" customHeight="1" x14ac:dyDescent="0.15">
      <c r="B12" s="496"/>
      <c r="C12" s="499"/>
      <c r="D12" s="312"/>
      <c r="E12" s="314"/>
      <c r="F12" s="506"/>
      <c r="G12" s="534"/>
      <c r="H12" s="506"/>
      <c r="I12" s="507"/>
      <c r="J12" s="320"/>
      <c r="K12" s="505"/>
      <c r="L12" s="518"/>
      <c r="M12" s="519"/>
      <c r="N12" s="518"/>
      <c r="O12" s="516"/>
      <c r="P12" s="524"/>
      <c r="Q12" s="516"/>
      <c r="R12" s="506"/>
      <c r="S12" s="507"/>
      <c r="T12" s="508"/>
      <c r="U12" s="509"/>
      <c r="V12" s="527"/>
      <c r="W12" s="533"/>
      <c r="X12" s="533"/>
      <c r="Y12" s="504"/>
    </row>
    <row r="13" spans="2:29" ht="6.9" customHeight="1" x14ac:dyDescent="0.15">
      <c r="B13" s="496" t="s">
        <v>25</v>
      </c>
      <c r="C13" s="497" t="s">
        <v>19</v>
      </c>
      <c r="D13" s="500">
        <v>341643.6</v>
      </c>
      <c r="E13" s="501"/>
      <c r="F13" s="506"/>
      <c r="G13" s="534"/>
      <c r="H13" s="506"/>
      <c r="I13" s="507"/>
      <c r="J13" s="320"/>
      <c r="K13" s="505"/>
      <c r="L13" s="518"/>
      <c r="M13" s="519"/>
      <c r="N13" s="518"/>
      <c r="O13" s="516"/>
      <c r="P13" s="524"/>
      <c r="Q13" s="516"/>
      <c r="R13" s="506"/>
      <c r="S13" s="507"/>
      <c r="T13" s="508"/>
      <c r="U13" s="509"/>
      <c r="V13" s="527"/>
      <c r="W13" s="521" t="s">
        <v>281</v>
      </c>
      <c r="X13" s="522"/>
      <c r="Y13" s="504">
        <v>1</v>
      </c>
    </row>
    <row r="14" spans="2:29" ht="6.9" customHeight="1" x14ac:dyDescent="0.15">
      <c r="B14" s="497"/>
      <c r="C14" s="498"/>
      <c r="D14" s="502"/>
      <c r="E14" s="503"/>
      <c r="F14" s="506"/>
      <c r="G14" s="534"/>
      <c r="H14" s="506"/>
      <c r="I14" s="507"/>
      <c r="J14" s="321"/>
      <c r="K14" s="337"/>
      <c r="L14" s="518"/>
      <c r="M14" s="520"/>
      <c r="N14" s="518"/>
      <c r="O14" s="517"/>
      <c r="P14" s="524"/>
      <c r="Q14" s="517"/>
      <c r="R14" s="506"/>
      <c r="S14" s="507"/>
      <c r="T14" s="508"/>
      <c r="U14" s="509"/>
      <c r="V14" s="527"/>
      <c r="W14" s="522"/>
      <c r="X14" s="522"/>
      <c r="Y14" s="504"/>
    </row>
    <row r="15" spans="2:29" ht="6.9" customHeight="1" x14ac:dyDescent="0.15">
      <c r="B15" s="497"/>
      <c r="C15" s="499"/>
      <c r="D15" s="312"/>
      <c r="E15" s="314"/>
      <c r="F15" s="506"/>
      <c r="G15" s="534"/>
      <c r="H15" s="506"/>
      <c r="I15" s="507"/>
      <c r="J15" s="320" t="s">
        <v>26</v>
      </c>
      <c r="K15" s="505"/>
      <c r="L15" s="354" t="s">
        <v>36</v>
      </c>
      <c r="M15" s="512">
        <v>7</v>
      </c>
      <c r="N15" s="354" t="s">
        <v>35</v>
      </c>
      <c r="O15" s="512"/>
      <c r="P15" s="523" t="s">
        <v>34</v>
      </c>
      <c r="Q15" s="512"/>
      <c r="R15" s="506"/>
      <c r="S15" s="507"/>
      <c r="T15" s="508"/>
      <c r="U15" s="509"/>
      <c r="V15" s="527"/>
      <c r="W15" s="522"/>
      <c r="X15" s="522"/>
      <c r="Y15" s="504"/>
      <c r="AC15" s="3">
        <v>0</v>
      </c>
    </row>
    <row r="16" spans="2:29" ht="6.9" customHeight="1" x14ac:dyDescent="0.15">
      <c r="B16" s="497"/>
      <c r="C16" s="497" t="s">
        <v>23</v>
      </c>
      <c r="D16" s="500">
        <v>1311138.2</v>
      </c>
      <c r="E16" s="501"/>
      <c r="F16" s="506"/>
      <c r="G16" s="534"/>
      <c r="H16" s="506"/>
      <c r="I16" s="507"/>
      <c r="J16" s="320"/>
      <c r="K16" s="505"/>
      <c r="L16" s="518"/>
      <c r="M16" s="513"/>
      <c r="N16" s="518"/>
      <c r="O16" s="513"/>
      <c r="P16" s="524"/>
      <c r="Q16" s="513"/>
      <c r="R16" s="506"/>
      <c r="S16" s="507"/>
      <c r="T16" s="508"/>
      <c r="U16" s="509"/>
      <c r="V16" s="527"/>
      <c r="W16" s="522"/>
      <c r="X16" s="522"/>
      <c r="Y16" s="504"/>
    </row>
    <row r="17" spans="2:25" ht="6.9" customHeight="1" x14ac:dyDescent="0.15">
      <c r="B17" s="497"/>
      <c r="C17" s="498"/>
      <c r="D17" s="502"/>
      <c r="E17" s="503"/>
      <c r="F17" s="506"/>
      <c r="G17" s="534"/>
      <c r="H17" s="506"/>
      <c r="I17" s="507"/>
      <c r="J17" s="320"/>
      <c r="K17" s="505"/>
      <c r="L17" s="518"/>
      <c r="M17" s="513"/>
      <c r="N17" s="518"/>
      <c r="O17" s="513"/>
      <c r="P17" s="524"/>
      <c r="Q17" s="513"/>
      <c r="R17" s="506"/>
      <c r="S17" s="507"/>
      <c r="T17" s="508"/>
      <c r="U17" s="509"/>
      <c r="V17" s="527"/>
      <c r="W17" s="522"/>
      <c r="X17" s="522"/>
      <c r="Y17" s="504"/>
    </row>
    <row r="18" spans="2:25" ht="6.9" customHeight="1" x14ac:dyDescent="0.15">
      <c r="B18" s="496"/>
      <c r="C18" s="499"/>
      <c r="D18" s="312"/>
      <c r="E18" s="314"/>
      <c r="F18" s="485"/>
      <c r="G18" s="486"/>
      <c r="H18" s="485"/>
      <c r="I18" s="487"/>
      <c r="J18" s="321"/>
      <c r="K18" s="337"/>
      <c r="L18" s="364"/>
      <c r="M18" s="514"/>
      <c r="N18" s="364"/>
      <c r="O18" s="514"/>
      <c r="P18" s="525"/>
      <c r="Q18" s="514"/>
      <c r="R18" s="485"/>
      <c r="S18" s="487"/>
      <c r="T18" s="510"/>
      <c r="U18" s="511"/>
      <c r="V18" s="528"/>
      <c r="W18" s="522"/>
      <c r="X18" s="522"/>
      <c r="Y18" s="504"/>
    </row>
    <row r="19" spans="2:25" ht="31.35" customHeight="1" x14ac:dyDescent="0.15">
      <c r="B19" s="488" t="s">
        <v>9</v>
      </c>
      <c r="C19" s="489"/>
      <c r="D19" s="490"/>
      <c r="E19" s="490"/>
      <c r="F19" s="490"/>
      <c r="G19" s="490"/>
      <c r="H19" s="490"/>
      <c r="I19" s="490"/>
      <c r="J19" s="490"/>
      <c r="K19" s="490"/>
      <c r="L19" s="490"/>
      <c r="M19" s="490"/>
      <c r="N19" s="490"/>
      <c r="O19" s="490"/>
      <c r="P19" s="490"/>
      <c r="Q19" s="490"/>
      <c r="R19" s="490"/>
      <c r="S19" s="490"/>
      <c r="T19" s="490"/>
      <c r="U19" s="490"/>
      <c r="V19" s="490"/>
      <c r="W19" s="490"/>
      <c r="X19" s="490"/>
      <c r="Y19" s="491"/>
    </row>
    <row r="20" spans="2:25" ht="39.9" customHeight="1" x14ac:dyDescent="0.15">
      <c r="B20" s="488"/>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8"/>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8"/>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8"/>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8"/>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8"/>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8"/>
      <c r="C26" s="23"/>
      <c r="D26" s="1"/>
      <c r="E26" s="1"/>
      <c r="G26" s="26"/>
      <c r="H26" s="26"/>
      <c r="I26" s="26"/>
      <c r="J26" s="26"/>
      <c r="K26" s="26"/>
      <c r="L26" s="1"/>
      <c r="M26" s="23"/>
      <c r="N26" s="23"/>
      <c r="O26" s="1"/>
      <c r="P26" s="492" t="s">
        <v>299</v>
      </c>
      <c r="Q26" s="492"/>
      <c r="R26" s="492"/>
      <c r="S26" s="492"/>
      <c r="T26" s="492"/>
      <c r="U26" s="492"/>
      <c r="V26" s="492"/>
      <c r="W26" s="492"/>
      <c r="X26" s="492"/>
      <c r="Y26" s="493"/>
    </row>
    <row r="27" spans="2:25" ht="45" customHeight="1" x14ac:dyDescent="0.15">
      <c r="B27" s="473"/>
      <c r="C27" s="22"/>
      <c r="D27" s="20"/>
      <c r="E27" s="25"/>
      <c r="F27" s="21"/>
      <c r="G27" s="20"/>
      <c r="H27" s="20"/>
      <c r="I27" s="20"/>
      <c r="J27" s="20"/>
      <c r="K27" s="20"/>
      <c r="L27" s="20"/>
      <c r="M27" s="20"/>
      <c r="N27" s="20"/>
      <c r="O27" s="19"/>
      <c r="P27" s="494"/>
      <c r="Q27" s="494"/>
      <c r="R27" s="494"/>
      <c r="S27" s="494"/>
      <c r="T27" s="494"/>
      <c r="U27" s="494"/>
      <c r="V27" s="494"/>
      <c r="W27" s="494"/>
      <c r="X27" s="494"/>
      <c r="Y27" s="495"/>
    </row>
    <row r="28" spans="2:25" ht="15" customHeight="1" x14ac:dyDescent="0.15">
      <c r="C28" s="4" t="s">
        <v>255</v>
      </c>
    </row>
    <row r="29" spans="2:25" ht="15" customHeight="1" x14ac:dyDescent="0.15">
      <c r="C29" s="1" t="s">
        <v>565</v>
      </c>
    </row>
    <row r="30" spans="2:25" ht="11.4" customHeight="1" x14ac:dyDescent="0.15">
      <c r="C30" s="3" t="s">
        <v>566</v>
      </c>
    </row>
    <row r="31" spans="2:25" x14ac:dyDescent="0.15">
      <c r="C31" s="1" t="s">
        <v>301</v>
      </c>
    </row>
    <row r="32" spans="2:25" x14ac:dyDescent="0.15">
      <c r="C32" s="1" t="s">
        <v>256</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F225983-9F76-4433-A4D4-08CC01A70A9C}">
          <x14:formula1>
            <xm:f>'(参考)リスト'!$E$6:$E$7</xm:f>
          </x14:formula1>
          <xm:sqref>V4:Y4</xm:sqref>
        </x14:dataValidation>
        <x14:dataValidation type="list" allowBlank="1" showInputMessage="1" showErrorMessage="1" xr:uid="{F0A00F7E-D3F3-4382-AE03-F4755DE11B7A}">
          <x14:formula1>
            <xm:f>'(参考)リスト'!$D$6:$D$7</xm:f>
          </x14:formula1>
          <xm:sqref>V3:Y3</xm:sqref>
        </x14:dataValidation>
        <x14:dataValidation type="list" allowBlank="1" showInputMessage="1" showErrorMessage="1" xr:uid="{B9899E9C-BD43-4E73-9C97-CD5F4B38F3D6}">
          <x14:formula1>
            <xm:f>'(参考)リスト'!$B$6:$B$12</xm:f>
          </x14:formula1>
          <xm:sqref>V6:Y6</xm:sqref>
        </x14:dataValidation>
        <x14:dataValidation type="list" allowBlank="1" showInputMessage="1" showErrorMessage="1" xr:uid="{8B952CF1-058D-4D44-8DCC-A87FA83CED48}">
          <x14:formula1>
            <xm:f>'(参考)リスト'!$G$16:$G$19</xm:f>
          </x14:formula1>
          <xm:sqref>T7:U18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F9BD-FBC9-425A-9F7C-13A419DFB856}">
  <sheetPr>
    <pageSetUpPr fitToPage="1"/>
  </sheetPr>
  <dimension ref="B2:AC32"/>
  <sheetViews>
    <sheetView showGridLines="0" showZeros="0" view="pageBreakPreview" zoomScaleNormal="100" zoomScaleSheetLayoutView="100" workbookViewId="0">
      <selection activeCell="M7" sqref="M7:M10"/>
    </sheetView>
  </sheetViews>
  <sheetFormatPr defaultColWidth="9" defaultRowHeight="12" x14ac:dyDescent="0.15"/>
  <cols>
    <col min="1" max="1" width="1.6640625" style="3" customWidth="1"/>
    <col min="2" max="2" width="4.109375" style="3" customWidth="1"/>
    <col min="3" max="21" width="5.88671875" style="3" customWidth="1"/>
    <col min="22" max="22" width="8.109375" style="3" customWidth="1"/>
    <col min="23" max="24" width="6.88671875" style="3" customWidth="1"/>
    <col min="25" max="25" width="8.6640625" style="3" customWidth="1"/>
    <col min="26" max="26" width="1.33203125" style="3" customWidth="1"/>
    <col min="27" max="16384" width="9" style="3"/>
  </cols>
  <sheetData>
    <row r="2" spans="2:29" ht="24.9" customHeight="1" x14ac:dyDescent="0.15">
      <c r="B2" s="28" t="s">
        <v>339</v>
      </c>
      <c r="C2" s="4"/>
      <c r="D2" s="4"/>
      <c r="E2" s="4"/>
      <c r="F2" s="4"/>
      <c r="G2" s="4"/>
      <c r="H2" s="4"/>
      <c r="I2" s="4"/>
      <c r="J2" s="4"/>
      <c r="K2" s="27"/>
      <c r="L2" s="4"/>
      <c r="M2" s="27"/>
      <c r="N2" s="200"/>
      <c r="O2" s="201"/>
      <c r="P2" s="545"/>
      <c r="Q2" s="546"/>
      <c r="R2" s="546"/>
      <c r="S2" s="547"/>
      <c r="T2" s="358" t="s">
        <v>55</v>
      </c>
      <c r="U2" s="358"/>
      <c r="V2" s="548" t="s">
        <v>612</v>
      </c>
      <c r="W2" s="548"/>
      <c r="X2" s="548"/>
      <c r="Y2" s="548"/>
    </row>
    <row r="3" spans="2:29" ht="20.100000000000001" customHeight="1" x14ac:dyDescent="0.15">
      <c r="B3" s="354" t="s">
        <v>27</v>
      </c>
      <c r="C3" s="354"/>
      <c r="D3" s="537" t="s">
        <v>613</v>
      </c>
      <c r="E3" s="537"/>
      <c r="F3" s="537"/>
      <c r="G3" s="537"/>
      <c r="H3" s="358" t="s">
        <v>28</v>
      </c>
      <c r="I3" s="358"/>
      <c r="J3" s="462" t="s">
        <v>579</v>
      </c>
      <c r="K3" s="462"/>
      <c r="L3" s="462"/>
      <c r="M3" s="462"/>
      <c r="N3" s="358" t="s">
        <v>10</v>
      </c>
      <c r="O3" s="358"/>
      <c r="P3" s="332" t="s">
        <v>580</v>
      </c>
      <c r="Q3" s="332"/>
      <c r="R3" s="332"/>
      <c r="S3" s="332"/>
      <c r="T3" s="358" t="s">
        <v>16</v>
      </c>
      <c r="U3" s="358"/>
      <c r="V3" s="541" t="s">
        <v>353</v>
      </c>
      <c r="W3" s="541"/>
      <c r="X3" s="541"/>
      <c r="Y3" s="541"/>
    </row>
    <row r="4" spans="2:29" ht="20.100000000000001" customHeight="1" x14ac:dyDescent="0.15">
      <c r="B4" s="364" t="s">
        <v>11</v>
      </c>
      <c r="C4" s="364"/>
      <c r="D4" s="535" t="s">
        <v>674</v>
      </c>
      <c r="E4" s="535"/>
      <c r="F4" s="535"/>
      <c r="G4" s="535"/>
      <c r="H4" s="358"/>
      <c r="I4" s="358"/>
      <c r="J4" s="462"/>
      <c r="K4" s="537"/>
      <c r="L4" s="537"/>
      <c r="M4" s="537"/>
      <c r="N4" s="354"/>
      <c r="O4" s="354"/>
      <c r="P4" s="538"/>
      <c r="Q4" s="538"/>
      <c r="R4" s="538"/>
      <c r="S4" s="538"/>
      <c r="T4" s="354" t="s">
        <v>17</v>
      </c>
      <c r="U4" s="354"/>
      <c r="V4" s="536" t="s">
        <v>353</v>
      </c>
      <c r="W4" s="536"/>
      <c r="X4" s="536"/>
      <c r="Y4" s="536"/>
    </row>
    <row r="5" spans="2:29" ht="20.100000000000001" customHeight="1" x14ac:dyDescent="0.15">
      <c r="B5" s="331" t="s">
        <v>12</v>
      </c>
      <c r="C5" s="331"/>
      <c r="D5" s="2" t="s">
        <v>13</v>
      </c>
      <c r="E5" s="332" t="s">
        <v>581</v>
      </c>
      <c r="F5" s="332"/>
      <c r="G5" s="332"/>
      <c r="H5" s="358" t="s">
        <v>264</v>
      </c>
      <c r="I5" s="358"/>
      <c r="J5" s="264"/>
      <c r="K5" s="332" t="s">
        <v>677</v>
      </c>
      <c r="L5" s="332"/>
      <c r="M5" s="332"/>
      <c r="N5" s="332"/>
      <c r="O5" s="539" t="s">
        <v>245</v>
      </c>
      <c r="P5" s="539"/>
      <c r="Q5" s="541">
        <v>45280</v>
      </c>
      <c r="R5" s="541"/>
      <c r="S5" s="541"/>
      <c r="T5" s="358" t="s">
        <v>44</v>
      </c>
      <c r="U5" s="358"/>
      <c r="V5" s="226" t="s">
        <v>43</v>
      </c>
      <c r="W5" s="543">
        <f>'様式A-1'!Z5</f>
        <v>1066</v>
      </c>
      <c r="X5" s="544"/>
      <c r="Y5" s="66" t="s">
        <v>42</v>
      </c>
    </row>
    <row r="6" spans="2:29" ht="20.100000000000001" customHeight="1" x14ac:dyDescent="0.15">
      <c r="B6" s="331"/>
      <c r="C6" s="331"/>
      <c r="D6" s="2" t="s">
        <v>14</v>
      </c>
      <c r="E6" s="332" t="s">
        <v>1286</v>
      </c>
      <c r="F6" s="332"/>
      <c r="G6" s="332"/>
      <c r="H6" s="358" t="s">
        <v>265</v>
      </c>
      <c r="I6" s="358"/>
      <c r="J6" s="264"/>
      <c r="K6" s="332" t="s">
        <v>678</v>
      </c>
      <c r="L6" s="332"/>
      <c r="M6" s="332"/>
      <c r="N6" s="332"/>
      <c r="O6" s="540"/>
      <c r="P6" s="540"/>
      <c r="Q6" s="542"/>
      <c r="R6" s="542"/>
      <c r="S6" s="542"/>
      <c r="T6" s="358" t="s">
        <v>15</v>
      </c>
      <c r="U6" s="358"/>
      <c r="V6" s="332" t="s">
        <v>524</v>
      </c>
      <c r="W6" s="332"/>
      <c r="X6" s="332"/>
      <c r="Y6" s="332"/>
    </row>
    <row r="7" spans="2:29" ht="6.9" customHeight="1" x14ac:dyDescent="0.15">
      <c r="B7" s="496" t="s">
        <v>18</v>
      </c>
      <c r="C7" s="497" t="s">
        <v>19</v>
      </c>
      <c r="D7" s="500">
        <v>341718.3</v>
      </c>
      <c r="E7" s="501"/>
      <c r="F7" s="482" t="s">
        <v>20</v>
      </c>
      <c r="G7" s="483"/>
      <c r="H7" s="482" t="s">
        <v>21</v>
      </c>
      <c r="I7" s="484"/>
      <c r="J7" s="333" t="s">
        <v>22</v>
      </c>
      <c r="K7" s="505"/>
      <c r="L7" s="518" t="s">
        <v>36</v>
      </c>
      <c r="M7" s="519">
        <v>19</v>
      </c>
      <c r="N7" s="518" t="s">
        <v>35</v>
      </c>
      <c r="O7" s="519">
        <v>27</v>
      </c>
      <c r="P7" s="524" t="s">
        <v>34</v>
      </c>
      <c r="Q7" s="516"/>
      <c r="R7" s="506" t="s">
        <v>41</v>
      </c>
      <c r="S7" s="507"/>
      <c r="T7" s="508" t="s">
        <v>62</v>
      </c>
      <c r="U7" s="509"/>
      <c r="V7" s="526" t="s">
        <v>40</v>
      </c>
      <c r="W7" s="531" t="s">
        <v>300</v>
      </c>
      <c r="X7" s="532"/>
      <c r="Y7" s="529"/>
    </row>
    <row r="8" spans="2:29" ht="6.9" customHeight="1" x14ac:dyDescent="0.15">
      <c r="B8" s="496"/>
      <c r="C8" s="498"/>
      <c r="D8" s="502"/>
      <c r="E8" s="503"/>
      <c r="F8" s="506"/>
      <c r="G8" s="534"/>
      <c r="H8" s="506"/>
      <c r="I8" s="507"/>
      <c r="J8" s="320"/>
      <c r="K8" s="505"/>
      <c r="L8" s="518"/>
      <c r="M8" s="519"/>
      <c r="N8" s="518"/>
      <c r="O8" s="519"/>
      <c r="P8" s="524"/>
      <c r="Q8" s="516"/>
      <c r="R8" s="506"/>
      <c r="S8" s="507"/>
      <c r="T8" s="508"/>
      <c r="U8" s="509"/>
      <c r="V8" s="527"/>
      <c r="W8" s="533"/>
      <c r="X8" s="533"/>
      <c r="Y8" s="504"/>
    </row>
    <row r="9" spans="2:29" ht="6.9" customHeight="1" x14ac:dyDescent="0.15">
      <c r="B9" s="496"/>
      <c r="C9" s="499"/>
      <c r="D9" s="312"/>
      <c r="E9" s="314"/>
      <c r="F9" s="506"/>
      <c r="G9" s="534"/>
      <c r="H9" s="506"/>
      <c r="I9" s="507"/>
      <c r="J9" s="320"/>
      <c r="K9" s="505"/>
      <c r="L9" s="518"/>
      <c r="M9" s="519"/>
      <c r="N9" s="518"/>
      <c r="O9" s="519"/>
      <c r="P9" s="524"/>
      <c r="Q9" s="516"/>
      <c r="R9" s="506"/>
      <c r="S9" s="507"/>
      <c r="T9" s="508"/>
      <c r="U9" s="509"/>
      <c r="V9" s="527"/>
      <c r="W9" s="533"/>
      <c r="X9" s="533"/>
      <c r="Y9" s="504"/>
    </row>
    <row r="10" spans="2:29" ht="6.9" customHeight="1" x14ac:dyDescent="0.15">
      <c r="B10" s="496"/>
      <c r="C10" s="497" t="s">
        <v>23</v>
      </c>
      <c r="D10" s="500">
        <v>1311138.6000000001</v>
      </c>
      <c r="E10" s="501"/>
      <c r="F10" s="506"/>
      <c r="G10" s="534"/>
      <c r="H10" s="506"/>
      <c r="I10" s="507"/>
      <c r="J10" s="320"/>
      <c r="K10" s="505"/>
      <c r="L10" s="518"/>
      <c r="M10" s="520"/>
      <c r="N10" s="518"/>
      <c r="O10" s="520"/>
      <c r="P10" s="524"/>
      <c r="Q10" s="517"/>
      <c r="R10" s="506"/>
      <c r="S10" s="507"/>
      <c r="T10" s="508"/>
      <c r="U10" s="509"/>
      <c r="V10" s="527"/>
      <c r="W10" s="533"/>
      <c r="X10" s="533"/>
      <c r="Y10" s="504"/>
    </row>
    <row r="11" spans="2:29" ht="6.9" customHeight="1" x14ac:dyDescent="0.15">
      <c r="B11" s="496"/>
      <c r="C11" s="498"/>
      <c r="D11" s="502"/>
      <c r="E11" s="503"/>
      <c r="F11" s="506"/>
      <c r="G11" s="534"/>
      <c r="H11" s="506"/>
      <c r="I11" s="507"/>
      <c r="J11" s="333" t="s">
        <v>24</v>
      </c>
      <c r="K11" s="335"/>
      <c r="L11" s="354" t="s">
        <v>36</v>
      </c>
      <c r="M11" s="530">
        <v>107</v>
      </c>
      <c r="N11" s="354" t="s">
        <v>35</v>
      </c>
      <c r="O11" s="515">
        <v>1</v>
      </c>
      <c r="P11" s="523" t="s">
        <v>34</v>
      </c>
      <c r="Q11" s="515"/>
      <c r="R11" s="506"/>
      <c r="S11" s="507"/>
      <c r="T11" s="508"/>
      <c r="U11" s="509"/>
      <c r="V11" s="527"/>
      <c r="W11" s="533"/>
      <c r="X11" s="533"/>
      <c r="Y11" s="504"/>
    </row>
    <row r="12" spans="2:29" ht="6.9" customHeight="1" x14ac:dyDescent="0.15">
      <c r="B12" s="496"/>
      <c r="C12" s="499"/>
      <c r="D12" s="312"/>
      <c r="E12" s="314"/>
      <c r="F12" s="506"/>
      <c r="G12" s="534"/>
      <c r="H12" s="506"/>
      <c r="I12" s="507"/>
      <c r="J12" s="320"/>
      <c r="K12" s="505"/>
      <c r="L12" s="518"/>
      <c r="M12" s="519"/>
      <c r="N12" s="518"/>
      <c r="O12" s="516"/>
      <c r="P12" s="524"/>
      <c r="Q12" s="516"/>
      <c r="R12" s="506"/>
      <c r="S12" s="507"/>
      <c r="T12" s="508"/>
      <c r="U12" s="509"/>
      <c r="V12" s="527"/>
      <c r="W12" s="533"/>
      <c r="X12" s="533"/>
      <c r="Y12" s="504"/>
    </row>
    <row r="13" spans="2:29" ht="6.9" customHeight="1" x14ac:dyDescent="0.15">
      <c r="B13" s="496" t="s">
        <v>25</v>
      </c>
      <c r="C13" s="497" t="s">
        <v>19</v>
      </c>
      <c r="D13" s="500">
        <v>341643.6</v>
      </c>
      <c r="E13" s="501"/>
      <c r="F13" s="506"/>
      <c r="G13" s="534"/>
      <c r="H13" s="506"/>
      <c r="I13" s="507"/>
      <c r="J13" s="320"/>
      <c r="K13" s="505"/>
      <c r="L13" s="518"/>
      <c r="M13" s="519"/>
      <c r="N13" s="518"/>
      <c r="O13" s="516"/>
      <c r="P13" s="524"/>
      <c r="Q13" s="516"/>
      <c r="R13" s="506"/>
      <c r="S13" s="507"/>
      <c r="T13" s="508"/>
      <c r="U13" s="509"/>
      <c r="V13" s="527"/>
      <c r="W13" s="521" t="s">
        <v>281</v>
      </c>
      <c r="X13" s="522"/>
      <c r="Y13" s="504">
        <v>1</v>
      </c>
    </row>
    <row r="14" spans="2:29" ht="6.9" customHeight="1" x14ac:dyDescent="0.15">
      <c r="B14" s="497"/>
      <c r="C14" s="498"/>
      <c r="D14" s="502"/>
      <c r="E14" s="503"/>
      <c r="F14" s="506"/>
      <c r="G14" s="534"/>
      <c r="H14" s="506"/>
      <c r="I14" s="507"/>
      <c r="J14" s="321"/>
      <c r="K14" s="337"/>
      <c r="L14" s="518"/>
      <c r="M14" s="520"/>
      <c r="N14" s="518"/>
      <c r="O14" s="517"/>
      <c r="P14" s="524"/>
      <c r="Q14" s="517"/>
      <c r="R14" s="506"/>
      <c r="S14" s="507"/>
      <c r="T14" s="508"/>
      <c r="U14" s="509"/>
      <c r="V14" s="527"/>
      <c r="W14" s="522"/>
      <c r="X14" s="522"/>
      <c r="Y14" s="504"/>
    </row>
    <row r="15" spans="2:29" ht="6.9" customHeight="1" x14ac:dyDescent="0.15">
      <c r="B15" s="497"/>
      <c r="C15" s="499"/>
      <c r="D15" s="312"/>
      <c r="E15" s="314"/>
      <c r="F15" s="506"/>
      <c r="G15" s="534"/>
      <c r="H15" s="506"/>
      <c r="I15" s="507"/>
      <c r="J15" s="320" t="s">
        <v>26</v>
      </c>
      <c r="K15" s="505"/>
      <c r="L15" s="354" t="s">
        <v>36</v>
      </c>
      <c r="M15" s="512">
        <v>7</v>
      </c>
      <c r="N15" s="354" t="s">
        <v>35</v>
      </c>
      <c r="O15" s="512"/>
      <c r="P15" s="523" t="s">
        <v>34</v>
      </c>
      <c r="Q15" s="512"/>
      <c r="R15" s="506"/>
      <c r="S15" s="507"/>
      <c r="T15" s="508"/>
      <c r="U15" s="509"/>
      <c r="V15" s="527"/>
      <c r="W15" s="522"/>
      <c r="X15" s="522"/>
      <c r="Y15" s="504"/>
      <c r="AC15" s="3">
        <v>0</v>
      </c>
    </row>
    <row r="16" spans="2:29" ht="6.9" customHeight="1" x14ac:dyDescent="0.15">
      <c r="B16" s="497"/>
      <c r="C16" s="497" t="s">
        <v>23</v>
      </c>
      <c r="D16" s="500">
        <v>1311138.2</v>
      </c>
      <c r="E16" s="501"/>
      <c r="F16" s="506"/>
      <c r="G16" s="534"/>
      <c r="H16" s="506"/>
      <c r="I16" s="507"/>
      <c r="J16" s="320"/>
      <c r="K16" s="505"/>
      <c r="L16" s="518"/>
      <c r="M16" s="513"/>
      <c r="N16" s="518"/>
      <c r="O16" s="513"/>
      <c r="P16" s="524"/>
      <c r="Q16" s="513"/>
      <c r="R16" s="506"/>
      <c r="S16" s="507"/>
      <c r="T16" s="508"/>
      <c r="U16" s="509"/>
      <c r="V16" s="527"/>
      <c r="W16" s="522"/>
      <c r="X16" s="522"/>
      <c r="Y16" s="504"/>
    </row>
    <row r="17" spans="2:25" ht="6.9" customHeight="1" x14ac:dyDescent="0.15">
      <c r="B17" s="497"/>
      <c r="C17" s="498"/>
      <c r="D17" s="502"/>
      <c r="E17" s="503"/>
      <c r="F17" s="506"/>
      <c r="G17" s="534"/>
      <c r="H17" s="506"/>
      <c r="I17" s="507"/>
      <c r="J17" s="320"/>
      <c r="K17" s="505"/>
      <c r="L17" s="518"/>
      <c r="M17" s="513"/>
      <c r="N17" s="518"/>
      <c r="O17" s="513"/>
      <c r="P17" s="524"/>
      <c r="Q17" s="513"/>
      <c r="R17" s="506"/>
      <c r="S17" s="507"/>
      <c r="T17" s="508"/>
      <c r="U17" s="509"/>
      <c r="V17" s="527"/>
      <c r="W17" s="522"/>
      <c r="X17" s="522"/>
      <c r="Y17" s="504"/>
    </row>
    <row r="18" spans="2:25" ht="6.9" customHeight="1" x14ac:dyDescent="0.15">
      <c r="B18" s="496"/>
      <c r="C18" s="499"/>
      <c r="D18" s="312"/>
      <c r="E18" s="314"/>
      <c r="F18" s="485"/>
      <c r="G18" s="486"/>
      <c r="H18" s="485"/>
      <c r="I18" s="487"/>
      <c r="J18" s="321"/>
      <c r="K18" s="337"/>
      <c r="L18" s="364"/>
      <c r="M18" s="514"/>
      <c r="N18" s="364"/>
      <c r="O18" s="514"/>
      <c r="P18" s="525"/>
      <c r="Q18" s="514"/>
      <c r="R18" s="485"/>
      <c r="S18" s="487"/>
      <c r="T18" s="510"/>
      <c r="U18" s="511"/>
      <c r="V18" s="528"/>
      <c r="W18" s="522"/>
      <c r="X18" s="522"/>
      <c r="Y18" s="504"/>
    </row>
    <row r="19" spans="2:25" ht="31.35" customHeight="1" x14ac:dyDescent="0.15">
      <c r="B19" s="488" t="s">
        <v>9</v>
      </c>
      <c r="C19" s="489"/>
      <c r="D19" s="490"/>
      <c r="E19" s="490"/>
      <c r="F19" s="490"/>
      <c r="G19" s="490"/>
      <c r="H19" s="490"/>
      <c r="I19" s="490"/>
      <c r="J19" s="490"/>
      <c r="K19" s="490"/>
      <c r="L19" s="490"/>
      <c r="M19" s="490"/>
      <c r="N19" s="490"/>
      <c r="O19" s="490"/>
      <c r="P19" s="490"/>
      <c r="Q19" s="490"/>
      <c r="R19" s="490"/>
      <c r="S19" s="490"/>
      <c r="T19" s="490"/>
      <c r="U19" s="490"/>
      <c r="V19" s="490"/>
      <c r="W19" s="490"/>
      <c r="X19" s="490"/>
      <c r="Y19" s="491"/>
    </row>
    <row r="20" spans="2:25" ht="39.9" customHeight="1" x14ac:dyDescent="0.15">
      <c r="B20" s="488"/>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8"/>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8"/>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8"/>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8"/>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8"/>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8"/>
      <c r="C26" s="23"/>
      <c r="D26" s="1"/>
      <c r="E26" s="1"/>
      <c r="G26" s="26"/>
      <c r="H26" s="26"/>
      <c r="I26" s="26"/>
      <c r="J26" s="26"/>
      <c r="K26" s="26"/>
      <c r="L26" s="1"/>
      <c r="M26" s="23"/>
      <c r="N26" s="23"/>
      <c r="O26" s="1"/>
      <c r="P26" s="492" t="s">
        <v>299</v>
      </c>
      <c r="Q26" s="492"/>
      <c r="R26" s="492"/>
      <c r="S26" s="492"/>
      <c r="T26" s="492"/>
      <c r="U26" s="492"/>
      <c r="V26" s="492"/>
      <c r="W26" s="492"/>
      <c r="X26" s="492"/>
      <c r="Y26" s="493"/>
    </row>
    <row r="27" spans="2:25" ht="45" customHeight="1" x14ac:dyDescent="0.15">
      <c r="B27" s="473"/>
      <c r="C27" s="22"/>
      <c r="D27" s="20"/>
      <c r="E27" s="25"/>
      <c r="F27" s="21"/>
      <c r="G27" s="20"/>
      <c r="H27" s="20"/>
      <c r="I27" s="20"/>
      <c r="J27" s="20"/>
      <c r="K27" s="20"/>
      <c r="L27" s="20"/>
      <c r="M27" s="20"/>
      <c r="N27" s="20"/>
      <c r="O27" s="19"/>
      <c r="P27" s="494"/>
      <c r="Q27" s="494"/>
      <c r="R27" s="494"/>
      <c r="S27" s="494"/>
      <c r="T27" s="494"/>
      <c r="U27" s="494"/>
      <c r="V27" s="494"/>
      <c r="W27" s="494"/>
      <c r="X27" s="494"/>
      <c r="Y27" s="495"/>
    </row>
    <row r="28" spans="2:25" ht="15" customHeight="1" x14ac:dyDescent="0.15">
      <c r="C28" s="4" t="s">
        <v>255</v>
      </c>
    </row>
    <row r="29" spans="2:25" ht="15" customHeight="1" x14ac:dyDescent="0.15">
      <c r="C29" s="1" t="s">
        <v>565</v>
      </c>
    </row>
    <row r="30" spans="2:25" ht="11.4" customHeight="1" x14ac:dyDescent="0.15">
      <c r="C30" s="3" t="s">
        <v>566</v>
      </c>
    </row>
    <row r="31" spans="2:25" x14ac:dyDescent="0.15">
      <c r="C31" s="1" t="s">
        <v>301</v>
      </c>
    </row>
    <row r="32" spans="2:25" x14ac:dyDescent="0.15">
      <c r="C32" s="1" t="s">
        <v>256</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F8F0B4A-FB1C-49B0-A9E6-959B5980BA60}">
          <x14:formula1>
            <xm:f>'(参考)リスト'!$G$16:$G$19</xm:f>
          </x14:formula1>
          <xm:sqref>T7:U18</xm:sqref>
        </x14:dataValidation>
        <x14:dataValidation type="list" allowBlank="1" showInputMessage="1" showErrorMessage="1" xr:uid="{A6E269D2-8B90-4E8A-958E-967998184C04}">
          <x14:formula1>
            <xm:f>'(参考)リスト'!$B$6:$B$12</xm:f>
          </x14:formula1>
          <xm:sqref>V6:Y6</xm:sqref>
        </x14:dataValidation>
        <x14:dataValidation type="list" allowBlank="1" showInputMessage="1" showErrorMessage="1" xr:uid="{0A903E0D-F13F-45F4-91DA-917DBE84A2DC}">
          <x14:formula1>
            <xm:f>'(参考)リスト'!$D$6:$D$7</xm:f>
          </x14:formula1>
          <xm:sqref>V3:Y3</xm:sqref>
        </x14:dataValidation>
        <x14:dataValidation type="list" allowBlank="1" showInputMessage="1" showErrorMessage="1" xr:uid="{FF848DC5-B0C4-40CD-A4AC-ED7077296EF7}">
          <x14:formula1>
            <xm:f>'(参考)リスト'!$E$6:$E$7</xm:f>
          </x14:formula1>
          <xm:sqref>V4:Y4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0FE8A-3093-4628-BF3B-260C4CAECB47}">
  <sheetPr>
    <pageSetUpPr fitToPage="1"/>
  </sheetPr>
  <dimension ref="B2:AC32"/>
  <sheetViews>
    <sheetView showGridLines="0" showZeros="0" view="pageBreakPreview" zoomScaleNormal="100" zoomScaleSheetLayoutView="100" workbookViewId="0">
      <selection activeCell="M7" sqref="M7:M10"/>
    </sheetView>
  </sheetViews>
  <sheetFormatPr defaultColWidth="9" defaultRowHeight="12" x14ac:dyDescent="0.15"/>
  <cols>
    <col min="1" max="1" width="1.6640625" style="3" customWidth="1"/>
    <col min="2" max="2" width="4.109375" style="3" customWidth="1"/>
    <col min="3" max="21" width="5.88671875" style="3" customWidth="1"/>
    <col min="22" max="22" width="8.109375" style="3" customWidth="1"/>
    <col min="23" max="24" width="6.88671875" style="3" customWidth="1"/>
    <col min="25" max="25" width="8.6640625" style="3" customWidth="1"/>
    <col min="26" max="26" width="1.33203125" style="3" customWidth="1"/>
    <col min="27" max="16384" width="9" style="3"/>
  </cols>
  <sheetData>
    <row r="2" spans="2:29" ht="24.9" customHeight="1" x14ac:dyDescent="0.15">
      <c r="B2" s="28" t="s">
        <v>339</v>
      </c>
      <c r="C2" s="4"/>
      <c r="D2" s="4"/>
      <c r="E2" s="4"/>
      <c r="F2" s="4"/>
      <c r="G2" s="4"/>
      <c r="H2" s="4"/>
      <c r="I2" s="4"/>
      <c r="J2" s="4"/>
      <c r="K2" s="27"/>
      <c r="L2" s="4"/>
      <c r="M2" s="27"/>
      <c r="N2" s="200"/>
      <c r="O2" s="201"/>
      <c r="P2" s="545"/>
      <c r="Q2" s="546"/>
      <c r="R2" s="546"/>
      <c r="S2" s="547"/>
      <c r="T2" s="358" t="s">
        <v>55</v>
      </c>
      <c r="U2" s="358"/>
      <c r="V2" s="548" t="s">
        <v>612</v>
      </c>
      <c r="W2" s="548"/>
      <c r="X2" s="548"/>
      <c r="Y2" s="548"/>
    </row>
    <row r="3" spans="2:29" ht="20.100000000000001" customHeight="1" x14ac:dyDescent="0.15">
      <c r="B3" s="354" t="s">
        <v>27</v>
      </c>
      <c r="C3" s="354"/>
      <c r="D3" s="537" t="s">
        <v>613</v>
      </c>
      <c r="E3" s="537"/>
      <c r="F3" s="537"/>
      <c r="G3" s="537"/>
      <c r="H3" s="358" t="s">
        <v>28</v>
      </c>
      <c r="I3" s="358"/>
      <c r="J3" s="462" t="s">
        <v>579</v>
      </c>
      <c r="K3" s="462"/>
      <c r="L3" s="462"/>
      <c r="M3" s="462"/>
      <c r="N3" s="358" t="s">
        <v>10</v>
      </c>
      <c r="O3" s="358"/>
      <c r="P3" s="332" t="s">
        <v>580</v>
      </c>
      <c r="Q3" s="332"/>
      <c r="R3" s="332"/>
      <c r="S3" s="332"/>
      <c r="T3" s="358" t="s">
        <v>16</v>
      </c>
      <c r="U3" s="358"/>
      <c r="V3" s="541" t="s">
        <v>353</v>
      </c>
      <c r="W3" s="541"/>
      <c r="X3" s="541"/>
      <c r="Y3" s="541"/>
    </row>
    <row r="4" spans="2:29" ht="20.100000000000001" customHeight="1" x14ac:dyDescent="0.15">
      <c r="B4" s="364" t="s">
        <v>11</v>
      </c>
      <c r="C4" s="364"/>
      <c r="D4" s="535" t="s">
        <v>674</v>
      </c>
      <c r="E4" s="535"/>
      <c r="F4" s="535"/>
      <c r="G4" s="535"/>
      <c r="H4" s="358"/>
      <c r="I4" s="358"/>
      <c r="J4" s="462"/>
      <c r="K4" s="537"/>
      <c r="L4" s="537"/>
      <c r="M4" s="537"/>
      <c r="N4" s="354"/>
      <c r="O4" s="354"/>
      <c r="P4" s="538"/>
      <c r="Q4" s="538"/>
      <c r="R4" s="538"/>
      <c r="S4" s="538"/>
      <c r="T4" s="354" t="s">
        <v>17</v>
      </c>
      <c r="U4" s="354"/>
      <c r="V4" s="536" t="s">
        <v>353</v>
      </c>
      <c r="W4" s="536"/>
      <c r="X4" s="536"/>
      <c r="Y4" s="536"/>
    </row>
    <row r="5" spans="2:29" ht="20.100000000000001" customHeight="1" x14ac:dyDescent="0.15">
      <c r="B5" s="331" t="s">
        <v>12</v>
      </c>
      <c r="C5" s="331"/>
      <c r="D5" s="2" t="s">
        <v>13</v>
      </c>
      <c r="E5" s="332" t="s">
        <v>581</v>
      </c>
      <c r="F5" s="332"/>
      <c r="G5" s="332"/>
      <c r="H5" s="358" t="s">
        <v>264</v>
      </c>
      <c r="I5" s="358"/>
      <c r="J5" s="264"/>
      <c r="K5" s="332" t="s">
        <v>677</v>
      </c>
      <c r="L5" s="332"/>
      <c r="M5" s="332"/>
      <c r="N5" s="332"/>
      <c r="O5" s="539" t="s">
        <v>245</v>
      </c>
      <c r="P5" s="539"/>
      <c r="Q5" s="541">
        <v>45280</v>
      </c>
      <c r="R5" s="541"/>
      <c r="S5" s="541"/>
      <c r="T5" s="358" t="s">
        <v>44</v>
      </c>
      <c r="U5" s="358"/>
      <c r="V5" s="226" t="s">
        <v>43</v>
      </c>
      <c r="W5" s="543">
        <f>'様式A-1'!Z5</f>
        <v>1066</v>
      </c>
      <c r="X5" s="544"/>
      <c r="Y5" s="66" t="s">
        <v>42</v>
      </c>
    </row>
    <row r="6" spans="2:29" ht="20.100000000000001" customHeight="1" x14ac:dyDescent="0.15">
      <c r="B6" s="331"/>
      <c r="C6" s="331"/>
      <c r="D6" s="2" t="s">
        <v>14</v>
      </c>
      <c r="E6" s="332" t="s">
        <v>1286</v>
      </c>
      <c r="F6" s="332"/>
      <c r="G6" s="332"/>
      <c r="H6" s="358" t="s">
        <v>265</v>
      </c>
      <c r="I6" s="358"/>
      <c r="J6" s="264"/>
      <c r="K6" s="332" t="s">
        <v>678</v>
      </c>
      <c r="L6" s="332"/>
      <c r="M6" s="332"/>
      <c r="N6" s="332"/>
      <c r="O6" s="540"/>
      <c r="P6" s="540"/>
      <c r="Q6" s="542"/>
      <c r="R6" s="542"/>
      <c r="S6" s="542"/>
      <c r="T6" s="358" t="s">
        <v>15</v>
      </c>
      <c r="U6" s="358"/>
      <c r="V6" s="332" t="s">
        <v>524</v>
      </c>
      <c r="W6" s="332"/>
      <c r="X6" s="332"/>
      <c r="Y6" s="332"/>
    </row>
    <row r="7" spans="2:29" ht="6.9" customHeight="1" x14ac:dyDescent="0.15">
      <c r="B7" s="496" t="s">
        <v>18</v>
      </c>
      <c r="C7" s="497" t="s">
        <v>19</v>
      </c>
      <c r="D7" s="500">
        <v>341718.3</v>
      </c>
      <c r="E7" s="501"/>
      <c r="F7" s="482" t="s">
        <v>20</v>
      </c>
      <c r="G7" s="483"/>
      <c r="H7" s="482" t="s">
        <v>21</v>
      </c>
      <c r="I7" s="484"/>
      <c r="J7" s="333" t="s">
        <v>22</v>
      </c>
      <c r="K7" s="505"/>
      <c r="L7" s="518" t="s">
        <v>36</v>
      </c>
      <c r="M7" s="519">
        <v>19</v>
      </c>
      <c r="N7" s="518" t="s">
        <v>35</v>
      </c>
      <c r="O7" s="519">
        <v>27</v>
      </c>
      <c r="P7" s="524" t="s">
        <v>34</v>
      </c>
      <c r="Q7" s="516"/>
      <c r="R7" s="506" t="s">
        <v>41</v>
      </c>
      <c r="S7" s="507"/>
      <c r="T7" s="508" t="s">
        <v>62</v>
      </c>
      <c r="U7" s="509"/>
      <c r="V7" s="526" t="s">
        <v>40</v>
      </c>
      <c r="W7" s="531" t="s">
        <v>300</v>
      </c>
      <c r="X7" s="532"/>
      <c r="Y7" s="529"/>
    </row>
    <row r="8" spans="2:29" ht="6.9" customHeight="1" x14ac:dyDescent="0.15">
      <c r="B8" s="496"/>
      <c r="C8" s="498"/>
      <c r="D8" s="502"/>
      <c r="E8" s="503"/>
      <c r="F8" s="506"/>
      <c r="G8" s="534"/>
      <c r="H8" s="506"/>
      <c r="I8" s="507"/>
      <c r="J8" s="320"/>
      <c r="K8" s="505"/>
      <c r="L8" s="518"/>
      <c r="M8" s="519"/>
      <c r="N8" s="518"/>
      <c r="O8" s="519"/>
      <c r="P8" s="524"/>
      <c r="Q8" s="516"/>
      <c r="R8" s="506"/>
      <c r="S8" s="507"/>
      <c r="T8" s="508"/>
      <c r="U8" s="509"/>
      <c r="V8" s="527"/>
      <c r="W8" s="533"/>
      <c r="X8" s="533"/>
      <c r="Y8" s="504"/>
    </row>
    <row r="9" spans="2:29" ht="6.9" customHeight="1" x14ac:dyDescent="0.15">
      <c r="B9" s="496"/>
      <c r="C9" s="499"/>
      <c r="D9" s="312"/>
      <c r="E9" s="314"/>
      <c r="F9" s="506"/>
      <c r="G9" s="534"/>
      <c r="H9" s="506"/>
      <c r="I9" s="507"/>
      <c r="J9" s="320"/>
      <c r="K9" s="505"/>
      <c r="L9" s="518"/>
      <c r="M9" s="519"/>
      <c r="N9" s="518"/>
      <c r="O9" s="519"/>
      <c r="P9" s="524"/>
      <c r="Q9" s="516"/>
      <c r="R9" s="506"/>
      <c r="S9" s="507"/>
      <c r="T9" s="508"/>
      <c r="U9" s="509"/>
      <c r="V9" s="527"/>
      <c r="W9" s="533"/>
      <c r="X9" s="533"/>
      <c r="Y9" s="504"/>
    </row>
    <row r="10" spans="2:29" ht="6.9" customHeight="1" x14ac:dyDescent="0.15">
      <c r="B10" s="496"/>
      <c r="C10" s="497" t="s">
        <v>23</v>
      </c>
      <c r="D10" s="500">
        <v>1311138.6000000001</v>
      </c>
      <c r="E10" s="501"/>
      <c r="F10" s="506"/>
      <c r="G10" s="534"/>
      <c r="H10" s="506"/>
      <c r="I10" s="507"/>
      <c r="J10" s="320"/>
      <c r="K10" s="505"/>
      <c r="L10" s="518"/>
      <c r="M10" s="520"/>
      <c r="N10" s="518"/>
      <c r="O10" s="520"/>
      <c r="P10" s="524"/>
      <c r="Q10" s="517"/>
      <c r="R10" s="506"/>
      <c r="S10" s="507"/>
      <c r="T10" s="508"/>
      <c r="U10" s="509"/>
      <c r="V10" s="527"/>
      <c r="W10" s="533"/>
      <c r="X10" s="533"/>
      <c r="Y10" s="504"/>
    </row>
    <row r="11" spans="2:29" ht="6.9" customHeight="1" x14ac:dyDescent="0.15">
      <c r="B11" s="496"/>
      <c r="C11" s="498"/>
      <c r="D11" s="502"/>
      <c r="E11" s="503"/>
      <c r="F11" s="506"/>
      <c r="G11" s="534"/>
      <c r="H11" s="506"/>
      <c r="I11" s="507"/>
      <c r="J11" s="333" t="s">
        <v>24</v>
      </c>
      <c r="K11" s="335"/>
      <c r="L11" s="354" t="s">
        <v>36</v>
      </c>
      <c r="M11" s="530">
        <v>107</v>
      </c>
      <c r="N11" s="354" t="s">
        <v>35</v>
      </c>
      <c r="O11" s="515">
        <v>1</v>
      </c>
      <c r="P11" s="523" t="s">
        <v>34</v>
      </c>
      <c r="Q11" s="515"/>
      <c r="R11" s="506"/>
      <c r="S11" s="507"/>
      <c r="T11" s="508"/>
      <c r="U11" s="509"/>
      <c r="V11" s="527"/>
      <c r="W11" s="533"/>
      <c r="X11" s="533"/>
      <c r="Y11" s="504"/>
    </row>
    <row r="12" spans="2:29" ht="6.9" customHeight="1" x14ac:dyDescent="0.15">
      <c r="B12" s="496"/>
      <c r="C12" s="499"/>
      <c r="D12" s="312"/>
      <c r="E12" s="314"/>
      <c r="F12" s="506"/>
      <c r="G12" s="534"/>
      <c r="H12" s="506"/>
      <c r="I12" s="507"/>
      <c r="J12" s="320"/>
      <c r="K12" s="505"/>
      <c r="L12" s="518"/>
      <c r="M12" s="519"/>
      <c r="N12" s="518"/>
      <c r="O12" s="516"/>
      <c r="P12" s="524"/>
      <c r="Q12" s="516"/>
      <c r="R12" s="506"/>
      <c r="S12" s="507"/>
      <c r="T12" s="508"/>
      <c r="U12" s="509"/>
      <c r="V12" s="527"/>
      <c r="W12" s="533"/>
      <c r="X12" s="533"/>
      <c r="Y12" s="504"/>
    </row>
    <row r="13" spans="2:29" ht="6.9" customHeight="1" x14ac:dyDescent="0.15">
      <c r="B13" s="496" t="s">
        <v>25</v>
      </c>
      <c r="C13" s="497" t="s">
        <v>19</v>
      </c>
      <c r="D13" s="500">
        <v>341643.6</v>
      </c>
      <c r="E13" s="501"/>
      <c r="F13" s="506"/>
      <c r="G13" s="534"/>
      <c r="H13" s="506"/>
      <c r="I13" s="507"/>
      <c r="J13" s="320"/>
      <c r="K13" s="505"/>
      <c r="L13" s="518"/>
      <c r="M13" s="519"/>
      <c r="N13" s="518"/>
      <c r="O13" s="516"/>
      <c r="P13" s="524"/>
      <c r="Q13" s="516"/>
      <c r="R13" s="506"/>
      <c r="S13" s="507"/>
      <c r="T13" s="508"/>
      <c r="U13" s="509"/>
      <c r="V13" s="527"/>
      <c r="W13" s="521" t="s">
        <v>281</v>
      </c>
      <c r="X13" s="522"/>
      <c r="Y13" s="504">
        <v>1</v>
      </c>
    </row>
    <row r="14" spans="2:29" ht="6.9" customHeight="1" x14ac:dyDescent="0.15">
      <c r="B14" s="497"/>
      <c r="C14" s="498"/>
      <c r="D14" s="502"/>
      <c r="E14" s="503"/>
      <c r="F14" s="506"/>
      <c r="G14" s="534"/>
      <c r="H14" s="506"/>
      <c r="I14" s="507"/>
      <c r="J14" s="321"/>
      <c r="K14" s="337"/>
      <c r="L14" s="518"/>
      <c r="M14" s="520"/>
      <c r="N14" s="518"/>
      <c r="O14" s="517"/>
      <c r="P14" s="524"/>
      <c r="Q14" s="517"/>
      <c r="R14" s="506"/>
      <c r="S14" s="507"/>
      <c r="T14" s="508"/>
      <c r="U14" s="509"/>
      <c r="V14" s="527"/>
      <c r="W14" s="522"/>
      <c r="X14" s="522"/>
      <c r="Y14" s="504"/>
    </row>
    <row r="15" spans="2:29" ht="6.9" customHeight="1" x14ac:dyDescent="0.15">
      <c r="B15" s="497"/>
      <c r="C15" s="499"/>
      <c r="D15" s="312"/>
      <c r="E15" s="314"/>
      <c r="F15" s="506"/>
      <c r="G15" s="534"/>
      <c r="H15" s="506"/>
      <c r="I15" s="507"/>
      <c r="J15" s="320" t="s">
        <v>26</v>
      </c>
      <c r="K15" s="505"/>
      <c r="L15" s="354" t="s">
        <v>36</v>
      </c>
      <c r="M15" s="512">
        <v>7</v>
      </c>
      <c r="N15" s="354" t="s">
        <v>35</v>
      </c>
      <c r="O15" s="512"/>
      <c r="P15" s="523" t="s">
        <v>34</v>
      </c>
      <c r="Q15" s="512"/>
      <c r="R15" s="506"/>
      <c r="S15" s="507"/>
      <c r="T15" s="508"/>
      <c r="U15" s="509"/>
      <c r="V15" s="527"/>
      <c r="W15" s="522"/>
      <c r="X15" s="522"/>
      <c r="Y15" s="504"/>
      <c r="AC15" s="3">
        <v>0</v>
      </c>
    </row>
    <row r="16" spans="2:29" ht="6.9" customHeight="1" x14ac:dyDescent="0.15">
      <c r="B16" s="497"/>
      <c r="C16" s="497" t="s">
        <v>23</v>
      </c>
      <c r="D16" s="500">
        <v>1311138.2</v>
      </c>
      <c r="E16" s="501"/>
      <c r="F16" s="506"/>
      <c r="G16" s="534"/>
      <c r="H16" s="506"/>
      <c r="I16" s="507"/>
      <c r="J16" s="320"/>
      <c r="K16" s="505"/>
      <c r="L16" s="518"/>
      <c r="M16" s="513"/>
      <c r="N16" s="518"/>
      <c r="O16" s="513"/>
      <c r="P16" s="524"/>
      <c r="Q16" s="513"/>
      <c r="R16" s="506"/>
      <c r="S16" s="507"/>
      <c r="T16" s="508"/>
      <c r="U16" s="509"/>
      <c r="V16" s="527"/>
      <c r="W16" s="522"/>
      <c r="X16" s="522"/>
      <c r="Y16" s="504"/>
    </row>
    <row r="17" spans="2:25" ht="6.9" customHeight="1" x14ac:dyDescent="0.15">
      <c r="B17" s="497"/>
      <c r="C17" s="498"/>
      <c r="D17" s="502"/>
      <c r="E17" s="503"/>
      <c r="F17" s="506"/>
      <c r="G17" s="534"/>
      <c r="H17" s="506"/>
      <c r="I17" s="507"/>
      <c r="J17" s="320"/>
      <c r="K17" s="505"/>
      <c r="L17" s="518"/>
      <c r="M17" s="513"/>
      <c r="N17" s="518"/>
      <c r="O17" s="513"/>
      <c r="P17" s="524"/>
      <c r="Q17" s="513"/>
      <c r="R17" s="506"/>
      <c r="S17" s="507"/>
      <c r="T17" s="508"/>
      <c r="U17" s="509"/>
      <c r="V17" s="527"/>
      <c r="W17" s="522"/>
      <c r="X17" s="522"/>
      <c r="Y17" s="504"/>
    </row>
    <row r="18" spans="2:25" ht="6.9" customHeight="1" x14ac:dyDescent="0.15">
      <c r="B18" s="496"/>
      <c r="C18" s="499"/>
      <c r="D18" s="312"/>
      <c r="E18" s="314"/>
      <c r="F18" s="485"/>
      <c r="G18" s="486"/>
      <c r="H18" s="485"/>
      <c r="I18" s="487"/>
      <c r="J18" s="321"/>
      <c r="K18" s="337"/>
      <c r="L18" s="364"/>
      <c r="M18" s="514"/>
      <c r="N18" s="364"/>
      <c r="O18" s="514"/>
      <c r="P18" s="525"/>
      <c r="Q18" s="514"/>
      <c r="R18" s="485"/>
      <c r="S18" s="487"/>
      <c r="T18" s="510"/>
      <c r="U18" s="511"/>
      <c r="V18" s="528"/>
      <c r="W18" s="522"/>
      <c r="X18" s="522"/>
      <c r="Y18" s="504"/>
    </row>
    <row r="19" spans="2:25" ht="31.35" customHeight="1" x14ac:dyDescent="0.15">
      <c r="B19" s="488" t="s">
        <v>9</v>
      </c>
      <c r="C19" s="489"/>
      <c r="D19" s="490"/>
      <c r="E19" s="490"/>
      <c r="F19" s="490"/>
      <c r="G19" s="490"/>
      <c r="H19" s="490"/>
      <c r="I19" s="490"/>
      <c r="J19" s="490"/>
      <c r="K19" s="490"/>
      <c r="L19" s="490"/>
      <c r="M19" s="490"/>
      <c r="N19" s="490"/>
      <c r="O19" s="490"/>
      <c r="P19" s="490"/>
      <c r="Q19" s="490"/>
      <c r="R19" s="490"/>
      <c r="S19" s="490"/>
      <c r="T19" s="490"/>
      <c r="U19" s="490"/>
      <c r="V19" s="490"/>
      <c r="W19" s="490"/>
      <c r="X19" s="490"/>
      <c r="Y19" s="491"/>
    </row>
    <row r="20" spans="2:25" ht="39.9" customHeight="1" x14ac:dyDescent="0.15">
      <c r="B20" s="488"/>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8"/>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8"/>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8"/>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8"/>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8"/>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8"/>
      <c r="C26" s="23"/>
      <c r="D26" s="1"/>
      <c r="E26" s="1"/>
      <c r="G26" s="26"/>
      <c r="H26" s="26"/>
      <c r="I26" s="26"/>
      <c r="J26" s="26"/>
      <c r="K26" s="26"/>
      <c r="L26" s="1"/>
      <c r="M26" s="23"/>
      <c r="N26" s="23"/>
      <c r="O26" s="1"/>
      <c r="P26" s="492" t="s">
        <v>299</v>
      </c>
      <c r="Q26" s="492"/>
      <c r="R26" s="492"/>
      <c r="S26" s="492"/>
      <c r="T26" s="492"/>
      <c r="U26" s="492"/>
      <c r="V26" s="492"/>
      <c r="W26" s="492"/>
      <c r="X26" s="492"/>
      <c r="Y26" s="493"/>
    </row>
    <row r="27" spans="2:25" ht="45" customHeight="1" x14ac:dyDescent="0.15">
      <c r="B27" s="473"/>
      <c r="C27" s="22"/>
      <c r="D27" s="20"/>
      <c r="E27" s="25"/>
      <c r="F27" s="21"/>
      <c r="G27" s="20"/>
      <c r="H27" s="20"/>
      <c r="I27" s="20"/>
      <c r="J27" s="20"/>
      <c r="K27" s="20"/>
      <c r="L27" s="20"/>
      <c r="M27" s="20"/>
      <c r="N27" s="20"/>
      <c r="O27" s="19"/>
      <c r="P27" s="494"/>
      <c r="Q27" s="494"/>
      <c r="R27" s="494"/>
      <c r="S27" s="494"/>
      <c r="T27" s="494"/>
      <c r="U27" s="494"/>
      <c r="V27" s="494"/>
      <c r="W27" s="494"/>
      <c r="X27" s="494"/>
      <c r="Y27" s="495"/>
    </row>
    <row r="28" spans="2:25" ht="15" customHeight="1" x14ac:dyDescent="0.15">
      <c r="C28" s="4" t="s">
        <v>255</v>
      </c>
    </row>
    <row r="29" spans="2:25" ht="15" customHeight="1" x14ac:dyDescent="0.15">
      <c r="C29" s="1" t="s">
        <v>565</v>
      </c>
    </row>
    <row r="30" spans="2:25" ht="11.4" customHeight="1" x14ac:dyDescent="0.15">
      <c r="C30" s="3" t="s">
        <v>566</v>
      </c>
    </row>
    <row r="31" spans="2:25" x14ac:dyDescent="0.15">
      <c r="C31" s="1" t="s">
        <v>301</v>
      </c>
    </row>
    <row r="32" spans="2:25" x14ac:dyDescent="0.15">
      <c r="C32" s="1" t="s">
        <v>256</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113FC5-6622-420D-B32D-5A0DC478990C}">
          <x14:formula1>
            <xm:f>'(参考)リスト'!$E$6:$E$7</xm:f>
          </x14:formula1>
          <xm:sqref>V4:Y4</xm:sqref>
        </x14:dataValidation>
        <x14:dataValidation type="list" allowBlank="1" showInputMessage="1" showErrorMessage="1" xr:uid="{FF119126-EC00-41D3-B9B5-2462BCF30B60}">
          <x14:formula1>
            <xm:f>'(参考)リスト'!$D$6:$D$7</xm:f>
          </x14:formula1>
          <xm:sqref>V3:Y3</xm:sqref>
        </x14:dataValidation>
        <x14:dataValidation type="list" allowBlank="1" showInputMessage="1" showErrorMessage="1" xr:uid="{8924B386-3FF1-43FF-ACCD-A233BA4C8811}">
          <x14:formula1>
            <xm:f>'(参考)リスト'!$B$6:$B$12</xm:f>
          </x14:formula1>
          <xm:sqref>V6:Y6</xm:sqref>
        </x14:dataValidation>
        <x14:dataValidation type="list" allowBlank="1" showInputMessage="1" showErrorMessage="1" xr:uid="{9C5CC792-93E6-4254-A4E3-96E9EA37D03E}">
          <x14:formula1>
            <xm:f>'(参考)リスト'!$G$16:$G$19</xm:f>
          </x14:formula1>
          <xm:sqref>T7:U18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E532-D428-49C1-9BCC-17C87946471A}">
  <sheetPr>
    <pageSetUpPr fitToPage="1"/>
  </sheetPr>
  <dimension ref="B2:AC32"/>
  <sheetViews>
    <sheetView showGridLines="0" showZeros="0" view="pageBreakPreview" zoomScaleNormal="100" zoomScaleSheetLayoutView="100" workbookViewId="0">
      <selection activeCell="M7" sqref="M7:M10"/>
    </sheetView>
  </sheetViews>
  <sheetFormatPr defaultColWidth="9" defaultRowHeight="12" x14ac:dyDescent="0.15"/>
  <cols>
    <col min="1" max="1" width="1.6640625" style="3" customWidth="1"/>
    <col min="2" max="2" width="4.109375" style="3" customWidth="1"/>
    <col min="3" max="21" width="5.88671875" style="3" customWidth="1"/>
    <col min="22" max="22" width="8.109375" style="3" customWidth="1"/>
    <col min="23" max="24" width="6.88671875" style="3" customWidth="1"/>
    <col min="25" max="25" width="8.6640625" style="3" customWidth="1"/>
    <col min="26" max="26" width="1.33203125" style="3" customWidth="1"/>
    <col min="27" max="16384" width="9" style="3"/>
  </cols>
  <sheetData>
    <row r="2" spans="2:29" ht="24.9" customHeight="1" x14ac:dyDescent="0.15">
      <c r="B2" s="28" t="s">
        <v>339</v>
      </c>
      <c r="C2" s="4"/>
      <c r="D2" s="4"/>
      <c r="E2" s="4"/>
      <c r="F2" s="4"/>
      <c r="G2" s="4"/>
      <c r="H2" s="4"/>
      <c r="I2" s="4"/>
      <c r="J2" s="4"/>
      <c r="K2" s="27"/>
      <c r="L2" s="4"/>
      <c r="M2" s="27"/>
      <c r="N2" s="200"/>
      <c r="O2" s="201"/>
      <c r="P2" s="545"/>
      <c r="Q2" s="546"/>
      <c r="R2" s="546"/>
      <c r="S2" s="547"/>
      <c r="T2" s="358" t="s">
        <v>55</v>
      </c>
      <c r="U2" s="358"/>
      <c r="V2" s="548" t="s">
        <v>612</v>
      </c>
      <c r="W2" s="548"/>
      <c r="X2" s="548"/>
      <c r="Y2" s="548"/>
    </row>
    <row r="3" spans="2:29" ht="20.100000000000001" customHeight="1" x14ac:dyDescent="0.15">
      <c r="B3" s="354" t="s">
        <v>27</v>
      </c>
      <c r="C3" s="354"/>
      <c r="D3" s="537" t="s">
        <v>613</v>
      </c>
      <c r="E3" s="537"/>
      <c r="F3" s="537"/>
      <c r="G3" s="537"/>
      <c r="H3" s="358" t="s">
        <v>28</v>
      </c>
      <c r="I3" s="358"/>
      <c r="J3" s="462" t="s">
        <v>579</v>
      </c>
      <c r="K3" s="462"/>
      <c r="L3" s="462"/>
      <c r="M3" s="462"/>
      <c r="N3" s="358" t="s">
        <v>10</v>
      </c>
      <c r="O3" s="358"/>
      <c r="P3" s="332" t="s">
        <v>580</v>
      </c>
      <c r="Q3" s="332"/>
      <c r="R3" s="332"/>
      <c r="S3" s="332"/>
      <c r="T3" s="358" t="s">
        <v>16</v>
      </c>
      <c r="U3" s="358"/>
      <c r="V3" s="541" t="s">
        <v>353</v>
      </c>
      <c r="W3" s="541"/>
      <c r="X3" s="541"/>
      <c r="Y3" s="541"/>
    </row>
    <row r="4" spans="2:29" ht="20.100000000000001" customHeight="1" x14ac:dyDescent="0.15">
      <c r="B4" s="364" t="s">
        <v>11</v>
      </c>
      <c r="C4" s="364"/>
      <c r="D4" s="535" t="s">
        <v>674</v>
      </c>
      <c r="E4" s="535"/>
      <c r="F4" s="535"/>
      <c r="G4" s="535"/>
      <c r="H4" s="358"/>
      <c r="I4" s="358"/>
      <c r="J4" s="462"/>
      <c r="K4" s="537"/>
      <c r="L4" s="537"/>
      <c r="M4" s="537"/>
      <c r="N4" s="354"/>
      <c r="O4" s="354"/>
      <c r="P4" s="538"/>
      <c r="Q4" s="538"/>
      <c r="R4" s="538"/>
      <c r="S4" s="538"/>
      <c r="T4" s="354" t="s">
        <v>17</v>
      </c>
      <c r="U4" s="354"/>
      <c r="V4" s="536" t="s">
        <v>353</v>
      </c>
      <c r="W4" s="536"/>
      <c r="X4" s="536"/>
      <c r="Y4" s="536"/>
    </row>
    <row r="5" spans="2:29" ht="20.100000000000001" customHeight="1" x14ac:dyDescent="0.15">
      <c r="B5" s="331" t="s">
        <v>12</v>
      </c>
      <c r="C5" s="331"/>
      <c r="D5" s="2" t="s">
        <v>13</v>
      </c>
      <c r="E5" s="332" t="s">
        <v>581</v>
      </c>
      <c r="F5" s="332"/>
      <c r="G5" s="332"/>
      <c r="H5" s="358" t="s">
        <v>264</v>
      </c>
      <c r="I5" s="358"/>
      <c r="J5" s="264"/>
      <c r="K5" s="332" t="s">
        <v>677</v>
      </c>
      <c r="L5" s="332"/>
      <c r="M5" s="332"/>
      <c r="N5" s="332"/>
      <c r="O5" s="539" t="s">
        <v>245</v>
      </c>
      <c r="P5" s="539"/>
      <c r="Q5" s="541">
        <v>45280</v>
      </c>
      <c r="R5" s="541"/>
      <c r="S5" s="541"/>
      <c r="T5" s="358" t="s">
        <v>44</v>
      </c>
      <c r="U5" s="358"/>
      <c r="V5" s="226" t="s">
        <v>43</v>
      </c>
      <c r="W5" s="543">
        <f>'様式A-1'!Z5</f>
        <v>1066</v>
      </c>
      <c r="X5" s="544"/>
      <c r="Y5" s="66" t="s">
        <v>42</v>
      </c>
    </row>
    <row r="6" spans="2:29" ht="20.100000000000001" customHeight="1" x14ac:dyDescent="0.15">
      <c r="B6" s="331"/>
      <c r="C6" s="331"/>
      <c r="D6" s="2" t="s">
        <v>14</v>
      </c>
      <c r="E6" s="332" t="s">
        <v>1286</v>
      </c>
      <c r="F6" s="332"/>
      <c r="G6" s="332"/>
      <c r="H6" s="358" t="s">
        <v>265</v>
      </c>
      <c r="I6" s="358"/>
      <c r="J6" s="264"/>
      <c r="K6" s="332" t="s">
        <v>678</v>
      </c>
      <c r="L6" s="332"/>
      <c r="M6" s="332"/>
      <c r="N6" s="332"/>
      <c r="O6" s="540"/>
      <c r="P6" s="540"/>
      <c r="Q6" s="542"/>
      <c r="R6" s="542"/>
      <c r="S6" s="542"/>
      <c r="T6" s="358" t="s">
        <v>15</v>
      </c>
      <c r="U6" s="358"/>
      <c r="V6" s="332" t="s">
        <v>524</v>
      </c>
      <c r="W6" s="332"/>
      <c r="X6" s="332"/>
      <c r="Y6" s="332"/>
    </row>
    <row r="7" spans="2:29" ht="6.9" customHeight="1" x14ac:dyDescent="0.15">
      <c r="B7" s="496" t="s">
        <v>18</v>
      </c>
      <c r="C7" s="497" t="s">
        <v>19</v>
      </c>
      <c r="D7" s="500">
        <v>341718.3</v>
      </c>
      <c r="E7" s="501"/>
      <c r="F7" s="482" t="s">
        <v>20</v>
      </c>
      <c r="G7" s="483"/>
      <c r="H7" s="482" t="s">
        <v>21</v>
      </c>
      <c r="I7" s="484"/>
      <c r="J7" s="333" t="s">
        <v>22</v>
      </c>
      <c r="K7" s="505"/>
      <c r="L7" s="518" t="s">
        <v>36</v>
      </c>
      <c r="M7" s="519">
        <v>19</v>
      </c>
      <c r="N7" s="518" t="s">
        <v>35</v>
      </c>
      <c r="O7" s="519">
        <v>27</v>
      </c>
      <c r="P7" s="524" t="s">
        <v>34</v>
      </c>
      <c r="Q7" s="516"/>
      <c r="R7" s="506" t="s">
        <v>41</v>
      </c>
      <c r="S7" s="507"/>
      <c r="T7" s="508" t="s">
        <v>62</v>
      </c>
      <c r="U7" s="509"/>
      <c r="V7" s="526" t="s">
        <v>40</v>
      </c>
      <c r="W7" s="531" t="s">
        <v>300</v>
      </c>
      <c r="X7" s="532"/>
      <c r="Y7" s="529"/>
    </row>
    <row r="8" spans="2:29" ht="6.9" customHeight="1" x14ac:dyDescent="0.15">
      <c r="B8" s="496"/>
      <c r="C8" s="498"/>
      <c r="D8" s="502"/>
      <c r="E8" s="503"/>
      <c r="F8" s="506"/>
      <c r="G8" s="534"/>
      <c r="H8" s="506"/>
      <c r="I8" s="507"/>
      <c r="J8" s="320"/>
      <c r="K8" s="505"/>
      <c r="L8" s="518"/>
      <c r="M8" s="519"/>
      <c r="N8" s="518"/>
      <c r="O8" s="519"/>
      <c r="P8" s="524"/>
      <c r="Q8" s="516"/>
      <c r="R8" s="506"/>
      <c r="S8" s="507"/>
      <c r="T8" s="508"/>
      <c r="U8" s="509"/>
      <c r="V8" s="527"/>
      <c r="W8" s="533"/>
      <c r="X8" s="533"/>
      <c r="Y8" s="504"/>
    </row>
    <row r="9" spans="2:29" ht="6.9" customHeight="1" x14ac:dyDescent="0.15">
      <c r="B9" s="496"/>
      <c r="C9" s="499"/>
      <c r="D9" s="312"/>
      <c r="E9" s="314"/>
      <c r="F9" s="506"/>
      <c r="G9" s="534"/>
      <c r="H9" s="506"/>
      <c r="I9" s="507"/>
      <c r="J9" s="320"/>
      <c r="K9" s="505"/>
      <c r="L9" s="518"/>
      <c r="M9" s="519"/>
      <c r="N9" s="518"/>
      <c r="O9" s="519"/>
      <c r="P9" s="524"/>
      <c r="Q9" s="516"/>
      <c r="R9" s="506"/>
      <c r="S9" s="507"/>
      <c r="T9" s="508"/>
      <c r="U9" s="509"/>
      <c r="V9" s="527"/>
      <c r="W9" s="533"/>
      <c r="X9" s="533"/>
      <c r="Y9" s="504"/>
    </row>
    <row r="10" spans="2:29" ht="6.9" customHeight="1" x14ac:dyDescent="0.15">
      <c r="B10" s="496"/>
      <c r="C10" s="497" t="s">
        <v>23</v>
      </c>
      <c r="D10" s="500">
        <v>1311138.6000000001</v>
      </c>
      <c r="E10" s="501"/>
      <c r="F10" s="506"/>
      <c r="G10" s="534"/>
      <c r="H10" s="506"/>
      <c r="I10" s="507"/>
      <c r="J10" s="320"/>
      <c r="K10" s="505"/>
      <c r="L10" s="518"/>
      <c r="M10" s="520"/>
      <c r="N10" s="518"/>
      <c r="O10" s="520"/>
      <c r="P10" s="524"/>
      <c r="Q10" s="517"/>
      <c r="R10" s="506"/>
      <c r="S10" s="507"/>
      <c r="T10" s="508"/>
      <c r="U10" s="509"/>
      <c r="V10" s="527"/>
      <c r="W10" s="533"/>
      <c r="X10" s="533"/>
      <c r="Y10" s="504"/>
    </row>
    <row r="11" spans="2:29" ht="6.9" customHeight="1" x14ac:dyDescent="0.15">
      <c r="B11" s="496"/>
      <c r="C11" s="498"/>
      <c r="D11" s="502"/>
      <c r="E11" s="503"/>
      <c r="F11" s="506"/>
      <c r="G11" s="534"/>
      <c r="H11" s="506"/>
      <c r="I11" s="507"/>
      <c r="J11" s="333" t="s">
        <v>24</v>
      </c>
      <c r="K11" s="335"/>
      <c r="L11" s="354" t="s">
        <v>36</v>
      </c>
      <c r="M11" s="530">
        <v>107</v>
      </c>
      <c r="N11" s="354" t="s">
        <v>35</v>
      </c>
      <c r="O11" s="515">
        <v>1</v>
      </c>
      <c r="P11" s="523" t="s">
        <v>34</v>
      </c>
      <c r="Q11" s="515"/>
      <c r="R11" s="506"/>
      <c r="S11" s="507"/>
      <c r="T11" s="508"/>
      <c r="U11" s="509"/>
      <c r="V11" s="527"/>
      <c r="W11" s="533"/>
      <c r="X11" s="533"/>
      <c r="Y11" s="504"/>
    </row>
    <row r="12" spans="2:29" ht="6.9" customHeight="1" x14ac:dyDescent="0.15">
      <c r="B12" s="496"/>
      <c r="C12" s="499"/>
      <c r="D12" s="312"/>
      <c r="E12" s="314"/>
      <c r="F12" s="506"/>
      <c r="G12" s="534"/>
      <c r="H12" s="506"/>
      <c r="I12" s="507"/>
      <c r="J12" s="320"/>
      <c r="K12" s="505"/>
      <c r="L12" s="518"/>
      <c r="M12" s="519"/>
      <c r="N12" s="518"/>
      <c r="O12" s="516"/>
      <c r="P12" s="524"/>
      <c r="Q12" s="516"/>
      <c r="R12" s="506"/>
      <c r="S12" s="507"/>
      <c r="T12" s="508"/>
      <c r="U12" s="509"/>
      <c r="V12" s="527"/>
      <c r="W12" s="533"/>
      <c r="X12" s="533"/>
      <c r="Y12" s="504"/>
    </row>
    <row r="13" spans="2:29" ht="6.9" customHeight="1" x14ac:dyDescent="0.15">
      <c r="B13" s="496" t="s">
        <v>25</v>
      </c>
      <c r="C13" s="497" t="s">
        <v>19</v>
      </c>
      <c r="D13" s="500">
        <v>341643.6</v>
      </c>
      <c r="E13" s="501"/>
      <c r="F13" s="506"/>
      <c r="G13" s="534"/>
      <c r="H13" s="506"/>
      <c r="I13" s="507"/>
      <c r="J13" s="320"/>
      <c r="K13" s="505"/>
      <c r="L13" s="518"/>
      <c r="M13" s="519"/>
      <c r="N13" s="518"/>
      <c r="O13" s="516"/>
      <c r="P13" s="524"/>
      <c r="Q13" s="516"/>
      <c r="R13" s="506"/>
      <c r="S13" s="507"/>
      <c r="T13" s="508"/>
      <c r="U13" s="509"/>
      <c r="V13" s="527"/>
      <c r="W13" s="521" t="s">
        <v>281</v>
      </c>
      <c r="X13" s="522"/>
      <c r="Y13" s="504">
        <v>1</v>
      </c>
    </row>
    <row r="14" spans="2:29" ht="6.9" customHeight="1" x14ac:dyDescent="0.15">
      <c r="B14" s="497"/>
      <c r="C14" s="498"/>
      <c r="D14" s="502"/>
      <c r="E14" s="503"/>
      <c r="F14" s="506"/>
      <c r="G14" s="534"/>
      <c r="H14" s="506"/>
      <c r="I14" s="507"/>
      <c r="J14" s="321"/>
      <c r="K14" s="337"/>
      <c r="L14" s="518"/>
      <c r="M14" s="520"/>
      <c r="N14" s="518"/>
      <c r="O14" s="517"/>
      <c r="P14" s="524"/>
      <c r="Q14" s="517"/>
      <c r="R14" s="506"/>
      <c r="S14" s="507"/>
      <c r="T14" s="508"/>
      <c r="U14" s="509"/>
      <c r="V14" s="527"/>
      <c r="W14" s="522"/>
      <c r="X14" s="522"/>
      <c r="Y14" s="504"/>
    </row>
    <row r="15" spans="2:29" ht="6.9" customHeight="1" x14ac:dyDescent="0.15">
      <c r="B15" s="497"/>
      <c r="C15" s="499"/>
      <c r="D15" s="312"/>
      <c r="E15" s="314"/>
      <c r="F15" s="506"/>
      <c r="G15" s="534"/>
      <c r="H15" s="506"/>
      <c r="I15" s="507"/>
      <c r="J15" s="320" t="s">
        <v>26</v>
      </c>
      <c r="K15" s="505"/>
      <c r="L15" s="354" t="s">
        <v>36</v>
      </c>
      <c r="M15" s="512">
        <v>7</v>
      </c>
      <c r="N15" s="354" t="s">
        <v>35</v>
      </c>
      <c r="O15" s="512"/>
      <c r="P15" s="523" t="s">
        <v>34</v>
      </c>
      <c r="Q15" s="512"/>
      <c r="R15" s="506"/>
      <c r="S15" s="507"/>
      <c r="T15" s="508"/>
      <c r="U15" s="509"/>
      <c r="V15" s="527"/>
      <c r="W15" s="522"/>
      <c r="X15" s="522"/>
      <c r="Y15" s="504"/>
      <c r="AC15" s="3">
        <v>0</v>
      </c>
    </row>
    <row r="16" spans="2:29" ht="6.9" customHeight="1" x14ac:dyDescent="0.15">
      <c r="B16" s="497"/>
      <c r="C16" s="497" t="s">
        <v>23</v>
      </c>
      <c r="D16" s="500">
        <v>1311138.2</v>
      </c>
      <c r="E16" s="501"/>
      <c r="F16" s="506"/>
      <c r="G16" s="534"/>
      <c r="H16" s="506"/>
      <c r="I16" s="507"/>
      <c r="J16" s="320"/>
      <c r="K16" s="505"/>
      <c r="L16" s="518"/>
      <c r="M16" s="513"/>
      <c r="N16" s="518"/>
      <c r="O16" s="513"/>
      <c r="P16" s="524"/>
      <c r="Q16" s="513"/>
      <c r="R16" s="506"/>
      <c r="S16" s="507"/>
      <c r="T16" s="508"/>
      <c r="U16" s="509"/>
      <c r="V16" s="527"/>
      <c r="W16" s="522"/>
      <c r="X16" s="522"/>
      <c r="Y16" s="504"/>
    </row>
    <row r="17" spans="2:25" ht="6.9" customHeight="1" x14ac:dyDescent="0.15">
      <c r="B17" s="497"/>
      <c r="C17" s="498"/>
      <c r="D17" s="502"/>
      <c r="E17" s="503"/>
      <c r="F17" s="506"/>
      <c r="G17" s="534"/>
      <c r="H17" s="506"/>
      <c r="I17" s="507"/>
      <c r="J17" s="320"/>
      <c r="K17" s="505"/>
      <c r="L17" s="518"/>
      <c r="M17" s="513"/>
      <c r="N17" s="518"/>
      <c r="O17" s="513"/>
      <c r="P17" s="524"/>
      <c r="Q17" s="513"/>
      <c r="R17" s="506"/>
      <c r="S17" s="507"/>
      <c r="T17" s="508"/>
      <c r="U17" s="509"/>
      <c r="V17" s="527"/>
      <c r="W17" s="522"/>
      <c r="X17" s="522"/>
      <c r="Y17" s="504"/>
    </row>
    <row r="18" spans="2:25" ht="6.9" customHeight="1" x14ac:dyDescent="0.15">
      <c r="B18" s="496"/>
      <c r="C18" s="499"/>
      <c r="D18" s="312"/>
      <c r="E18" s="314"/>
      <c r="F18" s="485"/>
      <c r="G18" s="486"/>
      <c r="H18" s="485"/>
      <c r="I18" s="487"/>
      <c r="J18" s="321"/>
      <c r="K18" s="337"/>
      <c r="L18" s="364"/>
      <c r="M18" s="514"/>
      <c r="N18" s="364"/>
      <c r="O18" s="514"/>
      <c r="P18" s="525"/>
      <c r="Q18" s="514"/>
      <c r="R18" s="485"/>
      <c r="S18" s="487"/>
      <c r="T18" s="510"/>
      <c r="U18" s="511"/>
      <c r="V18" s="528"/>
      <c r="W18" s="522"/>
      <c r="X18" s="522"/>
      <c r="Y18" s="504"/>
    </row>
    <row r="19" spans="2:25" ht="31.35" customHeight="1" x14ac:dyDescent="0.15">
      <c r="B19" s="488" t="s">
        <v>9</v>
      </c>
      <c r="C19" s="489"/>
      <c r="D19" s="490"/>
      <c r="E19" s="490"/>
      <c r="F19" s="490"/>
      <c r="G19" s="490"/>
      <c r="H19" s="490"/>
      <c r="I19" s="490"/>
      <c r="J19" s="490"/>
      <c r="K19" s="490"/>
      <c r="L19" s="490"/>
      <c r="M19" s="490"/>
      <c r="N19" s="490"/>
      <c r="O19" s="490"/>
      <c r="P19" s="490"/>
      <c r="Q19" s="490"/>
      <c r="R19" s="490"/>
      <c r="S19" s="490"/>
      <c r="T19" s="490"/>
      <c r="U19" s="490"/>
      <c r="V19" s="490"/>
      <c r="W19" s="490"/>
      <c r="X19" s="490"/>
      <c r="Y19" s="491"/>
    </row>
    <row r="20" spans="2:25" ht="39.9" customHeight="1" x14ac:dyDescent="0.15">
      <c r="B20" s="488"/>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8"/>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8"/>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8"/>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8"/>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8"/>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8"/>
      <c r="C26" s="23"/>
      <c r="D26" s="1"/>
      <c r="E26" s="1"/>
      <c r="G26" s="26"/>
      <c r="H26" s="26"/>
      <c r="I26" s="26"/>
      <c r="J26" s="26"/>
      <c r="K26" s="26"/>
      <c r="L26" s="1"/>
      <c r="M26" s="23"/>
      <c r="N26" s="23"/>
      <c r="O26" s="1"/>
      <c r="P26" s="492" t="s">
        <v>299</v>
      </c>
      <c r="Q26" s="492"/>
      <c r="R26" s="492"/>
      <c r="S26" s="492"/>
      <c r="T26" s="492"/>
      <c r="U26" s="492"/>
      <c r="V26" s="492"/>
      <c r="W26" s="492"/>
      <c r="X26" s="492"/>
      <c r="Y26" s="493"/>
    </row>
    <row r="27" spans="2:25" ht="45" customHeight="1" x14ac:dyDescent="0.15">
      <c r="B27" s="473"/>
      <c r="C27" s="22"/>
      <c r="D27" s="20"/>
      <c r="E27" s="25"/>
      <c r="F27" s="21"/>
      <c r="G27" s="20"/>
      <c r="H27" s="20"/>
      <c r="I27" s="20"/>
      <c r="J27" s="20"/>
      <c r="K27" s="20"/>
      <c r="L27" s="20"/>
      <c r="M27" s="20"/>
      <c r="N27" s="20"/>
      <c r="O27" s="19"/>
      <c r="P27" s="494"/>
      <c r="Q27" s="494"/>
      <c r="R27" s="494"/>
      <c r="S27" s="494"/>
      <c r="T27" s="494"/>
      <c r="U27" s="494"/>
      <c r="V27" s="494"/>
      <c r="W27" s="494"/>
      <c r="X27" s="494"/>
      <c r="Y27" s="495"/>
    </row>
    <row r="28" spans="2:25" ht="15" customHeight="1" x14ac:dyDescent="0.15">
      <c r="C28" s="4" t="s">
        <v>255</v>
      </c>
    </row>
    <row r="29" spans="2:25" ht="15" customHeight="1" x14ac:dyDescent="0.15">
      <c r="C29" s="1" t="s">
        <v>565</v>
      </c>
    </row>
    <row r="30" spans="2:25" ht="11.4" customHeight="1" x14ac:dyDescent="0.15">
      <c r="C30" s="3" t="s">
        <v>566</v>
      </c>
    </row>
    <row r="31" spans="2:25" x14ac:dyDescent="0.15">
      <c r="C31" s="1" t="s">
        <v>301</v>
      </c>
    </row>
    <row r="32" spans="2:25" x14ac:dyDescent="0.15">
      <c r="C32" s="1" t="s">
        <v>256</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EC5D892-162B-4F0F-A483-6BACC2C5FAE3}">
          <x14:formula1>
            <xm:f>'(参考)リスト'!$G$16:$G$19</xm:f>
          </x14:formula1>
          <xm:sqref>T7:U18</xm:sqref>
        </x14:dataValidation>
        <x14:dataValidation type="list" allowBlank="1" showInputMessage="1" showErrorMessage="1" xr:uid="{A3CCA437-A28B-4B70-B6C0-AA4452A741B7}">
          <x14:formula1>
            <xm:f>'(参考)リスト'!$B$6:$B$12</xm:f>
          </x14:formula1>
          <xm:sqref>V6:Y6</xm:sqref>
        </x14:dataValidation>
        <x14:dataValidation type="list" allowBlank="1" showInputMessage="1" showErrorMessage="1" xr:uid="{53859E88-1D06-4BFE-A52B-054708E99BFF}">
          <x14:formula1>
            <xm:f>'(参考)リスト'!$D$6:$D$7</xm:f>
          </x14:formula1>
          <xm:sqref>V3:Y3</xm:sqref>
        </x14:dataValidation>
        <x14:dataValidation type="list" allowBlank="1" showInputMessage="1" showErrorMessage="1" xr:uid="{F5430FB4-106F-4D3D-AEC1-257860480902}">
          <x14:formula1>
            <xm:f>'(参考)リスト'!$E$6:$E$7</xm:f>
          </x14:formula1>
          <xm:sqref>V4:Y4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90C33-061C-4640-AA0E-48A373033C75}">
  <sheetPr>
    <pageSetUpPr fitToPage="1"/>
  </sheetPr>
  <dimension ref="B2:AC32"/>
  <sheetViews>
    <sheetView showGridLines="0" showZeros="0" view="pageBreakPreview" zoomScaleNormal="100" zoomScaleSheetLayoutView="100" workbookViewId="0">
      <selection activeCell="M7" sqref="M7:M10"/>
    </sheetView>
  </sheetViews>
  <sheetFormatPr defaultColWidth="9" defaultRowHeight="12" x14ac:dyDescent="0.15"/>
  <cols>
    <col min="1" max="1" width="1.6640625" style="3" customWidth="1"/>
    <col min="2" max="2" width="4.109375" style="3" customWidth="1"/>
    <col min="3" max="21" width="5.88671875" style="3" customWidth="1"/>
    <col min="22" max="22" width="8.109375" style="3" customWidth="1"/>
    <col min="23" max="24" width="6.88671875" style="3" customWidth="1"/>
    <col min="25" max="25" width="8.6640625" style="3" customWidth="1"/>
    <col min="26" max="26" width="1.33203125" style="3" customWidth="1"/>
    <col min="27" max="16384" width="9" style="3"/>
  </cols>
  <sheetData>
    <row r="2" spans="2:29" ht="24.9" customHeight="1" x14ac:dyDescent="0.15">
      <c r="B2" s="28" t="s">
        <v>339</v>
      </c>
      <c r="C2" s="4"/>
      <c r="D2" s="4"/>
      <c r="E2" s="4"/>
      <c r="F2" s="4"/>
      <c r="G2" s="4"/>
      <c r="H2" s="4"/>
      <c r="I2" s="4"/>
      <c r="J2" s="4"/>
      <c r="K2" s="27"/>
      <c r="L2" s="4"/>
      <c r="M2" s="27"/>
      <c r="N2" s="200"/>
      <c r="O2" s="201"/>
      <c r="P2" s="545"/>
      <c r="Q2" s="546"/>
      <c r="R2" s="546"/>
      <c r="S2" s="547"/>
      <c r="T2" s="358" t="s">
        <v>55</v>
      </c>
      <c r="U2" s="358"/>
      <c r="V2" s="548" t="s">
        <v>612</v>
      </c>
      <c r="W2" s="548"/>
      <c r="X2" s="548"/>
      <c r="Y2" s="548"/>
    </row>
    <row r="3" spans="2:29" ht="20.100000000000001" customHeight="1" x14ac:dyDescent="0.15">
      <c r="B3" s="354" t="s">
        <v>27</v>
      </c>
      <c r="C3" s="354"/>
      <c r="D3" s="537" t="s">
        <v>613</v>
      </c>
      <c r="E3" s="537"/>
      <c r="F3" s="537"/>
      <c r="G3" s="537"/>
      <c r="H3" s="358" t="s">
        <v>28</v>
      </c>
      <c r="I3" s="358"/>
      <c r="J3" s="462" t="s">
        <v>579</v>
      </c>
      <c r="K3" s="462"/>
      <c r="L3" s="462"/>
      <c r="M3" s="462"/>
      <c r="N3" s="358" t="s">
        <v>10</v>
      </c>
      <c r="O3" s="358"/>
      <c r="P3" s="332" t="s">
        <v>580</v>
      </c>
      <c r="Q3" s="332"/>
      <c r="R3" s="332"/>
      <c r="S3" s="332"/>
      <c r="T3" s="358" t="s">
        <v>16</v>
      </c>
      <c r="U3" s="358"/>
      <c r="V3" s="541" t="s">
        <v>353</v>
      </c>
      <c r="W3" s="541"/>
      <c r="X3" s="541"/>
      <c r="Y3" s="541"/>
    </row>
    <row r="4" spans="2:29" ht="20.100000000000001" customHeight="1" x14ac:dyDescent="0.15">
      <c r="B4" s="364" t="s">
        <v>11</v>
      </c>
      <c r="C4" s="364"/>
      <c r="D4" s="535" t="s">
        <v>674</v>
      </c>
      <c r="E4" s="535"/>
      <c r="F4" s="535"/>
      <c r="G4" s="535"/>
      <c r="H4" s="358"/>
      <c r="I4" s="358"/>
      <c r="J4" s="462"/>
      <c r="K4" s="537"/>
      <c r="L4" s="537"/>
      <c r="M4" s="537"/>
      <c r="N4" s="354"/>
      <c r="O4" s="354"/>
      <c r="P4" s="538"/>
      <c r="Q4" s="538"/>
      <c r="R4" s="538"/>
      <c r="S4" s="538"/>
      <c r="T4" s="354" t="s">
        <v>17</v>
      </c>
      <c r="U4" s="354"/>
      <c r="V4" s="536" t="s">
        <v>353</v>
      </c>
      <c r="W4" s="536"/>
      <c r="X4" s="536"/>
      <c r="Y4" s="536"/>
    </row>
    <row r="5" spans="2:29" ht="20.100000000000001" customHeight="1" x14ac:dyDescent="0.15">
      <c r="B5" s="331" t="s">
        <v>12</v>
      </c>
      <c r="C5" s="331"/>
      <c r="D5" s="2" t="s">
        <v>13</v>
      </c>
      <c r="E5" s="332" t="s">
        <v>581</v>
      </c>
      <c r="F5" s="332"/>
      <c r="G5" s="332"/>
      <c r="H5" s="358" t="s">
        <v>264</v>
      </c>
      <c r="I5" s="358"/>
      <c r="J5" s="264"/>
      <c r="K5" s="332" t="s">
        <v>677</v>
      </c>
      <c r="L5" s="332"/>
      <c r="M5" s="332"/>
      <c r="N5" s="332"/>
      <c r="O5" s="539" t="s">
        <v>245</v>
      </c>
      <c r="P5" s="539"/>
      <c r="Q5" s="541">
        <v>45280</v>
      </c>
      <c r="R5" s="541"/>
      <c r="S5" s="541"/>
      <c r="T5" s="358" t="s">
        <v>44</v>
      </c>
      <c r="U5" s="358"/>
      <c r="V5" s="226" t="s">
        <v>43</v>
      </c>
      <c r="W5" s="543">
        <f>'様式A-1'!Z5</f>
        <v>1066</v>
      </c>
      <c r="X5" s="544"/>
      <c r="Y5" s="66" t="s">
        <v>42</v>
      </c>
    </row>
    <row r="6" spans="2:29" ht="20.100000000000001" customHeight="1" x14ac:dyDescent="0.15">
      <c r="B6" s="331"/>
      <c r="C6" s="331"/>
      <c r="D6" s="2" t="s">
        <v>14</v>
      </c>
      <c r="E6" s="332" t="s">
        <v>1286</v>
      </c>
      <c r="F6" s="332"/>
      <c r="G6" s="332"/>
      <c r="H6" s="358" t="s">
        <v>265</v>
      </c>
      <c r="I6" s="358"/>
      <c r="J6" s="264"/>
      <c r="K6" s="332" t="s">
        <v>678</v>
      </c>
      <c r="L6" s="332"/>
      <c r="M6" s="332"/>
      <c r="N6" s="332"/>
      <c r="O6" s="540"/>
      <c r="P6" s="540"/>
      <c r="Q6" s="542"/>
      <c r="R6" s="542"/>
      <c r="S6" s="542"/>
      <c r="T6" s="358" t="s">
        <v>15</v>
      </c>
      <c r="U6" s="358"/>
      <c r="V6" s="332" t="s">
        <v>524</v>
      </c>
      <c r="W6" s="332"/>
      <c r="X6" s="332"/>
      <c r="Y6" s="332"/>
    </row>
    <row r="7" spans="2:29" ht="6.9" customHeight="1" x14ac:dyDescent="0.15">
      <c r="B7" s="496" t="s">
        <v>18</v>
      </c>
      <c r="C7" s="497" t="s">
        <v>19</v>
      </c>
      <c r="D7" s="500">
        <v>341718.3</v>
      </c>
      <c r="E7" s="501"/>
      <c r="F7" s="482" t="s">
        <v>20</v>
      </c>
      <c r="G7" s="483"/>
      <c r="H7" s="482" t="s">
        <v>21</v>
      </c>
      <c r="I7" s="484"/>
      <c r="J7" s="333" t="s">
        <v>22</v>
      </c>
      <c r="K7" s="505"/>
      <c r="L7" s="518" t="s">
        <v>36</v>
      </c>
      <c r="M7" s="519">
        <v>19</v>
      </c>
      <c r="N7" s="518" t="s">
        <v>35</v>
      </c>
      <c r="O7" s="519">
        <v>27</v>
      </c>
      <c r="P7" s="524" t="s">
        <v>34</v>
      </c>
      <c r="Q7" s="516"/>
      <c r="R7" s="506" t="s">
        <v>41</v>
      </c>
      <c r="S7" s="507"/>
      <c r="T7" s="508" t="s">
        <v>62</v>
      </c>
      <c r="U7" s="509"/>
      <c r="V7" s="526" t="s">
        <v>40</v>
      </c>
      <c r="W7" s="531" t="s">
        <v>300</v>
      </c>
      <c r="X7" s="532"/>
      <c r="Y7" s="529"/>
    </row>
    <row r="8" spans="2:29" ht="6.9" customHeight="1" x14ac:dyDescent="0.15">
      <c r="B8" s="496"/>
      <c r="C8" s="498"/>
      <c r="D8" s="502"/>
      <c r="E8" s="503"/>
      <c r="F8" s="506"/>
      <c r="G8" s="534"/>
      <c r="H8" s="506"/>
      <c r="I8" s="507"/>
      <c r="J8" s="320"/>
      <c r="K8" s="505"/>
      <c r="L8" s="518"/>
      <c r="M8" s="519"/>
      <c r="N8" s="518"/>
      <c r="O8" s="519"/>
      <c r="P8" s="524"/>
      <c r="Q8" s="516"/>
      <c r="R8" s="506"/>
      <c r="S8" s="507"/>
      <c r="T8" s="508"/>
      <c r="U8" s="509"/>
      <c r="V8" s="527"/>
      <c r="W8" s="533"/>
      <c r="X8" s="533"/>
      <c r="Y8" s="504"/>
    </row>
    <row r="9" spans="2:29" ht="6.9" customHeight="1" x14ac:dyDescent="0.15">
      <c r="B9" s="496"/>
      <c r="C9" s="499"/>
      <c r="D9" s="312"/>
      <c r="E9" s="314"/>
      <c r="F9" s="506"/>
      <c r="G9" s="534"/>
      <c r="H9" s="506"/>
      <c r="I9" s="507"/>
      <c r="J9" s="320"/>
      <c r="K9" s="505"/>
      <c r="L9" s="518"/>
      <c r="M9" s="519"/>
      <c r="N9" s="518"/>
      <c r="O9" s="519"/>
      <c r="P9" s="524"/>
      <c r="Q9" s="516"/>
      <c r="R9" s="506"/>
      <c r="S9" s="507"/>
      <c r="T9" s="508"/>
      <c r="U9" s="509"/>
      <c r="V9" s="527"/>
      <c r="W9" s="533"/>
      <c r="X9" s="533"/>
      <c r="Y9" s="504"/>
    </row>
    <row r="10" spans="2:29" ht="6.9" customHeight="1" x14ac:dyDescent="0.15">
      <c r="B10" s="496"/>
      <c r="C10" s="497" t="s">
        <v>23</v>
      </c>
      <c r="D10" s="500">
        <v>1311138.6000000001</v>
      </c>
      <c r="E10" s="501"/>
      <c r="F10" s="506"/>
      <c r="G10" s="534"/>
      <c r="H10" s="506"/>
      <c r="I10" s="507"/>
      <c r="J10" s="320"/>
      <c r="K10" s="505"/>
      <c r="L10" s="518"/>
      <c r="M10" s="520"/>
      <c r="N10" s="518"/>
      <c r="O10" s="520"/>
      <c r="P10" s="524"/>
      <c r="Q10" s="517"/>
      <c r="R10" s="506"/>
      <c r="S10" s="507"/>
      <c r="T10" s="508"/>
      <c r="U10" s="509"/>
      <c r="V10" s="527"/>
      <c r="W10" s="533"/>
      <c r="X10" s="533"/>
      <c r="Y10" s="504"/>
    </row>
    <row r="11" spans="2:29" ht="6.9" customHeight="1" x14ac:dyDescent="0.15">
      <c r="B11" s="496"/>
      <c r="C11" s="498"/>
      <c r="D11" s="502"/>
      <c r="E11" s="503"/>
      <c r="F11" s="506"/>
      <c r="G11" s="534"/>
      <c r="H11" s="506"/>
      <c r="I11" s="507"/>
      <c r="J11" s="333" t="s">
        <v>24</v>
      </c>
      <c r="K11" s="335"/>
      <c r="L11" s="354" t="s">
        <v>36</v>
      </c>
      <c r="M11" s="530">
        <v>107</v>
      </c>
      <c r="N11" s="354" t="s">
        <v>35</v>
      </c>
      <c r="O11" s="515">
        <v>1</v>
      </c>
      <c r="P11" s="523" t="s">
        <v>34</v>
      </c>
      <c r="Q11" s="515"/>
      <c r="R11" s="506"/>
      <c r="S11" s="507"/>
      <c r="T11" s="508"/>
      <c r="U11" s="509"/>
      <c r="V11" s="527"/>
      <c r="W11" s="533"/>
      <c r="X11" s="533"/>
      <c r="Y11" s="504"/>
    </row>
    <row r="12" spans="2:29" ht="6.9" customHeight="1" x14ac:dyDescent="0.15">
      <c r="B12" s="496"/>
      <c r="C12" s="499"/>
      <c r="D12" s="312"/>
      <c r="E12" s="314"/>
      <c r="F12" s="506"/>
      <c r="G12" s="534"/>
      <c r="H12" s="506"/>
      <c r="I12" s="507"/>
      <c r="J12" s="320"/>
      <c r="K12" s="505"/>
      <c r="L12" s="518"/>
      <c r="M12" s="519"/>
      <c r="N12" s="518"/>
      <c r="O12" s="516"/>
      <c r="P12" s="524"/>
      <c r="Q12" s="516"/>
      <c r="R12" s="506"/>
      <c r="S12" s="507"/>
      <c r="T12" s="508"/>
      <c r="U12" s="509"/>
      <c r="V12" s="527"/>
      <c r="W12" s="533"/>
      <c r="X12" s="533"/>
      <c r="Y12" s="504"/>
    </row>
    <row r="13" spans="2:29" ht="6.9" customHeight="1" x14ac:dyDescent="0.15">
      <c r="B13" s="496" t="s">
        <v>25</v>
      </c>
      <c r="C13" s="497" t="s">
        <v>19</v>
      </c>
      <c r="D13" s="500">
        <v>341643.6</v>
      </c>
      <c r="E13" s="501"/>
      <c r="F13" s="506"/>
      <c r="G13" s="534"/>
      <c r="H13" s="506"/>
      <c r="I13" s="507"/>
      <c r="J13" s="320"/>
      <c r="K13" s="505"/>
      <c r="L13" s="518"/>
      <c r="M13" s="519"/>
      <c r="N13" s="518"/>
      <c r="O13" s="516"/>
      <c r="P13" s="524"/>
      <c r="Q13" s="516"/>
      <c r="R13" s="506"/>
      <c r="S13" s="507"/>
      <c r="T13" s="508"/>
      <c r="U13" s="509"/>
      <c r="V13" s="527"/>
      <c r="W13" s="521" t="s">
        <v>281</v>
      </c>
      <c r="X13" s="522"/>
      <c r="Y13" s="504">
        <v>1</v>
      </c>
    </row>
    <row r="14" spans="2:29" ht="6.9" customHeight="1" x14ac:dyDescent="0.15">
      <c r="B14" s="497"/>
      <c r="C14" s="498"/>
      <c r="D14" s="502"/>
      <c r="E14" s="503"/>
      <c r="F14" s="506"/>
      <c r="G14" s="534"/>
      <c r="H14" s="506"/>
      <c r="I14" s="507"/>
      <c r="J14" s="321"/>
      <c r="K14" s="337"/>
      <c r="L14" s="518"/>
      <c r="M14" s="520"/>
      <c r="N14" s="518"/>
      <c r="O14" s="517"/>
      <c r="P14" s="524"/>
      <c r="Q14" s="517"/>
      <c r="R14" s="506"/>
      <c r="S14" s="507"/>
      <c r="T14" s="508"/>
      <c r="U14" s="509"/>
      <c r="V14" s="527"/>
      <c r="W14" s="522"/>
      <c r="X14" s="522"/>
      <c r="Y14" s="504"/>
    </row>
    <row r="15" spans="2:29" ht="6.9" customHeight="1" x14ac:dyDescent="0.15">
      <c r="B15" s="497"/>
      <c r="C15" s="499"/>
      <c r="D15" s="312"/>
      <c r="E15" s="314"/>
      <c r="F15" s="506"/>
      <c r="G15" s="534"/>
      <c r="H15" s="506"/>
      <c r="I15" s="507"/>
      <c r="J15" s="320" t="s">
        <v>26</v>
      </c>
      <c r="K15" s="505"/>
      <c r="L15" s="354" t="s">
        <v>36</v>
      </c>
      <c r="M15" s="512">
        <v>7</v>
      </c>
      <c r="N15" s="354" t="s">
        <v>35</v>
      </c>
      <c r="O15" s="512"/>
      <c r="P15" s="523" t="s">
        <v>34</v>
      </c>
      <c r="Q15" s="512"/>
      <c r="R15" s="506"/>
      <c r="S15" s="507"/>
      <c r="T15" s="508"/>
      <c r="U15" s="509"/>
      <c r="V15" s="527"/>
      <c r="W15" s="522"/>
      <c r="X15" s="522"/>
      <c r="Y15" s="504"/>
      <c r="AC15" s="3">
        <v>0</v>
      </c>
    </row>
    <row r="16" spans="2:29" ht="6.9" customHeight="1" x14ac:dyDescent="0.15">
      <c r="B16" s="497"/>
      <c r="C16" s="497" t="s">
        <v>23</v>
      </c>
      <c r="D16" s="500">
        <v>1311138.2</v>
      </c>
      <c r="E16" s="501"/>
      <c r="F16" s="506"/>
      <c r="G16" s="534"/>
      <c r="H16" s="506"/>
      <c r="I16" s="507"/>
      <c r="J16" s="320"/>
      <c r="K16" s="505"/>
      <c r="L16" s="518"/>
      <c r="M16" s="513"/>
      <c r="N16" s="518"/>
      <c r="O16" s="513"/>
      <c r="P16" s="524"/>
      <c r="Q16" s="513"/>
      <c r="R16" s="506"/>
      <c r="S16" s="507"/>
      <c r="T16" s="508"/>
      <c r="U16" s="509"/>
      <c r="V16" s="527"/>
      <c r="W16" s="522"/>
      <c r="X16" s="522"/>
      <c r="Y16" s="504"/>
    </row>
    <row r="17" spans="2:25" ht="6.9" customHeight="1" x14ac:dyDescent="0.15">
      <c r="B17" s="497"/>
      <c r="C17" s="498"/>
      <c r="D17" s="502"/>
      <c r="E17" s="503"/>
      <c r="F17" s="506"/>
      <c r="G17" s="534"/>
      <c r="H17" s="506"/>
      <c r="I17" s="507"/>
      <c r="J17" s="320"/>
      <c r="K17" s="505"/>
      <c r="L17" s="518"/>
      <c r="M17" s="513"/>
      <c r="N17" s="518"/>
      <c r="O17" s="513"/>
      <c r="P17" s="524"/>
      <c r="Q17" s="513"/>
      <c r="R17" s="506"/>
      <c r="S17" s="507"/>
      <c r="T17" s="508"/>
      <c r="U17" s="509"/>
      <c r="V17" s="527"/>
      <c r="W17" s="522"/>
      <c r="X17" s="522"/>
      <c r="Y17" s="504"/>
    </row>
    <row r="18" spans="2:25" ht="6.9" customHeight="1" x14ac:dyDescent="0.15">
      <c r="B18" s="496"/>
      <c r="C18" s="499"/>
      <c r="D18" s="312"/>
      <c r="E18" s="314"/>
      <c r="F18" s="485"/>
      <c r="G18" s="486"/>
      <c r="H18" s="485"/>
      <c r="I18" s="487"/>
      <c r="J18" s="321"/>
      <c r="K18" s="337"/>
      <c r="L18" s="364"/>
      <c r="M18" s="514"/>
      <c r="N18" s="364"/>
      <c r="O18" s="514"/>
      <c r="P18" s="525"/>
      <c r="Q18" s="514"/>
      <c r="R18" s="485"/>
      <c r="S18" s="487"/>
      <c r="T18" s="510"/>
      <c r="U18" s="511"/>
      <c r="V18" s="528"/>
      <c r="W18" s="522"/>
      <c r="X18" s="522"/>
      <c r="Y18" s="504"/>
    </row>
    <row r="19" spans="2:25" ht="31.35" customHeight="1" x14ac:dyDescent="0.15">
      <c r="B19" s="488" t="s">
        <v>9</v>
      </c>
      <c r="C19" s="489"/>
      <c r="D19" s="490"/>
      <c r="E19" s="490"/>
      <c r="F19" s="490"/>
      <c r="G19" s="490"/>
      <c r="H19" s="490"/>
      <c r="I19" s="490"/>
      <c r="J19" s="490"/>
      <c r="K19" s="490"/>
      <c r="L19" s="490"/>
      <c r="M19" s="490"/>
      <c r="N19" s="490"/>
      <c r="O19" s="490"/>
      <c r="P19" s="490"/>
      <c r="Q19" s="490"/>
      <c r="R19" s="490"/>
      <c r="S19" s="490"/>
      <c r="T19" s="490"/>
      <c r="U19" s="490"/>
      <c r="V19" s="490"/>
      <c r="W19" s="490"/>
      <c r="X19" s="490"/>
      <c r="Y19" s="491"/>
    </row>
    <row r="20" spans="2:25" ht="39.9" customHeight="1" x14ac:dyDescent="0.15">
      <c r="B20" s="488"/>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8"/>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8"/>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8"/>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8"/>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8"/>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8"/>
      <c r="C26" s="23"/>
      <c r="D26" s="1"/>
      <c r="E26" s="1"/>
      <c r="G26" s="26"/>
      <c r="H26" s="26"/>
      <c r="I26" s="26"/>
      <c r="J26" s="26"/>
      <c r="K26" s="26"/>
      <c r="L26" s="1"/>
      <c r="M26" s="23"/>
      <c r="N26" s="23"/>
      <c r="O26" s="1"/>
      <c r="P26" s="492" t="s">
        <v>299</v>
      </c>
      <c r="Q26" s="492"/>
      <c r="R26" s="492"/>
      <c r="S26" s="492"/>
      <c r="T26" s="492"/>
      <c r="U26" s="492"/>
      <c r="V26" s="492"/>
      <c r="W26" s="492"/>
      <c r="X26" s="492"/>
      <c r="Y26" s="493"/>
    </row>
    <row r="27" spans="2:25" ht="45" customHeight="1" x14ac:dyDescent="0.15">
      <c r="B27" s="473"/>
      <c r="C27" s="22"/>
      <c r="D27" s="20"/>
      <c r="E27" s="25"/>
      <c r="F27" s="21"/>
      <c r="G27" s="20"/>
      <c r="H27" s="20"/>
      <c r="I27" s="20"/>
      <c r="J27" s="20"/>
      <c r="K27" s="20"/>
      <c r="L27" s="20"/>
      <c r="M27" s="20"/>
      <c r="N27" s="20"/>
      <c r="O27" s="19"/>
      <c r="P27" s="494"/>
      <c r="Q27" s="494"/>
      <c r="R27" s="494"/>
      <c r="S27" s="494"/>
      <c r="T27" s="494"/>
      <c r="U27" s="494"/>
      <c r="V27" s="494"/>
      <c r="W27" s="494"/>
      <c r="X27" s="494"/>
      <c r="Y27" s="495"/>
    </row>
    <row r="28" spans="2:25" ht="15" customHeight="1" x14ac:dyDescent="0.15">
      <c r="C28" s="4" t="s">
        <v>255</v>
      </c>
    </row>
    <row r="29" spans="2:25" ht="15" customHeight="1" x14ac:dyDescent="0.15">
      <c r="C29" s="1" t="s">
        <v>565</v>
      </c>
    </row>
    <row r="30" spans="2:25" ht="11.4" customHeight="1" x14ac:dyDescent="0.15">
      <c r="C30" s="3" t="s">
        <v>566</v>
      </c>
    </row>
    <row r="31" spans="2:25" x14ac:dyDescent="0.15">
      <c r="C31" s="1" t="s">
        <v>301</v>
      </c>
    </row>
    <row r="32" spans="2:25" x14ac:dyDescent="0.15">
      <c r="C32" s="1" t="s">
        <v>256</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7A10DD-746C-461C-A5FA-656D8E3F8983}">
          <x14:formula1>
            <xm:f>'(参考)リスト'!$E$6:$E$7</xm:f>
          </x14:formula1>
          <xm:sqref>V4:Y4</xm:sqref>
        </x14:dataValidation>
        <x14:dataValidation type="list" allowBlank="1" showInputMessage="1" showErrorMessage="1" xr:uid="{E8A23CD5-12A3-4601-BFD8-F3096266C795}">
          <x14:formula1>
            <xm:f>'(参考)リスト'!$D$6:$D$7</xm:f>
          </x14:formula1>
          <xm:sqref>V3:Y3</xm:sqref>
        </x14:dataValidation>
        <x14:dataValidation type="list" allowBlank="1" showInputMessage="1" showErrorMessage="1" xr:uid="{FA0BAC99-7F3D-4348-899E-2EB40B0DD4AF}">
          <x14:formula1>
            <xm:f>'(参考)リスト'!$B$6:$B$12</xm:f>
          </x14:formula1>
          <xm:sqref>V6:Y6</xm:sqref>
        </x14:dataValidation>
        <x14:dataValidation type="list" allowBlank="1" showInputMessage="1" showErrorMessage="1" xr:uid="{422D9CD8-63A6-40FC-A009-1F699D513638}">
          <x14:formula1>
            <xm:f>'(参考)リスト'!$G$16:$G$19</xm:f>
          </x14:formula1>
          <xm:sqref>T7:U18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Z527"/>
  <sheetViews>
    <sheetView showGridLines="0" showZeros="0" view="pageBreakPreview" zoomScaleNormal="100" zoomScaleSheetLayoutView="100" workbookViewId="0">
      <selection activeCell="A511" sqref="A511:XFD511"/>
    </sheetView>
  </sheetViews>
  <sheetFormatPr defaultColWidth="9" defaultRowHeight="15.9" customHeight="1" x14ac:dyDescent="0.2"/>
  <cols>
    <col min="1" max="1" width="1.88671875" style="1" customWidth="1"/>
    <col min="2" max="2" width="4.109375" style="1" customWidth="1"/>
    <col min="3" max="4" width="3.109375" style="1" customWidth="1"/>
    <col min="5" max="5" width="4.109375" style="1" customWidth="1"/>
    <col min="6" max="6" width="6.6640625" style="1" customWidth="1"/>
    <col min="7" max="7" width="10.33203125" style="1" customWidth="1"/>
    <col min="8" max="8" width="9.6640625" style="1" customWidth="1"/>
    <col min="9" max="10" width="8.109375" style="1" customWidth="1"/>
    <col min="11" max="11" width="3.886718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4" style="1" customWidth="1"/>
    <col min="22" max="22" width="4.109375" style="1" customWidth="1"/>
    <col min="23" max="23" width="6.33203125" style="1" customWidth="1"/>
    <col min="24" max="24" width="5" style="1" customWidth="1"/>
    <col min="25" max="25" width="8.109375" style="1" customWidth="1"/>
    <col min="26" max="26" width="11.109375" style="1" customWidth="1"/>
    <col min="27" max="16384" width="9" style="1"/>
  </cols>
  <sheetData>
    <row r="1" spans="2:26" ht="9.75" customHeight="1" x14ac:dyDescent="0.2"/>
    <row r="2" spans="2:26" ht="24.75" customHeight="1" x14ac:dyDescent="0.2">
      <c r="B2" s="583" t="s">
        <v>340</v>
      </c>
      <c r="C2" s="583"/>
      <c r="D2" s="583"/>
      <c r="E2" s="583"/>
      <c r="F2" s="457"/>
      <c r="G2" s="457"/>
      <c r="H2" s="457"/>
      <c r="I2" s="583"/>
      <c r="J2" s="583"/>
      <c r="K2" s="583"/>
      <c r="L2" s="583"/>
      <c r="M2" s="583"/>
      <c r="N2" s="583"/>
      <c r="O2" s="583"/>
      <c r="P2" s="583"/>
      <c r="Q2" s="583"/>
      <c r="R2" s="583"/>
      <c r="S2" s="583"/>
      <c r="T2" s="583"/>
      <c r="U2" s="583"/>
      <c r="V2" s="583"/>
      <c r="W2" s="583"/>
      <c r="X2" s="583"/>
      <c r="Y2" s="583"/>
    </row>
    <row r="3" spans="2:26" ht="20.100000000000001" customHeight="1" x14ac:dyDescent="0.2">
      <c r="B3" s="284" t="s">
        <v>27</v>
      </c>
      <c r="C3" s="296"/>
      <c r="D3" s="296"/>
      <c r="E3" s="296"/>
      <c r="F3" s="458" t="s">
        <v>1274</v>
      </c>
      <c r="G3" s="459"/>
      <c r="H3" s="460"/>
      <c r="I3" s="301" t="s">
        <v>28</v>
      </c>
      <c r="J3" s="291"/>
      <c r="K3" s="293" t="s">
        <v>1278</v>
      </c>
      <c r="L3" s="294"/>
      <c r="M3" s="294"/>
      <c r="N3" s="295"/>
      <c r="O3" s="264" t="s">
        <v>268</v>
      </c>
      <c r="P3" s="266"/>
      <c r="Q3" s="575" t="s">
        <v>1282</v>
      </c>
      <c r="R3" s="576"/>
      <c r="S3" s="576"/>
      <c r="T3" s="577"/>
      <c r="U3" s="482" t="s">
        <v>230</v>
      </c>
      <c r="V3" s="483"/>
      <c r="W3" s="483"/>
      <c r="X3" s="484"/>
      <c r="Y3" s="463">
        <v>45280</v>
      </c>
      <c r="Z3" s="465"/>
    </row>
    <row r="4" spans="2:26" ht="20.100000000000001" customHeight="1" x14ac:dyDescent="0.2">
      <c r="B4" s="286" t="s">
        <v>0</v>
      </c>
      <c r="C4" s="324"/>
      <c r="D4" s="324"/>
      <c r="E4" s="324"/>
      <c r="F4" s="469" t="s">
        <v>1276</v>
      </c>
      <c r="G4" s="470"/>
      <c r="H4" s="471"/>
      <c r="I4" s="587" t="s">
        <v>1</v>
      </c>
      <c r="J4" s="588"/>
      <c r="K4" s="293" t="s">
        <v>1280</v>
      </c>
      <c r="L4" s="294"/>
      <c r="M4" s="294"/>
      <c r="N4" s="295"/>
      <c r="O4" s="264" t="s">
        <v>269</v>
      </c>
      <c r="P4" s="266"/>
      <c r="Q4" s="575" t="s">
        <v>1284</v>
      </c>
      <c r="R4" s="576"/>
      <c r="S4" s="576"/>
      <c r="T4" s="577"/>
      <c r="U4" s="570"/>
      <c r="V4" s="571"/>
      <c r="W4" s="571"/>
      <c r="X4" s="572"/>
      <c r="Y4" s="573"/>
      <c r="Z4" s="574"/>
    </row>
    <row r="5" spans="2:26" ht="15" customHeight="1" x14ac:dyDescent="0.2">
      <c r="B5" s="289"/>
      <c r="C5" s="585" t="s">
        <v>47</v>
      </c>
      <c r="D5" s="586"/>
      <c r="E5" s="568" t="s">
        <v>214</v>
      </c>
      <c r="F5" s="568" t="s">
        <v>213</v>
      </c>
      <c r="G5" s="552" t="s">
        <v>212</v>
      </c>
      <c r="H5" s="554"/>
      <c r="I5" s="284" t="s">
        <v>211</v>
      </c>
      <c r="J5" s="296"/>
      <c r="K5" s="296"/>
      <c r="L5" s="296"/>
      <c r="M5" s="296"/>
      <c r="N5" s="285"/>
      <c r="O5" s="579" t="s">
        <v>564</v>
      </c>
      <c r="P5" s="580"/>
      <c r="Q5" s="558" t="s">
        <v>276</v>
      </c>
      <c r="R5" s="559"/>
      <c r="S5" s="559"/>
      <c r="T5" s="560"/>
      <c r="U5" s="552" t="s">
        <v>210</v>
      </c>
      <c r="V5" s="553"/>
      <c r="W5" s="553"/>
      <c r="X5" s="553"/>
      <c r="Y5" s="554"/>
      <c r="Z5" s="567" t="s">
        <v>209</v>
      </c>
    </row>
    <row r="6" spans="2:26" ht="15" customHeight="1" x14ac:dyDescent="0.2">
      <c r="B6" s="278"/>
      <c r="C6" s="585"/>
      <c r="D6" s="586"/>
      <c r="E6" s="568"/>
      <c r="F6" s="568"/>
      <c r="G6" s="555"/>
      <c r="H6" s="557"/>
      <c r="I6" s="286"/>
      <c r="J6" s="324"/>
      <c r="K6" s="324"/>
      <c r="L6" s="324"/>
      <c r="M6" s="324"/>
      <c r="N6" s="287"/>
      <c r="O6" s="581"/>
      <c r="P6" s="582"/>
      <c r="Q6" s="561"/>
      <c r="R6" s="562"/>
      <c r="S6" s="562"/>
      <c r="T6" s="563"/>
      <c r="U6" s="555"/>
      <c r="V6" s="556"/>
      <c r="W6" s="556"/>
      <c r="X6" s="556"/>
      <c r="Y6" s="557"/>
      <c r="Z6" s="568"/>
    </row>
    <row r="7" spans="2:26" ht="16.5" customHeight="1" x14ac:dyDescent="0.2">
      <c r="B7" s="278"/>
      <c r="C7" s="585"/>
      <c r="D7" s="586"/>
      <c r="E7" s="568"/>
      <c r="F7" s="568"/>
      <c r="G7" s="472" t="s">
        <v>208</v>
      </c>
      <c r="H7" s="472" t="s">
        <v>207</v>
      </c>
      <c r="I7" s="461" t="s">
        <v>206</v>
      </c>
      <c r="J7" s="461" t="s">
        <v>49</v>
      </c>
      <c r="K7" s="540"/>
      <c r="L7" s="540"/>
      <c r="M7" s="565" t="s">
        <v>7</v>
      </c>
      <c r="N7" s="566" t="s">
        <v>205</v>
      </c>
      <c r="O7" s="461" t="s">
        <v>204</v>
      </c>
      <c r="P7" s="461" t="s">
        <v>203</v>
      </c>
      <c r="Q7" s="331" t="s">
        <v>287</v>
      </c>
      <c r="R7" s="540"/>
      <c r="S7" s="472" t="s">
        <v>285</v>
      </c>
      <c r="T7" s="472" t="s">
        <v>286</v>
      </c>
      <c r="U7" s="578" t="s">
        <v>202</v>
      </c>
      <c r="V7" s="472" t="s">
        <v>277</v>
      </c>
      <c r="W7" s="540"/>
      <c r="X7" s="540"/>
      <c r="Y7" s="540"/>
      <c r="Z7" s="568"/>
    </row>
    <row r="8" spans="2:26" ht="16.5" customHeight="1" x14ac:dyDescent="0.2">
      <c r="B8" s="278"/>
      <c r="C8" s="286"/>
      <c r="D8" s="287"/>
      <c r="E8" s="584"/>
      <c r="F8" s="584"/>
      <c r="G8" s="564"/>
      <c r="H8" s="564"/>
      <c r="I8" s="540"/>
      <c r="J8" s="540"/>
      <c r="K8" s="540"/>
      <c r="L8" s="540"/>
      <c r="M8" s="540"/>
      <c r="N8" s="540"/>
      <c r="O8" s="540"/>
      <c r="P8" s="540"/>
      <c r="Q8" s="109" t="s">
        <v>278</v>
      </c>
      <c r="R8" s="109" t="s">
        <v>280</v>
      </c>
      <c r="S8" s="540"/>
      <c r="T8" s="540"/>
      <c r="U8" s="540"/>
      <c r="V8" s="540"/>
      <c r="W8" s="540"/>
      <c r="X8" s="540"/>
      <c r="Y8" s="540"/>
      <c r="Z8" s="569"/>
    </row>
    <row r="9" spans="2:26" ht="15.75" customHeight="1" x14ac:dyDescent="0.2">
      <c r="B9" s="278" t="s">
        <v>1468</v>
      </c>
      <c r="C9" s="549" t="s">
        <v>679</v>
      </c>
      <c r="D9" s="550"/>
      <c r="E9" s="52">
        <v>1</v>
      </c>
      <c r="F9" s="94">
        <v>2.5</v>
      </c>
      <c r="G9" s="87" t="s">
        <v>561</v>
      </c>
      <c r="H9" s="87" t="s">
        <v>509</v>
      </c>
      <c r="I9" s="87" t="s">
        <v>352</v>
      </c>
      <c r="J9" s="274" t="s">
        <v>352</v>
      </c>
      <c r="K9" s="274"/>
      <c r="L9" s="274"/>
      <c r="M9" s="87" t="s">
        <v>777</v>
      </c>
      <c r="N9" s="87" t="s">
        <v>1455</v>
      </c>
      <c r="O9" s="218" t="s">
        <v>364</v>
      </c>
      <c r="P9" s="87" t="s">
        <v>782</v>
      </c>
      <c r="Q9" s="87"/>
      <c r="R9" s="87" t="s">
        <v>776</v>
      </c>
      <c r="S9" s="2" t="s">
        <v>378</v>
      </c>
      <c r="T9" s="2" t="s">
        <v>383</v>
      </c>
      <c r="U9" s="2" t="s">
        <v>382</v>
      </c>
      <c r="V9" s="274" t="s">
        <v>1456</v>
      </c>
      <c r="W9" s="540"/>
      <c r="X9" s="540"/>
      <c r="Y9" s="540"/>
      <c r="Z9" s="2" t="s">
        <v>1287</v>
      </c>
    </row>
    <row r="10" spans="2:26" ht="15.75" customHeight="1" x14ac:dyDescent="0.2">
      <c r="B10" s="278"/>
      <c r="C10" s="549" t="s">
        <v>680</v>
      </c>
      <c r="D10" s="550"/>
      <c r="E10" s="52">
        <v>1</v>
      </c>
      <c r="F10" s="94">
        <v>10.4</v>
      </c>
      <c r="G10" s="87" t="s">
        <v>561</v>
      </c>
      <c r="H10" s="87" t="s">
        <v>517</v>
      </c>
      <c r="I10" s="87" t="s">
        <v>351</v>
      </c>
      <c r="J10" s="274" t="s">
        <v>357</v>
      </c>
      <c r="K10" s="274"/>
      <c r="L10" s="274"/>
      <c r="M10" s="87" t="s">
        <v>783</v>
      </c>
      <c r="N10" s="87" t="s">
        <v>1455</v>
      </c>
      <c r="O10" s="218" t="s">
        <v>363</v>
      </c>
      <c r="P10" s="87" t="s">
        <v>782</v>
      </c>
      <c r="Q10" s="87"/>
      <c r="R10" s="87" t="s">
        <v>781</v>
      </c>
      <c r="S10" s="2" t="s">
        <v>378</v>
      </c>
      <c r="T10" s="2" t="s">
        <v>383</v>
      </c>
      <c r="U10" s="2" t="s">
        <v>382</v>
      </c>
      <c r="V10" s="274" t="s">
        <v>1456</v>
      </c>
      <c r="W10" s="540"/>
      <c r="X10" s="540"/>
      <c r="Y10" s="540"/>
      <c r="Z10" s="2" t="s">
        <v>785</v>
      </c>
    </row>
    <row r="11" spans="2:26" ht="15.9" customHeight="1" x14ac:dyDescent="0.2">
      <c r="B11" s="278"/>
      <c r="C11" s="549" t="s">
        <v>1452</v>
      </c>
      <c r="D11" s="550"/>
      <c r="E11" s="52">
        <v>2</v>
      </c>
      <c r="F11" s="94">
        <v>10.4</v>
      </c>
      <c r="G11" s="87" t="s">
        <v>561</v>
      </c>
      <c r="H11" s="87" t="s">
        <v>516</v>
      </c>
      <c r="I11" s="87" t="s">
        <v>351</v>
      </c>
      <c r="J11" s="274" t="s">
        <v>559</v>
      </c>
      <c r="K11" s="274"/>
      <c r="L11" s="274"/>
      <c r="M11" s="87" t="s">
        <v>1583</v>
      </c>
      <c r="N11" s="87" t="s">
        <v>1453</v>
      </c>
      <c r="O11" s="218" t="s">
        <v>62</v>
      </c>
      <c r="P11" s="87" t="s">
        <v>62</v>
      </c>
      <c r="Q11" s="87"/>
      <c r="R11" s="87" t="s">
        <v>776</v>
      </c>
      <c r="S11" s="2" t="s">
        <v>379</v>
      </c>
      <c r="T11" s="2" t="s">
        <v>379</v>
      </c>
      <c r="U11" s="2" t="s">
        <v>380</v>
      </c>
      <c r="V11" s="299" t="s">
        <v>1454</v>
      </c>
      <c r="W11" s="551"/>
      <c r="X11" s="551"/>
      <c r="Y11" s="300"/>
      <c r="Z11" s="2"/>
    </row>
    <row r="12" spans="2:26" ht="15.9" customHeight="1" x14ac:dyDescent="0.2">
      <c r="B12" s="278"/>
      <c r="C12" s="549" t="s">
        <v>1452</v>
      </c>
      <c r="D12" s="550"/>
      <c r="E12" s="52">
        <v>3</v>
      </c>
      <c r="F12" s="94">
        <v>10.4</v>
      </c>
      <c r="G12" s="87" t="s">
        <v>561</v>
      </c>
      <c r="H12" s="87" t="s">
        <v>517</v>
      </c>
      <c r="I12" s="87" t="s">
        <v>352</v>
      </c>
      <c r="J12" s="274" t="s">
        <v>352</v>
      </c>
      <c r="K12" s="274"/>
      <c r="L12" s="274"/>
      <c r="M12" s="87" t="s">
        <v>1583</v>
      </c>
      <c r="N12" s="87" t="s">
        <v>1453</v>
      </c>
      <c r="O12" s="218" t="s">
        <v>364</v>
      </c>
      <c r="P12" s="87" t="s">
        <v>782</v>
      </c>
      <c r="Q12" s="87"/>
      <c r="R12" s="87" t="s">
        <v>776</v>
      </c>
      <c r="S12" s="2" t="s">
        <v>379</v>
      </c>
      <c r="T12" s="2" t="s">
        <v>379</v>
      </c>
      <c r="U12" s="2" t="s">
        <v>380</v>
      </c>
      <c r="V12" s="299" t="s">
        <v>1454</v>
      </c>
      <c r="W12" s="551"/>
      <c r="X12" s="551"/>
      <c r="Y12" s="300"/>
      <c r="Z12" s="2"/>
    </row>
    <row r="13" spans="2:26" ht="15.9" customHeight="1" x14ac:dyDescent="0.2">
      <c r="B13" s="278"/>
      <c r="C13" s="549" t="s">
        <v>680</v>
      </c>
      <c r="D13" s="550"/>
      <c r="E13" s="52">
        <v>4</v>
      </c>
      <c r="F13" s="94">
        <v>10.4</v>
      </c>
      <c r="G13" s="87" t="s">
        <v>561</v>
      </c>
      <c r="H13" s="87" t="s">
        <v>509</v>
      </c>
      <c r="I13" s="87" t="s">
        <v>352</v>
      </c>
      <c r="J13" s="274" t="s">
        <v>352</v>
      </c>
      <c r="K13" s="274"/>
      <c r="L13" s="274"/>
      <c r="M13" s="87" t="s">
        <v>777</v>
      </c>
      <c r="N13" s="87" t="s">
        <v>1455</v>
      </c>
      <c r="O13" s="218" t="s">
        <v>364</v>
      </c>
      <c r="P13" s="87" t="s">
        <v>782</v>
      </c>
      <c r="Q13" s="87"/>
      <c r="R13" s="87" t="s">
        <v>776</v>
      </c>
      <c r="S13" s="2" t="s">
        <v>378</v>
      </c>
      <c r="T13" s="2" t="s">
        <v>383</v>
      </c>
      <c r="U13" s="2" t="s">
        <v>382</v>
      </c>
      <c r="V13" s="274" t="s">
        <v>1456</v>
      </c>
      <c r="W13" s="540"/>
      <c r="X13" s="540"/>
      <c r="Y13" s="540"/>
      <c r="Z13" s="2" t="s">
        <v>1287</v>
      </c>
    </row>
    <row r="14" spans="2:26" ht="15.9" customHeight="1" x14ac:dyDescent="0.2">
      <c r="B14" s="278"/>
      <c r="C14" s="549" t="s">
        <v>1457</v>
      </c>
      <c r="D14" s="550"/>
      <c r="E14" s="52">
        <v>1</v>
      </c>
      <c r="F14" s="94">
        <v>10.6</v>
      </c>
      <c r="G14" s="87" t="s">
        <v>561</v>
      </c>
      <c r="H14" s="87" t="s">
        <v>512</v>
      </c>
      <c r="I14" s="87" t="s">
        <v>352</v>
      </c>
      <c r="J14" s="274" t="s">
        <v>352</v>
      </c>
      <c r="K14" s="274"/>
      <c r="L14" s="274"/>
      <c r="M14" s="87" t="s">
        <v>827</v>
      </c>
      <c r="N14" s="87" t="s">
        <v>1455</v>
      </c>
      <c r="O14" s="218" t="s">
        <v>364</v>
      </c>
      <c r="P14" s="87" t="s">
        <v>782</v>
      </c>
      <c r="Q14" s="87"/>
      <c r="R14" s="87" t="s">
        <v>790</v>
      </c>
      <c r="S14" s="2" t="s">
        <v>378</v>
      </c>
      <c r="T14" s="2" t="s">
        <v>383</v>
      </c>
      <c r="U14" s="2" t="s">
        <v>382</v>
      </c>
      <c r="V14" s="274" t="s">
        <v>1456</v>
      </c>
      <c r="W14" s="540"/>
      <c r="X14" s="540"/>
      <c r="Y14" s="540"/>
      <c r="Z14" s="87" t="s">
        <v>1459</v>
      </c>
    </row>
    <row r="15" spans="2:26" ht="15.9" customHeight="1" x14ac:dyDescent="0.2">
      <c r="B15" s="278"/>
      <c r="C15" s="549" t="s">
        <v>1457</v>
      </c>
      <c r="D15" s="550"/>
      <c r="E15" s="52">
        <v>2</v>
      </c>
      <c r="F15" s="94">
        <v>10.6</v>
      </c>
      <c r="G15" s="87" t="s">
        <v>561</v>
      </c>
      <c r="H15" s="87" t="s">
        <v>512</v>
      </c>
      <c r="I15" s="87" t="s">
        <v>351</v>
      </c>
      <c r="J15" s="274" t="s">
        <v>357</v>
      </c>
      <c r="K15" s="274"/>
      <c r="L15" s="274"/>
      <c r="M15" s="87" t="s">
        <v>791</v>
      </c>
      <c r="N15" s="87" t="s">
        <v>1455</v>
      </c>
      <c r="O15" s="218" t="s">
        <v>363</v>
      </c>
      <c r="P15" s="87" t="s">
        <v>782</v>
      </c>
      <c r="Q15" s="87"/>
      <c r="R15" s="87" t="s">
        <v>781</v>
      </c>
      <c r="S15" s="2" t="s">
        <v>378</v>
      </c>
      <c r="T15" s="2" t="s">
        <v>383</v>
      </c>
      <c r="U15" s="2" t="s">
        <v>382</v>
      </c>
      <c r="V15" s="274" t="s">
        <v>1456</v>
      </c>
      <c r="W15" s="540"/>
      <c r="X15" s="540"/>
      <c r="Y15" s="540"/>
      <c r="Z15" s="2" t="s">
        <v>785</v>
      </c>
    </row>
    <row r="16" spans="2:26" ht="15.9" customHeight="1" x14ac:dyDescent="0.2">
      <c r="B16" s="278"/>
      <c r="C16" s="549" t="s">
        <v>1457</v>
      </c>
      <c r="D16" s="550"/>
      <c r="E16" s="52">
        <v>3</v>
      </c>
      <c r="F16" s="94">
        <v>10.6</v>
      </c>
      <c r="G16" s="87" t="s">
        <v>561</v>
      </c>
      <c r="H16" s="87" t="s">
        <v>516</v>
      </c>
      <c r="I16" s="87" t="s">
        <v>351</v>
      </c>
      <c r="J16" s="299" t="s">
        <v>559</v>
      </c>
      <c r="K16" s="551"/>
      <c r="L16" s="300"/>
      <c r="M16" s="87" t="s">
        <v>793</v>
      </c>
      <c r="N16" s="87" t="s">
        <v>1455</v>
      </c>
      <c r="O16" s="218" t="s">
        <v>62</v>
      </c>
      <c r="P16" s="87" t="s">
        <v>62</v>
      </c>
      <c r="Q16" s="87"/>
      <c r="R16" s="87" t="s">
        <v>62</v>
      </c>
      <c r="S16" s="2" t="s">
        <v>378</v>
      </c>
      <c r="T16" s="2" t="s">
        <v>384</v>
      </c>
      <c r="U16" s="2" t="s">
        <v>382</v>
      </c>
      <c r="V16" s="274" t="s">
        <v>1460</v>
      </c>
      <c r="W16" s="540"/>
      <c r="X16" s="540"/>
      <c r="Y16" s="540"/>
      <c r="Z16" s="2" t="s">
        <v>1462</v>
      </c>
    </row>
    <row r="17" spans="2:26" ht="15.9" customHeight="1" x14ac:dyDescent="0.2">
      <c r="B17" s="278"/>
      <c r="C17" s="549" t="s">
        <v>681</v>
      </c>
      <c r="D17" s="550"/>
      <c r="E17" s="52">
        <v>4</v>
      </c>
      <c r="F17" s="94">
        <v>10.6</v>
      </c>
      <c r="G17" s="87" t="s">
        <v>561</v>
      </c>
      <c r="H17" s="87" t="s">
        <v>511</v>
      </c>
      <c r="I17" s="87" t="s">
        <v>352</v>
      </c>
      <c r="J17" s="299" t="s">
        <v>352</v>
      </c>
      <c r="K17" s="551"/>
      <c r="L17" s="300"/>
      <c r="M17" s="87" t="s">
        <v>777</v>
      </c>
      <c r="N17" s="87" t="s">
        <v>777</v>
      </c>
      <c r="O17" s="218" t="s">
        <v>364</v>
      </c>
      <c r="P17" s="87" t="s">
        <v>782</v>
      </c>
      <c r="Q17" s="87"/>
      <c r="R17" s="87" t="s">
        <v>776</v>
      </c>
      <c r="S17" s="2" t="s">
        <v>379</v>
      </c>
      <c r="T17" s="2" t="s">
        <v>379</v>
      </c>
      <c r="U17" s="2" t="s">
        <v>380</v>
      </c>
      <c r="V17" s="274" t="s">
        <v>777</v>
      </c>
      <c r="W17" s="540"/>
      <c r="X17" s="540"/>
      <c r="Y17" s="540"/>
      <c r="Z17" s="2" t="s">
        <v>846</v>
      </c>
    </row>
    <row r="18" spans="2:26" ht="15.9" customHeight="1" x14ac:dyDescent="0.2">
      <c r="B18" s="278"/>
      <c r="C18" s="549" t="s">
        <v>682</v>
      </c>
      <c r="D18" s="550"/>
      <c r="E18" s="52">
        <v>1</v>
      </c>
      <c r="F18" s="94">
        <v>10.199999999999999</v>
      </c>
      <c r="G18" s="87" t="s">
        <v>561</v>
      </c>
      <c r="H18" s="87" t="s">
        <v>510</v>
      </c>
      <c r="I18" s="87" t="s">
        <v>352</v>
      </c>
      <c r="J18" s="299" t="s">
        <v>352</v>
      </c>
      <c r="K18" s="551"/>
      <c r="L18" s="300"/>
      <c r="M18" s="87" t="s">
        <v>777</v>
      </c>
      <c r="N18" s="87" t="s">
        <v>777</v>
      </c>
      <c r="O18" s="218" t="s">
        <v>364</v>
      </c>
      <c r="P18" s="87" t="s">
        <v>782</v>
      </c>
      <c r="Q18" s="87"/>
      <c r="R18" s="87" t="s">
        <v>776</v>
      </c>
      <c r="S18" s="2" t="s">
        <v>379</v>
      </c>
      <c r="T18" s="2" t="s">
        <v>379</v>
      </c>
      <c r="U18" s="2" t="s">
        <v>380</v>
      </c>
      <c r="V18" s="274" t="s">
        <v>777</v>
      </c>
      <c r="W18" s="540"/>
      <c r="X18" s="540"/>
      <c r="Y18" s="540"/>
      <c r="Z18" s="2" t="s">
        <v>846</v>
      </c>
    </row>
    <row r="19" spans="2:26" ht="15.9" customHeight="1" x14ac:dyDescent="0.2">
      <c r="B19" s="278"/>
      <c r="C19" s="549" t="s">
        <v>1463</v>
      </c>
      <c r="D19" s="550"/>
      <c r="E19" s="52">
        <v>2</v>
      </c>
      <c r="F19" s="94">
        <v>10.199999999999999</v>
      </c>
      <c r="G19" s="87" t="s">
        <v>561</v>
      </c>
      <c r="H19" s="87" t="s">
        <v>516</v>
      </c>
      <c r="I19" s="87" t="s">
        <v>361</v>
      </c>
      <c r="J19" s="299" t="s">
        <v>572</v>
      </c>
      <c r="K19" s="551"/>
      <c r="L19" s="300"/>
      <c r="M19" s="87" t="s">
        <v>1464</v>
      </c>
      <c r="N19" s="87" t="s">
        <v>1455</v>
      </c>
      <c r="O19" s="218" t="s">
        <v>364</v>
      </c>
      <c r="P19" s="87" t="s">
        <v>782</v>
      </c>
      <c r="Q19" s="87"/>
      <c r="R19" s="87" t="s">
        <v>790</v>
      </c>
      <c r="S19" s="2" t="s">
        <v>378</v>
      </c>
      <c r="T19" s="2" t="s">
        <v>383</v>
      </c>
      <c r="U19" s="2" t="s">
        <v>382</v>
      </c>
      <c r="V19" s="274" t="s">
        <v>1456</v>
      </c>
      <c r="W19" s="540"/>
      <c r="X19" s="540"/>
      <c r="Y19" s="540"/>
      <c r="Z19" s="87" t="s">
        <v>1465</v>
      </c>
    </row>
    <row r="20" spans="2:26" ht="15.9" customHeight="1" x14ac:dyDescent="0.2">
      <c r="B20" s="278"/>
      <c r="C20" s="549" t="s">
        <v>682</v>
      </c>
      <c r="D20" s="550"/>
      <c r="E20" s="52">
        <v>3</v>
      </c>
      <c r="F20" s="94">
        <v>10.199999999999999</v>
      </c>
      <c r="G20" s="87" t="s">
        <v>561</v>
      </c>
      <c r="H20" s="87" t="s">
        <v>511</v>
      </c>
      <c r="I20" s="87" t="s">
        <v>352</v>
      </c>
      <c r="J20" s="299" t="s">
        <v>352</v>
      </c>
      <c r="K20" s="551"/>
      <c r="L20" s="300"/>
      <c r="M20" s="87" t="s">
        <v>777</v>
      </c>
      <c r="N20" s="87" t="s">
        <v>777</v>
      </c>
      <c r="O20" s="218" t="s">
        <v>364</v>
      </c>
      <c r="P20" s="87" t="s">
        <v>782</v>
      </c>
      <c r="Q20" s="87"/>
      <c r="R20" s="87" t="s">
        <v>776</v>
      </c>
      <c r="S20" s="2" t="s">
        <v>379</v>
      </c>
      <c r="T20" s="2" t="s">
        <v>379</v>
      </c>
      <c r="U20" s="2" t="s">
        <v>380</v>
      </c>
      <c r="V20" s="274" t="s">
        <v>777</v>
      </c>
      <c r="W20" s="540"/>
      <c r="X20" s="540"/>
      <c r="Y20" s="540"/>
      <c r="Z20" s="2" t="s">
        <v>846</v>
      </c>
    </row>
    <row r="21" spans="2:26" ht="15.9" customHeight="1" x14ac:dyDescent="0.2">
      <c r="B21" s="278"/>
      <c r="C21" s="549" t="s">
        <v>1463</v>
      </c>
      <c r="D21" s="550"/>
      <c r="E21" s="52">
        <v>4</v>
      </c>
      <c r="F21" s="94">
        <v>10.199999999999999</v>
      </c>
      <c r="G21" s="87" t="s">
        <v>561</v>
      </c>
      <c r="H21" s="87" t="s">
        <v>511</v>
      </c>
      <c r="I21" s="87" t="s">
        <v>352</v>
      </c>
      <c r="J21" s="299" t="s">
        <v>352</v>
      </c>
      <c r="K21" s="551"/>
      <c r="L21" s="300"/>
      <c r="M21" s="87" t="s">
        <v>826</v>
      </c>
      <c r="N21" s="87" t="s">
        <v>1455</v>
      </c>
      <c r="O21" s="218" t="s">
        <v>364</v>
      </c>
      <c r="P21" s="87" t="s">
        <v>782</v>
      </c>
      <c r="Q21" s="87"/>
      <c r="R21" s="87" t="s">
        <v>790</v>
      </c>
      <c r="S21" s="2" t="s">
        <v>378</v>
      </c>
      <c r="T21" s="2" t="s">
        <v>383</v>
      </c>
      <c r="U21" s="2" t="s">
        <v>382</v>
      </c>
      <c r="V21" s="274" t="s">
        <v>1456</v>
      </c>
      <c r="W21" s="540"/>
      <c r="X21" s="540"/>
      <c r="Y21" s="540"/>
      <c r="Z21" s="87" t="s">
        <v>1459</v>
      </c>
    </row>
    <row r="22" spans="2:26" ht="15.9" customHeight="1" x14ac:dyDescent="0.2">
      <c r="B22" s="278"/>
      <c r="C22" s="549" t="s">
        <v>682</v>
      </c>
      <c r="D22" s="550"/>
      <c r="E22" s="52">
        <v>5</v>
      </c>
      <c r="F22" s="94">
        <v>10.199999999999999</v>
      </c>
      <c r="G22" s="87" t="s">
        <v>561</v>
      </c>
      <c r="H22" s="87" t="s">
        <v>511</v>
      </c>
      <c r="I22" s="87" t="s">
        <v>352</v>
      </c>
      <c r="J22" s="299" t="s">
        <v>352</v>
      </c>
      <c r="K22" s="551"/>
      <c r="L22" s="300"/>
      <c r="M22" s="87" t="s">
        <v>777</v>
      </c>
      <c r="N22" s="87" t="s">
        <v>777</v>
      </c>
      <c r="O22" s="218" t="s">
        <v>364</v>
      </c>
      <c r="P22" s="87" t="s">
        <v>782</v>
      </c>
      <c r="Q22" s="87"/>
      <c r="R22" s="87" t="s">
        <v>776</v>
      </c>
      <c r="S22" s="2" t="s">
        <v>379</v>
      </c>
      <c r="T22" s="2" t="s">
        <v>379</v>
      </c>
      <c r="U22" s="2" t="s">
        <v>380</v>
      </c>
      <c r="V22" s="274" t="s">
        <v>777</v>
      </c>
      <c r="W22" s="540"/>
      <c r="X22" s="540"/>
      <c r="Y22" s="540"/>
      <c r="Z22" s="2" t="s">
        <v>846</v>
      </c>
    </row>
    <row r="23" spans="2:26" ht="15.9" customHeight="1" x14ac:dyDescent="0.2">
      <c r="B23" s="278"/>
      <c r="C23" s="549" t="s">
        <v>683</v>
      </c>
      <c r="D23" s="550"/>
      <c r="E23" s="52">
        <v>1</v>
      </c>
      <c r="F23" s="94">
        <v>10.8</v>
      </c>
      <c r="G23" s="87" t="s">
        <v>561</v>
      </c>
      <c r="H23" s="87" t="s">
        <v>510</v>
      </c>
      <c r="I23" s="87" t="s">
        <v>352</v>
      </c>
      <c r="J23" s="299" t="s">
        <v>352</v>
      </c>
      <c r="K23" s="551"/>
      <c r="L23" s="300"/>
      <c r="M23" s="87" t="s">
        <v>777</v>
      </c>
      <c r="N23" s="87" t="s">
        <v>777</v>
      </c>
      <c r="O23" s="218" t="s">
        <v>364</v>
      </c>
      <c r="P23" s="87" t="s">
        <v>782</v>
      </c>
      <c r="Q23" s="87"/>
      <c r="R23" s="87" t="s">
        <v>776</v>
      </c>
      <c r="S23" s="2" t="s">
        <v>379</v>
      </c>
      <c r="T23" s="2" t="s">
        <v>379</v>
      </c>
      <c r="U23" s="2" t="s">
        <v>380</v>
      </c>
      <c r="V23" s="274" t="s">
        <v>777</v>
      </c>
      <c r="W23" s="540"/>
      <c r="X23" s="540"/>
      <c r="Y23" s="540"/>
      <c r="Z23" s="2" t="s">
        <v>846</v>
      </c>
    </row>
    <row r="24" spans="2:26" ht="15.9" customHeight="1" x14ac:dyDescent="0.2">
      <c r="B24" s="278"/>
      <c r="C24" s="549" t="s">
        <v>1466</v>
      </c>
      <c r="D24" s="550"/>
      <c r="E24" s="52">
        <v>2</v>
      </c>
      <c r="F24" s="94">
        <v>10.8</v>
      </c>
      <c r="G24" s="87" t="s">
        <v>561</v>
      </c>
      <c r="H24" s="87" t="s">
        <v>512</v>
      </c>
      <c r="I24" s="87" t="s">
        <v>352</v>
      </c>
      <c r="J24" s="274" t="s">
        <v>352</v>
      </c>
      <c r="K24" s="274"/>
      <c r="L24" s="274"/>
      <c r="M24" s="87" t="s">
        <v>1583</v>
      </c>
      <c r="N24" s="87" t="s">
        <v>1453</v>
      </c>
      <c r="O24" s="218" t="s">
        <v>363</v>
      </c>
      <c r="P24" s="87" t="s">
        <v>782</v>
      </c>
      <c r="Q24" s="87"/>
      <c r="R24" s="87" t="s">
        <v>776</v>
      </c>
      <c r="S24" s="2" t="s">
        <v>379</v>
      </c>
      <c r="T24" s="2" t="s">
        <v>379</v>
      </c>
      <c r="U24" s="2" t="s">
        <v>380</v>
      </c>
      <c r="V24" s="299" t="s">
        <v>1297</v>
      </c>
      <c r="W24" s="551"/>
      <c r="X24" s="551"/>
      <c r="Y24" s="300"/>
      <c r="Z24" s="2"/>
    </row>
    <row r="25" spans="2:26" ht="15.9" customHeight="1" x14ac:dyDescent="0.2">
      <c r="B25" s="278"/>
      <c r="C25" s="549" t="s">
        <v>1466</v>
      </c>
      <c r="D25" s="550"/>
      <c r="E25" s="52">
        <v>3</v>
      </c>
      <c r="F25" s="94">
        <v>10.8</v>
      </c>
      <c r="G25" s="87" t="s">
        <v>561</v>
      </c>
      <c r="H25" s="87" t="s">
        <v>516</v>
      </c>
      <c r="I25" s="87" t="s">
        <v>361</v>
      </c>
      <c r="J25" s="299" t="s">
        <v>572</v>
      </c>
      <c r="K25" s="551"/>
      <c r="L25" s="300"/>
      <c r="M25" s="87" t="s">
        <v>1467</v>
      </c>
      <c r="N25" s="87" t="s">
        <v>1455</v>
      </c>
      <c r="O25" s="218" t="s">
        <v>364</v>
      </c>
      <c r="P25" s="87" t="s">
        <v>782</v>
      </c>
      <c r="Q25" s="87"/>
      <c r="R25" s="87" t="s">
        <v>790</v>
      </c>
      <c r="S25" s="2" t="s">
        <v>378</v>
      </c>
      <c r="T25" s="2" t="s">
        <v>383</v>
      </c>
      <c r="U25" s="2" t="s">
        <v>382</v>
      </c>
      <c r="V25" s="274" t="s">
        <v>1456</v>
      </c>
      <c r="W25" s="540"/>
      <c r="X25" s="540"/>
      <c r="Y25" s="540"/>
      <c r="Z25" s="87" t="s">
        <v>1465</v>
      </c>
    </row>
    <row r="26" spans="2:26" ht="15.9" customHeight="1" x14ac:dyDescent="0.2">
      <c r="B26" s="278"/>
      <c r="C26" s="549" t="s">
        <v>1466</v>
      </c>
      <c r="D26" s="550"/>
      <c r="E26" s="52">
        <v>4</v>
      </c>
      <c r="F26" s="94">
        <v>10.8</v>
      </c>
      <c r="G26" s="87" t="s">
        <v>561</v>
      </c>
      <c r="H26" s="87" t="s">
        <v>513</v>
      </c>
      <c r="I26" s="87" t="s">
        <v>352</v>
      </c>
      <c r="J26" s="274" t="s">
        <v>352</v>
      </c>
      <c r="K26" s="274"/>
      <c r="L26" s="274"/>
      <c r="M26" s="87" t="s">
        <v>1583</v>
      </c>
      <c r="N26" s="87" t="s">
        <v>1453</v>
      </c>
      <c r="O26" s="218" t="s">
        <v>364</v>
      </c>
      <c r="P26" s="87" t="s">
        <v>782</v>
      </c>
      <c r="Q26" s="87"/>
      <c r="R26" s="87" t="s">
        <v>776</v>
      </c>
      <c r="S26" s="2" t="s">
        <v>379</v>
      </c>
      <c r="T26" s="2" t="s">
        <v>379</v>
      </c>
      <c r="U26" s="2" t="s">
        <v>380</v>
      </c>
      <c r="V26" s="299" t="s">
        <v>1297</v>
      </c>
      <c r="W26" s="551"/>
      <c r="X26" s="551"/>
      <c r="Y26" s="300"/>
      <c r="Z26" s="2"/>
    </row>
    <row r="27" spans="2:26" ht="15.9" customHeight="1" x14ac:dyDescent="0.2">
      <c r="B27" s="278"/>
      <c r="C27" s="549" t="s">
        <v>1466</v>
      </c>
      <c r="D27" s="550"/>
      <c r="E27" s="52">
        <v>5</v>
      </c>
      <c r="F27" s="94">
        <v>10.8</v>
      </c>
      <c r="G27" s="87" t="s">
        <v>561</v>
      </c>
      <c r="H27" s="87" t="s">
        <v>511</v>
      </c>
      <c r="I27" s="87" t="s">
        <v>352</v>
      </c>
      <c r="J27" s="274" t="s">
        <v>352</v>
      </c>
      <c r="K27" s="274"/>
      <c r="L27" s="274"/>
      <c r="M27" s="87" t="s">
        <v>1583</v>
      </c>
      <c r="N27" s="87" t="s">
        <v>1453</v>
      </c>
      <c r="O27" s="218" t="s">
        <v>364</v>
      </c>
      <c r="P27" s="87" t="s">
        <v>782</v>
      </c>
      <c r="Q27" s="87"/>
      <c r="R27" s="87" t="s">
        <v>776</v>
      </c>
      <c r="S27" s="2" t="s">
        <v>379</v>
      </c>
      <c r="T27" s="2" t="s">
        <v>379</v>
      </c>
      <c r="U27" s="2" t="s">
        <v>380</v>
      </c>
      <c r="V27" s="299" t="s">
        <v>1297</v>
      </c>
      <c r="W27" s="551"/>
      <c r="X27" s="551"/>
      <c r="Y27" s="300"/>
      <c r="Z27" s="2"/>
    </row>
    <row r="28" spans="2:26" ht="15.9" customHeight="1" x14ac:dyDescent="0.2">
      <c r="B28" s="278"/>
      <c r="C28" s="549" t="s">
        <v>1466</v>
      </c>
      <c r="D28" s="550"/>
      <c r="E28" s="52">
        <v>6</v>
      </c>
      <c r="F28" s="94">
        <v>10.8</v>
      </c>
      <c r="G28" s="87" t="s">
        <v>561</v>
      </c>
      <c r="H28" s="87" t="s">
        <v>511</v>
      </c>
      <c r="I28" s="87" t="s">
        <v>352</v>
      </c>
      <c r="J28" s="274" t="s">
        <v>352</v>
      </c>
      <c r="K28" s="274"/>
      <c r="L28" s="274"/>
      <c r="M28" s="87" t="s">
        <v>1583</v>
      </c>
      <c r="N28" s="87" t="s">
        <v>1453</v>
      </c>
      <c r="O28" s="218" t="s">
        <v>364</v>
      </c>
      <c r="P28" s="87" t="s">
        <v>782</v>
      </c>
      <c r="Q28" s="87"/>
      <c r="R28" s="87" t="s">
        <v>776</v>
      </c>
      <c r="S28" s="2" t="s">
        <v>379</v>
      </c>
      <c r="T28" s="2" t="s">
        <v>379</v>
      </c>
      <c r="U28" s="2" t="s">
        <v>380</v>
      </c>
      <c r="V28" s="299" t="s">
        <v>1297</v>
      </c>
      <c r="W28" s="551"/>
      <c r="X28" s="551"/>
      <c r="Y28" s="300"/>
      <c r="Z28" s="2"/>
    </row>
    <row r="29" spans="2:26" ht="15.9" customHeight="1" x14ac:dyDescent="0.2">
      <c r="B29" s="278"/>
      <c r="C29" s="549" t="s">
        <v>683</v>
      </c>
      <c r="D29" s="550"/>
      <c r="E29" s="52">
        <v>7</v>
      </c>
      <c r="F29" s="94">
        <v>10.8</v>
      </c>
      <c r="G29" s="87" t="s">
        <v>561</v>
      </c>
      <c r="H29" s="87" t="s">
        <v>509</v>
      </c>
      <c r="I29" s="87" t="s">
        <v>352</v>
      </c>
      <c r="J29" s="274" t="s">
        <v>352</v>
      </c>
      <c r="K29" s="274"/>
      <c r="L29" s="274"/>
      <c r="M29" s="87" t="s">
        <v>777</v>
      </c>
      <c r="N29" s="87" t="s">
        <v>1474</v>
      </c>
      <c r="O29" s="218" t="s">
        <v>1304</v>
      </c>
      <c r="P29" s="87" t="s">
        <v>1304</v>
      </c>
      <c r="Q29" s="87"/>
      <c r="R29" s="87" t="s">
        <v>776</v>
      </c>
      <c r="S29" s="2" t="s">
        <v>378</v>
      </c>
      <c r="T29" s="2" t="s">
        <v>383</v>
      </c>
      <c r="U29" s="2" t="s">
        <v>382</v>
      </c>
      <c r="V29" s="274" t="s">
        <v>1456</v>
      </c>
      <c r="W29" s="540"/>
      <c r="X29" s="540"/>
      <c r="Y29" s="540"/>
      <c r="Z29" s="2" t="s">
        <v>1287</v>
      </c>
    </row>
    <row r="30" spans="2:26" ht="15.9" customHeight="1" x14ac:dyDescent="0.2">
      <c r="B30" s="278"/>
      <c r="C30" s="549" t="s">
        <v>1469</v>
      </c>
      <c r="D30" s="550"/>
      <c r="E30" s="52">
        <v>1</v>
      </c>
      <c r="F30" s="94">
        <v>10.5</v>
      </c>
      <c r="G30" s="87" t="s">
        <v>561</v>
      </c>
      <c r="H30" s="87" t="s">
        <v>512</v>
      </c>
      <c r="I30" s="87" t="s">
        <v>351</v>
      </c>
      <c r="J30" s="299" t="s">
        <v>559</v>
      </c>
      <c r="K30" s="551"/>
      <c r="L30" s="300"/>
      <c r="M30" s="87" t="s">
        <v>806</v>
      </c>
      <c r="N30" s="87" t="s">
        <v>1455</v>
      </c>
      <c r="O30" s="218" t="s">
        <v>62</v>
      </c>
      <c r="P30" s="87" t="s">
        <v>62</v>
      </c>
      <c r="Q30" s="87"/>
      <c r="R30" s="87" t="s">
        <v>62</v>
      </c>
      <c r="S30" s="2" t="s">
        <v>378</v>
      </c>
      <c r="T30" s="2" t="s">
        <v>384</v>
      </c>
      <c r="U30" s="2" t="s">
        <v>382</v>
      </c>
      <c r="V30" s="274" t="s">
        <v>1460</v>
      </c>
      <c r="W30" s="540"/>
      <c r="X30" s="540"/>
      <c r="Y30" s="540"/>
      <c r="Z30" s="2" t="s">
        <v>1462</v>
      </c>
    </row>
    <row r="31" spans="2:26" ht="15.9" customHeight="1" x14ac:dyDescent="0.2">
      <c r="B31" s="278"/>
      <c r="C31" s="549" t="s">
        <v>684</v>
      </c>
      <c r="D31" s="550"/>
      <c r="E31" s="52">
        <v>2</v>
      </c>
      <c r="F31" s="94">
        <v>10.5</v>
      </c>
      <c r="G31" s="87" t="s">
        <v>561</v>
      </c>
      <c r="H31" s="87" t="s">
        <v>513</v>
      </c>
      <c r="I31" s="87" t="s">
        <v>352</v>
      </c>
      <c r="J31" s="299" t="s">
        <v>352</v>
      </c>
      <c r="K31" s="551"/>
      <c r="L31" s="300"/>
      <c r="M31" s="87" t="s">
        <v>777</v>
      </c>
      <c r="N31" s="87" t="s">
        <v>777</v>
      </c>
      <c r="O31" s="218" t="s">
        <v>364</v>
      </c>
      <c r="P31" s="87" t="s">
        <v>782</v>
      </c>
      <c r="Q31" s="87"/>
      <c r="R31" s="87" t="s">
        <v>776</v>
      </c>
      <c r="S31" s="2" t="s">
        <v>379</v>
      </c>
      <c r="T31" s="2" t="s">
        <v>379</v>
      </c>
      <c r="U31" s="2" t="s">
        <v>380</v>
      </c>
      <c r="V31" s="274" t="s">
        <v>777</v>
      </c>
      <c r="W31" s="540"/>
      <c r="X31" s="540"/>
      <c r="Y31" s="540"/>
      <c r="Z31" s="2" t="s">
        <v>846</v>
      </c>
    </row>
    <row r="32" spans="2:26" ht="15.9" customHeight="1" x14ac:dyDescent="0.2">
      <c r="B32" s="278"/>
      <c r="C32" s="549" t="s">
        <v>1469</v>
      </c>
      <c r="D32" s="550"/>
      <c r="E32" s="52">
        <v>3</v>
      </c>
      <c r="F32" s="94">
        <v>10.5</v>
      </c>
      <c r="G32" s="87" t="s">
        <v>561</v>
      </c>
      <c r="H32" s="87" t="s">
        <v>513</v>
      </c>
      <c r="I32" s="87" t="s">
        <v>352</v>
      </c>
      <c r="J32" s="299" t="s">
        <v>352</v>
      </c>
      <c r="K32" s="551"/>
      <c r="L32" s="300"/>
      <c r="M32" s="87" t="s">
        <v>825</v>
      </c>
      <c r="N32" s="87" t="s">
        <v>1455</v>
      </c>
      <c r="O32" s="218" t="s">
        <v>364</v>
      </c>
      <c r="P32" s="87" t="s">
        <v>782</v>
      </c>
      <c r="Q32" s="87"/>
      <c r="R32" s="87" t="s">
        <v>790</v>
      </c>
      <c r="S32" s="2" t="s">
        <v>378</v>
      </c>
      <c r="T32" s="2" t="s">
        <v>383</v>
      </c>
      <c r="U32" s="2" t="s">
        <v>382</v>
      </c>
      <c r="V32" s="274" t="s">
        <v>1456</v>
      </c>
      <c r="W32" s="540"/>
      <c r="X32" s="540"/>
      <c r="Y32" s="540"/>
      <c r="Z32" s="87" t="s">
        <v>1459</v>
      </c>
    </row>
    <row r="33" spans="2:26" ht="15.9" customHeight="1" x14ac:dyDescent="0.2">
      <c r="B33" s="278"/>
      <c r="C33" s="549" t="s">
        <v>1469</v>
      </c>
      <c r="D33" s="550"/>
      <c r="E33" s="52">
        <v>4</v>
      </c>
      <c r="F33" s="94">
        <v>10.5</v>
      </c>
      <c r="G33" s="87" t="s">
        <v>561</v>
      </c>
      <c r="H33" s="87" t="s">
        <v>511</v>
      </c>
      <c r="I33" s="87" t="s">
        <v>352</v>
      </c>
      <c r="J33" s="274" t="s">
        <v>352</v>
      </c>
      <c r="K33" s="274"/>
      <c r="L33" s="274"/>
      <c r="M33" s="87" t="s">
        <v>1583</v>
      </c>
      <c r="N33" s="87" t="s">
        <v>1453</v>
      </c>
      <c r="O33" s="218" t="s">
        <v>364</v>
      </c>
      <c r="P33" s="87" t="s">
        <v>782</v>
      </c>
      <c r="Q33" s="87"/>
      <c r="R33" s="87" t="s">
        <v>776</v>
      </c>
      <c r="S33" s="2" t="s">
        <v>379</v>
      </c>
      <c r="T33" s="2" t="s">
        <v>379</v>
      </c>
      <c r="U33" s="2" t="s">
        <v>380</v>
      </c>
      <c r="V33" s="299" t="s">
        <v>1297</v>
      </c>
      <c r="W33" s="551"/>
      <c r="X33" s="551"/>
      <c r="Y33" s="300"/>
      <c r="Z33" s="2"/>
    </row>
    <row r="34" spans="2:26" ht="15.9" customHeight="1" x14ac:dyDescent="0.2">
      <c r="B34" s="278"/>
      <c r="C34" s="549" t="s">
        <v>1469</v>
      </c>
      <c r="D34" s="550"/>
      <c r="E34" s="52">
        <v>5</v>
      </c>
      <c r="F34" s="94">
        <v>10.5</v>
      </c>
      <c r="G34" s="87" t="s">
        <v>561</v>
      </c>
      <c r="H34" s="87" t="s">
        <v>511</v>
      </c>
      <c r="I34" s="87" t="s">
        <v>352</v>
      </c>
      <c r="J34" s="274" t="s">
        <v>352</v>
      </c>
      <c r="K34" s="274"/>
      <c r="L34" s="274"/>
      <c r="M34" s="87" t="s">
        <v>1583</v>
      </c>
      <c r="N34" s="87" t="s">
        <v>1453</v>
      </c>
      <c r="O34" s="218" t="s">
        <v>364</v>
      </c>
      <c r="P34" s="87" t="s">
        <v>782</v>
      </c>
      <c r="Q34" s="87"/>
      <c r="R34" s="87" t="s">
        <v>776</v>
      </c>
      <c r="S34" s="2" t="s">
        <v>379</v>
      </c>
      <c r="T34" s="2" t="s">
        <v>379</v>
      </c>
      <c r="U34" s="2" t="s">
        <v>380</v>
      </c>
      <c r="V34" s="299" t="s">
        <v>1297</v>
      </c>
      <c r="W34" s="551"/>
      <c r="X34" s="551"/>
      <c r="Y34" s="300"/>
      <c r="Z34" s="2"/>
    </row>
    <row r="35" spans="2:26" ht="15.9" customHeight="1" x14ac:dyDescent="0.2">
      <c r="B35" s="278"/>
      <c r="C35" s="549" t="s">
        <v>684</v>
      </c>
      <c r="D35" s="550"/>
      <c r="E35" s="52">
        <v>6</v>
      </c>
      <c r="F35" s="94">
        <v>10.5</v>
      </c>
      <c r="G35" s="87" t="s">
        <v>561</v>
      </c>
      <c r="H35" s="87" t="s">
        <v>513</v>
      </c>
      <c r="I35" s="87" t="s">
        <v>352</v>
      </c>
      <c r="J35" s="299" t="s">
        <v>352</v>
      </c>
      <c r="K35" s="551"/>
      <c r="L35" s="300"/>
      <c r="M35" s="87" t="s">
        <v>777</v>
      </c>
      <c r="N35" s="87" t="s">
        <v>777</v>
      </c>
      <c r="O35" s="218" t="s">
        <v>364</v>
      </c>
      <c r="P35" s="87" t="s">
        <v>782</v>
      </c>
      <c r="Q35" s="87"/>
      <c r="R35" s="87" t="s">
        <v>776</v>
      </c>
      <c r="S35" s="2" t="s">
        <v>379</v>
      </c>
      <c r="T35" s="2" t="s">
        <v>379</v>
      </c>
      <c r="U35" s="2" t="s">
        <v>380</v>
      </c>
      <c r="V35" s="274" t="s">
        <v>777</v>
      </c>
      <c r="W35" s="540"/>
      <c r="X35" s="540"/>
      <c r="Y35" s="540"/>
      <c r="Z35" s="2" t="s">
        <v>846</v>
      </c>
    </row>
    <row r="36" spans="2:26" ht="15.9" customHeight="1" x14ac:dyDescent="0.2">
      <c r="B36" s="278"/>
      <c r="C36" s="549" t="s">
        <v>1469</v>
      </c>
      <c r="D36" s="550"/>
      <c r="E36" s="52">
        <v>7</v>
      </c>
      <c r="F36" s="94">
        <v>10.5</v>
      </c>
      <c r="G36" s="87" t="s">
        <v>350</v>
      </c>
      <c r="H36" s="87" t="s">
        <v>373</v>
      </c>
      <c r="I36" s="87" t="s">
        <v>351</v>
      </c>
      <c r="J36" s="274" t="s">
        <v>559</v>
      </c>
      <c r="K36" s="274"/>
      <c r="L36" s="274"/>
      <c r="M36" s="87" t="s">
        <v>808</v>
      </c>
      <c r="N36" s="87" t="s">
        <v>1455</v>
      </c>
      <c r="O36" s="218" t="s">
        <v>363</v>
      </c>
      <c r="P36" s="87" t="s">
        <v>782</v>
      </c>
      <c r="Q36" s="87"/>
      <c r="R36" s="87" t="s">
        <v>1304</v>
      </c>
      <c r="S36" s="2" t="s">
        <v>378</v>
      </c>
      <c r="T36" s="2" t="s">
        <v>383</v>
      </c>
      <c r="U36" s="2" t="s">
        <v>382</v>
      </c>
      <c r="V36" s="274" t="s">
        <v>1456</v>
      </c>
      <c r="W36" s="540"/>
      <c r="X36" s="540"/>
      <c r="Y36" s="540"/>
      <c r="Z36" s="2" t="s">
        <v>1462</v>
      </c>
    </row>
    <row r="37" spans="2:26" ht="15.9" customHeight="1" x14ac:dyDescent="0.2">
      <c r="B37" s="278"/>
      <c r="C37" s="549" t="s">
        <v>1469</v>
      </c>
      <c r="D37" s="550"/>
      <c r="E37" s="52">
        <v>8</v>
      </c>
      <c r="F37" s="94">
        <v>10.5</v>
      </c>
      <c r="G37" s="87" t="s">
        <v>350</v>
      </c>
      <c r="H37" s="87" t="s">
        <v>373</v>
      </c>
      <c r="I37" s="87" t="s">
        <v>351</v>
      </c>
      <c r="J37" s="274" t="s">
        <v>559</v>
      </c>
      <c r="K37" s="274"/>
      <c r="L37" s="274"/>
      <c r="M37" s="87" t="s">
        <v>810</v>
      </c>
      <c r="N37" s="87" t="s">
        <v>1455</v>
      </c>
      <c r="O37" s="218" t="s">
        <v>363</v>
      </c>
      <c r="P37" s="87" t="s">
        <v>782</v>
      </c>
      <c r="Q37" s="87"/>
      <c r="R37" s="87" t="s">
        <v>1304</v>
      </c>
      <c r="S37" s="2" t="s">
        <v>378</v>
      </c>
      <c r="T37" s="2" t="s">
        <v>383</v>
      </c>
      <c r="U37" s="2" t="s">
        <v>382</v>
      </c>
      <c r="V37" s="274" t="s">
        <v>1456</v>
      </c>
      <c r="W37" s="540"/>
      <c r="X37" s="540"/>
      <c r="Y37" s="540"/>
      <c r="Z37" s="2" t="s">
        <v>1462</v>
      </c>
    </row>
    <row r="38" spans="2:26" ht="15.9" customHeight="1" x14ac:dyDescent="0.2">
      <c r="B38" s="278"/>
      <c r="C38" s="549" t="s">
        <v>1469</v>
      </c>
      <c r="D38" s="550"/>
      <c r="E38" s="52">
        <v>9</v>
      </c>
      <c r="F38" s="94">
        <v>10.5</v>
      </c>
      <c r="G38" s="87" t="s">
        <v>350</v>
      </c>
      <c r="H38" s="87" t="s">
        <v>373</v>
      </c>
      <c r="I38" s="87" t="s">
        <v>351</v>
      </c>
      <c r="J38" s="274" t="s">
        <v>559</v>
      </c>
      <c r="K38" s="274"/>
      <c r="L38" s="274"/>
      <c r="M38" s="87" t="s">
        <v>812</v>
      </c>
      <c r="N38" s="87" t="s">
        <v>1455</v>
      </c>
      <c r="O38" s="218" t="s">
        <v>363</v>
      </c>
      <c r="P38" s="87" t="s">
        <v>782</v>
      </c>
      <c r="Q38" s="87"/>
      <c r="R38" s="87" t="s">
        <v>1304</v>
      </c>
      <c r="S38" s="2" t="s">
        <v>378</v>
      </c>
      <c r="T38" s="2" t="s">
        <v>383</v>
      </c>
      <c r="U38" s="2" t="s">
        <v>382</v>
      </c>
      <c r="V38" s="274" t="s">
        <v>1456</v>
      </c>
      <c r="W38" s="540"/>
      <c r="X38" s="540"/>
      <c r="Y38" s="540"/>
      <c r="Z38" s="2" t="s">
        <v>1462</v>
      </c>
    </row>
    <row r="39" spans="2:26" ht="15.9" customHeight="1" x14ac:dyDescent="0.2">
      <c r="B39" s="278"/>
      <c r="C39" s="549" t="s">
        <v>685</v>
      </c>
      <c r="D39" s="550"/>
      <c r="E39" s="52">
        <v>1</v>
      </c>
      <c r="F39" s="94">
        <v>10.4</v>
      </c>
      <c r="G39" s="87" t="s">
        <v>561</v>
      </c>
      <c r="H39" s="87" t="s">
        <v>510</v>
      </c>
      <c r="I39" s="87" t="s">
        <v>352</v>
      </c>
      <c r="J39" s="299" t="s">
        <v>352</v>
      </c>
      <c r="K39" s="551"/>
      <c r="L39" s="300"/>
      <c r="M39" s="87" t="s">
        <v>777</v>
      </c>
      <c r="N39" s="87" t="s">
        <v>777</v>
      </c>
      <c r="O39" s="218" t="s">
        <v>364</v>
      </c>
      <c r="P39" s="87" t="s">
        <v>782</v>
      </c>
      <c r="Q39" s="87"/>
      <c r="R39" s="87" t="s">
        <v>776</v>
      </c>
      <c r="S39" s="2" t="s">
        <v>379</v>
      </c>
      <c r="T39" s="2" t="s">
        <v>379</v>
      </c>
      <c r="U39" s="2" t="s">
        <v>380</v>
      </c>
      <c r="V39" s="274" t="s">
        <v>777</v>
      </c>
      <c r="W39" s="540"/>
      <c r="X39" s="540"/>
      <c r="Y39" s="540"/>
      <c r="Z39" s="2" t="s">
        <v>846</v>
      </c>
    </row>
    <row r="40" spans="2:26" ht="15.9" customHeight="1" x14ac:dyDescent="0.2">
      <c r="B40" s="278"/>
      <c r="C40" s="549" t="s">
        <v>685</v>
      </c>
      <c r="D40" s="550"/>
      <c r="E40" s="52">
        <v>2</v>
      </c>
      <c r="F40" s="94">
        <v>10.4</v>
      </c>
      <c r="G40" s="87" t="s">
        <v>561</v>
      </c>
      <c r="H40" s="87" t="s">
        <v>510</v>
      </c>
      <c r="I40" s="87" t="s">
        <v>352</v>
      </c>
      <c r="J40" s="274" t="s">
        <v>352</v>
      </c>
      <c r="K40" s="274"/>
      <c r="L40" s="274"/>
      <c r="M40" s="87" t="s">
        <v>777</v>
      </c>
      <c r="N40" s="87" t="s">
        <v>1455</v>
      </c>
      <c r="O40" s="218" t="s">
        <v>364</v>
      </c>
      <c r="P40" s="87" t="s">
        <v>782</v>
      </c>
      <c r="Q40" s="87"/>
      <c r="R40" s="87" t="s">
        <v>776</v>
      </c>
      <c r="S40" s="2" t="s">
        <v>378</v>
      </c>
      <c r="T40" s="2" t="s">
        <v>383</v>
      </c>
      <c r="U40" s="2" t="s">
        <v>382</v>
      </c>
      <c r="V40" s="274" t="s">
        <v>1456</v>
      </c>
      <c r="W40" s="540"/>
      <c r="X40" s="540"/>
      <c r="Y40" s="540"/>
      <c r="Z40" s="2" t="s">
        <v>1287</v>
      </c>
    </row>
    <row r="41" spans="2:26" ht="15.9" customHeight="1" x14ac:dyDescent="0.2">
      <c r="B41" s="278"/>
      <c r="C41" s="549" t="s">
        <v>1470</v>
      </c>
      <c r="D41" s="550"/>
      <c r="E41" s="52">
        <v>3</v>
      </c>
      <c r="F41" s="94">
        <v>10.4</v>
      </c>
      <c r="G41" s="87" t="s">
        <v>561</v>
      </c>
      <c r="H41" s="87" t="s">
        <v>513</v>
      </c>
      <c r="I41" s="87" t="s">
        <v>352</v>
      </c>
      <c r="J41" s="274" t="s">
        <v>352</v>
      </c>
      <c r="K41" s="274"/>
      <c r="L41" s="274"/>
      <c r="M41" s="87" t="s">
        <v>1583</v>
      </c>
      <c r="N41" s="87" t="s">
        <v>1453</v>
      </c>
      <c r="O41" s="218" t="s">
        <v>364</v>
      </c>
      <c r="P41" s="87" t="s">
        <v>782</v>
      </c>
      <c r="Q41" s="87"/>
      <c r="R41" s="87" t="s">
        <v>776</v>
      </c>
      <c r="S41" s="2" t="s">
        <v>379</v>
      </c>
      <c r="T41" s="2" t="s">
        <v>379</v>
      </c>
      <c r="U41" s="2" t="s">
        <v>380</v>
      </c>
      <c r="V41" s="299" t="s">
        <v>1454</v>
      </c>
      <c r="W41" s="551"/>
      <c r="X41" s="551"/>
      <c r="Y41" s="300"/>
      <c r="Z41" s="2"/>
    </row>
    <row r="42" spans="2:26" ht="15.9" customHeight="1" x14ac:dyDescent="0.2">
      <c r="B42" s="278"/>
      <c r="C42" s="549" t="s">
        <v>1470</v>
      </c>
      <c r="D42" s="550"/>
      <c r="E42" s="52">
        <v>4</v>
      </c>
      <c r="F42" s="94">
        <v>10.4</v>
      </c>
      <c r="G42" s="87" t="s">
        <v>561</v>
      </c>
      <c r="H42" s="87" t="s">
        <v>517</v>
      </c>
      <c r="I42" s="87" t="s">
        <v>351</v>
      </c>
      <c r="J42" s="274" t="s">
        <v>357</v>
      </c>
      <c r="K42" s="274"/>
      <c r="L42" s="274"/>
      <c r="M42" s="87" t="s">
        <v>783</v>
      </c>
      <c r="N42" s="87" t="s">
        <v>1455</v>
      </c>
      <c r="O42" s="218" t="s">
        <v>364</v>
      </c>
      <c r="P42" s="87" t="s">
        <v>782</v>
      </c>
      <c r="Q42" s="87"/>
      <c r="R42" s="87" t="s">
        <v>790</v>
      </c>
      <c r="S42" s="2" t="s">
        <v>378</v>
      </c>
      <c r="T42" s="2" t="s">
        <v>383</v>
      </c>
      <c r="U42" s="2" t="s">
        <v>382</v>
      </c>
      <c r="V42" s="274" t="s">
        <v>1456</v>
      </c>
      <c r="W42" s="540"/>
      <c r="X42" s="540"/>
      <c r="Y42" s="540"/>
      <c r="Z42" s="87" t="s">
        <v>981</v>
      </c>
    </row>
    <row r="43" spans="2:26" ht="15.9" customHeight="1" x14ac:dyDescent="0.2">
      <c r="B43" s="278"/>
      <c r="C43" s="549" t="s">
        <v>685</v>
      </c>
      <c r="D43" s="550"/>
      <c r="E43" s="52">
        <v>5</v>
      </c>
      <c r="F43" s="94">
        <v>10.4</v>
      </c>
      <c r="G43" s="87" t="s">
        <v>350</v>
      </c>
      <c r="H43" s="87" t="s">
        <v>375</v>
      </c>
      <c r="I43" s="87" t="s">
        <v>352</v>
      </c>
      <c r="J43" s="274" t="s">
        <v>359</v>
      </c>
      <c r="K43" s="274"/>
      <c r="L43" s="274"/>
      <c r="M43" s="87" t="s">
        <v>777</v>
      </c>
      <c r="N43" s="87" t="s">
        <v>777</v>
      </c>
      <c r="O43" s="218" t="s">
        <v>364</v>
      </c>
      <c r="P43" s="87" t="s">
        <v>782</v>
      </c>
      <c r="Q43" s="87"/>
      <c r="R43" s="87" t="s">
        <v>1304</v>
      </c>
      <c r="S43" s="2" t="s">
        <v>379</v>
      </c>
      <c r="T43" s="2" t="s">
        <v>379</v>
      </c>
      <c r="U43" s="2" t="s">
        <v>380</v>
      </c>
      <c r="V43" s="274" t="s">
        <v>777</v>
      </c>
      <c r="W43" s="540"/>
      <c r="X43" s="540"/>
      <c r="Y43" s="540"/>
      <c r="Z43" s="87" t="s">
        <v>1602</v>
      </c>
    </row>
    <row r="44" spans="2:26" ht="15.9" customHeight="1" x14ac:dyDescent="0.2">
      <c r="B44" s="278"/>
      <c r="C44" s="549" t="s">
        <v>685</v>
      </c>
      <c r="D44" s="550"/>
      <c r="E44" s="52">
        <v>6</v>
      </c>
      <c r="F44" s="94">
        <v>10.4</v>
      </c>
      <c r="G44" s="87" t="s">
        <v>350</v>
      </c>
      <c r="H44" s="87" t="s">
        <v>375</v>
      </c>
      <c r="I44" s="87" t="s">
        <v>352</v>
      </c>
      <c r="J44" s="274" t="s">
        <v>359</v>
      </c>
      <c r="K44" s="274"/>
      <c r="L44" s="274"/>
      <c r="M44" s="87" t="s">
        <v>777</v>
      </c>
      <c r="N44" s="87" t="s">
        <v>777</v>
      </c>
      <c r="O44" s="218" t="s">
        <v>364</v>
      </c>
      <c r="P44" s="87" t="s">
        <v>782</v>
      </c>
      <c r="Q44" s="87"/>
      <c r="R44" s="87" t="s">
        <v>1304</v>
      </c>
      <c r="S44" s="2" t="s">
        <v>379</v>
      </c>
      <c r="T44" s="2" t="s">
        <v>379</v>
      </c>
      <c r="U44" s="2" t="s">
        <v>380</v>
      </c>
      <c r="V44" s="274" t="s">
        <v>777</v>
      </c>
      <c r="W44" s="540"/>
      <c r="X44" s="540"/>
      <c r="Y44" s="540"/>
      <c r="Z44" s="87" t="s">
        <v>1602</v>
      </c>
    </row>
    <row r="45" spans="2:26" ht="15.9" customHeight="1" x14ac:dyDescent="0.2">
      <c r="B45" s="278"/>
      <c r="C45" s="549" t="s">
        <v>1471</v>
      </c>
      <c r="D45" s="550"/>
      <c r="E45" s="52">
        <v>1</v>
      </c>
      <c r="F45" s="94">
        <v>10.7</v>
      </c>
      <c r="G45" s="87" t="s">
        <v>561</v>
      </c>
      <c r="H45" s="87" t="s">
        <v>512</v>
      </c>
      <c r="I45" s="87" t="s">
        <v>352</v>
      </c>
      <c r="J45" s="274" t="s">
        <v>352</v>
      </c>
      <c r="K45" s="274"/>
      <c r="L45" s="274"/>
      <c r="M45" s="87" t="s">
        <v>1583</v>
      </c>
      <c r="N45" s="87" t="s">
        <v>1453</v>
      </c>
      <c r="O45" s="218" t="s">
        <v>364</v>
      </c>
      <c r="P45" s="87" t="s">
        <v>782</v>
      </c>
      <c r="Q45" s="87"/>
      <c r="R45" s="87" t="s">
        <v>776</v>
      </c>
      <c r="S45" s="2" t="s">
        <v>379</v>
      </c>
      <c r="T45" s="2" t="s">
        <v>379</v>
      </c>
      <c r="U45" s="2" t="s">
        <v>380</v>
      </c>
      <c r="V45" s="299" t="s">
        <v>1297</v>
      </c>
      <c r="W45" s="551"/>
      <c r="X45" s="551"/>
      <c r="Y45" s="300"/>
      <c r="Z45" s="2"/>
    </row>
    <row r="46" spans="2:26" ht="15.9" customHeight="1" x14ac:dyDescent="0.2">
      <c r="B46" s="278"/>
      <c r="C46" s="549" t="s">
        <v>1471</v>
      </c>
      <c r="D46" s="550"/>
      <c r="E46" s="52">
        <v>2</v>
      </c>
      <c r="F46" s="94">
        <v>10.7</v>
      </c>
      <c r="G46" s="87" t="s">
        <v>561</v>
      </c>
      <c r="H46" s="87" t="s">
        <v>513</v>
      </c>
      <c r="I46" s="87" t="s">
        <v>351</v>
      </c>
      <c r="J46" s="274" t="s">
        <v>357</v>
      </c>
      <c r="K46" s="274"/>
      <c r="L46" s="274"/>
      <c r="M46" s="87" t="s">
        <v>818</v>
      </c>
      <c r="N46" s="87" t="s">
        <v>1455</v>
      </c>
      <c r="O46" s="218" t="s">
        <v>363</v>
      </c>
      <c r="P46" s="87" t="s">
        <v>782</v>
      </c>
      <c r="Q46" s="87"/>
      <c r="R46" s="87" t="s">
        <v>781</v>
      </c>
      <c r="S46" s="2" t="s">
        <v>378</v>
      </c>
      <c r="T46" s="2" t="s">
        <v>383</v>
      </c>
      <c r="U46" s="2" t="s">
        <v>382</v>
      </c>
      <c r="V46" s="274" t="s">
        <v>1456</v>
      </c>
      <c r="W46" s="540"/>
      <c r="X46" s="540"/>
      <c r="Y46" s="540"/>
      <c r="Z46" s="2" t="s">
        <v>785</v>
      </c>
    </row>
    <row r="47" spans="2:26" ht="15.9" customHeight="1" x14ac:dyDescent="0.2">
      <c r="B47" s="278"/>
      <c r="C47" s="549" t="s">
        <v>1471</v>
      </c>
      <c r="D47" s="550"/>
      <c r="E47" s="52">
        <v>3</v>
      </c>
      <c r="F47" s="94">
        <v>10.7</v>
      </c>
      <c r="G47" s="87" t="s">
        <v>561</v>
      </c>
      <c r="H47" s="87" t="s">
        <v>511</v>
      </c>
      <c r="I47" s="87" t="s">
        <v>352</v>
      </c>
      <c r="J47" s="274" t="s">
        <v>352</v>
      </c>
      <c r="K47" s="274"/>
      <c r="L47" s="274"/>
      <c r="M47" s="87" t="s">
        <v>1583</v>
      </c>
      <c r="N47" s="87" t="s">
        <v>1453</v>
      </c>
      <c r="O47" s="218" t="s">
        <v>363</v>
      </c>
      <c r="P47" s="87" t="s">
        <v>782</v>
      </c>
      <c r="Q47" s="87"/>
      <c r="R47" s="87" t="s">
        <v>776</v>
      </c>
      <c r="S47" s="2" t="s">
        <v>379</v>
      </c>
      <c r="T47" s="2" t="s">
        <v>379</v>
      </c>
      <c r="U47" s="2" t="s">
        <v>380</v>
      </c>
      <c r="V47" s="299" t="s">
        <v>1454</v>
      </c>
      <c r="W47" s="551"/>
      <c r="X47" s="551"/>
      <c r="Y47" s="300"/>
      <c r="Z47" s="2"/>
    </row>
    <row r="48" spans="2:26" ht="15.9" customHeight="1" x14ac:dyDescent="0.2">
      <c r="B48" s="278"/>
      <c r="C48" s="549" t="s">
        <v>1471</v>
      </c>
      <c r="D48" s="550"/>
      <c r="E48" s="52">
        <v>4</v>
      </c>
      <c r="F48" s="94">
        <v>10.7</v>
      </c>
      <c r="G48" s="87" t="s">
        <v>561</v>
      </c>
      <c r="H48" s="87" t="s">
        <v>511</v>
      </c>
      <c r="I48" s="87" t="s">
        <v>352</v>
      </c>
      <c r="J48" s="274" t="s">
        <v>352</v>
      </c>
      <c r="K48" s="274"/>
      <c r="L48" s="274"/>
      <c r="M48" s="87" t="s">
        <v>1583</v>
      </c>
      <c r="N48" s="87" t="s">
        <v>1453</v>
      </c>
      <c r="O48" s="218" t="s">
        <v>364</v>
      </c>
      <c r="P48" s="87" t="s">
        <v>782</v>
      </c>
      <c r="Q48" s="87"/>
      <c r="R48" s="87" t="s">
        <v>776</v>
      </c>
      <c r="S48" s="2" t="s">
        <v>379</v>
      </c>
      <c r="T48" s="2" t="s">
        <v>379</v>
      </c>
      <c r="U48" s="2" t="s">
        <v>380</v>
      </c>
      <c r="V48" s="299" t="s">
        <v>1297</v>
      </c>
      <c r="W48" s="551"/>
      <c r="X48" s="551"/>
      <c r="Y48" s="300"/>
      <c r="Z48" s="2"/>
    </row>
    <row r="49" spans="2:26" ht="15.9" customHeight="1" x14ac:dyDescent="0.2">
      <c r="B49" s="278"/>
      <c r="C49" s="549" t="s">
        <v>1472</v>
      </c>
      <c r="D49" s="550"/>
      <c r="E49" s="52">
        <v>1</v>
      </c>
      <c r="F49" s="94">
        <v>10.4</v>
      </c>
      <c r="G49" s="87" t="s">
        <v>561</v>
      </c>
      <c r="H49" s="87" t="s">
        <v>511</v>
      </c>
      <c r="I49" s="87" t="s">
        <v>351</v>
      </c>
      <c r="J49" s="274" t="s">
        <v>368</v>
      </c>
      <c r="K49" s="274"/>
      <c r="L49" s="274"/>
      <c r="M49" s="87" t="s">
        <v>821</v>
      </c>
      <c r="N49" s="87" t="s">
        <v>1455</v>
      </c>
      <c r="O49" s="218" t="s">
        <v>364</v>
      </c>
      <c r="P49" s="87" t="s">
        <v>782</v>
      </c>
      <c r="Q49" s="87"/>
      <c r="R49" s="87" t="s">
        <v>790</v>
      </c>
      <c r="S49" s="2" t="s">
        <v>378</v>
      </c>
      <c r="T49" s="2" t="s">
        <v>383</v>
      </c>
      <c r="U49" s="2" t="s">
        <v>382</v>
      </c>
      <c r="V49" s="274" t="s">
        <v>1456</v>
      </c>
      <c r="W49" s="540"/>
      <c r="X49" s="540"/>
      <c r="Y49" s="540"/>
      <c r="Z49" s="2" t="s">
        <v>1473</v>
      </c>
    </row>
    <row r="50" spans="2:26" ht="15.9" customHeight="1" x14ac:dyDescent="0.2">
      <c r="B50" s="278"/>
      <c r="C50" s="549" t="s">
        <v>687</v>
      </c>
      <c r="D50" s="550"/>
      <c r="E50" s="52">
        <v>2</v>
      </c>
      <c r="F50" s="94">
        <v>10.4</v>
      </c>
      <c r="G50" s="87" t="s">
        <v>561</v>
      </c>
      <c r="H50" s="87" t="s">
        <v>509</v>
      </c>
      <c r="I50" s="87" t="s">
        <v>352</v>
      </c>
      <c r="J50" s="274" t="s">
        <v>352</v>
      </c>
      <c r="K50" s="274"/>
      <c r="L50" s="274"/>
      <c r="M50" s="87" t="s">
        <v>777</v>
      </c>
      <c r="N50" s="87" t="s">
        <v>1455</v>
      </c>
      <c r="O50" s="218" t="s">
        <v>364</v>
      </c>
      <c r="P50" s="87" t="s">
        <v>782</v>
      </c>
      <c r="Q50" s="87"/>
      <c r="R50" s="87" t="s">
        <v>776</v>
      </c>
      <c r="S50" s="2" t="s">
        <v>378</v>
      </c>
      <c r="T50" s="2" t="s">
        <v>383</v>
      </c>
      <c r="U50" s="2" t="s">
        <v>382</v>
      </c>
      <c r="V50" s="274" t="s">
        <v>1456</v>
      </c>
      <c r="W50" s="540"/>
      <c r="X50" s="540"/>
      <c r="Y50" s="540"/>
      <c r="Z50" s="2" t="s">
        <v>1287</v>
      </c>
    </row>
    <row r="51" spans="2:26" ht="15.9" customHeight="1" x14ac:dyDescent="0.2">
      <c r="B51" s="278"/>
      <c r="C51" s="549" t="s">
        <v>687</v>
      </c>
      <c r="D51" s="550"/>
      <c r="E51" s="52">
        <v>3</v>
      </c>
      <c r="F51" s="94">
        <v>10.4</v>
      </c>
      <c r="G51" s="87" t="s">
        <v>350</v>
      </c>
      <c r="H51" s="87" t="s">
        <v>375</v>
      </c>
      <c r="I51" s="87" t="s">
        <v>352</v>
      </c>
      <c r="J51" s="274" t="s">
        <v>359</v>
      </c>
      <c r="K51" s="274"/>
      <c r="L51" s="274"/>
      <c r="M51" s="87" t="s">
        <v>777</v>
      </c>
      <c r="N51" s="87" t="s">
        <v>777</v>
      </c>
      <c r="O51" s="218" t="s">
        <v>364</v>
      </c>
      <c r="P51" s="87" t="s">
        <v>782</v>
      </c>
      <c r="Q51" s="87"/>
      <c r="R51" s="87" t="s">
        <v>1304</v>
      </c>
      <c r="S51" s="2" t="s">
        <v>379</v>
      </c>
      <c r="T51" s="2" t="s">
        <v>379</v>
      </c>
      <c r="U51" s="2" t="s">
        <v>380</v>
      </c>
      <c r="V51" s="274" t="s">
        <v>777</v>
      </c>
      <c r="W51" s="540"/>
      <c r="X51" s="540"/>
      <c r="Y51" s="540"/>
      <c r="Z51" s="87" t="s">
        <v>1602</v>
      </c>
    </row>
    <row r="52" spans="2:26" ht="15.9" customHeight="1" x14ac:dyDescent="0.2">
      <c r="B52" s="278"/>
      <c r="C52" s="549" t="s">
        <v>1472</v>
      </c>
      <c r="D52" s="550"/>
      <c r="E52" s="52">
        <v>4</v>
      </c>
      <c r="F52" s="94">
        <v>10.4</v>
      </c>
      <c r="G52" s="87" t="s">
        <v>350</v>
      </c>
      <c r="H52" s="87" t="s">
        <v>375</v>
      </c>
      <c r="I52" s="87" t="s">
        <v>352</v>
      </c>
      <c r="J52" s="274" t="s">
        <v>359</v>
      </c>
      <c r="K52" s="274"/>
      <c r="L52" s="274"/>
      <c r="M52" s="87" t="s">
        <v>824</v>
      </c>
      <c r="N52" s="87" t="s">
        <v>1474</v>
      </c>
      <c r="O52" s="218" t="s">
        <v>1304</v>
      </c>
      <c r="P52" s="87" t="s">
        <v>1304</v>
      </c>
      <c r="Q52" s="87"/>
      <c r="R52" s="87" t="s">
        <v>1304</v>
      </c>
      <c r="S52" s="2" t="s">
        <v>378</v>
      </c>
      <c r="T52" s="2" t="s">
        <v>383</v>
      </c>
      <c r="U52" s="2" t="s">
        <v>382</v>
      </c>
      <c r="V52" s="274" t="s">
        <v>1456</v>
      </c>
      <c r="W52" s="540"/>
      <c r="X52" s="540"/>
      <c r="Y52" s="540"/>
      <c r="Z52" s="2" t="s">
        <v>1475</v>
      </c>
    </row>
    <row r="53" spans="2:26" ht="15.9" customHeight="1" x14ac:dyDescent="0.2">
      <c r="B53" s="278"/>
      <c r="C53" s="549" t="s">
        <v>688</v>
      </c>
      <c r="D53" s="550"/>
      <c r="E53" s="52">
        <v>1</v>
      </c>
      <c r="F53" s="94">
        <v>10.5</v>
      </c>
      <c r="G53" s="87" t="s">
        <v>561</v>
      </c>
      <c r="H53" s="87" t="s">
        <v>510</v>
      </c>
      <c r="I53" s="87" t="s">
        <v>352</v>
      </c>
      <c r="J53" s="299" t="s">
        <v>352</v>
      </c>
      <c r="K53" s="551"/>
      <c r="L53" s="300"/>
      <c r="M53" s="87" t="s">
        <v>777</v>
      </c>
      <c r="N53" s="87" t="s">
        <v>777</v>
      </c>
      <c r="O53" s="218" t="s">
        <v>364</v>
      </c>
      <c r="P53" s="87" t="s">
        <v>782</v>
      </c>
      <c r="Q53" s="87"/>
      <c r="R53" s="87" t="s">
        <v>776</v>
      </c>
      <c r="S53" s="2" t="s">
        <v>379</v>
      </c>
      <c r="T53" s="2" t="s">
        <v>379</v>
      </c>
      <c r="U53" s="2" t="s">
        <v>380</v>
      </c>
      <c r="V53" s="274" t="s">
        <v>777</v>
      </c>
      <c r="W53" s="540"/>
      <c r="X53" s="540"/>
      <c r="Y53" s="540"/>
      <c r="Z53" s="2" t="s">
        <v>846</v>
      </c>
    </row>
    <row r="54" spans="2:26" ht="15.9" customHeight="1" x14ac:dyDescent="0.2">
      <c r="B54" s="278"/>
      <c r="C54" s="549" t="s">
        <v>688</v>
      </c>
      <c r="D54" s="550"/>
      <c r="E54" s="52">
        <v>2</v>
      </c>
      <c r="F54" s="94">
        <v>10.5</v>
      </c>
      <c r="G54" s="87" t="s">
        <v>561</v>
      </c>
      <c r="H54" s="87" t="s">
        <v>510</v>
      </c>
      <c r="I54" s="87" t="s">
        <v>352</v>
      </c>
      <c r="J54" s="299" t="s">
        <v>352</v>
      </c>
      <c r="K54" s="551"/>
      <c r="L54" s="300"/>
      <c r="M54" s="87" t="s">
        <v>777</v>
      </c>
      <c r="N54" s="87" t="s">
        <v>777</v>
      </c>
      <c r="O54" s="218" t="s">
        <v>364</v>
      </c>
      <c r="P54" s="87" t="s">
        <v>782</v>
      </c>
      <c r="Q54" s="87"/>
      <c r="R54" s="87" t="s">
        <v>776</v>
      </c>
      <c r="S54" s="2" t="s">
        <v>379</v>
      </c>
      <c r="T54" s="2" t="s">
        <v>379</v>
      </c>
      <c r="U54" s="2" t="s">
        <v>380</v>
      </c>
      <c r="V54" s="274" t="s">
        <v>777</v>
      </c>
      <c r="W54" s="540"/>
      <c r="X54" s="540"/>
      <c r="Y54" s="540"/>
      <c r="Z54" s="2" t="s">
        <v>846</v>
      </c>
    </row>
    <row r="55" spans="2:26" ht="15.9" customHeight="1" x14ac:dyDescent="0.2">
      <c r="B55" s="278"/>
      <c r="C55" s="549" t="s">
        <v>688</v>
      </c>
      <c r="D55" s="550"/>
      <c r="E55" s="52">
        <v>3</v>
      </c>
      <c r="F55" s="94">
        <v>10.5</v>
      </c>
      <c r="G55" s="87" t="s">
        <v>561</v>
      </c>
      <c r="H55" s="87" t="s">
        <v>510</v>
      </c>
      <c r="I55" s="87" t="s">
        <v>352</v>
      </c>
      <c r="J55" s="299" t="s">
        <v>352</v>
      </c>
      <c r="K55" s="551"/>
      <c r="L55" s="300"/>
      <c r="M55" s="87" t="s">
        <v>777</v>
      </c>
      <c r="N55" s="87" t="s">
        <v>777</v>
      </c>
      <c r="O55" s="218" t="s">
        <v>364</v>
      </c>
      <c r="P55" s="87" t="s">
        <v>782</v>
      </c>
      <c r="Q55" s="87"/>
      <c r="R55" s="87" t="s">
        <v>776</v>
      </c>
      <c r="S55" s="2" t="s">
        <v>379</v>
      </c>
      <c r="T55" s="2" t="s">
        <v>379</v>
      </c>
      <c r="U55" s="2" t="s">
        <v>380</v>
      </c>
      <c r="V55" s="274" t="s">
        <v>777</v>
      </c>
      <c r="W55" s="540"/>
      <c r="X55" s="540"/>
      <c r="Y55" s="540"/>
      <c r="Z55" s="2" t="s">
        <v>846</v>
      </c>
    </row>
    <row r="56" spans="2:26" ht="15.9" customHeight="1" x14ac:dyDescent="0.2">
      <c r="B56" s="278"/>
      <c r="C56" s="549" t="s">
        <v>688</v>
      </c>
      <c r="D56" s="550"/>
      <c r="E56" s="52">
        <v>4</v>
      </c>
      <c r="F56" s="94">
        <v>10.5</v>
      </c>
      <c r="G56" s="87" t="s">
        <v>561</v>
      </c>
      <c r="H56" s="87" t="s">
        <v>509</v>
      </c>
      <c r="I56" s="87" t="s">
        <v>352</v>
      </c>
      <c r="J56" s="274" t="s">
        <v>352</v>
      </c>
      <c r="K56" s="274"/>
      <c r="L56" s="274"/>
      <c r="M56" s="87" t="s">
        <v>777</v>
      </c>
      <c r="N56" s="87" t="s">
        <v>1474</v>
      </c>
      <c r="O56" s="218" t="s">
        <v>1304</v>
      </c>
      <c r="P56" s="87" t="s">
        <v>1304</v>
      </c>
      <c r="Q56" s="87"/>
      <c r="R56" s="87" t="s">
        <v>776</v>
      </c>
      <c r="S56" s="2" t="s">
        <v>378</v>
      </c>
      <c r="T56" s="2" t="s">
        <v>383</v>
      </c>
      <c r="U56" s="2" t="s">
        <v>382</v>
      </c>
      <c r="V56" s="274" t="s">
        <v>1456</v>
      </c>
      <c r="W56" s="540"/>
      <c r="X56" s="540"/>
      <c r="Y56" s="540"/>
      <c r="Z56" s="2" t="s">
        <v>1287</v>
      </c>
    </row>
    <row r="57" spans="2:26" ht="15.9" customHeight="1" x14ac:dyDescent="0.2">
      <c r="B57" s="278"/>
      <c r="C57" s="549" t="s">
        <v>688</v>
      </c>
      <c r="D57" s="550"/>
      <c r="E57" s="52">
        <v>5</v>
      </c>
      <c r="F57" s="94">
        <v>10.5</v>
      </c>
      <c r="G57" s="87" t="s">
        <v>350</v>
      </c>
      <c r="H57" s="87" t="s">
        <v>375</v>
      </c>
      <c r="I57" s="87" t="s">
        <v>352</v>
      </c>
      <c r="J57" s="274" t="s">
        <v>359</v>
      </c>
      <c r="K57" s="274"/>
      <c r="L57" s="274"/>
      <c r="M57" s="87" t="s">
        <v>777</v>
      </c>
      <c r="N57" s="87" t="s">
        <v>777</v>
      </c>
      <c r="O57" s="218" t="s">
        <v>364</v>
      </c>
      <c r="P57" s="87" t="s">
        <v>782</v>
      </c>
      <c r="Q57" s="87"/>
      <c r="R57" s="87" t="s">
        <v>1304</v>
      </c>
      <c r="S57" s="2" t="s">
        <v>379</v>
      </c>
      <c r="T57" s="2" t="s">
        <v>379</v>
      </c>
      <c r="U57" s="2" t="s">
        <v>380</v>
      </c>
      <c r="V57" s="274" t="s">
        <v>777</v>
      </c>
      <c r="W57" s="540"/>
      <c r="X57" s="540"/>
      <c r="Y57" s="540"/>
      <c r="Z57" s="87" t="s">
        <v>1602</v>
      </c>
    </row>
    <row r="58" spans="2:26" ht="15.9" customHeight="1" x14ac:dyDescent="0.2">
      <c r="B58" s="278"/>
      <c r="C58" s="549" t="s">
        <v>688</v>
      </c>
      <c r="D58" s="550"/>
      <c r="E58" s="52">
        <v>6</v>
      </c>
      <c r="F58" s="94">
        <v>10.5</v>
      </c>
      <c r="G58" s="87" t="s">
        <v>350</v>
      </c>
      <c r="H58" s="87" t="s">
        <v>375</v>
      </c>
      <c r="I58" s="87" t="s">
        <v>352</v>
      </c>
      <c r="J58" s="274" t="s">
        <v>359</v>
      </c>
      <c r="K58" s="274"/>
      <c r="L58" s="274"/>
      <c r="M58" s="87" t="s">
        <v>777</v>
      </c>
      <c r="N58" s="87" t="s">
        <v>777</v>
      </c>
      <c r="O58" s="218" t="s">
        <v>364</v>
      </c>
      <c r="P58" s="87" t="s">
        <v>782</v>
      </c>
      <c r="Q58" s="87"/>
      <c r="R58" s="87" t="s">
        <v>1304</v>
      </c>
      <c r="S58" s="2" t="s">
        <v>379</v>
      </c>
      <c r="T58" s="2" t="s">
        <v>379</v>
      </c>
      <c r="U58" s="2" t="s">
        <v>380</v>
      </c>
      <c r="V58" s="274" t="s">
        <v>777</v>
      </c>
      <c r="W58" s="540"/>
      <c r="X58" s="540"/>
      <c r="Y58" s="540"/>
      <c r="Z58" s="87" t="s">
        <v>1602</v>
      </c>
    </row>
    <row r="59" spans="2:26" ht="15.9" customHeight="1" x14ac:dyDescent="0.2">
      <c r="B59" s="278"/>
      <c r="C59" s="549" t="s">
        <v>1476</v>
      </c>
      <c r="D59" s="550"/>
      <c r="E59" s="52">
        <v>7</v>
      </c>
      <c r="F59" s="94">
        <v>10.5</v>
      </c>
      <c r="G59" s="87" t="s">
        <v>350</v>
      </c>
      <c r="H59" s="87" t="s">
        <v>375</v>
      </c>
      <c r="I59" s="87" t="s">
        <v>352</v>
      </c>
      <c r="J59" s="274" t="s">
        <v>359</v>
      </c>
      <c r="K59" s="274"/>
      <c r="L59" s="274"/>
      <c r="M59" s="87" t="s">
        <v>829</v>
      </c>
      <c r="N59" s="87" t="s">
        <v>1474</v>
      </c>
      <c r="O59" s="218" t="s">
        <v>1304</v>
      </c>
      <c r="P59" s="87" t="s">
        <v>1304</v>
      </c>
      <c r="Q59" s="87"/>
      <c r="R59" s="87" t="s">
        <v>1304</v>
      </c>
      <c r="S59" s="2" t="s">
        <v>378</v>
      </c>
      <c r="T59" s="2" t="s">
        <v>383</v>
      </c>
      <c r="U59" s="2" t="s">
        <v>382</v>
      </c>
      <c r="V59" s="274" t="s">
        <v>1456</v>
      </c>
      <c r="W59" s="540"/>
      <c r="X59" s="540"/>
      <c r="Y59" s="540"/>
      <c r="Z59" s="2" t="s">
        <v>1475</v>
      </c>
    </row>
    <row r="60" spans="2:26" ht="15.9" customHeight="1" x14ac:dyDescent="0.2">
      <c r="B60" s="278"/>
      <c r="C60" s="549" t="s">
        <v>689</v>
      </c>
      <c r="D60" s="550"/>
      <c r="E60" s="52">
        <v>1</v>
      </c>
      <c r="F60" s="94">
        <v>10.6</v>
      </c>
      <c r="G60" s="87" t="s">
        <v>561</v>
      </c>
      <c r="H60" s="87" t="s">
        <v>510</v>
      </c>
      <c r="I60" s="87" t="s">
        <v>352</v>
      </c>
      <c r="J60" s="299" t="s">
        <v>352</v>
      </c>
      <c r="K60" s="551"/>
      <c r="L60" s="300"/>
      <c r="M60" s="87" t="s">
        <v>777</v>
      </c>
      <c r="N60" s="87" t="s">
        <v>777</v>
      </c>
      <c r="O60" s="218" t="s">
        <v>364</v>
      </c>
      <c r="P60" s="87" t="s">
        <v>782</v>
      </c>
      <c r="Q60" s="87"/>
      <c r="R60" s="87" t="s">
        <v>776</v>
      </c>
      <c r="S60" s="2" t="s">
        <v>379</v>
      </c>
      <c r="T60" s="2" t="s">
        <v>379</v>
      </c>
      <c r="U60" s="2" t="s">
        <v>380</v>
      </c>
      <c r="V60" s="274" t="s">
        <v>777</v>
      </c>
      <c r="W60" s="540"/>
      <c r="X60" s="540"/>
      <c r="Y60" s="540"/>
      <c r="Z60" s="2" t="s">
        <v>846</v>
      </c>
    </row>
    <row r="61" spans="2:26" ht="15.9" customHeight="1" x14ac:dyDescent="0.2">
      <c r="B61" s="278"/>
      <c r="C61" s="549" t="s">
        <v>1477</v>
      </c>
      <c r="D61" s="550"/>
      <c r="E61" s="52">
        <v>2</v>
      </c>
      <c r="F61" s="94">
        <v>10.6</v>
      </c>
      <c r="G61" s="87" t="s">
        <v>561</v>
      </c>
      <c r="H61" s="87" t="s">
        <v>511</v>
      </c>
      <c r="I61" s="87" t="s">
        <v>352</v>
      </c>
      <c r="J61" s="274" t="s">
        <v>352</v>
      </c>
      <c r="K61" s="274"/>
      <c r="L61" s="274"/>
      <c r="M61" s="87" t="s">
        <v>1583</v>
      </c>
      <c r="N61" s="87" t="s">
        <v>1453</v>
      </c>
      <c r="O61" s="218" t="s">
        <v>364</v>
      </c>
      <c r="P61" s="87" t="s">
        <v>782</v>
      </c>
      <c r="Q61" s="87"/>
      <c r="R61" s="87" t="s">
        <v>776</v>
      </c>
      <c r="S61" s="2" t="s">
        <v>379</v>
      </c>
      <c r="T61" s="2" t="s">
        <v>379</v>
      </c>
      <c r="U61" s="2" t="s">
        <v>380</v>
      </c>
      <c r="V61" s="299" t="s">
        <v>1297</v>
      </c>
      <c r="W61" s="551"/>
      <c r="X61" s="551"/>
      <c r="Y61" s="300"/>
      <c r="Z61" s="2"/>
    </row>
    <row r="62" spans="2:26" ht="15.9" customHeight="1" x14ac:dyDescent="0.2">
      <c r="B62" s="278"/>
      <c r="C62" s="549" t="s">
        <v>689</v>
      </c>
      <c r="D62" s="550"/>
      <c r="E62" s="52">
        <v>3</v>
      </c>
      <c r="F62" s="94">
        <v>10.6</v>
      </c>
      <c r="G62" s="87" t="s">
        <v>561</v>
      </c>
      <c r="H62" s="87" t="s">
        <v>509</v>
      </c>
      <c r="I62" s="87" t="s">
        <v>352</v>
      </c>
      <c r="J62" s="299" t="s">
        <v>352</v>
      </c>
      <c r="K62" s="551"/>
      <c r="L62" s="300"/>
      <c r="M62" s="87" t="s">
        <v>777</v>
      </c>
      <c r="N62" s="87" t="s">
        <v>777</v>
      </c>
      <c r="O62" s="218" t="s">
        <v>364</v>
      </c>
      <c r="P62" s="87" t="s">
        <v>782</v>
      </c>
      <c r="Q62" s="87"/>
      <c r="R62" s="87" t="s">
        <v>776</v>
      </c>
      <c r="S62" s="2" t="s">
        <v>379</v>
      </c>
      <c r="T62" s="2" t="s">
        <v>379</v>
      </c>
      <c r="U62" s="2" t="s">
        <v>380</v>
      </c>
      <c r="V62" s="274" t="s">
        <v>777</v>
      </c>
      <c r="W62" s="540"/>
      <c r="X62" s="540"/>
      <c r="Y62" s="540"/>
      <c r="Z62" s="2" t="s">
        <v>846</v>
      </c>
    </row>
    <row r="63" spans="2:26" ht="15.9" customHeight="1" x14ac:dyDescent="0.2">
      <c r="B63" s="278"/>
      <c r="C63" s="549" t="s">
        <v>689</v>
      </c>
      <c r="D63" s="550"/>
      <c r="E63" s="52">
        <v>4</v>
      </c>
      <c r="F63" s="94">
        <v>10.6</v>
      </c>
      <c r="G63" s="87" t="s">
        <v>561</v>
      </c>
      <c r="H63" s="87" t="s">
        <v>509</v>
      </c>
      <c r="I63" s="87" t="s">
        <v>352</v>
      </c>
      <c r="J63" s="299" t="s">
        <v>352</v>
      </c>
      <c r="K63" s="551"/>
      <c r="L63" s="300"/>
      <c r="M63" s="87" t="s">
        <v>777</v>
      </c>
      <c r="N63" s="87" t="s">
        <v>777</v>
      </c>
      <c r="O63" s="218" t="s">
        <v>364</v>
      </c>
      <c r="P63" s="87" t="s">
        <v>782</v>
      </c>
      <c r="Q63" s="87"/>
      <c r="R63" s="87" t="s">
        <v>776</v>
      </c>
      <c r="S63" s="2" t="s">
        <v>379</v>
      </c>
      <c r="T63" s="2" t="s">
        <v>379</v>
      </c>
      <c r="U63" s="2" t="s">
        <v>380</v>
      </c>
      <c r="V63" s="274" t="s">
        <v>777</v>
      </c>
      <c r="W63" s="540"/>
      <c r="X63" s="540"/>
      <c r="Y63" s="540"/>
      <c r="Z63" s="2" t="s">
        <v>846</v>
      </c>
    </row>
    <row r="64" spans="2:26" ht="15.9" customHeight="1" x14ac:dyDescent="0.2">
      <c r="B64" s="278"/>
      <c r="C64" s="549" t="s">
        <v>689</v>
      </c>
      <c r="D64" s="550"/>
      <c r="E64" s="52">
        <v>5</v>
      </c>
      <c r="F64" s="94">
        <v>10.6</v>
      </c>
      <c r="G64" s="87" t="s">
        <v>350</v>
      </c>
      <c r="H64" s="87" t="s">
        <v>375</v>
      </c>
      <c r="I64" s="87" t="s">
        <v>352</v>
      </c>
      <c r="J64" s="274" t="s">
        <v>359</v>
      </c>
      <c r="K64" s="274"/>
      <c r="L64" s="274"/>
      <c r="M64" s="87" t="s">
        <v>777</v>
      </c>
      <c r="N64" s="87" t="s">
        <v>777</v>
      </c>
      <c r="O64" s="218" t="s">
        <v>364</v>
      </c>
      <c r="P64" s="87" t="s">
        <v>782</v>
      </c>
      <c r="Q64" s="87"/>
      <c r="R64" s="87" t="s">
        <v>1304</v>
      </c>
      <c r="S64" s="2" t="s">
        <v>379</v>
      </c>
      <c r="T64" s="2" t="s">
        <v>379</v>
      </c>
      <c r="U64" s="2" t="s">
        <v>380</v>
      </c>
      <c r="V64" s="274" t="s">
        <v>777</v>
      </c>
      <c r="W64" s="540"/>
      <c r="X64" s="540"/>
      <c r="Y64" s="540"/>
      <c r="Z64" s="87" t="s">
        <v>1602</v>
      </c>
    </row>
    <row r="65" spans="2:26" ht="15.9" customHeight="1" x14ac:dyDescent="0.2">
      <c r="B65" s="278"/>
      <c r="C65" s="549" t="s">
        <v>690</v>
      </c>
      <c r="D65" s="550"/>
      <c r="E65" s="52">
        <v>1</v>
      </c>
      <c r="F65" s="94">
        <v>10.5</v>
      </c>
      <c r="G65" s="87" t="s">
        <v>561</v>
      </c>
      <c r="H65" s="87" t="s">
        <v>510</v>
      </c>
      <c r="I65" s="87" t="s">
        <v>352</v>
      </c>
      <c r="J65" s="299" t="s">
        <v>352</v>
      </c>
      <c r="K65" s="551"/>
      <c r="L65" s="300"/>
      <c r="M65" s="87" t="s">
        <v>777</v>
      </c>
      <c r="N65" s="87" t="s">
        <v>777</v>
      </c>
      <c r="O65" s="218" t="s">
        <v>364</v>
      </c>
      <c r="P65" s="87" t="s">
        <v>782</v>
      </c>
      <c r="Q65" s="87"/>
      <c r="R65" s="87" t="s">
        <v>776</v>
      </c>
      <c r="S65" s="2" t="s">
        <v>379</v>
      </c>
      <c r="T65" s="2" t="s">
        <v>379</v>
      </c>
      <c r="U65" s="2" t="s">
        <v>380</v>
      </c>
      <c r="V65" s="274" t="s">
        <v>777</v>
      </c>
      <c r="W65" s="540"/>
      <c r="X65" s="540"/>
      <c r="Y65" s="540"/>
      <c r="Z65" s="2" t="s">
        <v>846</v>
      </c>
    </row>
    <row r="66" spans="2:26" ht="15.9" customHeight="1" x14ac:dyDescent="0.2">
      <c r="B66" s="278"/>
      <c r="C66" s="549" t="s">
        <v>1478</v>
      </c>
      <c r="D66" s="550"/>
      <c r="E66" s="52">
        <v>2</v>
      </c>
      <c r="F66" s="94">
        <v>10.5</v>
      </c>
      <c r="G66" s="87" t="s">
        <v>561</v>
      </c>
      <c r="H66" s="87" t="s">
        <v>511</v>
      </c>
      <c r="I66" s="87" t="s">
        <v>351</v>
      </c>
      <c r="J66" s="274" t="s">
        <v>368</v>
      </c>
      <c r="K66" s="274"/>
      <c r="L66" s="274"/>
      <c r="M66" s="87" t="s">
        <v>830</v>
      </c>
      <c r="N66" s="87" t="s">
        <v>1455</v>
      </c>
      <c r="O66" s="218" t="s">
        <v>364</v>
      </c>
      <c r="P66" s="87" t="s">
        <v>782</v>
      </c>
      <c r="Q66" s="87"/>
      <c r="R66" s="87" t="s">
        <v>790</v>
      </c>
      <c r="S66" s="2" t="s">
        <v>378</v>
      </c>
      <c r="T66" s="2" t="s">
        <v>383</v>
      </c>
      <c r="U66" s="2" t="s">
        <v>382</v>
      </c>
      <c r="V66" s="274" t="s">
        <v>1456</v>
      </c>
      <c r="W66" s="540"/>
      <c r="X66" s="540"/>
      <c r="Y66" s="540"/>
      <c r="Z66" s="2" t="s">
        <v>1473</v>
      </c>
    </row>
    <row r="67" spans="2:26" ht="15.9" customHeight="1" x14ac:dyDescent="0.2">
      <c r="B67" s="278"/>
      <c r="C67" s="549" t="s">
        <v>1478</v>
      </c>
      <c r="D67" s="550"/>
      <c r="E67" s="52">
        <v>3</v>
      </c>
      <c r="F67" s="94">
        <v>10.5</v>
      </c>
      <c r="G67" s="87" t="s">
        <v>561</v>
      </c>
      <c r="H67" s="87" t="s">
        <v>515</v>
      </c>
      <c r="I67" s="87" t="s">
        <v>351</v>
      </c>
      <c r="J67" s="299" t="s">
        <v>559</v>
      </c>
      <c r="K67" s="551"/>
      <c r="L67" s="300"/>
      <c r="M67" s="87" t="s">
        <v>832</v>
      </c>
      <c r="N67" s="87" t="s">
        <v>1455</v>
      </c>
      <c r="O67" s="218" t="s">
        <v>62</v>
      </c>
      <c r="P67" s="87" t="s">
        <v>62</v>
      </c>
      <c r="Q67" s="87"/>
      <c r="R67" s="87" t="s">
        <v>62</v>
      </c>
      <c r="S67" s="2" t="s">
        <v>378</v>
      </c>
      <c r="T67" s="2" t="s">
        <v>384</v>
      </c>
      <c r="U67" s="2" t="s">
        <v>382</v>
      </c>
      <c r="V67" s="274" t="s">
        <v>1460</v>
      </c>
      <c r="W67" s="540"/>
      <c r="X67" s="540"/>
      <c r="Y67" s="540"/>
      <c r="Z67" s="2" t="s">
        <v>1462</v>
      </c>
    </row>
    <row r="68" spans="2:26" ht="15.9" customHeight="1" x14ac:dyDescent="0.2">
      <c r="B68" s="278"/>
      <c r="C68" s="549" t="s">
        <v>690</v>
      </c>
      <c r="D68" s="550"/>
      <c r="E68" s="52">
        <v>4</v>
      </c>
      <c r="F68" s="94">
        <v>10.5</v>
      </c>
      <c r="G68" s="87" t="s">
        <v>561</v>
      </c>
      <c r="H68" s="87" t="s">
        <v>509</v>
      </c>
      <c r="I68" s="87" t="s">
        <v>352</v>
      </c>
      <c r="J68" s="299" t="s">
        <v>352</v>
      </c>
      <c r="K68" s="551"/>
      <c r="L68" s="300"/>
      <c r="M68" s="87" t="s">
        <v>777</v>
      </c>
      <c r="N68" s="87" t="s">
        <v>777</v>
      </c>
      <c r="O68" s="218" t="s">
        <v>364</v>
      </c>
      <c r="P68" s="87" t="s">
        <v>782</v>
      </c>
      <c r="Q68" s="87"/>
      <c r="R68" s="87" t="s">
        <v>776</v>
      </c>
      <c r="S68" s="2" t="s">
        <v>379</v>
      </c>
      <c r="T68" s="2" t="s">
        <v>379</v>
      </c>
      <c r="U68" s="2" t="s">
        <v>380</v>
      </c>
      <c r="V68" s="274" t="s">
        <v>777</v>
      </c>
      <c r="W68" s="540"/>
      <c r="X68" s="540"/>
      <c r="Y68" s="540"/>
      <c r="Z68" s="2" t="s">
        <v>846</v>
      </c>
    </row>
    <row r="69" spans="2:26" ht="15.9" customHeight="1" x14ac:dyDescent="0.2">
      <c r="B69" s="278"/>
      <c r="C69" s="549" t="s">
        <v>691</v>
      </c>
      <c r="D69" s="550"/>
      <c r="E69" s="52">
        <v>1</v>
      </c>
      <c r="F69" s="94">
        <v>10.4</v>
      </c>
      <c r="G69" s="87" t="s">
        <v>561</v>
      </c>
      <c r="H69" s="87" t="s">
        <v>510</v>
      </c>
      <c r="I69" s="87" t="s">
        <v>352</v>
      </c>
      <c r="J69" s="274" t="s">
        <v>352</v>
      </c>
      <c r="K69" s="274"/>
      <c r="L69" s="274"/>
      <c r="M69" s="87" t="s">
        <v>777</v>
      </c>
      <c r="N69" s="87" t="s">
        <v>1455</v>
      </c>
      <c r="O69" s="218" t="s">
        <v>364</v>
      </c>
      <c r="P69" s="87" t="s">
        <v>782</v>
      </c>
      <c r="Q69" s="87"/>
      <c r="R69" s="87" t="s">
        <v>776</v>
      </c>
      <c r="S69" s="2" t="s">
        <v>378</v>
      </c>
      <c r="T69" s="2" t="s">
        <v>383</v>
      </c>
      <c r="U69" s="2" t="s">
        <v>382</v>
      </c>
      <c r="V69" s="274" t="s">
        <v>1456</v>
      </c>
      <c r="W69" s="540"/>
      <c r="X69" s="540"/>
      <c r="Y69" s="540"/>
      <c r="Z69" s="2" t="s">
        <v>1287</v>
      </c>
    </row>
    <row r="70" spans="2:26" ht="15.9" customHeight="1" x14ac:dyDescent="0.2">
      <c r="B70" s="278"/>
      <c r="C70" s="549" t="s">
        <v>691</v>
      </c>
      <c r="D70" s="550"/>
      <c r="E70" s="52">
        <v>2</v>
      </c>
      <c r="F70" s="94">
        <v>10.4</v>
      </c>
      <c r="G70" s="87" t="s">
        <v>561</v>
      </c>
      <c r="H70" s="87" t="s">
        <v>509</v>
      </c>
      <c r="I70" s="87" t="s">
        <v>352</v>
      </c>
      <c r="J70" s="299" t="s">
        <v>352</v>
      </c>
      <c r="K70" s="551"/>
      <c r="L70" s="300"/>
      <c r="M70" s="87" t="s">
        <v>777</v>
      </c>
      <c r="N70" s="87" t="s">
        <v>777</v>
      </c>
      <c r="O70" s="218" t="s">
        <v>364</v>
      </c>
      <c r="P70" s="87" t="s">
        <v>782</v>
      </c>
      <c r="Q70" s="87"/>
      <c r="R70" s="87" t="s">
        <v>776</v>
      </c>
      <c r="S70" s="2" t="s">
        <v>379</v>
      </c>
      <c r="T70" s="2" t="s">
        <v>379</v>
      </c>
      <c r="U70" s="2" t="s">
        <v>380</v>
      </c>
      <c r="V70" s="274" t="s">
        <v>777</v>
      </c>
      <c r="W70" s="540"/>
      <c r="X70" s="540"/>
      <c r="Y70" s="540"/>
      <c r="Z70" s="2" t="s">
        <v>846</v>
      </c>
    </row>
    <row r="71" spans="2:26" ht="15.9" customHeight="1" x14ac:dyDescent="0.2">
      <c r="B71" s="278"/>
      <c r="C71" s="549" t="s">
        <v>692</v>
      </c>
      <c r="D71" s="550"/>
      <c r="E71" s="52">
        <v>1</v>
      </c>
      <c r="F71" s="94">
        <v>10.6</v>
      </c>
      <c r="G71" s="87" t="s">
        <v>561</v>
      </c>
      <c r="H71" s="87" t="s">
        <v>510</v>
      </c>
      <c r="I71" s="87" t="s">
        <v>352</v>
      </c>
      <c r="J71" s="299" t="s">
        <v>352</v>
      </c>
      <c r="K71" s="551"/>
      <c r="L71" s="300"/>
      <c r="M71" s="87" t="s">
        <v>777</v>
      </c>
      <c r="N71" s="87" t="s">
        <v>777</v>
      </c>
      <c r="O71" s="218" t="s">
        <v>364</v>
      </c>
      <c r="P71" s="87" t="s">
        <v>782</v>
      </c>
      <c r="Q71" s="87"/>
      <c r="R71" s="87" t="s">
        <v>776</v>
      </c>
      <c r="S71" s="2" t="s">
        <v>379</v>
      </c>
      <c r="T71" s="2" t="s">
        <v>379</v>
      </c>
      <c r="U71" s="2" t="s">
        <v>380</v>
      </c>
      <c r="V71" s="274" t="s">
        <v>777</v>
      </c>
      <c r="W71" s="540"/>
      <c r="X71" s="540"/>
      <c r="Y71" s="540"/>
      <c r="Z71" s="2" t="s">
        <v>846</v>
      </c>
    </row>
    <row r="72" spans="2:26" ht="15.9" customHeight="1" x14ac:dyDescent="0.2">
      <c r="B72" s="278"/>
      <c r="C72" s="549" t="s">
        <v>1479</v>
      </c>
      <c r="D72" s="550"/>
      <c r="E72" s="52">
        <v>2</v>
      </c>
      <c r="F72" s="94">
        <v>10.6</v>
      </c>
      <c r="G72" s="87" t="s">
        <v>561</v>
      </c>
      <c r="H72" s="87" t="s">
        <v>512</v>
      </c>
      <c r="I72" s="87" t="s">
        <v>352</v>
      </c>
      <c r="J72" s="274" t="s">
        <v>352</v>
      </c>
      <c r="K72" s="274"/>
      <c r="L72" s="274"/>
      <c r="M72" s="87" t="s">
        <v>1583</v>
      </c>
      <c r="N72" s="87" t="s">
        <v>1453</v>
      </c>
      <c r="O72" s="218" t="s">
        <v>364</v>
      </c>
      <c r="P72" s="87" t="s">
        <v>782</v>
      </c>
      <c r="Q72" s="87"/>
      <c r="R72" s="87" t="s">
        <v>776</v>
      </c>
      <c r="S72" s="2" t="s">
        <v>379</v>
      </c>
      <c r="T72" s="2" t="s">
        <v>379</v>
      </c>
      <c r="U72" s="2" t="s">
        <v>380</v>
      </c>
      <c r="V72" s="299" t="s">
        <v>1297</v>
      </c>
      <c r="W72" s="551"/>
      <c r="X72" s="551"/>
      <c r="Y72" s="300"/>
      <c r="Z72" s="2"/>
    </row>
    <row r="73" spans="2:26" ht="15.9" customHeight="1" x14ac:dyDescent="0.2">
      <c r="B73" s="278"/>
      <c r="C73" s="549" t="s">
        <v>1479</v>
      </c>
      <c r="D73" s="550"/>
      <c r="E73" s="52">
        <v>3</v>
      </c>
      <c r="F73" s="94">
        <v>10.6</v>
      </c>
      <c r="G73" s="87" t="s">
        <v>561</v>
      </c>
      <c r="H73" s="87" t="s">
        <v>513</v>
      </c>
      <c r="I73" s="87" t="s">
        <v>352</v>
      </c>
      <c r="J73" s="274" t="s">
        <v>352</v>
      </c>
      <c r="K73" s="274"/>
      <c r="L73" s="274"/>
      <c r="M73" s="87" t="s">
        <v>1583</v>
      </c>
      <c r="N73" s="87" t="s">
        <v>1453</v>
      </c>
      <c r="O73" s="218" t="s">
        <v>364</v>
      </c>
      <c r="P73" s="87" t="s">
        <v>782</v>
      </c>
      <c r="Q73" s="87"/>
      <c r="R73" s="87" t="s">
        <v>776</v>
      </c>
      <c r="S73" s="2" t="s">
        <v>379</v>
      </c>
      <c r="T73" s="2" t="s">
        <v>379</v>
      </c>
      <c r="U73" s="2" t="s">
        <v>380</v>
      </c>
      <c r="V73" s="299" t="s">
        <v>1297</v>
      </c>
      <c r="W73" s="551"/>
      <c r="X73" s="551"/>
      <c r="Y73" s="300"/>
      <c r="Z73" s="2"/>
    </row>
    <row r="74" spans="2:26" ht="15.9" customHeight="1" x14ac:dyDescent="0.2">
      <c r="B74" s="278"/>
      <c r="C74" s="549" t="s">
        <v>1479</v>
      </c>
      <c r="D74" s="550"/>
      <c r="E74" s="52">
        <v>4</v>
      </c>
      <c r="F74" s="94">
        <v>10.6</v>
      </c>
      <c r="G74" s="87" t="s">
        <v>350</v>
      </c>
      <c r="H74" s="87" t="s">
        <v>376</v>
      </c>
      <c r="I74" s="87" t="s">
        <v>351</v>
      </c>
      <c r="J74" s="274" t="s">
        <v>559</v>
      </c>
      <c r="K74" s="274"/>
      <c r="L74" s="274"/>
      <c r="M74" s="87" t="s">
        <v>834</v>
      </c>
      <c r="N74" s="87" t="s">
        <v>1455</v>
      </c>
      <c r="O74" s="218" t="s">
        <v>364</v>
      </c>
      <c r="P74" s="87" t="s">
        <v>782</v>
      </c>
      <c r="Q74" s="87"/>
      <c r="R74" s="87" t="s">
        <v>1304</v>
      </c>
      <c r="S74" s="2" t="s">
        <v>378</v>
      </c>
      <c r="T74" s="2" t="s">
        <v>383</v>
      </c>
      <c r="U74" s="2" t="s">
        <v>382</v>
      </c>
      <c r="V74" s="274" t="s">
        <v>1456</v>
      </c>
      <c r="W74" s="540"/>
      <c r="X74" s="540"/>
      <c r="Y74" s="540"/>
      <c r="Z74" s="2" t="s">
        <v>1480</v>
      </c>
    </row>
    <row r="75" spans="2:26" ht="15.9" customHeight="1" x14ac:dyDescent="0.2">
      <c r="B75" s="278"/>
      <c r="C75" s="549" t="s">
        <v>1479</v>
      </c>
      <c r="D75" s="550"/>
      <c r="E75" s="52">
        <v>5</v>
      </c>
      <c r="F75" s="94">
        <v>10.6</v>
      </c>
      <c r="G75" s="87" t="s">
        <v>350</v>
      </c>
      <c r="H75" s="87" t="s">
        <v>376</v>
      </c>
      <c r="I75" s="87" t="s">
        <v>351</v>
      </c>
      <c r="J75" s="274" t="s">
        <v>559</v>
      </c>
      <c r="K75" s="274"/>
      <c r="L75" s="274"/>
      <c r="M75" s="87" t="s">
        <v>834</v>
      </c>
      <c r="N75" s="87" t="s">
        <v>1455</v>
      </c>
      <c r="O75" s="218" t="s">
        <v>364</v>
      </c>
      <c r="P75" s="87" t="s">
        <v>782</v>
      </c>
      <c r="Q75" s="87"/>
      <c r="R75" s="87" t="s">
        <v>1304</v>
      </c>
      <c r="S75" s="2" t="s">
        <v>378</v>
      </c>
      <c r="T75" s="2" t="s">
        <v>383</v>
      </c>
      <c r="U75" s="2" t="s">
        <v>382</v>
      </c>
      <c r="V75" s="274" t="s">
        <v>1456</v>
      </c>
      <c r="W75" s="540"/>
      <c r="X75" s="540"/>
      <c r="Y75" s="540"/>
      <c r="Z75" s="2" t="s">
        <v>1480</v>
      </c>
    </row>
    <row r="76" spans="2:26" ht="15.9" customHeight="1" x14ac:dyDescent="0.2">
      <c r="B76" s="278"/>
      <c r="C76" s="549" t="s">
        <v>1479</v>
      </c>
      <c r="D76" s="550"/>
      <c r="E76" s="52">
        <v>6</v>
      </c>
      <c r="F76" s="94">
        <v>10.6</v>
      </c>
      <c r="G76" s="87" t="s">
        <v>350</v>
      </c>
      <c r="H76" s="87" t="s">
        <v>373</v>
      </c>
      <c r="I76" s="87" t="s">
        <v>351</v>
      </c>
      <c r="J76" s="274" t="s">
        <v>559</v>
      </c>
      <c r="K76" s="274"/>
      <c r="L76" s="274"/>
      <c r="M76" s="87" t="s">
        <v>837</v>
      </c>
      <c r="N76" s="87" t="s">
        <v>1455</v>
      </c>
      <c r="O76" s="218" t="s">
        <v>363</v>
      </c>
      <c r="P76" s="87" t="s">
        <v>782</v>
      </c>
      <c r="Q76" s="87"/>
      <c r="R76" s="87" t="s">
        <v>1304</v>
      </c>
      <c r="S76" s="2" t="s">
        <v>378</v>
      </c>
      <c r="T76" s="2" t="s">
        <v>383</v>
      </c>
      <c r="U76" s="2" t="s">
        <v>382</v>
      </c>
      <c r="V76" s="274" t="s">
        <v>1456</v>
      </c>
      <c r="W76" s="540"/>
      <c r="X76" s="540"/>
      <c r="Y76" s="540"/>
      <c r="Z76" s="2" t="s">
        <v>1462</v>
      </c>
    </row>
    <row r="77" spans="2:26" ht="15.9" customHeight="1" x14ac:dyDescent="0.2">
      <c r="B77" s="278"/>
      <c r="C77" s="549" t="s">
        <v>1479</v>
      </c>
      <c r="D77" s="550"/>
      <c r="E77" s="52">
        <v>7</v>
      </c>
      <c r="F77" s="94">
        <v>10.6</v>
      </c>
      <c r="G77" s="87" t="s">
        <v>350</v>
      </c>
      <c r="H77" s="87" t="s">
        <v>373</v>
      </c>
      <c r="I77" s="87" t="s">
        <v>351</v>
      </c>
      <c r="J77" s="274" t="s">
        <v>559</v>
      </c>
      <c r="K77" s="274"/>
      <c r="L77" s="274"/>
      <c r="M77" s="87" t="s">
        <v>842</v>
      </c>
      <c r="N77" s="87" t="s">
        <v>1455</v>
      </c>
      <c r="O77" s="218" t="s">
        <v>363</v>
      </c>
      <c r="P77" s="87" t="s">
        <v>782</v>
      </c>
      <c r="Q77" s="87"/>
      <c r="R77" s="87" t="s">
        <v>1304</v>
      </c>
      <c r="S77" s="2" t="s">
        <v>378</v>
      </c>
      <c r="T77" s="2" t="s">
        <v>383</v>
      </c>
      <c r="U77" s="2" t="s">
        <v>382</v>
      </c>
      <c r="V77" s="274" t="s">
        <v>1456</v>
      </c>
      <c r="W77" s="540"/>
      <c r="X77" s="540"/>
      <c r="Y77" s="540"/>
      <c r="Z77" s="2" t="s">
        <v>1462</v>
      </c>
    </row>
    <row r="78" spans="2:26" ht="15.9" customHeight="1" x14ac:dyDescent="0.2">
      <c r="B78" s="278"/>
      <c r="C78" s="549" t="s">
        <v>693</v>
      </c>
      <c r="D78" s="550"/>
      <c r="E78" s="52">
        <v>1</v>
      </c>
      <c r="F78" s="94">
        <v>10.6</v>
      </c>
      <c r="G78" s="87" t="s">
        <v>561</v>
      </c>
      <c r="H78" s="87" t="s">
        <v>510</v>
      </c>
      <c r="I78" s="87" t="s">
        <v>352</v>
      </c>
      <c r="J78" s="274" t="s">
        <v>352</v>
      </c>
      <c r="K78" s="274"/>
      <c r="L78" s="274"/>
      <c r="M78" s="87" t="s">
        <v>777</v>
      </c>
      <c r="N78" s="87" t="s">
        <v>1455</v>
      </c>
      <c r="O78" s="218" t="s">
        <v>364</v>
      </c>
      <c r="P78" s="87" t="s">
        <v>782</v>
      </c>
      <c r="Q78" s="87"/>
      <c r="R78" s="87" t="s">
        <v>776</v>
      </c>
      <c r="S78" s="2" t="s">
        <v>378</v>
      </c>
      <c r="T78" s="2" t="s">
        <v>383</v>
      </c>
      <c r="U78" s="2" t="s">
        <v>382</v>
      </c>
      <c r="V78" s="274" t="s">
        <v>1456</v>
      </c>
      <c r="W78" s="540"/>
      <c r="X78" s="540"/>
      <c r="Y78" s="540"/>
      <c r="Z78" s="2" t="s">
        <v>1287</v>
      </c>
    </row>
    <row r="79" spans="2:26" ht="15.9" customHeight="1" x14ac:dyDescent="0.2">
      <c r="B79" s="278"/>
      <c r="C79" s="549" t="s">
        <v>1481</v>
      </c>
      <c r="D79" s="550"/>
      <c r="E79" s="52">
        <v>2</v>
      </c>
      <c r="F79" s="94">
        <v>10.6</v>
      </c>
      <c r="G79" s="87" t="s">
        <v>350</v>
      </c>
      <c r="H79" s="87" t="s">
        <v>375</v>
      </c>
      <c r="I79" s="87" t="s">
        <v>352</v>
      </c>
      <c r="J79" s="274" t="s">
        <v>359</v>
      </c>
      <c r="K79" s="274"/>
      <c r="L79" s="274"/>
      <c r="M79" s="87" t="s">
        <v>845</v>
      </c>
      <c r="N79" s="87" t="s">
        <v>1474</v>
      </c>
      <c r="O79" s="218" t="s">
        <v>1304</v>
      </c>
      <c r="P79" s="87" t="s">
        <v>1304</v>
      </c>
      <c r="Q79" s="87"/>
      <c r="R79" s="87" t="s">
        <v>790</v>
      </c>
      <c r="S79" s="2" t="s">
        <v>378</v>
      </c>
      <c r="T79" s="2" t="s">
        <v>383</v>
      </c>
      <c r="U79" s="2" t="s">
        <v>382</v>
      </c>
      <c r="V79" s="274" t="s">
        <v>1456</v>
      </c>
      <c r="W79" s="540"/>
      <c r="X79" s="540"/>
      <c r="Y79" s="540"/>
      <c r="Z79" s="2" t="s">
        <v>1475</v>
      </c>
    </row>
    <row r="80" spans="2:26" ht="15.9" customHeight="1" x14ac:dyDescent="0.2">
      <c r="B80" s="278"/>
      <c r="C80" s="549" t="s">
        <v>694</v>
      </c>
      <c r="D80" s="550"/>
      <c r="E80" s="52">
        <v>1</v>
      </c>
      <c r="F80" s="94">
        <v>10.3</v>
      </c>
      <c r="G80" s="87" t="s">
        <v>561</v>
      </c>
      <c r="H80" s="87" t="s">
        <v>510</v>
      </c>
      <c r="I80" s="87" t="s">
        <v>352</v>
      </c>
      <c r="J80" s="274" t="s">
        <v>352</v>
      </c>
      <c r="K80" s="274"/>
      <c r="L80" s="274"/>
      <c r="M80" s="87" t="s">
        <v>777</v>
      </c>
      <c r="N80" s="87" t="s">
        <v>1455</v>
      </c>
      <c r="O80" s="218" t="s">
        <v>364</v>
      </c>
      <c r="P80" s="87" t="s">
        <v>782</v>
      </c>
      <c r="Q80" s="87"/>
      <c r="R80" s="87" t="s">
        <v>776</v>
      </c>
      <c r="S80" s="2" t="s">
        <v>378</v>
      </c>
      <c r="T80" s="2" t="s">
        <v>383</v>
      </c>
      <c r="U80" s="2" t="s">
        <v>382</v>
      </c>
      <c r="V80" s="274" t="s">
        <v>1456</v>
      </c>
      <c r="W80" s="540"/>
      <c r="X80" s="540"/>
      <c r="Y80" s="540"/>
      <c r="Z80" s="2" t="s">
        <v>1287</v>
      </c>
    </row>
    <row r="81" spans="2:26" ht="15.9" customHeight="1" x14ac:dyDescent="0.2">
      <c r="B81" s="278"/>
      <c r="C81" s="549" t="s">
        <v>694</v>
      </c>
      <c r="D81" s="550"/>
      <c r="E81" s="52">
        <v>2</v>
      </c>
      <c r="F81" s="94">
        <v>10.3</v>
      </c>
      <c r="G81" s="87" t="s">
        <v>561</v>
      </c>
      <c r="H81" s="87" t="s">
        <v>511</v>
      </c>
      <c r="I81" s="87" t="s">
        <v>352</v>
      </c>
      <c r="J81" s="299" t="s">
        <v>352</v>
      </c>
      <c r="K81" s="551"/>
      <c r="L81" s="300"/>
      <c r="M81" s="87" t="s">
        <v>777</v>
      </c>
      <c r="N81" s="87" t="s">
        <v>777</v>
      </c>
      <c r="O81" s="218" t="s">
        <v>364</v>
      </c>
      <c r="P81" s="87" t="s">
        <v>782</v>
      </c>
      <c r="Q81" s="87"/>
      <c r="R81" s="87" t="s">
        <v>776</v>
      </c>
      <c r="S81" s="2" t="s">
        <v>379</v>
      </c>
      <c r="T81" s="2" t="s">
        <v>379</v>
      </c>
      <c r="U81" s="2" t="s">
        <v>380</v>
      </c>
      <c r="V81" s="274" t="s">
        <v>777</v>
      </c>
      <c r="W81" s="540"/>
      <c r="X81" s="540"/>
      <c r="Y81" s="540"/>
      <c r="Z81" s="2" t="s">
        <v>846</v>
      </c>
    </row>
    <row r="82" spans="2:26" ht="15.9" customHeight="1" x14ac:dyDescent="0.2">
      <c r="B82" s="278"/>
      <c r="C82" s="549" t="s">
        <v>694</v>
      </c>
      <c r="D82" s="550"/>
      <c r="E82" s="52">
        <v>3</v>
      </c>
      <c r="F82" s="94">
        <v>10.3</v>
      </c>
      <c r="G82" s="87" t="s">
        <v>561</v>
      </c>
      <c r="H82" s="87" t="s">
        <v>509</v>
      </c>
      <c r="I82" s="87" t="s">
        <v>352</v>
      </c>
      <c r="J82" s="299" t="s">
        <v>352</v>
      </c>
      <c r="K82" s="551"/>
      <c r="L82" s="300"/>
      <c r="M82" s="87" t="s">
        <v>777</v>
      </c>
      <c r="N82" s="87" t="s">
        <v>777</v>
      </c>
      <c r="O82" s="218" t="s">
        <v>364</v>
      </c>
      <c r="P82" s="87" t="s">
        <v>782</v>
      </c>
      <c r="Q82" s="87"/>
      <c r="R82" s="87" t="s">
        <v>776</v>
      </c>
      <c r="S82" s="2" t="s">
        <v>379</v>
      </c>
      <c r="T82" s="2" t="s">
        <v>379</v>
      </c>
      <c r="U82" s="2" t="s">
        <v>380</v>
      </c>
      <c r="V82" s="274" t="s">
        <v>777</v>
      </c>
      <c r="W82" s="540"/>
      <c r="X82" s="540"/>
      <c r="Y82" s="540"/>
      <c r="Z82" s="2" t="s">
        <v>846</v>
      </c>
    </row>
    <row r="83" spans="2:26" ht="15.9" customHeight="1" x14ac:dyDescent="0.2">
      <c r="B83" s="278"/>
      <c r="C83" s="549" t="s">
        <v>1482</v>
      </c>
      <c r="D83" s="550"/>
      <c r="E83" s="52">
        <v>4</v>
      </c>
      <c r="F83" s="94">
        <v>10.3</v>
      </c>
      <c r="G83" s="87" t="s">
        <v>350</v>
      </c>
      <c r="H83" s="87" t="s">
        <v>375</v>
      </c>
      <c r="I83" s="87" t="s">
        <v>352</v>
      </c>
      <c r="J83" s="274" t="s">
        <v>359</v>
      </c>
      <c r="K83" s="274"/>
      <c r="L83" s="274"/>
      <c r="M83" s="87" t="s">
        <v>824</v>
      </c>
      <c r="N83" s="87" t="s">
        <v>1455</v>
      </c>
      <c r="O83" s="218" t="s">
        <v>364</v>
      </c>
      <c r="P83" s="87" t="s">
        <v>782</v>
      </c>
      <c r="Q83" s="87"/>
      <c r="R83" s="87" t="s">
        <v>1304</v>
      </c>
      <c r="S83" s="2" t="s">
        <v>378</v>
      </c>
      <c r="T83" s="2" t="s">
        <v>383</v>
      </c>
      <c r="U83" s="2" t="s">
        <v>382</v>
      </c>
      <c r="V83" s="274" t="s">
        <v>1456</v>
      </c>
      <c r="W83" s="540"/>
      <c r="X83" s="540"/>
      <c r="Y83" s="540"/>
      <c r="Z83" s="2" t="s">
        <v>1475</v>
      </c>
    </row>
    <row r="84" spans="2:26" ht="15.9" customHeight="1" x14ac:dyDescent="0.2">
      <c r="B84" s="278"/>
      <c r="C84" s="549" t="s">
        <v>1482</v>
      </c>
      <c r="D84" s="550"/>
      <c r="E84" s="52">
        <v>5</v>
      </c>
      <c r="F84" s="94">
        <v>10.3</v>
      </c>
      <c r="G84" s="87" t="s">
        <v>350</v>
      </c>
      <c r="H84" s="87" t="s">
        <v>373</v>
      </c>
      <c r="I84" s="87" t="s">
        <v>351</v>
      </c>
      <c r="J84" s="274" t="s">
        <v>559</v>
      </c>
      <c r="K84" s="274"/>
      <c r="L84" s="274"/>
      <c r="M84" s="87" t="s">
        <v>848</v>
      </c>
      <c r="N84" s="87" t="s">
        <v>1455</v>
      </c>
      <c r="O84" s="218" t="s">
        <v>363</v>
      </c>
      <c r="P84" s="87" t="s">
        <v>782</v>
      </c>
      <c r="Q84" s="87"/>
      <c r="R84" s="87" t="s">
        <v>1304</v>
      </c>
      <c r="S84" s="2" t="s">
        <v>378</v>
      </c>
      <c r="T84" s="2" t="s">
        <v>383</v>
      </c>
      <c r="U84" s="2" t="s">
        <v>382</v>
      </c>
      <c r="V84" s="274" t="s">
        <v>1456</v>
      </c>
      <c r="W84" s="540"/>
      <c r="X84" s="540"/>
      <c r="Y84" s="540"/>
      <c r="Z84" s="2" t="s">
        <v>1462</v>
      </c>
    </row>
    <row r="85" spans="2:26" ht="15.9" customHeight="1" x14ac:dyDescent="0.2">
      <c r="B85" s="278"/>
      <c r="C85" s="549" t="s">
        <v>1483</v>
      </c>
      <c r="D85" s="550"/>
      <c r="E85" s="52">
        <v>1</v>
      </c>
      <c r="F85" s="94">
        <v>10.8</v>
      </c>
      <c r="G85" s="87" t="s">
        <v>561</v>
      </c>
      <c r="H85" s="87" t="s">
        <v>512</v>
      </c>
      <c r="I85" s="87" t="s">
        <v>351</v>
      </c>
      <c r="J85" s="299" t="s">
        <v>559</v>
      </c>
      <c r="K85" s="551"/>
      <c r="L85" s="300"/>
      <c r="M85" s="87" t="s">
        <v>849</v>
      </c>
      <c r="N85" s="87" t="s">
        <v>1455</v>
      </c>
      <c r="O85" s="218" t="s">
        <v>62</v>
      </c>
      <c r="P85" s="87" t="s">
        <v>62</v>
      </c>
      <c r="Q85" s="87"/>
      <c r="R85" s="87" t="s">
        <v>62</v>
      </c>
      <c r="S85" s="2" t="s">
        <v>378</v>
      </c>
      <c r="T85" s="2" t="s">
        <v>384</v>
      </c>
      <c r="U85" s="2" t="s">
        <v>382</v>
      </c>
      <c r="V85" s="274" t="s">
        <v>1460</v>
      </c>
      <c r="W85" s="540"/>
      <c r="X85" s="540"/>
      <c r="Y85" s="540"/>
      <c r="Z85" s="2" t="s">
        <v>1462</v>
      </c>
    </row>
    <row r="86" spans="2:26" ht="15.9" customHeight="1" x14ac:dyDescent="0.2">
      <c r="B86" s="278"/>
      <c r="C86" s="549" t="s">
        <v>1483</v>
      </c>
      <c r="D86" s="550"/>
      <c r="E86" s="52">
        <v>2</v>
      </c>
      <c r="F86" s="94">
        <v>10.8</v>
      </c>
      <c r="G86" s="87" t="s">
        <v>561</v>
      </c>
      <c r="H86" s="87" t="s">
        <v>512</v>
      </c>
      <c r="I86" s="87" t="s">
        <v>351</v>
      </c>
      <c r="J86" s="299" t="s">
        <v>559</v>
      </c>
      <c r="K86" s="551"/>
      <c r="L86" s="300"/>
      <c r="M86" s="87" t="s">
        <v>1583</v>
      </c>
      <c r="N86" s="87" t="s">
        <v>1453</v>
      </c>
      <c r="O86" s="218" t="s">
        <v>364</v>
      </c>
      <c r="P86" s="87" t="s">
        <v>782</v>
      </c>
      <c r="Q86" s="87"/>
      <c r="R86" s="87" t="s">
        <v>776</v>
      </c>
      <c r="S86" s="2" t="s">
        <v>379</v>
      </c>
      <c r="T86" s="2" t="s">
        <v>379</v>
      </c>
      <c r="U86" s="2" t="s">
        <v>380</v>
      </c>
      <c r="V86" s="274" t="s">
        <v>1484</v>
      </c>
      <c r="W86" s="540"/>
      <c r="X86" s="540"/>
      <c r="Y86" s="540"/>
      <c r="Z86" s="2"/>
    </row>
    <row r="87" spans="2:26" ht="15.9" customHeight="1" x14ac:dyDescent="0.2">
      <c r="B87" s="278"/>
      <c r="C87" s="549" t="s">
        <v>1483</v>
      </c>
      <c r="D87" s="550"/>
      <c r="E87" s="52">
        <v>3</v>
      </c>
      <c r="F87" s="94">
        <v>10.8</v>
      </c>
      <c r="G87" s="87" t="s">
        <v>561</v>
      </c>
      <c r="H87" s="87" t="s">
        <v>512</v>
      </c>
      <c r="I87" s="87" t="s">
        <v>351</v>
      </c>
      <c r="J87" s="299" t="s">
        <v>559</v>
      </c>
      <c r="K87" s="551"/>
      <c r="L87" s="300"/>
      <c r="M87" s="87" t="s">
        <v>854</v>
      </c>
      <c r="N87" s="87" t="s">
        <v>1455</v>
      </c>
      <c r="O87" s="218" t="s">
        <v>62</v>
      </c>
      <c r="P87" s="87" t="s">
        <v>62</v>
      </c>
      <c r="Q87" s="87"/>
      <c r="R87" s="87" t="s">
        <v>62</v>
      </c>
      <c r="S87" s="2" t="s">
        <v>378</v>
      </c>
      <c r="T87" s="2" t="s">
        <v>384</v>
      </c>
      <c r="U87" s="2" t="s">
        <v>382</v>
      </c>
      <c r="V87" s="274" t="s">
        <v>1460</v>
      </c>
      <c r="W87" s="540"/>
      <c r="X87" s="540"/>
      <c r="Y87" s="540"/>
      <c r="Z87" s="2" t="s">
        <v>1462</v>
      </c>
    </row>
    <row r="88" spans="2:26" ht="15.9" customHeight="1" x14ac:dyDescent="0.2">
      <c r="B88" s="278"/>
      <c r="C88" s="549" t="s">
        <v>1483</v>
      </c>
      <c r="D88" s="550"/>
      <c r="E88" s="52">
        <v>4</v>
      </c>
      <c r="F88" s="94">
        <v>10.8</v>
      </c>
      <c r="G88" s="87" t="s">
        <v>561</v>
      </c>
      <c r="H88" s="87" t="s">
        <v>516</v>
      </c>
      <c r="I88" s="87" t="s">
        <v>352</v>
      </c>
      <c r="J88" s="299" t="s">
        <v>352</v>
      </c>
      <c r="K88" s="551"/>
      <c r="L88" s="300"/>
      <c r="M88" s="87" t="s">
        <v>856</v>
      </c>
      <c r="N88" s="87" t="s">
        <v>1455</v>
      </c>
      <c r="O88" s="218" t="s">
        <v>364</v>
      </c>
      <c r="P88" s="87" t="s">
        <v>782</v>
      </c>
      <c r="Q88" s="87"/>
      <c r="R88" s="87" t="s">
        <v>790</v>
      </c>
      <c r="S88" s="2" t="s">
        <v>378</v>
      </c>
      <c r="T88" s="2" t="s">
        <v>383</v>
      </c>
      <c r="U88" s="2" t="s">
        <v>382</v>
      </c>
      <c r="V88" s="274" t="s">
        <v>1456</v>
      </c>
      <c r="W88" s="540"/>
      <c r="X88" s="540"/>
      <c r="Y88" s="540"/>
      <c r="Z88" s="87" t="s">
        <v>1459</v>
      </c>
    </row>
    <row r="89" spans="2:26" ht="15.9" customHeight="1" x14ac:dyDescent="0.2">
      <c r="B89" s="278"/>
      <c r="C89" s="549" t="s">
        <v>1483</v>
      </c>
      <c r="D89" s="550"/>
      <c r="E89" s="52">
        <v>5</v>
      </c>
      <c r="F89" s="94">
        <v>10.8</v>
      </c>
      <c r="G89" s="87" t="s">
        <v>561</v>
      </c>
      <c r="H89" s="87" t="s">
        <v>512</v>
      </c>
      <c r="I89" s="87" t="s">
        <v>351</v>
      </c>
      <c r="J89" s="299" t="s">
        <v>559</v>
      </c>
      <c r="K89" s="551"/>
      <c r="L89" s="300"/>
      <c r="M89" s="87" t="s">
        <v>858</v>
      </c>
      <c r="N89" s="87" t="s">
        <v>1455</v>
      </c>
      <c r="O89" s="218" t="s">
        <v>62</v>
      </c>
      <c r="P89" s="87" t="s">
        <v>62</v>
      </c>
      <c r="Q89" s="87"/>
      <c r="R89" s="87" t="s">
        <v>62</v>
      </c>
      <c r="S89" s="2" t="s">
        <v>378</v>
      </c>
      <c r="T89" s="2" t="s">
        <v>384</v>
      </c>
      <c r="U89" s="2" t="s">
        <v>382</v>
      </c>
      <c r="V89" s="274" t="s">
        <v>1460</v>
      </c>
      <c r="W89" s="540"/>
      <c r="X89" s="540"/>
      <c r="Y89" s="540"/>
      <c r="Z89" s="2" t="s">
        <v>1462</v>
      </c>
    </row>
    <row r="90" spans="2:26" ht="15.9" customHeight="1" x14ac:dyDescent="0.2">
      <c r="B90" s="278"/>
      <c r="C90" s="549" t="s">
        <v>695</v>
      </c>
      <c r="D90" s="550"/>
      <c r="E90" s="52">
        <v>6</v>
      </c>
      <c r="F90" s="94">
        <v>10.8</v>
      </c>
      <c r="G90" s="87" t="s">
        <v>561</v>
      </c>
      <c r="H90" s="87" t="s">
        <v>511</v>
      </c>
      <c r="I90" s="87" t="s">
        <v>352</v>
      </c>
      <c r="J90" s="299" t="s">
        <v>352</v>
      </c>
      <c r="K90" s="551"/>
      <c r="L90" s="300"/>
      <c r="M90" s="87" t="s">
        <v>777</v>
      </c>
      <c r="N90" s="87" t="s">
        <v>777</v>
      </c>
      <c r="O90" s="218" t="s">
        <v>364</v>
      </c>
      <c r="P90" s="87" t="s">
        <v>782</v>
      </c>
      <c r="Q90" s="87"/>
      <c r="R90" s="87" t="s">
        <v>776</v>
      </c>
      <c r="S90" s="2" t="s">
        <v>379</v>
      </c>
      <c r="T90" s="2" t="s">
        <v>379</v>
      </c>
      <c r="U90" s="2" t="s">
        <v>380</v>
      </c>
      <c r="V90" s="274" t="s">
        <v>777</v>
      </c>
      <c r="W90" s="540"/>
      <c r="X90" s="540"/>
      <c r="Y90" s="540"/>
      <c r="Z90" s="2" t="s">
        <v>846</v>
      </c>
    </row>
    <row r="91" spans="2:26" ht="15.9" customHeight="1" x14ac:dyDescent="0.2">
      <c r="B91" s="278"/>
      <c r="C91" s="549" t="s">
        <v>1483</v>
      </c>
      <c r="D91" s="550"/>
      <c r="E91" s="52">
        <v>7</v>
      </c>
      <c r="F91" s="94">
        <v>10.8</v>
      </c>
      <c r="G91" s="87" t="s">
        <v>561</v>
      </c>
      <c r="H91" s="87" t="s">
        <v>511</v>
      </c>
      <c r="I91" s="87" t="s">
        <v>351</v>
      </c>
      <c r="J91" s="299" t="s">
        <v>559</v>
      </c>
      <c r="K91" s="551"/>
      <c r="L91" s="300"/>
      <c r="M91" s="87" t="s">
        <v>1583</v>
      </c>
      <c r="N91" s="87" t="s">
        <v>1453</v>
      </c>
      <c r="O91" s="218" t="s">
        <v>364</v>
      </c>
      <c r="P91" s="87" t="s">
        <v>782</v>
      </c>
      <c r="Q91" s="87"/>
      <c r="R91" s="87" t="s">
        <v>776</v>
      </c>
      <c r="S91" s="2" t="s">
        <v>379</v>
      </c>
      <c r="T91" s="2" t="s">
        <v>379</v>
      </c>
      <c r="U91" s="2" t="s">
        <v>380</v>
      </c>
      <c r="V91" s="274" t="s">
        <v>1484</v>
      </c>
      <c r="W91" s="540"/>
      <c r="X91" s="540"/>
      <c r="Y91" s="540"/>
      <c r="Z91" s="2"/>
    </row>
    <row r="92" spans="2:26" ht="15.9" customHeight="1" x14ac:dyDescent="0.2">
      <c r="B92" s="278"/>
      <c r="C92" s="549" t="s">
        <v>1483</v>
      </c>
      <c r="D92" s="550"/>
      <c r="E92" s="52">
        <v>8</v>
      </c>
      <c r="F92" s="94">
        <v>10.8</v>
      </c>
      <c r="G92" s="87" t="s">
        <v>561</v>
      </c>
      <c r="H92" s="87" t="s">
        <v>511</v>
      </c>
      <c r="I92" s="87" t="s">
        <v>361</v>
      </c>
      <c r="J92" s="299" t="s">
        <v>572</v>
      </c>
      <c r="K92" s="551"/>
      <c r="L92" s="300"/>
      <c r="M92" s="87" t="s">
        <v>1583</v>
      </c>
      <c r="N92" s="87" t="s">
        <v>1453</v>
      </c>
      <c r="O92" s="218" t="s">
        <v>364</v>
      </c>
      <c r="P92" s="87" t="s">
        <v>782</v>
      </c>
      <c r="Q92" s="87"/>
      <c r="R92" s="87" t="s">
        <v>776</v>
      </c>
      <c r="S92" s="2" t="s">
        <v>379</v>
      </c>
      <c r="T92" s="2" t="s">
        <v>379</v>
      </c>
      <c r="U92" s="2" t="s">
        <v>380</v>
      </c>
      <c r="V92" s="274" t="s">
        <v>1484</v>
      </c>
      <c r="W92" s="540"/>
      <c r="X92" s="540"/>
      <c r="Y92" s="540"/>
      <c r="Z92" s="2"/>
    </row>
    <row r="93" spans="2:26" ht="15.9" customHeight="1" x14ac:dyDescent="0.2">
      <c r="B93" s="278"/>
      <c r="C93" s="549" t="s">
        <v>1483</v>
      </c>
      <c r="D93" s="550"/>
      <c r="E93" s="52">
        <v>9</v>
      </c>
      <c r="F93" s="94">
        <v>10.8</v>
      </c>
      <c r="G93" s="87" t="s">
        <v>561</v>
      </c>
      <c r="H93" s="87" t="s">
        <v>513</v>
      </c>
      <c r="I93" s="87" t="s">
        <v>351</v>
      </c>
      <c r="J93" s="299" t="s">
        <v>559</v>
      </c>
      <c r="K93" s="551"/>
      <c r="L93" s="300"/>
      <c r="M93" s="87" t="s">
        <v>864</v>
      </c>
      <c r="N93" s="87" t="s">
        <v>1455</v>
      </c>
      <c r="O93" s="218" t="s">
        <v>62</v>
      </c>
      <c r="P93" s="87" t="s">
        <v>62</v>
      </c>
      <c r="Q93" s="87"/>
      <c r="R93" s="87" t="s">
        <v>62</v>
      </c>
      <c r="S93" s="2" t="s">
        <v>378</v>
      </c>
      <c r="T93" s="2" t="s">
        <v>384</v>
      </c>
      <c r="U93" s="2" t="s">
        <v>382</v>
      </c>
      <c r="V93" s="274" t="s">
        <v>1460</v>
      </c>
      <c r="W93" s="540"/>
      <c r="X93" s="540"/>
      <c r="Y93" s="540"/>
      <c r="Z93" s="2" t="s">
        <v>1462</v>
      </c>
    </row>
    <row r="94" spans="2:26" ht="15.9" customHeight="1" x14ac:dyDescent="0.2">
      <c r="B94" s="278"/>
      <c r="C94" s="549" t="s">
        <v>1485</v>
      </c>
      <c r="D94" s="550"/>
      <c r="E94" s="52">
        <v>1</v>
      </c>
      <c r="F94" s="94">
        <v>10.3</v>
      </c>
      <c r="G94" s="87" t="s">
        <v>561</v>
      </c>
      <c r="H94" s="87" t="s">
        <v>511</v>
      </c>
      <c r="I94" s="87" t="s">
        <v>352</v>
      </c>
      <c r="J94" s="299" t="s">
        <v>352</v>
      </c>
      <c r="K94" s="551"/>
      <c r="L94" s="300"/>
      <c r="M94" s="87" t="s">
        <v>867</v>
      </c>
      <c r="N94" s="87" t="s">
        <v>1455</v>
      </c>
      <c r="O94" s="218" t="s">
        <v>364</v>
      </c>
      <c r="P94" s="87" t="s">
        <v>782</v>
      </c>
      <c r="Q94" s="87"/>
      <c r="R94" s="87" t="s">
        <v>790</v>
      </c>
      <c r="S94" s="2" t="s">
        <v>378</v>
      </c>
      <c r="T94" s="2" t="s">
        <v>383</v>
      </c>
      <c r="U94" s="2" t="s">
        <v>382</v>
      </c>
      <c r="V94" s="274" t="s">
        <v>1456</v>
      </c>
      <c r="W94" s="540"/>
      <c r="X94" s="540"/>
      <c r="Y94" s="540"/>
      <c r="Z94" s="87" t="s">
        <v>1459</v>
      </c>
    </row>
    <row r="95" spans="2:26" ht="15.9" customHeight="1" x14ac:dyDescent="0.2">
      <c r="B95" s="278"/>
      <c r="C95" s="549" t="s">
        <v>1485</v>
      </c>
      <c r="D95" s="550"/>
      <c r="E95" s="52">
        <v>2</v>
      </c>
      <c r="F95" s="94">
        <v>10.3</v>
      </c>
      <c r="G95" s="87" t="s">
        <v>561</v>
      </c>
      <c r="H95" s="87" t="s">
        <v>517</v>
      </c>
      <c r="I95" s="87" t="s">
        <v>352</v>
      </c>
      <c r="J95" s="299" t="s">
        <v>352</v>
      </c>
      <c r="K95" s="551"/>
      <c r="L95" s="300"/>
      <c r="M95" s="87" t="s">
        <v>868</v>
      </c>
      <c r="N95" s="87" t="s">
        <v>1455</v>
      </c>
      <c r="O95" s="218" t="s">
        <v>364</v>
      </c>
      <c r="P95" s="87" t="s">
        <v>782</v>
      </c>
      <c r="Q95" s="87"/>
      <c r="R95" s="87" t="s">
        <v>790</v>
      </c>
      <c r="S95" s="2" t="s">
        <v>378</v>
      </c>
      <c r="T95" s="2" t="s">
        <v>383</v>
      </c>
      <c r="U95" s="2" t="s">
        <v>382</v>
      </c>
      <c r="V95" s="274" t="s">
        <v>1456</v>
      </c>
      <c r="W95" s="540"/>
      <c r="X95" s="540"/>
      <c r="Y95" s="540"/>
      <c r="Z95" s="87" t="s">
        <v>1459</v>
      </c>
    </row>
    <row r="96" spans="2:26" ht="15.9" customHeight="1" x14ac:dyDescent="0.2">
      <c r="B96" s="278"/>
      <c r="C96" s="549" t="s">
        <v>697</v>
      </c>
      <c r="D96" s="550"/>
      <c r="E96" s="52">
        <v>1</v>
      </c>
      <c r="F96" s="94">
        <v>10.3</v>
      </c>
      <c r="G96" s="87" t="s">
        <v>561</v>
      </c>
      <c r="H96" s="87" t="s">
        <v>513</v>
      </c>
      <c r="I96" s="87" t="s">
        <v>352</v>
      </c>
      <c r="J96" s="299" t="s">
        <v>352</v>
      </c>
      <c r="K96" s="551"/>
      <c r="L96" s="300"/>
      <c r="M96" s="87" t="s">
        <v>777</v>
      </c>
      <c r="N96" s="87" t="s">
        <v>777</v>
      </c>
      <c r="O96" s="218" t="s">
        <v>364</v>
      </c>
      <c r="P96" s="87" t="s">
        <v>782</v>
      </c>
      <c r="Q96" s="87"/>
      <c r="R96" s="87" t="s">
        <v>776</v>
      </c>
      <c r="S96" s="2" t="s">
        <v>379</v>
      </c>
      <c r="T96" s="2" t="s">
        <v>379</v>
      </c>
      <c r="U96" s="2" t="s">
        <v>380</v>
      </c>
      <c r="V96" s="274" t="s">
        <v>777</v>
      </c>
      <c r="W96" s="540"/>
      <c r="X96" s="540"/>
      <c r="Y96" s="540"/>
      <c r="Z96" s="2" t="s">
        <v>846</v>
      </c>
    </row>
    <row r="97" spans="2:26" ht="15.9" customHeight="1" x14ac:dyDescent="0.2">
      <c r="B97" s="278"/>
      <c r="C97" s="549" t="s">
        <v>1486</v>
      </c>
      <c r="D97" s="550"/>
      <c r="E97" s="52">
        <v>2</v>
      </c>
      <c r="F97" s="94">
        <v>10.3</v>
      </c>
      <c r="G97" s="87" t="s">
        <v>561</v>
      </c>
      <c r="H97" s="87" t="s">
        <v>516</v>
      </c>
      <c r="I97" s="87" t="s">
        <v>361</v>
      </c>
      <c r="J97" s="299" t="s">
        <v>572</v>
      </c>
      <c r="K97" s="551"/>
      <c r="L97" s="300"/>
      <c r="M97" s="87" t="s">
        <v>1583</v>
      </c>
      <c r="N97" s="87" t="s">
        <v>1453</v>
      </c>
      <c r="O97" s="218" t="s">
        <v>364</v>
      </c>
      <c r="P97" s="87" t="s">
        <v>782</v>
      </c>
      <c r="Q97" s="87"/>
      <c r="R97" s="87" t="s">
        <v>776</v>
      </c>
      <c r="S97" s="2" t="s">
        <v>379</v>
      </c>
      <c r="T97" s="2" t="s">
        <v>379</v>
      </c>
      <c r="U97" s="2" t="s">
        <v>380</v>
      </c>
      <c r="V97" s="299" t="s">
        <v>1454</v>
      </c>
      <c r="W97" s="551"/>
      <c r="X97" s="551"/>
      <c r="Y97" s="300"/>
      <c r="Z97" s="2"/>
    </row>
    <row r="98" spans="2:26" ht="15.9" customHeight="1" x14ac:dyDescent="0.2">
      <c r="B98" s="278"/>
      <c r="C98" s="549" t="s">
        <v>1486</v>
      </c>
      <c r="D98" s="550"/>
      <c r="E98" s="52">
        <v>3</v>
      </c>
      <c r="F98" s="94">
        <v>10.3</v>
      </c>
      <c r="G98" s="87" t="s">
        <v>561</v>
      </c>
      <c r="H98" s="87" t="s">
        <v>517</v>
      </c>
      <c r="I98" s="87" t="s">
        <v>351</v>
      </c>
      <c r="J98" s="274" t="s">
        <v>368</v>
      </c>
      <c r="K98" s="274"/>
      <c r="L98" s="274"/>
      <c r="M98" s="87" t="s">
        <v>832</v>
      </c>
      <c r="N98" s="87" t="s">
        <v>1455</v>
      </c>
      <c r="O98" s="218" t="s">
        <v>364</v>
      </c>
      <c r="P98" s="87" t="s">
        <v>782</v>
      </c>
      <c r="Q98" s="87"/>
      <c r="R98" s="87" t="s">
        <v>790</v>
      </c>
      <c r="S98" s="2" t="s">
        <v>378</v>
      </c>
      <c r="T98" s="2" t="s">
        <v>383</v>
      </c>
      <c r="U98" s="2" t="s">
        <v>382</v>
      </c>
      <c r="V98" s="274" t="s">
        <v>1456</v>
      </c>
      <c r="W98" s="540"/>
      <c r="X98" s="540"/>
      <c r="Y98" s="540"/>
      <c r="Z98" s="2" t="s">
        <v>1473</v>
      </c>
    </row>
    <row r="99" spans="2:26" ht="15.9" customHeight="1" x14ac:dyDescent="0.2">
      <c r="B99" s="278"/>
      <c r="C99" s="549" t="s">
        <v>1486</v>
      </c>
      <c r="D99" s="550"/>
      <c r="E99" s="52">
        <v>4</v>
      </c>
      <c r="F99" s="94">
        <v>10.3</v>
      </c>
      <c r="G99" s="87" t="s">
        <v>350</v>
      </c>
      <c r="H99" s="87" t="s">
        <v>376</v>
      </c>
      <c r="I99" s="87" t="s">
        <v>351</v>
      </c>
      <c r="J99" s="274" t="s">
        <v>559</v>
      </c>
      <c r="K99" s="274"/>
      <c r="L99" s="274"/>
      <c r="M99" s="87" t="s">
        <v>821</v>
      </c>
      <c r="N99" s="87" t="s">
        <v>1455</v>
      </c>
      <c r="O99" s="218" t="s">
        <v>364</v>
      </c>
      <c r="P99" s="87" t="s">
        <v>782</v>
      </c>
      <c r="Q99" s="87"/>
      <c r="R99" s="87" t="s">
        <v>1304</v>
      </c>
      <c r="S99" s="2" t="s">
        <v>378</v>
      </c>
      <c r="T99" s="2" t="s">
        <v>383</v>
      </c>
      <c r="U99" s="2" t="s">
        <v>382</v>
      </c>
      <c r="V99" s="274" t="s">
        <v>1456</v>
      </c>
      <c r="W99" s="540"/>
      <c r="X99" s="540"/>
      <c r="Y99" s="540"/>
      <c r="Z99" s="2" t="s">
        <v>1480</v>
      </c>
    </row>
    <row r="100" spans="2:26" ht="15.9" customHeight="1" x14ac:dyDescent="0.2">
      <c r="B100" s="278"/>
      <c r="C100" s="549" t="s">
        <v>698</v>
      </c>
      <c r="D100" s="550"/>
      <c r="E100" s="52">
        <v>1</v>
      </c>
      <c r="F100" s="94">
        <v>10.5</v>
      </c>
      <c r="G100" s="87" t="s">
        <v>561</v>
      </c>
      <c r="H100" s="87" t="s">
        <v>510</v>
      </c>
      <c r="I100" s="87" t="s">
        <v>352</v>
      </c>
      <c r="J100" s="299" t="s">
        <v>352</v>
      </c>
      <c r="K100" s="551"/>
      <c r="L100" s="300"/>
      <c r="M100" s="87" t="s">
        <v>777</v>
      </c>
      <c r="N100" s="87" t="s">
        <v>777</v>
      </c>
      <c r="O100" s="218" t="s">
        <v>364</v>
      </c>
      <c r="P100" s="87" t="s">
        <v>782</v>
      </c>
      <c r="Q100" s="87"/>
      <c r="R100" s="87" t="s">
        <v>776</v>
      </c>
      <c r="S100" s="2" t="s">
        <v>379</v>
      </c>
      <c r="T100" s="2" t="s">
        <v>379</v>
      </c>
      <c r="U100" s="2" t="s">
        <v>380</v>
      </c>
      <c r="V100" s="274" t="s">
        <v>777</v>
      </c>
      <c r="W100" s="540"/>
      <c r="X100" s="540"/>
      <c r="Y100" s="540"/>
      <c r="Z100" s="2" t="s">
        <v>846</v>
      </c>
    </row>
    <row r="101" spans="2:26" ht="15.9" customHeight="1" x14ac:dyDescent="0.2">
      <c r="B101" s="278"/>
      <c r="C101" s="549" t="s">
        <v>1487</v>
      </c>
      <c r="D101" s="550"/>
      <c r="E101" s="52">
        <v>2</v>
      </c>
      <c r="F101" s="94">
        <v>10.5</v>
      </c>
      <c r="G101" s="87" t="s">
        <v>561</v>
      </c>
      <c r="H101" s="87" t="s">
        <v>512</v>
      </c>
      <c r="I101" s="87" t="s">
        <v>351</v>
      </c>
      <c r="J101" s="274" t="s">
        <v>357</v>
      </c>
      <c r="K101" s="274"/>
      <c r="L101" s="274"/>
      <c r="M101" s="87" t="s">
        <v>1583</v>
      </c>
      <c r="N101" s="87" t="s">
        <v>1453</v>
      </c>
      <c r="O101" s="218" t="s">
        <v>363</v>
      </c>
      <c r="P101" s="87" t="s">
        <v>782</v>
      </c>
      <c r="Q101" s="87"/>
      <c r="R101" s="87" t="s">
        <v>776</v>
      </c>
      <c r="S101" s="2" t="s">
        <v>379</v>
      </c>
      <c r="T101" s="2" t="s">
        <v>379</v>
      </c>
      <c r="U101" s="2" t="s">
        <v>380</v>
      </c>
      <c r="V101" s="274" t="s">
        <v>1488</v>
      </c>
      <c r="W101" s="540"/>
      <c r="X101" s="540"/>
      <c r="Y101" s="540"/>
      <c r="Z101" s="2"/>
    </row>
    <row r="102" spans="2:26" ht="15.9" customHeight="1" x14ac:dyDescent="0.2">
      <c r="B102" s="278"/>
      <c r="C102" s="549" t="s">
        <v>1487</v>
      </c>
      <c r="D102" s="550"/>
      <c r="E102" s="52">
        <v>3</v>
      </c>
      <c r="F102" s="94">
        <v>10.5</v>
      </c>
      <c r="G102" s="87" t="s">
        <v>561</v>
      </c>
      <c r="H102" s="87" t="s">
        <v>512</v>
      </c>
      <c r="I102" s="87" t="s">
        <v>351</v>
      </c>
      <c r="J102" s="299" t="s">
        <v>559</v>
      </c>
      <c r="K102" s="551"/>
      <c r="L102" s="300"/>
      <c r="M102" s="87" t="s">
        <v>1583</v>
      </c>
      <c r="N102" s="87" t="s">
        <v>1453</v>
      </c>
      <c r="O102" s="218" t="s">
        <v>364</v>
      </c>
      <c r="P102" s="87" t="s">
        <v>782</v>
      </c>
      <c r="Q102" s="87"/>
      <c r="R102" s="87" t="s">
        <v>776</v>
      </c>
      <c r="S102" s="2" t="s">
        <v>379</v>
      </c>
      <c r="T102" s="2" t="s">
        <v>379</v>
      </c>
      <c r="U102" s="2" t="s">
        <v>380</v>
      </c>
      <c r="V102" s="274" t="s">
        <v>1484</v>
      </c>
      <c r="W102" s="540"/>
      <c r="X102" s="540"/>
      <c r="Y102" s="540"/>
      <c r="Z102" s="2"/>
    </row>
    <row r="103" spans="2:26" ht="15.9" customHeight="1" x14ac:dyDescent="0.2">
      <c r="B103" s="278"/>
      <c r="C103" s="549" t="s">
        <v>1487</v>
      </c>
      <c r="D103" s="550"/>
      <c r="E103" s="52">
        <v>4</v>
      </c>
      <c r="F103" s="94">
        <v>10.5</v>
      </c>
      <c r="G103" s="87" t="s">
        <v>561</v>
      </c>
      <c r="H103" s="87" t="s">
        <v>512</v>
      </c>
      <c r="I103" s="87" t="s">
        <v>351</v>
      </c>
      <c r="J103" s="299" t="s">
        <v>559</v>
      </c>
      <c r="K103" s="551"/>
      <c r="L103" s="300"/>
      <c r="M103" s="87" t="s">
        <v>1583</v>
      </c>
      <c r="N103" s="87" t="s">
        <v>1453</v>
      </c>
      <c r="O103" s="218" t="s">
        <v>364</v>
      </c>
      <c r="P103" s="87" t="s">
        <v>782</v>
      </c>
      <c r="Q103" s="87"/>
      <c r="R103" s="87" t="s">
        <v>776</v>
      </c>
      <c r="S103" s="2" t="s">
        <v>379</v>
      </c>
      <c r="T103" s="2" t="s">
        <v>379</v>
      </c>
      <c r="U103" s="2" t="s">
        <v>380</v>
      </c>
      <c r="V103" s="274" t="s">
        <v>1484</v>
      </c>
      <c r="W103" s="540"/>
      <c r="X103" s="540"/>
      <c r="Y103" s="540"/>
      <c r="Z103" s="2"/>
    </row>
    <row r="104" spans="2:26" ht="15.9" customHeight="1" x14ac:dyDescent="0.2">
      <c r="B104" s="278"/>
      <c r="C104" s="549" t="s">
        <v>1487</v>
      </c>
      <c r="D104" s="550"/>
      <c r="E104" s="52">
        <v>5</v>
      </c>
      <c r="F104" s="94">
        <v>10.5</v>
      </c>
      <c r="G104" s="87" t="s">
        <v>350</v>
      </c>
      <c r="H104" s="87" t="s">
        <v>376</v>
      </c>
      <c r="I104" s="87" t="s">
        <v>351</v>
      </c>
      <c r="J104" s="274" t="s">
        <v>559</v>
      </c>
      <c r="K104" s="274"/>
      <c r="L104" s="274"/>
      <c r="M104" s="87" t="s">
        <v>834</v>
      </c>
      <c r="N104" s="87" t="s">
        <v>1455</v>
      </c>
      <c r="O104" s="218" t="s">
        <v>364</v>
      </c>
      <c r="P104" s="87" t="s">
        <v>782</v>
      </c>
      <c r="Q104" s="87"/>
      <c r="R104" s="87" t="s">
        <v>1304</v>
      </c>
      <c r="S104" s="2" t="s">
        <v>378</v>
      </c>
      <c r="T104" s="2" t="s">
        <v>383</v>
      </c>
      <c r="U104" s="2" t="s">
        <v>382</v>
      </c>
      <c r="V104" s="274" t="s">
        <v>1456</v>
      </c>
      <c r="W104" s="540"/>
      <c r="X104" s="540"/>
      <c r="Y104" s="540"/>
      <c r="Z104" s="2" t="s">
        <v>1480</v>
      </c>
    </row>
    <row r="105" spans="2:26" ht="15.9" customHeight="1" x14ac:dyDescent="0.2">
      <c r="B105" s="278"/>
      <c r="C105" s="549" t="s">
        <v>699</v>
      </c>
      <c r="D105" s="550"/>
      <c r="E105" s="52">
        <v>1</v>
      </c>
      <c r="F105" s="94">
        <v>10.4</v>
      </c>
      <c r="G105" s="87" t="s">
        <v>561</v>
      </c>
      <c r="H105" s="87" t="s">
        <v>510</v>
      </c>
      <c r="I105" s="87" t="s">
        <v>352</v>
      </c>
      <c r="J105" s="299" t="s">
        <v>352</v>
      </c>
      <c r="K105" s="551"/>
      <c r="L105" s="300"/>
      <c r="M105" s="87" t="s">
        <v>777</v>
      </c>
      <c r="N105" s="87" t="s">
        <v>777</v>
      </c>
      <c r="O105" s="218" t="s">
        <v>364</v>
      </c>
      <c r="P105" s="87" t="s">
        <v>782</v>
      </c>
      <c r="Q105" s="87"/>
      <c r="R105" s="87" t="s">
        <v>776</v>
      </c>
      <c r="S105" s="2" t="s">
        <v>379</v>
      </c>
      <c r="T105" s="2" t="s">
        <v>379</v>
      </c>
      <c r="U105" s="2" t="s">
        <v>380</v>
      </c>
      <c r="V105" s="274" t="s">
        <v>777</v>
      </c>
      <c r="W105" s="540"/>
      <c r="X105" s="540"/>
      <c r="Y105" s="540"/>
      <c r="Z105" s="2" t="s">
        <v>846</v>
      </c>
    </row>
    <row r="106" spans="2:26" ht="15.9" customHeight="1" x14ac:dyDescent="0.2">
      <c r="B106" s="278"/>
      <c r="C106" s="549" t="s">
        <v>1489</v>
      </c>
      <c r="D106" s="550"/>
      <c r="E106" s="52">
        <v>2</v>
      </c>
      <c r="F106" s="94">
        <v>10.4</v>
      </c>
      <c r="G106" s="87" t="s">
        <v>561</v>
      </c>
      <c r="H106" s="87" t="s">
        <v>513</v>
      </c>
      <c r="I106" s="87" t="s">
        <v>352</v>
      </c>
      <c r="J106" s="274" t="s">
        <v>352</v>
      </c>
      <c r="K106" s="274"/>
      <c r="L106" s="274"/>
      <c r="M106" s="87" t="s">
        <v>1583</v>
      </c>
      <c r="N106" s="87" t="s">
        <v>1453</v>
      </c>
      <c r="O106" s="218" t="s">
        <v>364</v>
      </c>
      <c r="P106" s="87" t="s">
        <v>782</v>
      </c>
      <c r="Q106" s="87"/>
      <c r="R106" s="87" t="s">
        <v>776</v>
      </c>
      <c r="S106" s="2" t="s">
        <v>379</v>
      </c>
      <c r="T106" s="2" t="s">
        <v>379</v>
      </c>
      <c r="U106" s="2" t="s">
        <v>380</v>
      </c>
      <c r="V106" s="299" t="s">
        <v>1454</v>
      </c>
      <c r="W106" s="551"/>
      <c r="X106" s="551"/>
      <c r="Y106" s="300"/>
      <c r="Z106" s="2"/>
    </row>
    <row r="107" spans="2:26" ht="15.9" customHeight="1" x14ac:dyDescent="0.2">
      <c r="B107" s="278"/>
      <c r="C107" s="549" t="s">
        <v>700</v>
      </c>
      <c r="D107" s="550"/>
      <c r="E107" s="52">
        <v>1</v>
      </c>
      <c r="F107" s="94">
        <v>10.8</v>
      </c>
      <c r="G107" s="87" t="s">
        <v>561</v>
      </c>
      <c r="H107" s="87" t="s">
        <v>512</v>
      </c>
      <c r="I107" s="87" t="s">
        <v>352</v>
      </c>
      <c r="J107" s="299" t="s">
        <v>352</v>
      </c>
      <c r="K107" s="551"/>
      <c r="L107" s="300"/>
      <c r="M107" s="87" t="s">
        <v>777</v>
      </c>
      <c r="N107" s="87" t="s">
        <v>777</v>
      </c>
      <c r="O107" s="218" t="s">
        <v>364</v>
      </c>
      <c r="P107" s="87" t="s">
        <v>782</v>
      </c>
      <c r="Q107" s="87"/>
      <c r="R107" s="87" t="s">
        <v>776</v>
      </c>
      <c r="S107" s="2" t="s">
        <v>379</v>
      </c>
      <c r="T107" s="2" t="s">
        <v>379</v>
      </c>
      <c r="U107" s="2" t="s">
        <v>380</v>
      </c>
      <c r="V107" s="274" t="s">
        <v>777</v>
      </c>
      <c r="W107" s="540"/>
      <c r="X107" s="540"/>
      <c r="Y107" s="540"/>
      <c r="Z107" s="2" t="s">
        <v>846</v>
      </c>
    </row>
    <row r="108" spans="2:26" ht="15.9" customHeight="1" x14ac:dyDescent="0.2">
      <c r="B108" s="278"/>
      <c r="C108" s="549" t="s">
        <v>1490</v>
      </c>
      <c r="D108" s="550"/>
      <c r="E108" s="52">
        <v>2</v>
      </c>
      <c r="F108" s="94">
        <v>10.8</v>
      </c>
      <c r="G108" s="87" t="s">
        <v>561</v>
      </c>
      <c r="H108" s="87" t="s">
        <v>512</v>
      </c>
      <c r="I108" s="87" t="s">
        <v>351</v>
      </c>
      <c r="J108" s="299" t="s">
        <v>559</v>
      </c>
      <c r="K108" s="551"/>
      <c r="L108" s="300"/>
      <c r="M108" s="87" t="s">
        <v>1583</v>
      </c>
      <c r="N108" s="87" t="s">
        <v>1453</v>
      </c>
      <c r="O108" s="218" t="s">
        <v>62</v>
      </c>
      <c r="P108" s="87" t="s">
        <v>62</v>
      </c>
      <c r="Q108" s="87"/>
      <c r="R108" s="87" t="s">
        <v>776</v>
      </c>
      <c r="S108" s="2" t="s">
        <v>379</v>
      </c>
      <c r="T108" s="2" t="s">
        <v>379</v>
      </c>
      <c r="U108" s="2" t="s">
        <v>380</v>
      </c>
      <c r="V108" s="299" t="s">
        <v>1297</v>
      </c>
      <c r="W108" s="551"/>
      <c r="X108" s="551"/>
      <c r="Y108" s="300"/>
      <c r="Z108" s="2"/>
    </row>
    <row r="109" spans="2:26" ht="15.9" customHeight="1" x14ac:dyDescent="0.2">
      <c r="B109" s="278"/>
      <c r="C109" s="549" t="s">
        <v>700</v>
      </c>
      <c r="D109" s="550"/>
      <c r="E109" s="52">
        <v>3</v>
      </c>
      <c r="F109" s="94">
        <v>10.8</v>
      </c>
      <c r="G109" s="87" t="s">
        <v>561</v>
      </c>
      <c r="H109" s="87" t="s">
        <v>509</v>
      </c>
      <c r="I109" s="87" t="s">
        <v>352</v>
      </c>
      <c r="J109" s="299" t="s">
        <v>352</v>
      </c>
      <c r="K109" s="551"/>
      <c r="L109" s="300"/>
      <c r="M109" s="87" t="s">
        <v>777</v>
      </c>
      <c r="N109" s="87" t="s">
        <v>777</v>
      </c>
      <c r="O109" s="218" t="s">
        <v>364</v>
      </c>
      <c r="P109" s="87" t="s">
        <v>782</v>
      </c>
      <c r="Q109" s="87"/>
      <c r="R109" s="87" t="s">
        <v>776</v>
      </c>
      <c r="S109" s="2" t="s">
        <v>379</v>
      </c>
      <c r="T109" s="2" t="s">
        <v>379</v>
      </c>
      <c r="U109" s="2" t="s">
        <v>380</v>
      </c>
      <c r="V109" s="274" t="s">
        <v>777</v>
      </c>
      <c r="W109" s="540"/>
      <c r="X109" s="540"/>
      <c r="Y109" s="540"/>
      <c r="Z109" s="2" t="s">
        <v>846</v>
      </c>
    </row>
    <row r="110" spans="2:26" ht="15.9" customHeight="1" x14ac:dyDescent="0.2">
      <c r="B110" s="278"/>
      <c r="C110" s="549" t="s">
        <v>1491</v>
      </c>
      <c r="D110" s="550"/>
      <c r="E110" s="52">
        <v>1</v>
      </c>
      <c r="F110" s="94">
        <v>10.7</v>
      </c>
      <c r="G110" s="87" t="s">
        <v>348</v>
      </c>
      <c r="H110" s="87" t="s">
        <v>370</v>
      </c>
      <c r="I110" s="87" t="s">
        <v>351</v>
      </c>
      <c r="J110" s="274" t="s">
        <v>357</v>
      </c>
      <c r="K110" s="274"/>
      <c r="L110" s="274"/>
      <c r="M110" s="87" t="s">
        <v>1583</v>
      </c>
      <c r="N110" s="87" t="s">
        <v>1453</v>
      </c>
      <c r="O110" s="218" t="s">
        <v>363</v>
      </c>
      <c r="P110" s="87" t="s">
        <v>782</v>
      </c>
      <c r="Q110" s="87"/>
      <c r="R110" s="87" t="s">
        <v>776</v>
      </c>
      <c r="S110" s="2" t="s">
        <v>379</v>
      </c>
      <c r="T110" s="2" t="s">
        <v>379</v>
      </c>
      <c r="U110" s="2" t="s">
        <v>380</v>
      </c>
      <c r="V110" s="274" t="s">
        <v>1492</v>
      </c>
      <c r="W110" s="540"/>
      <c r="X110" s="540"/>
      <c r="Y110" s="540"/>
      <c r="Z110" s="2"/>
    </row>
    <row r="111" spans="2:26" ht="15.9" customHeight="1" x14ac:dyDescent="0.2">
      <c r="B111" s="278"/>
      <c r="C111" s="549" t="s">
        <v>1491</v>
      </c>
      <c r="D111" s="550"/>
      <c r="E111" s="52">
        <v>2</v>
      </c>
      <c r="F111" s="94">
        <v>10.7</v>
      </c>
      <c r="G111" s="87" t="s">
        <v>350</v>
      </c>
      <c r="H111" s="87" t="s">
        <v>375</v>
      </c>
      <c r="I111" s="87" t="s">
        <v>351</v>
      </c>
      <c r="J111" s="299" t="s">
        <v>559</v>
      </c>
      <c r="K111" s="551"/>
      <c r="L111" s="300"/>
      <c r="M111" s="87" t="s">
        <v>1583</v>
      </c>
      <c r="N111" s="87" t="s">
        <v>1453</v>
      </c>
      <c r="O111" s="218" t="s">
        <v>364</v>
      </c>
      <c r="P111" s="87" t="s">
        <v>782</v>
      </c>
      <c r="Q111" s="87"/>
      <c r="R111" s="87" t="s">
        <v>1304</v>
      </c>
      <c r="S111" s="2" t="s">
        <v>379</v>
      </c>
      <c r="T111" s="2" t="s">
        <v>379</v>
      </c>
      <c r="U111" s="2" t="s">
        <v>380</v>
      </c>
      <c r="V111" s="274" t="s">
        <v>1488</v>
      </c>
      <c r="W111" s="540"/>
      <c r="X111" s="540"/>
      <c r="Y111" s="540"/>
      <c r="Z111" s="2"/>
    </row>
    <row r="112" spans="2:26" ht="15.9" customHeight="1" x14ac:dyDescent="0.2">
      <c r="B112" s="278"/>
      <c r="C112" s="549" t="s">
        <v>1491</v>
      </c>
      <c r="D112" s="550"/>
      <c r="E112" s="52">
        <v>3</v>
      </c>
      <c r="F112" s="94">
        <v>10.7</v>
      </c>
      <c r="G112" s="87" t="s">
        <v>350</v>
      </c>
      <c r="H112" s="87" t="s">
        <v>375</v>
      </c>
      <c r="I112" s="87" t="s">
        <v>351</v>
      </c>
      <c r="J112" s="274" t="s">
        <v>559</v>
      </c>
      <c r="K112" s="274"/>
      <c r="L112" s="274"/>
      <c r="M112" s="87" t="s">
        <v>885</v>
      </c>
      <c r="N112" s="87" t="s">
        <v>1455</v>
      </c>
      <c r="O112" s="218" t="s">
        <v>364</v>
      </c>
      <c r="P112" s="87" t="s">
        <v>782</v>
      </c>
      <c r="Q112" s="87"/>
      <c r="R112" s="87" t="s">
        <v>1304</v>
      </c>
      <c r="S112" s="2" t="s">
        <v>378</v>
      </c>
      <c r="T112" s="2" t="s">
        <v>383</v>
      </c>
      <c r="U112" s="2" t="s">
        <v>382</v>
      </c>
      <c r="V112" s="274" t="s">
        <v>1456</v>
      </c>
      <c r="W112" s="540"/>
      <c r="X112" s="540"/>
      <c r="Y112" s="540"/>
      <c r="Z112" s="2" t="s">
        <v>1462</v>
      </c>
    </row>
    <row r="113" spans="2:26" ht="15.9" customHeight="1" x14ac:dyDescent="0.2">
      <c r="B113" s="278"/>
      <c r="C113" s="549" t="s">
        <v>1493</v>
      </c>
      <c r="D113" s="550"/>
      <c r="E113" s="52">
        <v>1</v>
      </c>
      <c r="F113" s="94">
        <v>10.199999999999999</v>
      </c>
      <c r="G113" s="87" t="s">
        <v>348</v>
      </c>
      <c r="H113" s="87" t="s">
        <v>370</v>
      </c>
      <c r="I113" s="87" t="s">
        <v>351</v>
      </c>
      <c r="J113" s="274" t="s">
        <v>357</v>
      </c>
      <c r="K113" s="274"/>
      <c r="L113" s="274"/>
      <c r="M113" s="87" t="s">
        <v>1583</v>
      </c>
      <c r="N113" s="87" t="s">
        <v>1453</v>
      </c>
      <c r="O113" s="218" t="s">
        <v>363</v>
      </c>
      <c r="P113" s="87" t="s">
        <v>782</v>
      </c>
      <c r="Q113" s="87"/>
      <c r="R113" s="87" t="s">
        <v>776</v>
      </c>
      <c r="S113" s="2" t="s">
        <v>379</v>
      </c>
      <c r="T113" s="2" t="s">
        <v>379</v>
      </c>
      <c r="U113" s="2" t="s">
        <v>380</v>
      </c>
      <c r="V113" s="274" t="s">
        <v>1492</v>
      </c>
      <c r="W113" s="540"/>
      <c r="X113" s="540"/>
      <c r="Y113" s="540"/>
      <c r="Z113" s="2"/>
    </row>
    <row r="114" spans="2:26" ht="15.9" customHeight="1" x14ac:dyDescent="0.2">
      <c r="B114" s="278"/>
      <c r="C114" s="549" t="s">
        <v>702</v>
      </c>
      <c r="D114" s="550"/>
      <c r="E114" s="52">
        <v>2</v>
      </c>
      <c r="F114" s="94">
        <v>10.199999999999999</v>
      </c>
      <c r="G114" s="87" t="s">
        <v>561</v>
      </c>
      <c r="H114" s="87" t="s">
        <v>510</v>
      </c>
      <c r="I114" s="87" t="s">
        <v>352</v>
      </c>
      <c r="J114" s="274" t="s">
        <v>352</v>
      </c>
      <c r="K114" s="274"/>
      <c r="L114" s="274"/>
      <c r="M114" s="87" t="s">
        <v>777</v>
      </c>
      <c r="N114" s="87" t="s">
        <v>1455</v>
      </c>
      <c r="O114" s="218" t="s">
        <v>364</v>
      </c>
      <c r="P114" s="87" t="s">
        <v>782</v>
      </c>
      <c r="Q114" s="87"/>
      <c r="R114" s="87" t="s">
        <v>776</v>
      </c>
      <c r="S114" s="2" t="s">
        <v>378</v>
      </c>
      <c r="T114" s="2" t="s">
        <v>383</v>
      </c>
      <c r="U114" s="2" t="s">
        <v>382</v>
      </c>
      <c r="V114" s="274" t="s">
        <v>1456</v>
      </c>
      <c r="W114" s="540"/>
      <c r="X114" s="540"/>
      <c r="Y114" s="540"/>
      <c r="Z114" s="2" t="s">
        <v>1287</v>
      </c>
    </row>
    <row r="115" spans="2:26" ht="15.9" customHeight="1" x14ac:dyDescent="0.2">
      <c r="B115" s="278"/>
      <c r="C115" s="549" t="s">
        <v>702</v>
      </c>
      <c r="D115" s="550"/>
      <c r="E115" s="52">
        <v>3</v>
      </c>
      <c r="F115" s="94">
        <v>10.199999999999999</v>
      </c>
      <c r="G115" s="87" t="s">
        <v>561</v>
      </c>
      <c r="H115" s="87" t="s">
        <v>509</v>
      </c>
      <c r="I115" s="87" t="s">
        <v>352</v>
      </c>
      <c r="J115" s="274" t="s">
        <v>352</v>
      </c>
      <c r="K115" s="274"/>
      <c r="L115" s="274"/>
      <c r="M115" s="87" t="s">
        <v>777</v>
      </c>
      <c r="N115" s="87" t="s">
        <v>1455</v>
      </c>
      <c r="O115" s="218" t="s">
        <v>363</v>
      </c>
      <c r="P115" s="87" t="s">
        <v>782</v>
      </c>
      <c r="Q115" s="87"/>
      <c r="R115" s="87" t="s">
        <v>776</v>
      </c>
      <c r="S115" s="2" t="s">
        <v>378</v>
      </c>
      <c r="T115" s="2" t="s">
        <v>383</v>
      </c>
      <c r="U115" s="2" t="s">
        <v>382</v>
      </c>
      <c r="V115" s="274" t="s">
        <v>1456</v>
      </c>
      <c r="W115" s="540"/>
      <c r="X115" s="540"/>
      <c r="Y115" s="540"/>
      <c r="Z115" s="2" t="s">
        <v>1287</v>
      </c>
    </row>
    <row r="116" spans="2:26" ht="15.9" customHeight="1" x14ac:dyDescent="0.2">
      <c r="B116" s="278"/>
      <c r="C116" s="549" t="s">
        <v>702</v>
      </c>
      <c r="D116" s="550"/>
      <c r="E116" s="52">
        <v>4</v>
      </c>
      <c r="F116" s="94">
        <v>10.199999999999999</v>
      </c>
      <c r="G116" s="87" t="s">
        <v>561</v>
      </c>
      <c r="H116" s="87" t="s">
        <v>509</v>
      </c>
      <c r="I116" s="87" t="s">
        <v>352</v>
      </c>
      <c r="J116" s="274" t="s">
        <v>352</v>
      </c>
      <c r="K116" s="274"/>
      <c r="L116" s="274"/>
      <c r="M116" s="87" t="s">
        <v>777</v>
      </c>
      <c r="N116" s="87" t="s">
        <v>1455</v>
      </c>
      <c r="O116" s="218" t="s">
        <v>364</v>
      </c>
      <c r="P116" s="87" t="s">
        <v>782</v>
      </c>
      <c r="Q116" s="87"/>
      <c r="R116" s="87" t="s">
        <v>776</v>
      </c>
      <c r="S116" s="2" t="s">
        <v>378</v>
      </c>
      <c r="T116" s="2" t="s">
        <v>383</v>
      </c>
      <c r="U116" s="2" t="s">
        <v>382</v>
      </c>
      <c r="V116" s="274" t="s">
        <v>1456</v>
      </c>
      <c r="W116" s="540"/>
      <c r="X116" s="540"/>
      <c r="Y116" s="540"/>
      <c r="Z116" s="2" t="s">
        <v>1287</v>
      </c>
    </row>
    <row r="117" spans="2:26" ht="15.9" customHeight="1" x14ac:dyDescent="0.2">
      <c r="B117" s="278"/>
      <c r="C117" s="549" t="s">
        <v>702</v>
      </c>
      <c r="D117" s="550"/>
      <c r="E117" s="52">
        <v>5</v>
      </c>
      <c r="F117" s="94">
        <v>10.199999999999999</v>
      </c>
      <c r="G117" s="87" t="s">
        <v>561</v>
      </c>
      <c r="H117" s="87" t="s">
        <v>509</v>
      </c>
      <c r="I117" s="87" t="s">
        <v>352</v>
      </c>
      <c r="J117" s="299" t="s">
        <v>352</v>
      </c>
      <c r="K117" s="551"/>
      <c r="L117" s="300"/>
      <c r="M117" s="87" t="s">
        <v>777</v>
      </c>
      <c r="N117" s="87" t="s">
        <v>777</v>
      </c>
      <c r="O117" s="218" t="s">
        <v>364</v>
      </c>
      <c r="P117" s="87" t="s">
        <v>782</v>
      </c>
      <c r="Q117" s="87"/>
      <c r="R117" s="87" t="s">
        <v>776</v>
      </c>
      <c r="S117" s="2" t="s">
        <v>379</v>
      </c>
      <c r="T117" s="2" t="s">
        <v>379</v>
      </c>
      <c r="U117" s="2" t="s">
        <v>380</v>
      </c>
      <c r="V117" s="274" t="s">
        <v>777</v>
      </c>
      <c r="W117" s="540"/>
      <c r="X117" s="540"/>
      <c r="Y117" s="540"/>
      <c r="Z117" s="2" t="s">
        <v>846</v>
      </c>
    </row>
    <row r="118" spans="2:26" ht="15.9" customHeight="1" x14ac:dyDescent="0.2">
      <c r="B118" s="278"/>
      <c r="C118" s="549" t="s">
        <v>1493</v>
      </c>
      <c r="D118" s="550"/>
      <c r="E118" s="52">
        <v>6</v>
      </c>
      <c r="F118" s="94">
        <v>10.199999999999999</v>
      </c>
      <c r="G118" s="87" t="s">
        <v>350</v>
      </c>
      <c r="H118" s="87" t="s">
        <v>375</v>
      </c>
      <c r="I118" s="87" t="s">
        <v>352</v>
      </c>
      <c r="J118" s="274" t="s">
        <v>359</v>
      </c>
      <c r="K118" s="274"/>
      <c r="L118" s="274"/>
      <c r="M118" s="87" t="s">
        <v>896</v>
      </c>
      <c r="N118" s="87" t="s">
        <v>1455</v>
      </c>
      <c r="O118" s="218" t="s">
        <v>364</v>
      </c>
      <c r="P118" s="87" t="s">
        <v>782</v>
      </c>
      <c r="Q118" s="87"/>
      <c r="R118" s="87" t="s">
        <v>1304</v>
      </c>
      <c r="S118" s="2" t="s">
        <v>378</v>
      </c>
      <c r="T118" s="2" t="s">
        <v>383</v>
      </c>
      <c r="U118" s="2" t="s">
        <v>382</v>
      </c>
      <c r="V118" s="274" t="s">
        <v>1456</v>
      </c>
      <c r="W118" s="540"/>
      <c r="X118" s="540"/>
      <c r="Y118" s="540"/>
      <c r="Z118" s="2" t="s">
        <v>1475</v>
      </c>
    </row>
    <row r="119" spans="2:26" ht="15.9" customHeight="1" x14ac:dyDescent="0.2">
      <c r="B119" s="278"/>
      <c r="C119" s="549" t="s">
        <v>1493</v>
      </c>
      <c r="D119" s="550"/>
      <c r="E119" s="52">
        <v>7</v>
      </c>
      <c r="F119" s="94">
        <v>10.199999999999999</v>
      </c>
      <c r="G119" s="87" t="s">
        <v>350</v>
      </c>
      <c r="H119" s="87" t="s">
        <v>375</v>
      </c>
      <c r="I119" s="87" t="s">
        <v>361</v>
      </c>
      <c r="J119" s="274" t="s">
        <v>572</v>
      </c>
      <c r="K119" s="274"/>
      <c r="L119" s="274"/>
      <c r="M119" s="87" t="s">
        <v>1494</v>
      </c>
      <c r="N119" s="87" t="s">
        <v>1455</v>
      </c>
      <c r="O119" s="218" t="s">
        <v>364</v>
      </c>
      <c r="P119" s="87" t="s">
        <v>782</v>
      </c>
      <c r="Q119" s="87"/>
      <c r="R119" s="87" t="s">
        <v>790</v>
      </c>
      <c r="S119" s="2" t="s">
        <v>378</v>
      </c>
      <c r="T119" s="2" t="s">
        <v>383</v>
      </c>
      <c r="U119" s="2" t="s">
        <v>382</v>
      </c>
      <c r="V119" s="274" t="s">
        <v>1456</v>
      </c>
      <c r="W119" s="540"/>
      <c r="X119" s="540"/>
      <c r="Y119" s="540"/>
      <c r="Z119" s="2" t="s">
        <v>1496</v>
      </c>
    </row>
    <row r="120" spans="2:26" ht="15.9" customHeight="1" x14ac:dyDescent="0.2">
      <c r="B120" s="278"/>
      <c r="C120" s="549" t="s">
        <v>1497</v>
      </c>
      <c r="D120" s="550"/>
      <c r="E120" s="52">
        <v>1</v>
      </c>
      <c r="F120" s="94">
        <v>10.6</v>
      </c>
      <c r="G120" s="87" t="s">
        <v>561</v>
      </c>
      <c r="H120" s="87" t="s">
        <v>516</v>
      </c>
      <c r="I120" s="87" t="s">
        <v>361</v>
      </c>
      <c r="J120" s="299" t="s">
        <v>572</v>
      </c>
      <c r="K120" s="551"/>
      <c r="L120" s="300"/>
      <c r="M120" s="87" t="s">
        <v>1498</v>
      </c>
      <c r="N120" s="87" t="s">
        <v>1455</v>
      </c>
      <c r="O120" s="218" t="s">
        <v>364</v>
      </c>
      <c r="P120" s="87" t="s">
        <v>782</v>
      </c>
      <c r="Q120" s="87"/>
      <c r="R120" s="87" t="s">
        <v>790</v>
      </c>
      <c r="S120" s="2" t="s">
        <v>378</v>
      </c>
      <c r="T120" s="2" t="s">
        <v>383</v>
      </c>
      <c r="U120" s="2" t="s">
        <v>382</v>
      </c>
      <c r="V120" s="274" t="s">
        <v>1456</v>
      </c>
      <c r="W120" s="540"/>
      <c r="X120" s="540"/>
      <c r="Y120" s="540"/>
      <c r="Z120" s="87" t="s">
        <v>1465</v>
      </c>
    </row>
    <row r="121" spans="2:26" ht="15.9" customHeight="1" x14ac:dyDescent="0.2">
      <c r="B121" s="278"/>
      <c r="C121" s="549" t="s">
        <v>1497</v>
      </c>
      <c r="D121" s="550"/>
      <c r="E121" s="52">
        <v>2</v>
      </c>
      <c r="F121" s="94">
        <v>10.6</v>
      </c>
      <c r="G121" s="87" t="s">
        <v>350</v>
      </c>
      <c r="H121" s="87" t="s">
        <v>375</v>
      </c>
      <c r="I121" s="87" t="s">
        <v>351</v>
      </c>
      <c r="J121" s="274" t="s">
        <v>559</v>
      </c>
      <c r="K121" s="274"/>
      <c r="L121" s="274"/>
      <c r="M121" s="87" t="s">
        <v>905</v>
      </c>
      <c r="N121" s="87" t="s">
        <v>1455</v>
      </c>
      <c r="O121" s="218" t="s">
        <v>364</v>
      </c>
      <c r="P121" s="87" t="s">
        <v>782</v>
      </c>
      <c r="Q121" s="87"/>
      <c r="R121" s="87" t="s">
        <v>1304</v>
      </c>
      <c r="S121" s="2" t="s">
        <v>378</v>
      </c>
      <c r="T121" s="2" t="s">
        <v>383</v>
      </c>
      <c r="U121" s="2" t="s">
        <v>382</v>
      </c>
      <c r="V121" s="274" t="s">
        <v>1456</v>
      </c>
      <c r="W121" s="540"/>
      <c r="X121" s="540"/>
      <c r="Y121" s="540"/>
      <c r="Z121" s="2" t="s">
        <v>1499</v>
      </c>
    </row>
    <row r="122" spans="2:26" ht="15.9" customHeight="1" x14ac:dyDescent="0.2">
      <c r="B122" s="278"/>
      <c r="C122" s="549" t="s">
        <v>1497</v>
      </c>
      <c r="D122" s="550"/>
      <c r="E122" s="52">
        <v>3</v>
      </c>
      <c r="F122" s="94">
        <v>10.6</v>
      </c>
      <c r="G122" s="87" t="s">
        <v>350</v>
      </c>
      <c r="H122" s="87" t="s">
        <v>375</v>
      </c>
      <c r="I122" s="87" t="s">
        <v>361</v>
      </c>
      <c r="J122" s="274" t="s">
        <v>572</v>
      </c>
      <c r="K122" s="274"/>
      <c r="L122" s="274"/>
      <c r="M122" s="87" t="s">
        <v>1467</v>
      </c>
      <c r="N122" s="87" t="s">
        <v>1455</v>
      </c>
      <c r="O122" s="218" t="s">
        <v>364</v>
      </c>
      <c r="P122" s="87" t="s">
        <v>782</v>
      </c>
      <c r="Q122" s="87"/>
      <c r="R122" s="87" t="s">
        <v>790</v>
      </c>
      <c r="S122" s="2" t="s">
        <v>378</v>
      </c>
      <c r="T122" s="2" t="s">
        <v>383</v>
      </c>
      <c r="U122" s="2" t="s">
        <v>382</v>
      </c>
      <c r="V122" s="274" t="s">
        <v>1456</v>
      </c>
      <c r="W122" s="540"/>
      <c r="X122" s="540"/>
      <c r="Y122" s="540"/>
      <c r="Z122" s="2" t="s">
        <v>1496</v>
      </c>
    </row>
    <row r="123" spans="2:26" ht="15.9" customHeight="1" x14ac:dyDescent="0.2">
      <c r="B123" s="278"/>
      <c r="C123" s="549" t="s">
        <v>1497</v>
      </c>
      <c r="D123" s="550"/>
      <c r="E123" s="52">
        <v>4</v>
      </c>
      <c r="F123" s="94">
        <v>10.6</v>
      </c>
      <c r="G123" s="87" t="s">
        <v>350</v>
      </c>
      <c r="H123" s="87" t="s">
        <v>375</v>
      </c>
      <c r="I123" s="87" t="s">
        <v>351</v>
      </c>
      <c r="J123" s="274" t="s">
        <v>559</v>
      </c>
      <c r="K123" s="274"/>
      <c r="L123" s="274"/>
      <c r="M123" s="87" t="s">
        <v>908</v>
      </c>
      <c r="N123" s="87" t="s">
        <v>1455</v>
      </c>
      <c r="O123" s="218" t="s">
        <v>364</v>
      </c>
      <c r="P123" s="87" t="s">
        <v>782</v>
      </c>
      <c r="Q123" s="87"/>
      <c r="R123" s="87" t="s">
        <v>1304</v>
      </c>
      <c r="S123" s="2" t="s">
        <v>378</v>
      </c>
      <c r="T123" s="2" t="s">
        <v>383</v>
      </c>
      <c r="U123" s="2" t="s">
        <v>382</v>
      </c>
      <c r="V123" s="274" t="s">
        <v>1456</v>
      </c>
      <c r="W123" s="540"/>
      <c r="X123" s="540"/>
      <c r="Y123" s="540"/>
      <c r="Z123" s="2" t="s">
        <v>1462</v>
      </c>
    </row>
    <row r="124" spans="2:26" ht="15.9" customHeight="1" x14ac:dyDescent="0.2">
      <c r="B124" s="278"/>
      <c r="C124" s="549" t="s">
        <v>1500</v>
      </c>
      <c r="D124" s="550"/>
      <c r="E124" s="52">
        <v>1</v>
      </c>
      <c r="F124" s="94">
        <v>10.9</v>
      </c>
      <c r="G124" s="87" t="s">
        <v>350</v>
      </c>
      <c r="H124" s="87" t="s">
        <v>373</v>
      </c>
      <c r="I124" s="87" t="s">
        <v>351</v>
      </c>
      <c r="J124" s="274" t="s">
        <v>559</v>
      </c>
      <c r="K124" s="274"/>
      <c r="L124" s="274"/>
      <c r="M124" s="87" t="s">
        <v>910</v>
      </c>
      <c r="N124" s="87" t="s">
        <v>1455</v>
      </c>
      <c r="O124" s="218" t="s">
        <v>363</v>
      </c>
      <c r="P124" s="87" t="s">
        <v>782</v>
      </c>
      <c r="Q124" s="87"/>
      <c r="R124" s="87" t="s">
        <v>1304</v>
      </c>
      <c r="S124" s="2" t="s">
        <v>378</v>
      </c>
      <c r="T124" s="2" t="s">
        <v>383</v>
      </c>
      <c r="U124" s="2" t="s">
        <v>382</v>
      </c>
      <c r="V124" s="274" t="s">
        <v>1456</v>
      </c>
      <c r="W124" s="540"/>
      <c r="X124" s="540"/>
      <c r="Y124" s="540"/>
      <c r="Z124" s="2" t="s">
        <v>1462</v>
      </c>
    </row>
    <row r="125" spans="2:26" ht="15.9" customHeight="1" x14ac:dyDescent="0.2">
      <c r="B125" s="278"/>
      <c r="C125" s="549" t="s">
        <v>1501</v>
      </c>
      <c r="D125" s="550"/>
      <c r="E125" s="52">
        <v>1</v>
      </c>
      <c r="F125" s="94">
        <v>10.4</v>
      </c>
      <c r="G125" s="87" t="s">
        <v>561</v>
      </c>
      <c r="H125" s="87" t="s">
        <v>511</v>
      </c>
      <c r="I125" s="87" t="s">
        <v>352</v>
      </c>
      <c r="J125" s="274" t="s">
        <v>352</v>
      </c>
      <c r="K125" s="274"/>
      <c r="L125" s="274"/>
      <c r="M125" s="87" t="s">
        <v>1583</v>
      </c>
      <c r="N125" s="87" t="s">
        <v>1453</v>
      </c>
      <c r="O125" s="218" t="s">
        <v>364</v>
      </c>
      <c r="P125" s="87" t="s">
        <v>782</v>
      </c>
      <c r="Q125" s="87"/>
      <c r="R125" s="87" t="s">
        <v>776</v>
      </c>
      <c r="S125" s="2" t="s">
        <v>379</v>
      </c>
      <c r="T125" s="2" t="s">
        <v>379</v>
      </c>
      <c r="U125" s="2" t="s">
        <v>380</v>
      </c>
      <c r="V125" s="299" t="s">
        <v>1454</v>
      </c>
      <c r="W125" s="551"/>
      <c r="X125" s="551"/>
      <c r="Y125" s="300"/>
      <c r="Z125" s="2"/>
    </row>
    <row r="126" spans="2:26" ht="15.9" customHeight="1" x14ac:dyDescent="0.2">
      <c r="B126" s="278"/>
      <c r="C126" s="549" t="s">
        <v>705</v>
      </c>
      <c r="D126" s="550"/>
      <c r="E126" s="52">
        <v>2</v>
      </c>
      <c r="F126" s="94">
        <v>10.4</v>
      </c>
      <c r="G126" s="87" t="s">
        <v>561</v>
      </c>
      <c r="H126" s="87" t="s">
        <v>509</v>
      </c>
      <c r="I126" s="87" t="s">
        <v>352</v>
      </c>
      <c r="J126" s="299" t="s">
        <v>352</v>
      </c>
      <c r="K126" s="551"/>
      <c r="L126" s="300"/>
      <c r="M126" s="87" t="s">
        <v>777</v>
      </c>
      <c r="N126" s="87" t="s">
        <v>777</v>
      </c>
      <c r="O126" s="218" t="s">
        <v>364</v>
      </c>
      <c r="P126" s="87" t="s">
        <v>782</v>
      </c>
      <c r="Q126" s="87"/>
      <c r="R126" s="87" t="s">
        <v>776</v>
      </c>
      <c r="S126" s="2" t="s">
        <v>379</v>
      </c>
      <c r="T126" s="2" t="s">
        <v>379</v>
      </c>
      <c r="U126" s="2" t="s">
        <v>380</v>
      </c>
      <c r="V126" s="274" t="s">
        <v>777</v>
      </c>
      <c r="W126" s="540"/>
      <c r="X126" s="540"/>
      <c r="Y126" s="540"/>
      <c r="Z126" s="2" t="s">
        <v>846</v>
      </c>
    </row>
    <row r="127" spans="2:26" ht="15.9" customHeight="1" x14ac:dyDescent="0.2">
      <c r="B127" s="278"/>
      <c r="C127" s="549" t="s">
        <v>1501</v>
      </c>
      <c r="D127" s="550"/>
      <c r="E127" s="52">
        <v>3</v>
      </c>
      <c r="F127" s="94">
        <v>10.4</v>
      </c>
      <c r="G127" s="87" t="s">
        <v>350</v>
      </c>
      <c r="H127" s="87" t="s">
        <v>376</v>
      </c>
      <c r="I127" s="87" t="s">
        <v>351</v>
      </c>
      <c r="J127" s="274" t="s">
        <v>559</v>
      </c>
      <c r="K127" s="274"/>
      <c r="L127" s="274"/>
      <c r="M127" s="87" t="s">
        <v>834</v>
      </c>
      <c r="N127" s="87" t="s">
        <v>1455</v>
      </c>
      <c r="O127" s="218" t="s">
        <v>364</v>
      </c>
      <c r="P127" s="87" t="s">
        <v>782</v>
      </c>
      <c r="Q127" s="87"/>
      <c r="R127" s="87" t="s">
        <v>1304</v>
      </c>
      <c r="S127" s="2" t="s">
        <v>378</v>
      </c>
      <c r="T127" s="2" t="s">
        <v>383</v>
      </c>
      <c r="U127" s="2" t="s">
        <v>382</v>
      </c>
      <c r="V127" s="274" t="s">
        <v>1456</v>
      </c>
      <c r="W127" s="540"/>
      <c r="X127" s="540"/>
      <c r="Y127" s="540"/>
      <c r="Z127" s="2" t="s">
        <v>1480</v>
      </c>
    </row>
    <row r="128" spans="2:26" ht="15.9" customHeight="1" x14ac:dyDescent="0.2">
      <c r="B128" s="278"/>
      <c r="C128" s="549" t="s">
        <v>1502</v>
      </c>
      <c r="D128" s="550"/>
      <c r="E128" s="52">
        <v>1</v>
      </c>
      <c r="F128" s="94">
        <v>10.3</v>
      </c>
      <c r="G128" s="87" t="s">
        <v>561</v>
      </c>
      <c r="H128" s="87" t="s">
        <v>511</v>
      </c>
      <c r="I128" s="87" t="s">
        <v>361</v>
      </c>
      <c r="J128" s="299" t="s">
        <v>572</v>
      </c>
      <c r="K128" s="551"/>
      <c r="L128" s="300"/>
      <c r="M128" s="87" t="s">
        <v>1583</v>
      </c>
      <c r="N128" s="87" t="s">
        <v>1453</v>
      </c>
      <c r="O128" s="218" t="s">
        <v>364</v>
      </c>
      <c r="P128" s="87" t="s">
        <v>782</v>
      </c>
      <c r="Q128" s="87"/>
      <c r="R128" s="87" t="s">
        <v>776</v>
      </c>
      <c r="S128" s="2" t="s">
        <v>379</v>
      </c>
      <c r="T128" s="2" t="s">
        <v>379</v>
      </c>
      <c r="U128" s="2" t="s">
        <v>380</v>
      </c>
      <c r="V128" s="274" t="s">
        <v>1484</v>
      </c>
      <c r="W128" s="540"/>
      <c r="X128" s="540"/>
      <c r="Y128" s="540"/>
      <c r="Z128" s="2"/>
    </row>
    <row r="129" spans="2:26" ht="15.9" customHeight="1" x14ac:dyDescent="0.2">
      <c r="B129" s="278"/>
      <c r="C129" s="549" t="s">
        <v>1503</v>
      </c>
      <c r="D129" s="550"/>
      <c r="E129" s="52">
        <v>1</v>
      </c>
      <c r="F129" s="94">
        <v>10.4</v>
      </c>
      <c r="G129" s="87" t="s">
        <v>561</v>
      </c>
      <c r="H129" s="87" t="s">
        <v>512</v>
      </c>
      <c r="I129" s="87" t="s">
        <v>351</v>
      </c>
      <c r="J129" s="299" t="s">
        <v>559</v>
      </c>
      <c r="K129" s="551"/>
      <c r="L129" s="300"/>
      <c r="M129" s="87" t="s">
        <v>1583</v>
      </c>
      <c r="N129" s="87" t="s">
        <v>1453</v>
      </c>
      <c r="O129" s="218" t="s">
        <v>62</v>
      </c>
      <c r="P129" s="87" t="s">
        <v>62</v>
      </c>
      <c r="Q129" s="87"/>
      <c r="R129" s="87" t="s">
        <v>776</v>
      </c>
      <c r="S129" s="2" t="s">
        <v>379</v>
      </c>
      <c r="T129" s="2" t="s">
        <v>379</v>
      </c>
      <c r="U129" s="2" t="s">
        <v>380</v>
      </c>
      <c r="V129" s="274" t="s">
        <v>1484</v>
      </c>
      <c r="W129" s="540"/>
      <c r="X129" s="540"/>
      <c r="Y129" s="540"/>
      <c r="Z129" s="2"/>
    </row>
    <row r="130" spans="2:26" ht="15.9" customHeight="1" x14ac:dyDescent="0.2">
      <c r="B130" s="278"/>
      <c r="C130" s="549" t="s">
        <v>1503</v>
      </c>
      <c r="D130" s="550"/>
      <c r="E130" s="52">
        <v>2</v>
      </c>
      <c r="F130" s="94">
        <v>10.4</v>
      </c>
      <c r="G130" s="87" t="s">
        <v>561</v>
      </c>
      <c r="H130" s="87" t="s">
        <v>512</v>
      </c>
      <c r="I130" s="87" t="s">
        <v>361</v>
      </c>
      <c r="J130" s="274" t="s">
        <v>355</v>
      </c>
      <c r="K130" s="274"/>
      <c r="L130" s="274"/>
      <c r="M130" s="87" t="s">
        <v>1583</v>
      </c>
      <c r="N130" s="87" t="s">
        <v>1453</v>
      </c>
      <c r="O130" s="218" t="s">
        <v>364</v>
      </c>
      <c r="P130" s="87" t="s">
        <v>782</v>
      </c>
      <c r="Q130" s="87"/>
      <c r="R130" s="87" t="s">
        <v>776</v>
      </c>
      <c r="S130" s="2" t="s">
        <v>379</v>
      </c>
      <c r="T130" s="2" t="s">
        <v>379</v>
      </c>
      <c r="U130" s="2" t="s">
        <v>380</v>
      </c>
      <c r="V130" s="274" t="s">
        <v>1484</v>
      </c>
      <c r="W130" s="540"/>
      <c r="X130" s="540"/>
      <c r="Y130" s="540"/>
      <c r="Z130" s="2"/>
    </row>
    <row r="131" spans="2:26" ht="15.9" customHeight="1" x14ac:dyDescent="0.2">
      <c r="B131" s="278"/>
      <c r="C131" s="549" t="s">
        <v>1504</v>
      </c>
      <c r="D131" s="550"/>
      <c r="E131" s="52">
        <v>1</v>
      </c>
      <c r="F131" s="94">
        <v>10.4</v>
      </c>
      <c r="G131" s="87" t="s">
        <v>561</v>
      </c>
      <c r="H131" s="87" t="s">
        <v>512</v>
      </c>
      <c r="I131" s="87" t="s">
        <v>361</v>
      </c>
      <c r="J131" s="274" t="s">
        <v>355</v>
      </c>
      <c r="K131" s="274"/>
      <c r="L131" s="274"/>
      <c r="M131" s="87" t="s">
        <v>1583</v>
      </c>
      <c r="N131" s="87" t="s">
        <v>1453</v>
      </c>
      <c r="O131" s="218" t="s">
        <v>363</v>
      </c>
      <c r="P131" s="87" t="s">
        <v>782</v>
      </c>
      <c r="Q131" s="87"/>
      <c r="R131" s="87" t="s">
        <v>776</v>
      </c>
      <c r="S131" s="2" t="s">
        <v>379</v>
      </c>
      <c r="T131" s="2" t="s">
        <v>379</v>
      </c>
      <c r="U131" s="2" t="s">
        <v>380</v>
      </c>
      <c r="V131" s="274" t="s">
        <v>1484</v>
      </c>
      <c r="W131" s="540"/>
      <c r="X131" s="540"/>
      <c r="Y131" s="540"/>
      <c r="Z131" s="2"/>
    </row>
    <row r="132" spans="2:26" ht="15.9" customHeight="1" x14ac:dyDescent="0.2">
      <c r="B132" s="278"/>
      <c r="C132" s="549" t="s">
        <v>1504</v>
      </c>
      <c r="D132" s="550"/>
      <c r="E132" s="52">
        <v>2</v>
      </c>
      <c r="F132" s="94">
        <v>10.4</v>
      </c>
      <c r="G132" s="87" t="s">
        <v>561</v>
      </c>
      <c r="H132" s="87" t="s">
        <v>512</v>
      </c>
      <c r="I132" s="87" t="s">
        <v>361</v>
      </c>
      <c r="J132" s="274" t="s">
        <v>355</v>
      </c>
      <c r="K132" s="274"/>
      <c r="L132" s="274"/>
      <c r="M132" s="87" t="s">
        <v>1583</v>
      </c>
      <c r="N132" s="87" t="s">
        <v>1453</v>
      </c>
      <c r="O132" s="218" t="s">
        <v>363</v>
      </c>
      <c r="P132" s="87" t="s">
        <v>782</v>
      </c>
      <c r="Q132" s="87"/>
      <c r="R132" s="87" t="s">
        <v>776</v>
      </c>
      <c r="S132" s="2" t="s">
        <v>379</v>
      </c>
      <c r="T132" s="2" t="s">
        <v>379</v>
      </c>
      <c r="U132" s="2" t="s">
        <v>380</v>
      </c>
      <c r="V132" s="274" t="s">
        <v>1484</v>
      </c>
      <c r="W132" s="540"/>
      <c r="X132" s="540"/>
      <c r="Y132" s="540"/>
      <c r="Z132" s="2"/>
    </row>
    <row r="133" spans="2:26" ht="15.9" customHeight="1" x14ac:dyDescent="0.2">
      <c r="B133" s="278"/>
      <c r="C133" s="549" t="s">
        <v>1504</v>
      </c>
      <c r="D133" s="550"/>
      <c r="E133" s="52">
        <v>3</v>
      </c>
      <c r="F133" s="94">
        <v>10.4</v>
      </c>
      <c r="G133" s="87" t="s">
        <v>561</v>
      </c>
      <c r="H133" s="87" t="s">
        <v>516</v>
      </c>
      <c r="I133" s="87" t="s">
        <v>352</v>
      </c>
      <c r="J133" s="299" t="s">
        <v>352</v>
      </c>
      <c r="K133" s="551"/>
      <c r="L133" s="300"/>
      <c r="M133" s="87" t="s">
        <v>922</v>
      </c>
      <c r="N133" s="87" t="s">
        <v>1455</v>
      </c>
      <c r="O133" s="218" t="s">
        <v>364</v>
      </c>
      <c r="P133" s="87" t="s">
        <v>782</v>
      </c>
      <c r="Q133" s="87"/>
      <c r="R133" s="87" t="s">
        <v>790</v>
      </c>
      <c r="S133" s="2" t="s">
        <v>378</v>
      </c>
      <c r="T133" s="2" t="s">
        <v>383</v>
      </c>
      <c r="U133" s="2" t="s">
        <v>382</v>
      </c>
      <c r="V133" s="274" t="s">
        <v>1456</v>
      </c>
      <c r="W133" s="540"/>
      <c r="X133" s="540"/>
      <c r="Y133" s="540"/>
      <c r="Z133" s="87" t="s">
        <v>1459</v>
      </c>
    </row>
    <row r="134" spans="2:26" ht="15.9" customHeight="1" x14ac:dyDescent="0.2">
      <c r="B134" s="278"/>
      <c r="C134" s="549" t="s">
        <v>1504</v>
      </c>
      <c r="D134" s="550"/>
      <c r="E134" s="52">
        <v>4</v>
      </c>
      <c r="F134" s="94">
        <v>10.4</v>
      </c>
      <c r="G134" s="87" t="s">
        <v>561</v>
      </c>
      <c r="H134" s="87" t="s">
        <v>511</v>
      </c>
      <c r="I134" s="87" t="s">
        <v>351</v>
      </c>
      <c r="J134" s="299" t="s">
        <v>559</v>
      </c>
      <c r="K134" s="551"/>
      <c r="L134" s="300"/>
      <c r="M134" s="87" t="s">
        <v>1583</v>
      </c>
      <c r="N134" s="87" t="s">
        <v>1453</v>
      </c>
      <c r="O134" s="218" t="s">
        <v>62</v>
      </c>
      <c r="P134" s="87" t="s">
        <v>62</v>
      </c>
      <c r="Q134" s="87"/>
      <c r="R134" s="87" t="s">
        <v>776</v>
      </c>
      <c r="S134" s="2" t="s">
        <v>379</v>
      </c>
      <c r="T134" s="2" t="s">
        <v>379</v>
      </c>
      <c r="U134" s="2" t="s">
        <v>380</v>
      </c>
      <c r="V134" s="274" t="s">
        <v>1484</v>
      </c>
      <c r="W134" s="540"/>
      <c r="X134" s="540"/>
      <c r="Y134" s="540"/>
      <c r="Z134" s="2"/>
    </row>
    <row r="135" spans="2:26" ht="15.9" customHeight="1" x14ac:dyDescent="0.2">
      <c r="B135" s="278"/>
      <c r="C135" s="549" t="s">
        <v>1505</v>
      </c>
      <c r="D135" s="550"/>
      <c r="E135" s="52">
        <v>1</v>
      </c>
      <c r="F135" s="94">
        <v>10.6</v>
      </c>
      <c r="G135" s="87" t="s">
        <v>561</v>
      </c>
      <c r="H135" s="87" t="s">
        <v>516</v>
      </c>
      <c r="I135" s="87" t="s">
        <v>351</v>
      </c>
      <c r="J135" s="299" t="s">
        <v>559</v>
      </c>
      <c r="K135" s="551"/>
      <c r="L135" s="300"/>
      <c r="M135" s="87" t="s">
        <v>927</v>
      </c>
      <c r="N135" s="87" t="s">
        <v>1455</v>
      </c>
      <c r="O135" s="218" t="s">
        <v>62</v>
      </c>
      <c r="P135" s="87" t="s">
        <v>62</v>
      </c>
      <c r="Q135" s="87"/>
      <c r="R135" s="87" t="s">
        <v>62</v>
      </c>
      <c r="S135" s="2" t="s">
        <v>378</v>
      </c>
      <c r="T135" s="2" t="s">
        <v>384</v>
      </c>
      <c r="U135" s="2" t="s">
        <v>382</v>
      </c>
      <c r="V135" s="274" t="s">
        <v>1460</v>
      </c>
      <c r="W135" s="540"/>
      <c r="X135" s="540"/>
      <c r="Y135" s="540"/>
      <c r="Z135" s="2" t="s">
        <v>1462</v>
      </c>
    </row>
    <row r="136" spans="2:26" ht="15.9" customHeight="1" x14ac:dyDescent="0.2">
      <c r="B136" s="278"/>
      <c r="C136" s="549" t="s">
        <v>1505</v>
      </c>
      <c r="D136" s="550"/>
      <c r="E136" s="52">
        <v>2</v>
      </c>
      <c r="F136" s="94">
        <v>10.6</v>
      </c>
      <c r="G136" s="87" t="s">
        <v>561</v>
      </c>
      <c r="H136" s="87" t="s">
        <v>513</v>
      </c>
      <c r="I136" s="87" t="s">
        <v>352</v>
      </c>
      <c r="J136" s="274" t="s">
        <v>352</v>
      </c>
      <c r="K136" s="274"/>
      <c r="L136" s="274"/>
      <c r="M136" s="87" t="s">
        <v>1583</v>
      </c>
      <c r="N136" s="87" t="s">
        <v>1453</v>
      </c>
      <c r="O136" s="218" t="s">
        <v>364</v>
      </c>
      <c r="P136" s="87" t="s">
        <v>782</v>
      </c>
      <c r="Q136" s="87"/>
      <c r="R136" s="87" t="s">
        <v>776</v>
      </c>
      <c r="S136" s="2" t="s">
        <v>379</v>
      </c>
      <c r="T136" s="2" t="s">
        <v>379</v>
      </c>
      <c r="U136" s="2" t="s">
        <v>380</v>
      </c>
      <c r="V136" s="299" t="s">
        <v>1297</v>
      </c>
      <c r="W136" s="551"/>
      <c r="X136" s="551"/>
      <c r="Y136" s="300"/>
      <c r="Z136" s="2"/>
    </row>
    <row r="137" spans="2:26" ht="15.9" customHeight="1" x14ac:dyDescent="0.2">
      <c r="B137" s="278"/>
      <c r="C137" s="549" t="s">
        <v>1505</v>
      </c>
      <c r="D137" s="550"/>
      <c r="E137" s="52">
        <v>3</v>
      </c>
      <c r="F137" s="94">
        <v>10.6</v>
      </c>
      <c r="G137" s="87" t="s">
        <v>561</v>
      </c>
      <c r="H137" s="87" t="s">
        <v>517</v>
      </c>
      <c r="I137" s="87" t="s">
        <v>352</v>
      </c>
      <c r="J137" s="299" t="s">
        <v>352</v>
      </c>
      <c r="K137" s="551"/>
      <c r="L137" s="300"/>
      <c r="M137" s="87" t="s">
        <v>825</v>
      </c>
      <c r="N137" s="87" t="s">
        <v>1455</v>
      </c>
      <c r="O137" s="218" t="s">
        <v>364</v>
      </c>
      <c r="P137" s="87" t="s">
        <v>782</v>
      </c>
      <c r="Q137" s="87"/>
      <c r="R137" s="87" t="s">
        <v>790</v>
      </c>
      <c r="S137" s="2" t="s">
        <v>378</v>
      </c>
      <c r="T137" s="2" t="s">
        <v>383</v>
      </c>
      <c r="U137" s="2" t="s">
        <v>382</v>
      </c>
      <c r="V137" s="274" t="s">
        <v>1456</v>
      </c>
      <c r="W137" s="540"/>
      <c r="X137" s="540"/>
      <c r="Y137" s="540"/>
      <c r="Z137" s="87" t="s">
        <v>1459</v>
      </c>
    </row>
    <row r="138" spans="2:26" ht="15.9" customHeight="1" x14ac:dyDescent="0.2">
      <c r="B138" s="278"/>
      <c r="C138" s="549" t="s">
        <v>1505</v>
      </c>
      <c r="D138" s="550"/>
      <c r="E138" s="52">
        <v>4</v>
      </c>
      <c r="F138" s="94">
        <v>10.6</v>
      </c>
      <c r="G138" s="87" t="s">
        <v>561</v>
      </c>
      <c r="H138" s="87" t="s">
        <v>511</v>
      </c>
      <c r="I138" s="87" t="s">
        <v>352</v>
      </c>
      <c r="J138" s="274" t="s">
        <v>352</v>
      </c>
      <c r="K138" s="274"/>
      <c r="L138" s="274"/>
      <c r="M138" s="87" t="s">
        <v>1583</v>
      </c>
      <c r="N138" s="87" t="s">
        <v>1453</v>
      </c>
      <c r="O138" s="218" t="s">
        <v>364</v>
      </c>
      <c r="P138" s="87" t="s">
        <v>782</v>
      </c>
      <c r="Q138" s="87"/>
      <c r="R138" s="87" t="s">
        <v>776</v>
      </c>
      <c r="S138" s="2" t="s">
        <v>379</v>
      </c>
      <c r="T138" s="2" t="s">
        <v>379</v>
      </c>
      <c r="U138" s="2" t="s">
        <v>380</v>
      </c>
      <c r="V138" s="299" t="s">
        <v>1297</v>
      </c>
      <c r="W138" s="551"/>
      <c r="X138" s="551"/>
      <c r="Y138" s="300"/>
      <c r="Z138" s="2"/>
    </row>
    <row r="139" spans="2:26" ht="15.9" customHeight="1" x14ac:dyDescent="0.2">
      <c r="B139" s="278"/>
      <c r="C139" s="549" t="s">
        <v>1505</v>
      </c>
      <c r="D139" s="550"/>
      <c r="E139" s="52">
        <v>5</v>
      </c>
      <c r="F139" s="94">
        <v>10.6</v>
      </c>
      <c r="G139" s="87" t="s">
        <v>561</v>
      </c>
      <c r="H139" s="87" t="s">
        <v>511</v>
      </c>
      <c r="I139" s="87" t="s">
        <v>352</v>
      </c>
      <c r="J139" s="274" t="s">
        <v>352</v>
      </c>
      <c r="K139" s="274"/>
      <c r="L139" s="274"/>
      <c r="M139" s="87" t="s">
        <v>932</v>
      </c>
      <c r="N139" s="87" t="s">
        <v>1474</v>
      </c>
      <c r="O139" s="218" t="s">
        <v>1304</v>
      </c>
      <c r="P139" s="87" t="s">
        <v>1304</v>
      </c>
      <c r="Q139" s="87"/>
      <c r="R139" s="87" t="s">
        <v>790</v>
      </c>
      <c r="S139" s="2" t="s">
        <v>378</v>
      </c>
      <c r="T139" s="2" t="s">
        <v>383</v>
      </c>
      <c r="U139" s="2" t="s">
        <v>382</v>
      </c>
      <c r="V139" s="274" t="s">
        <v>1456</v>
      </c>
      <c r="W139" s="540"/>
      <c r="X139" s="540"/>
      <c r="Y139" s="540"/>
      <c r="Z139" s="2" t="s">
        <v>1459</v>
      </c>
    </row>
    <row r="140" spans="2:26" ht="15.9" customHeight="1" x14ac:dyDescent="0.2">
      <c r="B140" s="278"/>
      <c r="C140" s="549" t="s">
        <v>1505</v>
      </c>
      <c r="D140" s="550"/>
      <c r="E140" s="52">
        <v>6</v>
      </c>
      <c r="F140" s="94">
        <v>10.6</v>
      </c>
      <c r="G140" s="87" t="s">
        <v>350</v>
      </c>
      <c r="H140" s="87" t="s">
        <v>375</v>
      </c>
      <c r="I140" s="87" t="s">
        <v>352</v>
      </c>
      <c r="J140" s="274" t="s">
        <v>359</v>
      </c>
      <c r="K140" s="274"/>
      <c r="L140" s="274"/>
      <c r="M140" s="87" t="s">
        <v>933</v>
      </c>
      <c r="N140" s="87" t="s">
        <v>1474</v>
      </c>
      <c r="O140" s="218" t="s">
        <v>1304</v>
      </c>
      <c r="P140" s="87" t="s">
        <v>1304</v>
      </c>
      <c r="Q140" s="87"/>
      <c r="R140" s="87" t="s">
        <v>1304</v>
      </c>
      <c r="S140" s="2" t="s">
        <v>378</v>
      </c>
      <c r="T140" s="2" t="s">
        <v>383</v>
      </c>
      <c r="U140" s="2" t="s">
        <v>382</v>
      </c>
      <c r="V140" s="274" t="s">
        <v>1456</v>
      </c>
      <c r="W140" s="540"/>
      <c r="X140" s="540"/>
      <c r="Y140" s="540"/>
      <c r="Z140" s="2" t="s">
        <v>1475</v>
      </c>
    </row>
    <row r="141" spans="2:26" ht="15.9" customHeight="1" x14ac:dyDescent="0.2">
      <c r="B141" s="278"/>
      <c r="C141" s="549" t="s">
        <v>1506</v>
      </c>
      <c r="D141" s="550"/>
      <c r="E141" s="52">
        <v>1</v>
      </c>
      <c r="F141" s="94">
        <v>10.3</v>
      </c>
      <c r="G141" s="87" t="s">
        <v>561</v>
      </c>
      <c r="H141" s="87" t="s">
        <v>512</v>
      </c>
      <c r="I141" s="87" t="s">
        <v>352</v>
      </c>
      <c r="J141" s="299" t="s">
        <v>352</v>
      </c>
      <c r="K141" s="551"/>
      <c r="L141" s="300"/>
      <c r="M141" s="87" t="s">
        <v>826</v>
      </c>
      <c r="N141" s="87" t="s">
        <v>1455</v>
      </c>
      <c r="O141" s="218" t="s">
        <v>364</v>
      </c>
      <c r="P141" s="87" t="s">
        <v>782</v>
      </c>
      <c r="Q141" s="87"/>
      <c r="R141" s="87" t="s">
        <v>790</v>
      </c>
      <c r="S141" s="2" t="s">
        <v>378</v>
      </c>
      <c r="T141" s="2" t="s">
        <v>383</v>
      </c>
      <c r="U141" s="2" t="s">
        <v>382</v>
      </c>
      <c r="V141" s="274" t="s">
        <v>1456</v>
      </c>
      <c r="W141" s="540"/>
      <c r="X141" s="540"/>
      <c r="Y141" s="540"/>
      <c r="Z141" s="87" t="s">
        <v>1459</v>
      </c>
    </row>
    <row r="142" spans="2:26" ht="15.9" customHeight="1" x14ac:dyDescent="0.2">
      <c r="B142" s="278"/>
      <c r="C142" s="549" t="s">
        <v>1506</v>
      </c>
      <c r="D142" s="550"/>
      <c r="E142" s="52">
        <v>2</v>
      </c>
      <c r="F142" s="94">
        <v>10.3</v>
      </c>
      <c r="G142" s="87" t="s">
        <v>350</v>
      </c>
      <c r="H142" s="87" t="s">
        <v>376</v>
      </c>
      <c r="I142" s="87" t="s">
        <v>351</v>
      </c>
      <c r="J142" s="274" t="s">
        <v>559</v>
      </c>
      <c r="K142" s="274"/>
      <c r="L142" s="274"/>
      <c r="M142" s="87" t="s">
        <v>834</v>
      </c>
      <c r="N142" s="87" t="s">
        <v>1455</v>
      </c>
      <c r="O142" s="218" t="s">
        <v>364</v>
      </c>
      <c r="P142" s="87" t="s">
        <v>782</v>
      </c>
      <c r="Q142" s="87"/>
      <c r="R142" s="87" t="s">
        <v>1304</v>
      </c>
      <c r="S142" s="2" t="s">
        <v>378</v>
      </c>
      <c r="T142" s="2" t="s">
        <v>383</v>
      </c>
      <c r="U142" s="2" t="s">
        <v>382</v>
      </c>
      <c r="V142" s="274" t="s">
        <v>1456</v>
      </c>
      <c r="W142" s="540"/>
      <c r="X142" s="540"/>
      <c r="Y142" s="540"/>
      <c r="Z142" s="2" t="s">
        <v>1480</v>
      </c>
    </row>
    <row r="143" spans="2:26" ht="15.9" customHeight="1" x14ac:dyDescent="0.2">
      <c r="B143" s="278"/>
      <c r="C143" s="549" t="s">
        <v>1506</v>
      </c>
      <c r="D143" s="550"/>
      <c r="E143" s="52">
        <v>3</v>
      </c>
      <c r="F143" s="94">
        <v>10.3</v>
      </c>
      <c r="G143" s="87" t="s">
        <v>350</v>
      </c>
      <c r="H143" s="87" t="s">
        <v>373</v>
      </c>
      <c r="I143" s="87" t="s">
        <v>351</v>
      </c>
      <c r="J143" s="274" t="s">
        <v>559</v>
      </c>
      <c r="K143" s="274"/>
      <c r="L143" s="274"/>
      <c r="M143" s="87" t="s">
        <v>937</v>
      </c>
      <c r="N143" s="87" t="s">
        <v>1455</v>
      </c>
      <c r="O143" s="218" t="s">
        <v>363</v>
      </c>
      <c r="P143" s="87" t="s">
        <v>782</v>
      </c>
      <c r="Q143" s="87"/>
      <c r="R143" s="87" t="s">
        <v>1304</v>
      </c>
      <c r="S143" s="2" t="s">
        <v>378</v>
      </c>
      <c r="T143" s="2" t="s">
        <v>383</v>
      </c>
      <c r="U143" s="2" t="s">
        <v>382</v>
      </c>
      <c r="V143" s="274" t="s">
        <v>1456</v>
      </c>
      <c r="W143" s="540"/>
      <c r="X143" s="540"/>
      <c r="Y143" s="540"/>
      <c r="Z143" s="2" t="s">
        <v>1462</v>
      </c>
    </row>
    <row r="144" spans="2:26" ht="15.9" customHeight="1" x14ac:dyDescent="0.2">
      <c r="B144" s="278"/>
      <c r="C144" s="549" t="s">
        <v>1506</v>
      </c>
      <c r="D144" s="550"/>
      <c r="E144" s="52">
        <v>4</v>
      </c>
      <c r="F144" s="94">
        <v>10.3</v>
      </c>
      <c r="G144" s="87" t="s">
        <v>350</v>
      </c>
      <c r="H144" s="87" t="s">
        <v>373</v>
      </c>
      <c r="I144" s="87" t="s">
        <v>351</v>
      </c>
      <c r="J144" s="274" t="s">
        <v>559</v>
      </c>
      <c r="K144" s="274"/>
      <c r="L144" s="274"/>
      <c r="M144" s="87" t="s">
        <v>808</v>
      </c>
      <c r="N144" s="87" t="s">
        <v>1455</v>
      </c>
      <c r="O144" s="218" t="s">
        <v>363</v>
      </c>
      <c r="P144" s="87" t="s">
        <v>782</v>
      </c>
      <c r="Q144" s="87"/>
      <c r="R144" s="87" t="s">
        <v>1304</v>
      </c>
      <c r="S144" s="2" t="s">
        <v>378</v>
      </c>
      <c r="T144" s="2" t="s">
        <v>383</v>
      </c>
      <c r="U144" s="2" t="s">
        <v>382</v>
      </c>
      <c r="V144" s="274" t="s">
        <v>1456</v>
      </c>
      <c r="W144" s="540"/>
      <c r="X144" s="540"/>
      <c r="Y144" s="540"/>
      <c r="Z144" s="2" t="s">
        <v>1462</v>
      </c>
    </row>
    <row r="145" spans="2:26" ht="15.9" customHeight="1" x14ac:dyDescent="0.2">
      <c r="B145" s="278"/>
      <c r="C145" s="549" t="s">
        <v>1507</v>
      </c>
      <c r="D145" s="550"/>
      <c r="E145" s="52">
        <v>1</v>
      </c>
      <c r="F145" s="94">
        <v>5.9</v>
      </c>
      <c r="G145" s="87" t="s">
        <v>561</v>
      </c>
      <c r="H145" s="87" t="s">
        <v>512</v>
      </c>
      <c r="I145" s="87" t="s">
        <v>351</v>
      </c>
      <c r="J145" s="299" t="s">
        <v>559</v>
      </c>
      <c r="K145" s="551"/>
      <c r="L145" s="300"/>
      <c r="M145" s="87" t="s">
        <v>940</v>
      </c>
      <c r="N145" s="87" t="s">
        <v>1455</v>
      </c>
      <c r="O145" s="218" t="s">
        <v>62</v>
      </c>
      <c r="P145" s="87" t="s">
        <v>62</v>
      </c>
      <c r="Q145" s="87"/>
      <c r="R145" s="87" t="s">
        <v>62</v>
      </c>
      <c r="S145" s="2" t="s">
        <v>378</v>
      </c>
      <c r="T145" s="2" t="s">
        <v>384</v>
      </c>
      <c r="U145" s="2" t="s">
        <v>382</v>
      </c>
      <c r="V145" s="274" t="s">
        <v>1460</v>
      </c>
      <c r="W145" s="540"/>
      <c r="X145" s="540"/>
      <c r="Y145" s="540"/>
      <c r="Z145" s="2" t="s">
        <v>1462</v>
      </c>
    </row>
    <row r="146" spans="2:26" ht="15.9" customHeight="1" x14ac:dyDescent="0.2">
      <c r="B146" s="278"/>
      <c r="C146" s="549" t="s">
        <v>1507</v>
      </c>
      <c r="D146" s="550"/>
      <c r="E146" s="52">
        <v>2</v>
      </c>
      <c r="F146" s="94">
        <v>5.9</v>
      </c>
      <c r="G146" s="87" t="s">
        <v>561</v>
      </c>
      <c r="H146" s="87" t="s">
        <v>511</v>
      </c>
      <c r="I146" s="87" t="s">
        <v>352</v>
      </c>
      <c r="J146" s="299" t="s">
        <v>352</v>
      </c>
      <c r="K146" s="551"/>
      <c r="L146" s="300"/>
      <c r="M146" s="87" t="s">
        <v>942</v>
      </c>
      <c r="N146" s="87" t="s">
        <v>1455</v>
      </c>
      <c r="O146" s="218" t="s">
        <v>364</v>
      </c>
      <c r="P146" s="87" t="s">
        <v>782</v>
      </c>
      <c r="Q146" s="87"/>
      <c r="R146" s="87" t="s">
        <v>790</v>
      </c>
      <c r="S146" s="2" t="s">
        <v>378</v>
      </c>
      <c r="T146" s="2" t="s">
        <v>383</v>
      </c>
      <c r="U146" s="2" t="s">
        <v>382</v>
      </c>
      <c r="V146" s="274" t="s">
        <v>1456</v>
      </c>
      <c r="W146" s="540"/>
      <c r="X146" s="540"/>
      <c r="Y146" s="540"/>
      <c r="Z146" s="87" t="s">
        <v>1459</v>
      </c>
    </row>
    <row r="147" spans="2:26" ht="15.9" customHeight="1" x14ac:dyDescent="0.2">
      <c r="B147" s="278"/>
      <c r="C147" s="549" t="s">
        <v>711</v>
      </c>
      <c r="D147" s="550"/>
      <c r="E147" s="52">
        <v>3</v>
      </c>
      <c r="F147" s="94">
        <v>5.9</v>
      </c>
      <c r="G147" s="87" t="s">
        <v>561</v>
      </c>
      <c r="H147" s="87" t="s">
        <v>515</v>
      </c>
      <c r="I147" s="87" t="s">
        <v>352</v>
      </c>
      <c r="J147" s="299" t="s">
        <v>352</v>
      </c>
      <c r="K147" s="551"/>
      <c r="L147" s="300"/>
      <c r="M147" s="87" t="s">
        <v>777</v>
      </c>
      <c r="N147" s="87" t="s">
        <v>777</v>
      </c>
      <c r="O147" s="218" t="s">
        <v>364</v>
      </c>
      <c r="P147" s="87" t="s">
        <v>782</v>
      </c>
      <c r="Q147" s="87"/>
      <c r="R147" s="87" t="s">
        <v>776</v>
      </c>
      <c r="S147" s="2" t="s">
        <v>379</v>
      </c>
      <c r="T147" s="2" t="s">
        <v>379</v>
      </c>
      <c r="U147" s="2" t="s">
        <v>380</v>
      </c>
      <c r="V147" s="274" t="s">
        <v>777</v>
      </c>
      <c r="W147" s="540"/>
      <c r="X147" s="540"/>
      <c r="Y147" s="540"/>
      <c r="Z147" s="2" t="s">
        <v>846</v>
      </c>
    </row>
    <row r="148" spans="2:26" ht="15.9" customHeight="1" x14ac:dyDescent="0.2">
      <c r="B148" s="278"/>
      <c r="C148" s="549" t="s">
        <v>1507</v>
      </c>
      <c r="D148" s="550"/>
      <c r="E148" s="52">
        <v>4</v>
      </c>
      <c r="F148" s="94">
        <v>5.9</v>
      </c>
      <c r="G148" s="87" t="s">
        <v>561</v>
      </c>
      <c r="H148" s="87" t="s">
        <v>511</v>
      </c>
      <c r="I148" s="87" t="s">
        <v>351</v>
      </c>
      <c r="J148" s="299" t="s">
        <v>559</v>
      </c>
      <c r="K148" s="551"/>
      <c r="L148" s="300"/>
      <c r="M148" s="87" t="s">
        <v>944</v>
      </c>
      <c r="N148" s="87" t="s">
        <v>1455</v>
      </c>
      <c r="O148" s="218" t="s">
        <v>62</v>
      </c>
      <c r="P148" s="87" t="s">
        <v>62</v>
      </c>
      <c r="Q148" s="87"/>
      <c r="R148" s="87" t="s">
        <v>62</v>
      </c>
      <c r="S148" s="2" t="s">
        <v>378</v>
      </c>
      <c r="T148" s="2" t="s">
        <v>384</v>
      </c>
      <c r="U148" s="2" t="s">
        <v>382</v>
      </c>
      <c r="V148" s="274" t="s">
        <v>1460</v>
      </c>
      <c r="W148" s="540"/>
      <c r="X148" s="540"/>
      <c r="Y148" s="540"/>
      <c r="Z148" s="2" t="s">
        <v>1462</v>
      </c>
    </row>
    <row r="149" spans="2:26" ht="15.9" customHeight="1" x14ac:dyDescent="0.2">
      <c r="B149" s="278"/>
      <c r="C149" s="549" t="s">
        <v>712</v>
      </c>
      <c r="D149" s="550"/>
      <c r="E149" s="52">
        <v>1</v>
      </c>
      <c r="F149" s="94" t="s">
        <v>1509</v>
      </c>
      <c r="G149" s="87" t="s">
        <v>561</v>
      </c>
      <c r="H149" s="87" t="s">
        <v>512</v>
      </c>
      <c r="I149" s="87" t="s">
        <v>352</v>
      </c>
      <c r="J149" s="299" t="s">
        <v>352</v>
      </c>
      <c r="K149" s="551"/>
      <c r="L149" s="300"/>
      <c r="M149" s="87" t="s">
        <v>777</v>
      </c>
      <c r="N149" s="87" t="s">
        <v>777</v>
      </c>
      <c r="O149" s="218" t="s">
        <v>364</v>
      </c>
      <c r="P149" s="87" t="s">
        <v>782</v>
      </c>
      <c r="Q149" s="87"/>
      <c r="R149" s="87" t="s">
        <v>776</v>
      </c>
      <c r="S149" s="2" t="s">
        <v>379</v>
      </c>
      <c r="T149" s="2" t="s">
        <v>379</v>
      </c>
      <c r="U149" s="2" t="s">
        <v>380</v>
      </c>
      <c r="V149" s="274" t="s">
        <v>777</v>
      </c>
      <c r="W149" s="540"/>
      <c r="X149" s="540"/>
      <c r="Y149" s="540"/>
      <c r="Z149" s="2" t="s">
        <v>846</v>
      </c>
    </row>
    <row r="150" spans="2:26" ht="15.9" customHeight="1" x14ac:dyDescent="0.2">
      <c r="B150" s="278"/>
      <c r="C150" s="549" t="s">
        <v>1508</v>
      </c>
      <c r="D150" s="550"/>
      <c r="E150" s="52">
        <v>2</v>
      </c>
      <c r="F150" s="94" t="s">
        <v>1509</v>
      </c>
      <c r="G150" s="87" t="s">
        <v>561</v>
      </c>
      <c r="H150" s="87" t="s">
        <v>512</v>
      </c>
      <c r="I150" s="87" t="s">
        <v>361</v>
      </c>
      <c r="J150" s="274" t="s">
        <v>355</v>
      </c>
      <c r="K150" s="274"/>
      <c r="L150" s="274"/>
      <c r="M150" s="87" t="s">
        <v>1583</v>
      </c>
      <c r="N150" s="87" t="s">
        <v>1453</v>
      </c>
      <c r="O150" s="218" t="s">
        <v>364</v>
      </c>
      <c r="P150" s="87" t="s">
        <v>782</v>
      </c>
      <c r="Q150" s="87"/>
      <c r="R150" s="87" t="s">
        <v>776</v>
      </c>
      <c r="S150" s="2" t="s">
        <v>379</v>
      </c>
      <c r="T150" s="2" t="s">
        <v>379</v>
      </c>
      <c r="U150" s="2" t="s">
        <v>380</v>
      </c>
      <c r="V150" s="274" t="s">
        <v>1484</v>
      </c>
      <c r="W150" s="540"/>
      <c r="X150" s="540"/>
      <c r="Y150" s="540"/>
      <c r="Z150" s="2"/>
    </row>
    <row r="151" spans="2:26" ht="15.9" customHeight="1" x14ac:dyDescent="0.2">
      <c r="B151" s="278"/>
      <c r="C151" s="549" t="s">
        <v>1508</v>
      </c>
      <c r="D151" s="550"/>
      <c r="E151" s="52">
        <v>3</v>
      </c>
      <c r="F151" s="94" t="s">
        <v>1509</v>
      </c>
      <c r="G151" s="87" t="s">
        <v>561</v>
      </c>
      <c r="H151" s="87" t="s">
        <v>512</v>
      </c>
      <c r="I151" s="87" t="s">
        <v>351</v>
      </c>
      <c r="J151" s="299" t="s">
        <v>559</v>
      </c>
      <c r="K151" s="551"/>
      <c r="L151" s="300"/>
      <c r="M151" s="87" t="s">
        <v>1583</v>
      </c>
      <c r="N151" s="87" t="s">
        <v>1453</v>
      </c>
      <c r="O151" s="218" t="s">
        <v>362</v>
      </c>
      <c r="P151" s="87" t="s">
        <v>776</v>
      </c>
      <c r="Q151" s="87"/>
      <c r="R151" s="87" t="s">
        <v>776</v>
      </c>
      <c r="S151" s="2" t="s">
        <v>379</v>
      </c>
      <c r="T151" s="2" t="s">
        <v>379</v>
      </c>
      <c r="U151" s="2" t="s">
        <v>380</v>
      </c>
      <c r="V151" s="274" t="s">
        <v>1484</v>
      </c>
      <c r="W151" s="540"/>
      <c r="X151" s="540"/>
      <c r="Y151" s="540"/>
      <c r="Z151" s="2"/>
    </row>
    <row r="152" spans="2:26" ht="15.9" customHeight="1" x14ac:dyDescent="0.2">
      <c r="B152" s="278"/>
      <c r="C152" s="549" t="s">
        <v>1508</v>
      </c>
      <c r="D152" s="550"/>
      <c r="E152" s="52">
        <v>4</v>
      </c>
      <c r="F152" s="94" t="s">
        <v>1509</v>
      </c>
      <c r="G152" s="87" t="s">
        <v>561</v>
      </c>
      <c r="H152" s="87" t="s">
        <v>512</v>
      </c>
      <c r="I152" s="87" t="s">
        <v>361</v>
      </c>
      <c r="J152" s="274" t="s">
        <v>355</v>
      </c>
      <c r="K152" s="274"/>
      <c r="L152" s="274"/>
      <c r="M152" s="87" t="s">
        <v>1583</v>
      </c>
      <c r="N152" s="87" t="s">
        <v>1453</v>
      </c>
      <c r="O152" s="218" t="s">
        <v>364</v>
      </c>
      <c r="P152" s="87" t="s">
        <v>782</v>
      </c>
      <c r="Q152" s="87"/>
      <c r="R152" s="87" t="s">
        <v>776</v>
      </c>
      <c r="S152" s="2" t="s">
        <v>379</v>
      </c>
      <c r="T152" s="2" t="s">
        <v>379</v>
      </c>
      <c r="U152" s="2" t="s">
        <v>380</v>
      </c>
      <c r="V152" s="274" t="s">
        <v>1484</v>
      </c>
      <c r="W152" s="540"/>
      <c r="X152" s="540"/>
      <c r="Y152" s="540"/>
      <c r="Z152" s="2"/>
    </row>
    <row r="153" spans="2:26" ht="15.9" customHeight="1" x14ac:dyDescent="0.2">
      <c r="B153" s="278"/>
      <c r="C153" s="549" t="s">
        <v>1508</v>
      </c>
      <c r="D153" s="550"/>
      <c r="E153" s="52">
        <v>5</v>
      </c>
      <c r="F153" s="94" t="s">
        <v>1509</v>
      </c>
      <c r="G153" s="87" t="s">
        <v>561</v>
      </c>
      <c r="H153" s="87" t="s">
        <v>511</v>
      </c>
      <c r="I153" s="87" t="s">
        <v>352</v>
      </c>
      <c r="J153" s="299" t="s">
        <v>352</v>
      </c>
      <c r="K153" s="551"/>
      <c r="L153" s="300"/>
      <c r="M153" s="87" t="s">
        <v>953</v>
      </c>
      <c r="N153" s="87" t="s">
        <v>1455</v>
      </c>
      <c r="O153" s="218" t="s">
        <v>364</v>
      </c>
      <c r="P153" s="87" t="s">
        <v>782</v>
      </c>
      <c r="Q153" s="87"/>
      <c r="R153" s="87" t="s">
        <v>790</v>
      </c>
      <c r="S153" s="2" t="s">
        <v>378</v>
      </c>
      <c r="T153" s="2" t="s">
        <v>383</v>
      </c>
      <c r="U153" s="2" t="s">
        <v>382</v>
      </c>
      <c r="V153" s="274" t="s">
        <v>1456</v>
      </c>
      <c r="W153" s="540"/>
      <c r="X153" s="540"/>
      <c r="Y153" s="540"/>
      <c r="Z153" s="87" t="s">
        <v>1459</v>
      </c>
    </row>
    <row r="154" spans="2:26" ht="15.9" customHeight="1" x14ac:dyDescent="0.2">
      <c r="B154" s="278"/>
      <c r="C154" s="549" t="s">
        <v>1508</v>
      </c>
      <c r="D154" s="550"/>
      <c r="E154" s="52">
        <v>6</v>
      </c>
      <c r="F154" s="94" t="s">
        <v>1509</v>
      </c>
      <c r="G154" s="87" t="s">
        <v>561</v>
      </c>
      <c r="H154" s="87" t="s">
        <v>511</v>
      </c>
      <c r="I154" s="87" t="s">
        <v>351</v>
      </c>
      <c r="J154" s="299" t="s">
        <v>559</v>
      </c>
      <c r="K154" s="551"/>
      <c r="L154" s="300"/>
      <c r="M154" s="87" t="s">
        <v>1583</v>
      </c>
      <c r="N154" s="87" t="s">
        <v>1453</v>
      </c>
      <c r="O154" s="218" t="s">
        <v>62</v>
      </c>
      <c r="P154" s="87" t="s">
        <v>62</v>
      </c>
      <c r="Q154" s="87"/>
      <c r="R154" s="87" t="s">
        <v>776</v>
      </c>
      <c r="S154" s="2" t="s">
        <v>379</v>
      </c>
      <c r="T154" s="2" t="s">
        <v>379</v>
      </c>
      <c r="U154" s="2" t="s">
        <v>380</v>
      </c>
      <c r="V154" s="274" t="s">
        <v>1484</v>
      </c>
      <c r="W154" s="540"/>
      <c r="X154" s="540"/>
      <c r="Y154" s="540"/>
      <c r="Z154" s="2"/>
    </row>
    <row r="155" spans="2:26" ht="15.9" customHeight="1" x14ac:dyDescent="0.2">
      <c r="B155" s="278"/>
      <c r="C155" s="549" t="s">
        <v>1508</v>
      </c>
      <c r="D155" s="550"/>
      <c r="E155" s="52">
        <v>7</v>
      </c>
      <c r="F155" s="94" t="s">
        <v>1509</v>
      </c>
      <c r="G155" s="87" t="s">
        <v>350</v>
      </c>
      <c r="H155" s="87" t="s">
        <v>375</v>
      </c>
      <c r="I155" s="87" t="s">
        <v>351</v>
      </c>
      <c r="J155" s="274" t="s">
        <v>559</v>
      </c>
      <c r="K155" s="274"/>
      <c r="L155" s="274"/>
      <c r="M155" s="87" t="s">
        <v>956</v>
      </c>
      <c r="N155" s="87" t="s">
        <v>1455</v>
      </c>
      <c r="O155" s="218" t="s">
        <v>364</v>
      </c>
      <c r="P155" s="87" t="s">
        <v>782</v>
      </c>
      <c r="Q155" s="87"/>
      <c r="R155" s="87" t="s">
        <v>1304</v>
      </c>
      <c r="S155" s="2" t="s">
        <v>378</v>
      </c>
      <c r="T155" s="2" t="s">
        <v>383</v>
      </c>
      <c r="U155" s="2" t="s">
        <v>382</v>
      </c>
      <c r="V155" s="274" t="s">
        <v>1456</v>
      </c>
      <c r="W155" s="540"/>
      <c r="X155" s="540"/>
      <c r="Y155" s="540"/>
      <c r="Z155" s="2" t="s">
        <v>1462</v>
      </c>
    </row>
    <row r="156" spans="2:26" ht="15.9" customHeight="1" x14ac:dyDescent="0.2">
      <c r="B156" s="278"/>
      <c r="C156" s="549" t="s">
        <v>1510</v>
      </c>
      <c r="D156" s="550"/>
      <c r="E156" s="52">
        <v>1</v>
      </c>
      <c r="F156" s="94" t="s">
        <v>1509</v>
      </c>
      <c r="G156" s="87" t="s">
        <v>561</v>
      </c>
      <c r="H156" s="87" t="s">
        <v>517</v>
      </c>
      <c r="I156" s="87" t="s">
        <v>351</v>
      </c>
      <c r="J156" s="274" t="s">
        <v>357</v>
      </c>
      <c r="K156" s="274"/>
      <c r="L156" s="274"/>
      <c r="M156" s="87" t="s">
        <v>959</v>
      </c>
      <c r="N156" s="87" t="s">
        <v>1455</v>
      </c>
      <c r="O156" s="218" t="s">
        <v>363</v>
      </c>
      <c r="P156" s="87" t="s">
        <v>782</v>
      </c>
      <c r="Q156" s="87"/>
      <c r="R156" s="87" t="s">
        <v>781</v>
      </c>
      <c r="S156" s="2" t="s">
        <v>378</v>
      </c>
      <c r="T156" s="2" t="s">
        <v>383</v>
      </c>
      <c r="U156" s="2" t="s">
        <v>382</v>
      </c>
      <c r="V156" s="274" t="s">
        <v>1456</v>
      </c>
      <c r="W156" s="540"/>
      <c r="X156" s="540"/>
      <c r="Y156" s="540"/>
      <c r="Z156" s="2" t="s">
        <v>785</v>
      </c>
    </row>
    <row r="157" spans="2:26" ht="15.9" customHeight="1" x14ac:dyDescent="0.2">
      <c r="B157" s="278"/>
      <c r="C157" s="549" t="s">
        <v>714</v>
      </c>
      <c r="D157" s="550"/>
      <c r="E157" s="52">
        <v>2</v>
      </c>
      <c r="F157" s="94" t="s">
        <v>1509</v>
      </c>
      <c r="G157" s="87" t="s">
        <v>561</v>
      </c>
      <c r="H157" s="87" t="s">
        <v>511</v>
      </c>
      <c r="I157" s="87" t="s">
        <v>352</v>
      </c>
      <c r="J157" s="299" t="s">
        <v>352</v>
      </c>
      <c r="K157" s="551"/>
      <c r="L157" s="300"/>
      <c r="M157" s="87" t="s">
        <v>777</v>
      </c>
      <c r="N157" s="87" t="s">
        <v>777</v>
      </c>
      <c r="O157" s="218" t="s">
        <v>364</v>
      </c>
      <c r="P157" s="87" t="s">
        <v>782</v>
      </c>
      <c r="Q157" s="87"/>
      <c r="R157" s="87" t="s">
        <v>776</v>
      </c>
      <c r="S157" s="2" t="s">
        <v>379</v>
      </c>
      <c r="T157" s="2" t="s">
        <v>379</v>
      </c>
      <c r="U157" s="2" t="s">
        <v>380</v>
      </c>
      <c r="V157" s="274" t="s">
        <v>777</v>
      </c>
      <c r="W157" s="540"/>
      <c r="X157" s="540"/>
      <c r="Y157" s="540"/>
      <c r="Z157" s="2" t="s">
        <v>846</v>
      </c>
    </row>
    <row r="158" spans="2:26" ht="15.9" customHeight="1" x14ac:dyDescent="0.2">
      <c r="B158" s="278"/>
      <c r="C158" s="549" t="s">
        <v>1510</v>
      </c>
      <c r="D158" s="550"/>
      <c r="E158" s="52">
        <v>3</v>
      </c>
      <c r="F158" s="94" t="s">
        <v>1509</v>
      </c>
      <c r="G158" s="87" t="s">
        <v>561</v>
      </c>
      <c r="H158" s="87" t="s">
        <v>511</v>
      </c>
      <c r="I158" s="87" t="s">
        <v>352</v>
      </c>
      <c r="J158" s="299" t="s">
        <v>352</v>
      </c>
      <c r="K158" s="551"/>
      <c r="L158" s="300"/>
      <c r="M158" s="87" t="s">
        <v>827</v>
      </c>
      <c r="N158" s="87" t="s">
        <v>1455</v>
      </c>
      <c r="O158" s="218" t="s">
        <v>364</v>
      </c>
      <c r="P158" s="87" t="s">
        <v>782</v>
      </c>
      <c r="Q158" s="87"/>
      <c r="R158" s="87" t="s">
        <v>790</v>
      </c>
      <c r="S158" s="2" t="s">
        <v>378</v>
      </c>
      <c r="T158" s="2" t="s">
        <v>383</v>
      </c>
      <c r="U158" s="2" t="s">
        <v>382</v>
      </c>
      <c r="V158" s="274" t="s">
        <v>1456</v>
      </c>
      <c r="W158" s="540"/>
      <c r="X158" s="540"/>
      <c r="Y158" s="540"/>
      <c r="Z158" s="87" t="s">
        <v>1459</v>
      </c>
    </row>
    <row r="159" spans="2:26" ht="15.9" customHeight="1" x14ac:dyDescent="0.2">
      <c r="B159" s="278"/>
      <c r="C159" s="549" t="s">
        <v>714</v>
      </c>
      <c r="D159" s="550"/>
      <c r="E159" s="52">
        <v>4</v>
      </c>
      <c r="F159" s="94" t="s">
        <v>1509</v>
      </c>
      <c r="G159" s="87" t="s">
        <v>561</v>
      </c>
      <c r="H159" s="87" t="s">
        <v>511</v>
      </c>
      <c r="I159" s="87" t="s">
        <v>352</v>
      </c>
      <c r="J159" s="299" t="s">
        <v>352</v>
      </c>
      <c r="K159" s="551"/>
      <c r="L159" s="300"/>
      <c r="M159" s="87" t="s">
        <v>777</v>
      </c>
      <c r="N159" s="87" t="s">
        <v>777</v>
      </c>
      <c r="O159" s="218" t="s">
        <v>364</v>
      </c>
      <c r="P159" s="87" t="s">
        <v>782</v>
      </c>
      <c r="Q159" s="87"/>
      <c r="R159" s="87" t="s">
        <v>776</v>
      </c>
      <c r="S159" s="2" t="s">
        <v>379</v>
      </c>
      <c r="T159" s="2" t="s">
        <v>379</v>
      </c>
      <c r="U159" s="2" t="s">
        <v>380</v>
      </c>
      <c r="V159" s="274" t="s">
        <v>777</v>
      </c>
      <c r="W159" s="540"/>
      <c r="X159" s="540"/>
      <c r="Y159" s="540"/>
      <c r="Z159" s="2" t="s">
        <v>846</v>
      </c>
    </row>
    <row r="160" spans="2:26" ht="15.9" customHeight="1" x14ac:dyDescent="0.2">
      <c r="B160" s="278"/>
      <c r="C160" s="549" t="s">
        <v>1510</v>
      </c>
      <c r="D160" s="550"/>
      <c r="E160" s="52">
        <v>5</v>
      </c>
      <c r="F160" s="94" t="s">
        <v>1509</v>
      </c>
      <c r="G160" s="87" t="s">
        <v>350</v>
      </c>
      <c r="H160" s="87" t="s">
        <v>376</v>
      </c>
      <c r="I160" s="87" t="s">
        <v>351</v>
      </c>
      <c r="J160" s="274" t="s">
        <v>559</v>
      </c>
      <c r="K160" s="274"/>
      <c r="L160" s="274"/>
      <c r="M160" s="87" t="s">
        <v>956</v>
      </c>
      <c r="N160" s="87" t="s">
        <v>1455</v>
      </c>
      <c r="O160" s="218" t="s">
        <v>364</v>
      </c>
      <c r="P160" s="87" t="s">
        <v>782</v>
      </c>
      <c r="Q160" s="87"/>
      <c r="R160" s="87" t="s">
        <v>1304</v>
      </c>
      <c r="S160" s="2" t="s">
        <v>378</v>
      </c>
      <c r="T160" s="2" t="s">
        <v>383</v>
      </c>
      <c r="U160" s="2" t="s">
        <v>382</v>
      </c>
      <c r="V160" s="274" t="s">
        <v>1456</v>
      </c>
      <c r="W160" s="540"/>
      <c r="X160" s="540"/>
      <c r="Y160" s="540"/>
      <c r="Z160" s="2" t="s">
        <v>1462</v>
      </c>
    </row>
    <row r="161" spans="2:26" ht="15.9" customHeight="1" x14ac:dyDescent="0.2">
      <c r="B161" s="278"/>
      <c r="C161" s="549" t="s">
        <v>715</v>
      </c>
      <c r="D161" s="550"/>
      <c r="E161" s="52">
        <v>1</v>
      </c>
      <c r="F161" s="94">
        <v>5.7</v>
      </c>
      <c r="G161" s="87" t="s">
        <v>561</v>
      </c>
      <c r="H161" s="87" t="s">
        <v>511</v>
      </c>
      <c r="I161" s="87" t="s">
        <v>352</v>
      </c>
      <c r="J161" s="299" t="s">
        <v>352</v>
      </c>
      <c r="K161" s="551"/>
      <c r="L161" s="300"/>
      <c r="M161" s="87" t="s">
        <v>777</v>
      </c>
      <c r="N161" s="87" t="s">
        <v>777</v>
      </c>
      <c r="O161" s="218" t="s">
        <v>364</v>
      </c>
      <c r="P161" s="87" t="s">
        <v>782</v>
      </c>
      <c r="Q161" s="87"/>
      <c r="R161" s="87" t="s">
        <v>776</v>
      </c>
      <c r="S161" s="2" t="s">
        <v>379</v>
      </c>
      <c r="T161" s="2" t="s">
        <v>379</v>
      </c>
      <c r="U161" s="2" t="s">
        <v>380</v>
      </c>
      <c r="V161" s="274" t="s">
        <v>777</v>
      </c>
      <c r="W161" s="540"/>
      <c r="X161" s="540"/>
      <c r="Y161" s="540"/>
      <c r="Z161" s="2" t="s">
        <v>846</v>
      </c>
    </row>
    <row r="162" spans="2:26" ht="15.9" customHeight="1" x14ac:dyDescent="0.2">
      <c r="B162" s="278"/>
      <c r="C162" s="549" t="s">
        <v>1511</v>
      </c>
      <c r="D162" s="550"/>
      <c r="E162" s="52">
        <v>1</v>
      </c>
      <c r="F162" s="94">
        <v>6.1</v>
      </c>
      <c r="G162" s="87" t="s">
        <v>561</v>
      </c>
      <c r="H162" s="87" t="s">
        <v>513</v>
      </c>
      <c r="I162" s="87" t="s">
        <v>351</v>
      </c>
      <c r="J162" s="299" t="s">
        <v>559</v>
      </c>
      <c r="K162" s="551"/>
      <c r="L162" s="300"/>
      <c r="M162" s="87" t="s">
        <v>965</v>
      </c>
      <c r="N162" s="87" t="s">
        <v>1455</v>
      </c>
      <c r="O162" s="218" t="s">
        <v>62</v>
      </c>
      <c r="P162" s="87" t="s">
        <v>62</v>
      </c>
      <c r="Q162" s="87"/>
      <c r="R162" s="87" t="s">
        <v>62</v>
      </c>
      <c r="S162" s="2" t="s">
        <v>378</v>
      </c>
      <c r="T162" s="2" t="s">
        <v>384</v>
      </c>
      <c r="U162" s="2" t="s">
        <v>382</v>
      </c>
      <c r="V162" s="274" t="s">
        <v>1460</v>
      </c>
      <c r="W162" s="540"/>
      <c r="X162" s="540"/>
      <c r="Y162" s="540"/>
      <c r="Z162" s="2" t="s">
        <v>1462</v>
      </c>
    </row>
    <row r="163" spans="2:26" ht="15.9" customHeight="1" x14ac:dyDescent="0.2">
      <c r="B163" s="278"/>
      <c r="C163" s="549" t="s">
        <v>1511</v>
      </c>
      <c r="D163" s="550"/>
      <c r="E163" s="52">
        <v>2</v>
      </c>
      <c r="F163" s="94">
        <v>6.1</v>
      </c>
      <c r="G163" s="87" t="s">
        <v>350</v>
      </c>
      <c r="H163" s="87" t="s">
        <v>375</v>
      </c>
      <c r="I163" s="87" t="s">
        <v>351</v>
      </c>
      <c r="J163" s="299" t="s">
        <v>559</v>
      </c>
      <c r="K163" s="551"/>
      <c r="L163" s="300"/>
      <c r="M163" s="87" t="s">
        <v>1583</v>
      </c>
      <c r="N163" s="87" t="s">
        <v>1453</v>
      </c>
      <c r="O163" s="218" t="s">
        <v>364</v>
      </c>
      <c r="P163" s="87" t="s">
        <v>782</v>
      </c>
      <c r="Q163" s="87"/>
      <c r="R163" s="87" t="s">
        <v>1304</v>
      </c>
      <c r="S163" s="2" t="s">
        <v>379</v>
      </c>
      <c r="T163" s="2" t="s">
        <v>379</v>
      </c>
      <c r="U163" s="2" t="s">
        <v>380</v>
      </c>
      <c r="V163" s="274" t="s">
        <v>1488</v>
      </c>
      <c r="W163" s="540"/>
      <c r="X163" s="540"/>
      <c r="Y163" s="540"/>
      <c r="Z163" s="2"/>
    </row>
    <row r="164" spans="2:26" ht="15.9" customHeight="1" x14ac:dyDescent="0.2">
      <c r="B164" s="278"/>
      <c r="C164" s="549" t="s">
        <v>1511</v>
      </c>
      <c r="D164" s="550"/>
      <c r="E164" s="52">
        <v>3</v>
      </c>
      <c r="F164" s="94">
        <v>6.1</v>
      </c>
      <c r="G164" s="87" t="s">
        <v>350</v>
      </c>
      <c r="H164" s="87" t="s">
        <v>373</v>
      </c>
      <c r="I164" s="87" t="s">
        <v>351</v>
      </c>
      <c r="J164" s="274" t="s">
        <v>559</v>
      </c>
      <c r="K164" s="274"/>
      <c r="L164" s="274"/>
      <c r="M164" s="87" t="s">
        <v>970</v>
      </c>
      <c r="N164" s="87" t="s">
        <v>1455</v>
      </c>
      <c r="O164" s="218" t="s">
        <v>363</v>
      </c>
      <c r="P164" s="87" t="s">
        <v>782</v>
      </c>
      <c r="Q164" s="87"/>
      <c r="R164" s="87" t="s">
        <v>1304</v>
      </c>
      <c r="S164" s="2" t="s">
        <v>378</v>
      </c>
      <c r="T164" s="2" t="s">
        <v>383</v>
      </c>
      <c r="U164" s="2" t="s">
        <v>382</v>
      </c>
      <c r="V164" s="274" t="s">
        <v>1456</v>
      </c>
      <c r="W164" s="540"/>
      <c r="X164" s="540"/>
      <c r="Y164" s="540"/>
      <c r="Z164" s="2" t="s">
        <v>1462</v>
      </c>
    </row>
    <row r="165" spans="2:26" ht="15.9" customHeight="1" x14ac:dyDescent="0.2">
      <c r="B165" s="278"/>
      <c r="C165" s="549" t="s">
        <v>1511</v>
      </c>
      <c r="D165" s="550"/>
      <c r="E165" s="52">
        <v>4</v>
      </c>
      <c r="F165" s="94">
        <v>6.1</v>
      </c>
      <c r="G165" s="87" t="s">
        <v>350</v>
      </c>
      <c r="H165" s="87" t="s">
        <v>373</v>
      </c>
      <c r="I165" s="87" t="s">
        <v>351</v>
      </c>
      <c r="J165" s="274" t="s">
        <v>559</v>
      </c>
      <c r="K165" s="274"/>
      <c r="L165" s="274"/>
      <c r="M165" s="87" t="s">
        <v>972</v>
      </c>
      <c r="N165" s="87" t="s">
        <v>1455</v>
      </c>
      <c r="O165" s="218" t="s">
        <v>363</v>
      </c>
      <c r="P165" s="87" t="s">
        <v>782</v>
      </c>
      <c r="Q165" s="87"/>
      <c r="R165" s="87" t="s">
        <v>1304</v>
      </c>
      <c r="S165" s="2" t="s">
        <v>378</v>
      </c>
      <c r="T165" s="2" t="s">
        <v>383</v>
      </c>
      <c r="U165" s="2" t="s">
        <v>382</v>
      </c>
      <c r="V165" s="274" t="s">
        <v>1456</v>
      </c>
      <c r="W165" s="540"/>
      <c r="X165" s="540"/>
      <c r="Y165" s="540"/>
      <c r="Z165" s="2" t="s">
        <v>1462</v>
      </c>
    </row>
    <row r="166" spans="2:26" ht="15.9" customHeight="1" x14ac:dyDescent="0.2">
      <c r="B166" s="278"/>
      <c r="C166" s="549" t="s">
        <v>1512</v>
      </c>
      <c r="D166" s="550"/>
      <c r="E166" s="52">
        <v>1</v>
      </c>
      <c r="F166" s="94">
        <v>10.5</v>
      </c>
      <c r="G166" s="87" t="s">
        <v>561</v>
      </c>
      <c r="H166" s="87" t="s">
        <v>517</v>
      </c>
      <c r="I166" s="87" t="s">
        <v>351</v>
      </c>
      <c r="J166" s="274" t="s">
        <v>368</v>
      </c>
      <c r="K166" s="274"/>
      <c r="L166" s="274"/>
      <c r="M166" s="87" t="s">
        <v>974</v>
      </c>
      <c r="N166" s="87" t="s">
        <v>1455</v>
      </c>
      <c r="O166" s="218" t="s">
        <v>364</v>
      </c>
      <c r="P166" s="87" t="s">
        <v>782</v>
      </c>
      <c r="Q166" s="87"/>
      <c r="R166" s="87" t="s">
        <v>790</v>
      </c>
      <c r="S166" s="2" t="s">
        <v>378</v>
      </c>
      <c r="T166" s="2" t="s">
        <v>383</v>
      </c>
      <c r="U166" s="2" t="s">
        <v>382</v>
      </c>
      <c r="V166" s="274" t="s">
        <v>1456</v>
      </c>
      <c r="W166" s="540"/>
      <c r="X166" s="540"/>
      <c r="Y166" s="540"/>
      <c r="Z166" s="2" t="s">
        <v>1473</v>
      </c>
    </row>
    <row r="167" spans="2:26" ht="15.9" customHeight="1" x14ac:dyDescent="0.2">
      <c r="B167" s="278"/>
      <c r="C167" s="549" t="s">
        <v>1512</v>
      </c>
      <c r="D167" s="550"/>
      <c r="E167" s="52">
        <v>2</v>
      </c>
      <c r="F167" s="94">
        <v>10.5</v>
      </c>
      <c r="G167" s="87" t="s">
        <v>350</v>
      </c>
      <c r="H167" s="87" t="s">
        <v>376</v>
      </c>
      <c r="I167" s="87" t="s">
        <v>351</v>
      </c>
      <c r="J167" s="274" t="s">
        <v>559</v>
      </c>
      <c r="K167" s="274"/>
      <c r="L167" s="274"/>
      <c r="M167" s="87" t="s">
        <v>834</v>
      </c>
      <c r="N167" s="87" t="s">
        <v>1455</v>
      </c>
      <c r="O167" s="218" t="s">
        <v>364</v>
      </c>
      <c r="P167" s="87" t="s">
        <v>782</v>
      </c>
      <c r="Q167" s="87"/>
      <c r="R167" s="87" t="s">
        <v>1304</v>
      </c>
      <c r="S167" s="2" t="s">
        <v>378</v>
      </c>
      <c r="T167" s="2" t="s">
        <v>383</v>
      </c>
      <c r="U167" s="2" t="s">
        <v>382</v>
      </c>
      <c r="V167" s="274" t="s">
        <v>1456</v>
      </c>
      <c r="W167" s="540"/>
      <c r="X167" s="540"/>
      <c r="Y167" s="540"/>
      <c r="Z167" s="2" t="s">
        <v>1480</v>
      </c>
    </row>
    <row r="168" spans="2:26" ht="15.9" customHeight="1" x14ac:dyDescent="0.2">
      <c r="B168" s="278"/>
      <c r="C168" s="549" t="s">
        <v>718</v>
      </c>
      <c r="D168" s="550"/>
      <c r="E168" s="52">
        <v>1</v>
      </c>
      <c r="F168" s="94">
        <v>10.6</v>
      </c>
      <c r="G168" s="87" t="s">
        <v>561</v>
      </c>
      <c r="H168" s="87" t="s">
        <v>513</v>
      </c>
      <c r="I168" s="87" t="s">
        <v>352</v>
      </c>
      <c r="J168" s="299" t="s">
        <v>352</v>
      </c>
      <c r="K168" s="551"/>
      <c r="L168" s="300"/>
      <c r="M168" s="87" t="s">
        <v>777</v>
      </c>
      <c r="N168" s="87" t="s">
        <v>777</v>
      </c>
      <c r="O168" s="218" t="s">
        <v>364</v>
      </c>
      <c r="P168" s="87" t="s">
        <v>782</v>
      </c>
      <c r="Q168" s="87"/>
      <c r="R168" s="87" t="s">
        <v>776</v>
      </c>
      <c r="S168" s="2" t="s">
        <v>379</v>
      </c>
      <c r="T168" s="2" t="s">
        <v>379</v>
      </c>
      <c r="U168" s="2" t="s">
        <v>380</v>
      </c>
      <c r="V168" s="274" t="s">
        <v>777</v>
      </c>
      <c r="W168" s="540"/>
      <c r="X168" s="540"/>
      <c r="Y168" s="540"/>
      <c r="Z168" s="2" t="s">
        <v>846</v>
      </c>
    </row>
    <row r="169" spans="2:26" ht="15.9" customHeight="1" x14ac:dyDescent="0.2">
      <c r="B169" s="278"/>
      <c r="C169" s="549" t="s">
        <v>1513</v>
      </c>
      <c r="D169" s="550"/>
      <c r="E169" s="52">
        <v>2</v>
      </c>
      <c r="F169" s="94">
        <v>10.6</v>
      </c>
      <c r="G169" s="87" t="s">
        <v>561</v>
      </c>
      <c r="H169" s="87" t="s">
        <v>511</v>
      </c>
      <c r="I169" s="87" t="s">
        <v>352</v>
      </c>
      <c r="J169" s="299" t="s">
        <v>352</v>
      </c>
      <c r="K169" s="551"/>
      <c r="L169" s="300"/>
      <c r="M169" s="87" t="s">
        <v>978</v>
      </c>
      <c r="N169" s="87" t="s">
        <v>1455</v>
      </c>
      <c r="O169" s="218" t="s">
        <v>364</v>
      </c>
      <c r="P169" s="87" t="s">
        <v>782</v>
      </c>
      <c r="Q169" s="87"/>
      <c r="R169" s="87" t="s">
        <v>790</v>
      </c>
      <c r="S169" s="2" t="s">
        <v>378</v>
      </c>
      <c r="T169" s="2" t="s">
        <v>383</v>
      </c>
      <c r="U169" s="2" t="s">
        <v>382</v>
      </c>
      <c r="V169" s="274" t="s">
        <v>1456</v>
      </c>
      <c r="W169" s="540"/>
      <c r="X169" s="540"/>
      <c r="Y169" s="540"/>
      <c r="Z169" s="87" t="s">
        <v>1459</v>
      </c>
    </row>
    <row r="170" spans="2:26" ht="15.9" customHeight="1" x14ac:dyDescent="0.2">
      <c r="B170" s="278"/>
      <c r="C170" s="549" t="s">
        <v>718</v>
      </c>
      <c r="D170" s="550"/>
      <c r="E170" s="52">
        <v>3</v>
      </c>
      <c r="F170" s="94">
        <v>10.6</v>
      </c>
      <c r="G170" s="87" t="s">
        <v>561</v>
      </c>
      <c r="H170" s="87" t="s">
        <v>509</v>
      </c>
      <c r="I170" s="87" t="s">
        <v>352</v>
      </c>
      <c r="J170" s="299" t="s">
        <v>352</v>
      </c>
      <c r="K170" s="551"/>
      <c r="L170" s="300"/>
      <c r="M170" s="87" t="s">
        <v>777</v>
      </c>
      <c r="N170" s="87" t="s">
        <v>777</v>
      </c>
      <c r="O170" s="218" t="s">
        <v>364</v>
      </c>
      <c r="P170" s="87" t="s">
        <v>782</v>
      </c>
      <c r="Q170" s="87"/>
      <c r="R170" s="87" t="s">
        <v>776</v>
      </c>
      <c r="S170" s="2" t="s">
        <v>379</v>
      </c>
      <c r="T170" s="2" t="s">
        <v>379</v>
      </c>
      <c r="U170" s="2" t="s">
        <v>380</v>
      </c>
      <c r="V170" s="274" t="s">
        <v>777</v>
      </c>
      <c r="W170" s="540"/>
      <c r="X170" s="540"/>
      <c r="Y170" s="540"/>
      <c r="Z170" s="2" t="s">
        <v>846</v>
      </c>
    </row>
    <row r="171" spans="2:26" ht="15.9" customHeight="1" x14ac:dyDescent="0.2">
      <c r="B171" s="278"/>
      <c r="C171" s="549" t="s">
        <v>719</v>
      </c>
      <c r="D171" s="550"/>
      <c r="E171" s="52">
        <v>1</v>
      </c>
      <c r="F171" s="94">
        <v>10.5</v>
      </c>
      <c r="G171" s="87" t="s">
        <v>561</v>
      </c>
      <c r="H171" s="87" t="s">
        <v>510</v>
      </c>
      <c r="I171" s="87" t="s">
        <v>352</v>
      </c>
      <c r="J171" s="299" t="s">
        <v>352</v>
      </c>
      <c r="K171" s="551"/>
      <c r="L171" s="300"/>
      <c r="M171" s="87" t="s">
        <v>777</v>
      </c>
      <c r="N171" s="87" t="s">
        <v>777</v>
      </c>
      <c r="O171" s="218" t="s">
        <v>364</v>
      </c>
      <c r="P171" s="87" t="s">
        <v>782</v>
      </c>
      <c r="Q171" s="87"/>
      <c r="R171" s="87" t="s">
        <v>776</v>
      </c>
      <c r="S171" s="2" t="s">
        <v>379</v>
      </c>
      <c r="T171" s="2" t="s">
        <v>379</v>
      </c>
      <c r="U171" s="2" t="s">
        <v>380</v>
      </c>
      <c r="V171" s="274" t="s">
        <v>777</v>
      </c>
      <c r="W171" s="540"/>
      <c r="X171" s="540"/>
      <c r="Y171" s="540"/>
      <c r="Z171" s="2" t="s">
        <v>846</v>
      </c>
    </row>
    <row r="172" spans="2:26" ht="15.9" customHeight="1" x14ac:dyDescent="0.2">
      <c r="B172" s="278"/>
      <c r="C172" s="549" t="s">
        <v>1514</v>
      </c>
      <c r="D172" s="550"/>
      <c r="E172" s="52">
        <v>2</v>
      </c>
      <c r="F172" s="94">
        <v>10.5</v>
      </c>
      <c r="G172" s="87" t="s">
        <v>561</v>
      </c>
      <c r="H172" s="87" t="s">
        <v>513</v>
      </c>
      <c r="I172" s="87" t="s">
        <v>351</v>
      </c>
      <c r="J172" s="274" t="s">
        <v>357</v>
      </c>
      <c r="K172" s="274"/>
      <c r="L172" s="274"/>
      <c r="M172" s="87" t="s">
        <v>832</v>
      </c>
      <c r="N172" s="87" t="s">
        <v>1455</v>
      </c>
      <c r="O172" s="218" t="s">
        <v>364</v>
      </c>
      <c r="P172" s="87" t="s">
        <v>782</v>
      </c>
      <c r="Q172" s="87"/>
      <c r="R172" s="87" t="s">
        <v>790</v>
      </c>
      <c r="S172" s="2" t="s">
        <v>378</v>
      </c>
      <c r="T172" s="2" t="s">
        <v>383</v>
      </c>
      <c r="U172" s="2" t="s">
        <v>382</v>
      </c>
      <c r="V172" s="274" t="s">
        <v>1456</v>
      </c>
      <c r="W172" s="540"/>
      <c r="X172" s="540"/>
      <c r="Y172" s="540"/>
      <c r="Z172" s="87" t="s">
        <v>981</v>
      </c>
    </row>
    <row r="173" spans="2:26" ht="15.9" customHeight="1" x14ac:dyDescent="0.2">
      <c r="B173" s="278"/>
      <c r="C173" s="549" t="s">
        <v>1515</v>
      </c>
      <c r="D173" s="550"/>
      <c r="E173" s="52">
        <v>1</v>
      </c>
      <c r="F173" s="94">
        <v>10.199999999999999</v>
      </c>
      <c r="G173" s="87" t="s">
        <v>348</v>
      </c>
      <c r="H173" s="87" t="s">
        <v>370</v>
      </c>
      <c r="I173" s="87" t="s">
        <v>351</v>
      </c>
      <c r="J173" s="274" t="s">
        <v>357</v>
      </c>
      <c r="K173" s="274"/>
      <c r="L173" s="274"/>
      <c r="M173" s="87" t="s">
        <v>1517</v>
      </c>
      <c r="N173" s="87" t="s">
        <v>1474</v>
      </c>
      <c r="O173" s="218" t="s">
        <v>1304</v>
      </c>
      <c r="P173" s="87" t="s">
        <v>1304</v>
      </c>
      <c r="Q173" s="87"/>
      <c r="R173" s="87" t="s">
        <v>1304</v>
      </c>
      <c r="S173" s="2" t="s">
        <v>378</v>
      </c>
      <c r="T173" s="2" t="s">
        <v>383</v>
      </c>
      <c r="U173" s="2" t="s">
        <v>382</v>
      </c>
      <c r="V173" s="274" t="s">
        <v>1456</v>
      </c>
      <c r="W173" s="540"/>
      <c r="X173" s="540"/>
      <c r="Y173" s="540"/>
      <c r="Z173" s="87" t="s">
        <v>1518</v>
      </c>
    </row>
    <row r="174" spans="2:26" ht="15.9" customHeight="1" x14ac:dyDescent="0.2">
      <c r="B174" s="278"/>
      <c r="C174" s="549" t="s">
        <v>1515</v>
      </c>
      <c r="D174" s="550"/>
      <c r="E174" s="52">
        <v>2</v>
      </c>
      <c r="F174" s="94">
        <v>10.199999999999999</v>
      </c>
      <c r="G174" s="87" t="s">
        <v>561</v>
      </c>
      <c r="H174" s="87" t="s">
        <v>516</v>
      </c>
      <c r="I174" s="87" t="s">
        <v>352</v>
      </c>
      <c r="J174" s="299" t="s">
        <v>352</v>
      </c>
      <c r="K174" s="551"/>
      <c r="L174" s="300"/>
      <c r="M174" s="87" t="s">
        <v>983</v>
      </c>
      <c r="N174" s="87" t="s">
        <v>1495</v>
      </c>
      <c r="O174" s="218" t="s">
        <v>364</v>
      </c>
      <c r="P174" s="87" t="s">
        <v>782</v>
      </c>
      <c r="Q174" s="87"/>
      <c r="R174" s="87" t="s">
        <v>781</v>
      </c>
      <c r="S174" s="2" t="s">
        <v>378</v>
      </c>
      <c r="T174" s="2" t="s">
        <v>383</v>
      </c>
      <c r="U174" s="2" t="s">
        <v>382</v>
      </c>
      <c r="V174" s="274" t="s">
        <v>1456</v>
      </c>
      <c r="W174" s="540"/>
      <c r="X174" s="540"/>
      <c r="Y174" s="540"/>
      <c r="Z174" s="87" t="s">
        <v>1519</v>
      </c>
    </row>
    <row r="175" spans="2:26" ht="15.9" customHeight="1" x14ac:dyDescent="0.2">
      <c r="B175" s="278"/>
      <c r="C175" s="549" t="s">
        <v>1515</v>
      </c>
      <c r="D175" s="550"/>
      <c r="E175" s="52">
        <v>3</v>
      </c>
      <c r="F175" s="94">
        <v>10.199999999999999</v>
      </c>
      <c r="G175" s="87" t="s">
        <v>561</v>
      </c>
      <c r="H175" s="87" t="s">
        <v>516</v>
      </c>
      <c r="I175" s="87" t="s">
        <v>351</v>
      </c>
      <c r="J175" s="274" t="s">
        <v>559</v>
      </c>
      <c r="K175" s="274"/>
      <c r="L175" s="274"/>
      <c r="M175" s="87" t="s">
        <v>937</v>
      </c>
      <c r="N175" s="87" t="s">
        <v>1474</v>
      </c>
      <c r="O175" s="218" t="s">
        <v>1304</v>
      </c>
      <c r="P175" s="87" t="s">
        <v>1304</v>
      </c>
      <c r="Q175" s="87"/>
      <c r="R175" s="87" t="s">
        <v>62</v>
      </c>
      <c r="S175" s="2" t="s">
        <v>378</v>
      </c>
      <c r="T175" s="2" t="s">
        <v>384</v>
      </c>
      <c r="U175" s="2" t="s">
        <v>382</v>
      </c>
      <c r="V175" s="274" t="s">
        <v>1460</v>
      </c>
      <c r="W175" s="540"/>
      <c r="X175" s="540"/>
      <c r="Y175" s="540"/>
      <c r="Z175" s="2" t="s">
        <v>1462</v>
      </c>
    </row>
    <row r="176" spans="2:26" ht="15.9" customHeight="1" x14ac:dyDescent="0.2">
      <c r="B176" s="278"/>
      <c r="C176" s="549" t="s">
        <v>713</v>
      </c>
      <c r="D176" s="550"/>
      <c r="E176" s="52">
        <v>4</v>
      </c>
      <c r="F176" s="94">
        <v>10.199999999999999</v>
      </c>
      <c r="G176" s="87" t="s">
        <v>561</v>
      </c>
      <c r="H176" s="87" t="s">
        <v>517</v>
      </c>
      <c r="I176" s="87" t="s">
        <v>352</v>
      </c>
      <c r="J176" s="299" t="s">
        <v>352</v>
      </c>
      <c r="K176" s="551"/>
      <c r="L176" s="300"/>
      <c r="M176" s="87" t="s">
        <v>777</v>
      </c>
      <c r="N176" s="87" t="s">
        <v>777</v>
      </c>
      <c r="O176" s="218" t="s">
        <v>364</v>
      </c>
      <c r="P176" s="87" t="s">
        <v>782</v>
      </c>
      <c r="Q176" s="87"/>
      <c r="R176" s="87" t="s">
        <v>776</v>
      </c>
      <c r="S176" s="2" t="s">
        <v>379</v>
      </c>
      <c r="T176" s="2" t="s">
        <v>379</v>
      </c>
      <c r="U176" s="2" t="s">
        <v>380</v>
      </c>
      <c r="V176" s="274" t="s">
        <v>777</v>
      </c>
      <c r="W176" s="540"/>
      <c r="X176" s="540"/>
      <c r="Y176" s="540"/>
      <c r="Z176" s="2" t="s">
        <v>846</v>
      </c>
    </row>
    <row r="177" spans="2:26" ht="15.9" customHeight="1" x14ac:dyDescent="0.2">
      <c r="B177" s="278"/>
      <c r="C177" s="549" t="s">
        <v>713</v>
      </c>
      <c r="D177" s="550"/>
      <c r="E177" s="52">
        <v>5</v>
      </c>
      <c r="F177" s="94">
        <v>10.199999999999999</v>
      </c>
      <c r="G177" s="87" t="s">
        <v>561</v>
      </c>
      <c r="H177" s="87" t="s">
        <v>511</v>
      </c>
      <c r="I177" s="87" t="s">
        <v>352</v>
      </c>
      <c r="J177" s="299" t="s">
        <v>352</v>
      </c>
      <c r="K177" s="551"/>
      <c r="L177" s="300"/>
      <c r="M177" s="87" t="s">
        <v>777</v>
      </c>
      <c r="N177" s="87" t="s">
        <v>777</v>
      </c>
      <c r="O177" s="218" t="s">
        <v>364</v>
      </c>
      <c r="P177" s="87" t="s">
        <v>782</v>
      </c>
      <c r="Q177" s="87"/>
      <c r="R177" s="87" t="s">
        <v>776</v>
      </c>
      <c r="S177" s="2" t="s">
        <v>379</v>
      </c>
      <c r="T177" s="2" t="s">
        <v>379</v>
      </c>
      <c r="U177" s="2" t="s">
        <v>380</v>
      </c>
      <c r="V177" s="274" t="s">
        <v>777</v>
      </c>
      <c r="W177" s="540"/>
      <c r="X177" s="540"/>
      <c r="Y177" s="540"/>
      <c r="Z177" s="2" t="s">
        <v>846</v>
      </c>
    </row>
    <row r="178" spans="2:26" ht="15.9" customHeight="1" x14ac:dyDescent="0.2">
      <c r="B178" s="278"/>
      <c r="C178" s="549" t="s">
        <v>1515</v>
      </c>
      <c r="D178" s="550"/>
      <c r="E178" s="52">
        <v>6</v>
      </c>
      <c r="F178" s="94">
        <v>10.199999999999999</v>
      </c>
      <c r="G178" s="87" t="s">
        <v>561</v>
      </c>
      <c r="H178" s="87" t="s">
        <v>517</v>
      </c>
      <c r="I178" s="87" t="s">
        <v>352</v>
      </c>
      <c r="J178" s="299" t="s">
        <v>352</v>
      </c>
      <c r="K178" s="551"/>
      <c r="L178" s="300"/>
      <c r="M178" s="87" t="s">
        <v>984</v>
      </c>
      <c r="N178" s="87" t="s">
        <v>1455</v>
      </c>
      <c r="O178" s="218" t="s">
        <v>364</v>
      </c>
      <c r="P178" s="87" t="s">
        <v>782</v>
      </c>
      <c r="Q178" s="87"/>
      <c r="R178" s="87" t="s">
        <v>790</v>
      </c>
      <c r="S178" s="2" t="s">
        <v>378</v>
      </c>
      <c r="T178" s="2" t="s">
        <v>383</v>
      </c>
      <c r="U178" s="2" t="s">
        <v>382</v>
      </c>
      <c r="V178" s="274" t="s">
        <v>1456</v>
      </c>
      <c r="W178" s="540"/>
      <c r="X178" s="540"/>
      <c r="Y178" s="540"/>
      <c r="Z178" s="87" t="s">
        <v>1459</v>
      </c>
    </row>
    <row r="179" spans="2:26" ht="15.9" customHeight="1" x14ac:dyDescent="0.2">
      <c r="B179" s="278"/>
      <c r="C179" s="549" t="s">
        <v>1515</v>
      </c>
      <c r="D179" s="550"/>
      <c r="E179" s="52">
        <v>7</v>
      </c>
      <c r="F179" s="94">
        <v>10.199999999999999</v>
      </c>
      <c r="G179" s="87" t="s">
        <v>350</v>
      </c>
      <c r="H179" s="87" t="s">
        <v>375</v>
      </c>
      <c r="I179" s="87" t="s">
        <v>352</v>
      </c>
      <c r="J179" s="274" t="s">
        <v>359</v>
      </c>
      <c r="K179" s="274"/>
      <c r="L179" s="274"/>
      <c r="M179" s="87" t="s">
        <v>985</v>
      </c>
      <c r="N179" s="87" t="s">
        <v>1474</v>
      </c>
      <c r="O179" s="218" t="s">
        <v>1304</v>
      </c>
      <c r="P179" s="87" t="s">
        <v>1304</v>
      </c>
      <c r="Q179" s="87"/>
      <c r="R179" s="87" t="s">
        <v>1304</v>
      </c>
      <c r="S179" s="2" t="s">
        <v>378</v>
      </c>
      <c r="T179" s="2" t="s">
        <v>383</v>
      </c>
      <c r="U179" s="2" t="s">
        <v>382</v>
      </c>
      <c r="V179" s="274" t="s">
        <v>1456</v>
      </c>
      <c r="W179" s="540"/>
      <c r="X179" s="540"/>
      <c r="Y179" s="540"/>
      <c r="Z179" s="2" t="s">
        <v>1475</v>
      </c>
    </row>
    <row r="180" spans="2:26" ht="15.9" customHeight="1" x14ac:dyDescent="0.2">
      <c r="B180" s="278"/>
      <c r="C180" s="549" t="s">
        <v>1515</v>
      </c>
      <c r="D180" s="550"/>
      <c r="E180" s="52">
        <v>8</v>
      </c>
      <c r="F180" s="94">
        <v>10.199999999999999</v>
      </c>
      <c r="G180" s="87" t="s">
        <v>350</v>
      </c>
      <c r="H180" s="87" t="s">
        <v>373</v>
      </c>
      <c r="I180" s="87" t="s">
        <v>351</v>
      </c>
      <c r="J180" s="274" t="s">
        <v>559</v>
      </c>
      <c r="K180" s="274"/>
      <c r="L180" s="274"/>
      <c r="M180" s="87" t="s">
        <v>986</v>
      </c>
      <c r="N180" s="87" t="s">
        <v>1455</v>
      </c>
      <c r="O180" s="218" t="s">
        <v>363</v>
      </c>
      <c r="P180" s="87" t="s">
        <v>782</v>
      </c>
      <c r="Q180" s="87"/>
      <c r="R180" s="87" t="s">
        <v>1304</v>
      </c>
      <c r="S180" s="2" t="s">
        <v>378</v>
      </c>
      <c r="T180" s="2" t="s">
        <v>383</v>
      </c>
      <c r="U180" s="2" t="s">
        <v>382</v>
      </c>
      <c r="V180" s="274" t="s">
        <v>1456</v>
      </c>
      <c r="W180" s="540"/>
      <c r="X180" s="540"/>
      <c r="Y180" s="540"/>
      <c r="Z180" s="2" t="s">
        <v>1462</v>
      </c>
    </row>
    <row r="181" spans="2:26" ht="15.9" customHeight="1" x14ac:dyDescent="0.2">
      <c r="B181" s="278"/>
      <c r="C181" s="549" t="s">
        <v>720</v>
      </c>
      <c r="D181" s="550"/>
      <c r="E181" s="52">
        <v>1</v>
      </c>
      <c r="F181" s="94">
        <v>10.6</v>
      </c>
      <c r="G181" s="87" t="s">
        <v>561</v>
      </c>
      <c r="H181" s="87" t="s">
        <v>510</v>
      </c>
      <c r="I181" s="87" t="s">
        <v>352</v>
      </c>
      <c r="J181" s="274" t="s">
        <v>352</v>
      </c>
      <c r="K181" s="274"/>
      <c r="L181" s="274"/>
      <c r="M181" s="87" t="s">
        <v>777</v>
      </c>
      <c r="N181" s="87" t="s">
        <v>1455</v>
      </c>
      <c r="O181" s="218" t="s">
        <v>364</v>
      </c>
      <c r="P181" s="87" t="s">
        <v>782</v>
      </c>
      <c r="Q181" s="87"/>
      <c r="R181" s="87" t="s">
        <v>776</v>
      </c>
      <c r="S181" s="2" t="s">
        <v>378</v>
      </c>
      <c r="T181" s="2" t="s">
        <v>383</v>
      </c>
      <c r="U181" s="2" t="s">
        <v>382</v>
      </c>
      <c r="V181" s="274" t="s">
        <v>1456</v>
      </c>
      <c r="W181" s="540"/>
      <c r="X181" s="540"/>
      <c r="Y181" s="540"/>
      <c r="Z181" s="2" t="s">
        <v>1287</v>
      </c>
    </row>
    <row r="182" spans="2:26" ht="15.9" customHeight="1" x14ac:dyDescent="0.2">
      <c r="B182" s="278"/>
      <c r="C182" s="549" t="s">
        <v>720</v>
      </c>
      <c r="D182" s="550"/>
      <c r="E182" s="52">
        <v>2</v>
      </c>
      <c r="F182" s="94">
        <v>10.6</v>
      </c>
      <c r="G182" s="87" t="s">
        <v>561</v>
      </c>
      <c r="H182" s="87" t="s">
        <v>510</v>
      </c>
      <c r="I182" s="87" t="s">
        <v>352</v>
      </c>
      <c r="J182" s="274" t="s">
        <v>352</v>
      </c>
      <c r="K182" s="274"/>
      <c r="L182" s="274"/>
      <c r="M182" s="87" t="s">
        <v>777</v>
      </c>
      <c r="N182" s="87" t="s">
        <v>1474</v>
      </c>
      <c r="O182" s="218" t="s">
        <v>1304</v>
      </c>
      <c r="P182" s="87" t="s">
        <v>1304</v>
      </c>
      <c r="Q182" s="87"/>
      <c r="R182" s="87" t="s">
        <v>776</v>
      </c>
      <c r="S182" s="2" t="s">
        <v>378</v>
      </c>
      <c r="T182" s="2" t="s">
        <v>383</v>
      </c>
      <c r="U182" s="2" t="s">
        <v>382</v>
      </c>
      <c r="V182" s="274" t="s">
        <v>1456</v>
      </c>
      <c r="W182" s="540"/>
      <c r="X182" s="540"/>
      <c r="Y182" s="540"/>
      <c r="Z182" s="2" t="s">
        <v>1287</v>
      </c>
    </row>
    <row r="183" spans="2:26" ht="15.9" customHeight="1" x14ac:dyDescent="0.2">
      <c r="B183" s="278"/>
      <c r="C183" s="549" t="s">
        <v>720</v>
      </c>
      <c r="D183" s="550"/>
      <c r="E183" s="52">
        <v>3</v>
      </c>
      <c r="F183" s="94">
        <v>10.6</v>
      </c>
      <c r="G183" s="87" t="s">
        <v>561</v>
      </c>
      <c r="H183" s="87" t="s">
        <v>509</v>
      </c>
      <c r="I183" s="87" t="s">
        <v>352</v>
      </c>
      <c r="J183" s="274" t="s">
        <v>352</v>
      </c>
      <c r="K183" s="274"/>
      <c r="L183" s="274"/>
      <c r="M183" s="87" t="s">
        <v>777</v>
      </c>
      <c r="N183" s="87" t="s">
        <v>1455</v>
      </c>
      <c r="O183" s="218" t="s">
        <v>364</v>
      </c>
      <c r="P183" s="87" t="s">
        <v>782</v>
      </c>
      <c r="Q183" s="87"/>
      <c r="R183" s="87" t="s">
        <v>776</v>
      </c>
      <c r="S183" s="2" t="s">
        <v>378</v>
      </c>
      <c r="T183" s="2" t="s">
        <v>383</v>
      </c>
      <c r="U183" s="2" t="s">
        <v>382</v>
      </c>
      <c r="V183" s="274" t="s">
        <v>1456</v>
      </c>
      <c r="W183" s="540"/>
      <c r="X183" s="540"/>
      <c r="Y183" s="540"/>
      <c r="Z183" s="2" t="s">
        <v>1287</v>
      </c>
    </row>
    <row r="184" spans="2:26" ht="15.9" customHeight="1" x14ac:dyDescent="0.2">
      <c r="B184" s="278"/>
      <c r="C184" s="549" t="s">
        <v>1520</v>
      </c>
      <c r="D184" s="550"/>
      <c r="E184" s="52">
        <v>4</v>
      </c>
      <c r="F184" s="94">
        <v>10.6</v>
      </c>
      <c r="G184" s="87" t="s">
        <v>350</v>
      </c>
      <c r="H184" s="87" t="s">
        <v>375</v>
      </c>
      <c r="I184" s="87" t="s">
        <v>352</v>
      </c>
      <c r="J184" s="274" t="s">
        <v>359</v>
      </c>
      <c r="K184" s="274"/>
      <c r="L184" s="274"/>
      <c r="M184" s="87" t="s">
        <v>988</v>
      </c>
      <c r="N184" s="87" t="s">
        <v>1474</v>
      </c>
      <c r="O184" s="218" t="s">
        <v>1304</v>
      </c>
      <c r="P184" s="87" t="s">
        <v>1304</v>
      </c>
      <c r="Q184" s="87"/>
      <c r="R184" s="87" t="s">
        <v>1304</v>
      </c>
      <c r="S184" s="2" t="s">
        <v>378</v>
      </c>
      <c r="T184" s="2" t="s">
        <v>383</v>
      </c>
      <c r="U184" s="2" t="s">
        <v>382</v>
      </c>
      <c r="V184" s="274" t="s">
        <v>1456</v>
      </c>
      <c r="W184" s="540"/>
      <c r="X184" s="540"/>
      <c r="Y184" s="540"/>
      <c r="Z184" s="2" t="s">
        <v>1475</v>
      </c>
    </row>
    <row r="185" spans="2:26" ht="15.9" customHeight="1" x14ac:dyDescent="0.2">
      <c r="B185" s="278"/>
      <c r="C185" s="549" t="s">
        <v>721</v>
      </c>
      <c r="D185" s="550"/>
      <c r="E185" s="52">
        <v>1</v>
      </c>
      <c r="F185" s="94">
        <v>10.3</v>
      </c>
      <c r="G185" s="87" t="s">
        <v>561</v>
      </c>
      <c r="H185" s="87" t="s">
        <v>510</v>
      </c>
      <c r="I185" s="87" t="s">
        <v>352</v>
      </c>
      <c r="J185" s="274" t="s">
        <v>352</v>
      </c>
      <c r="K185" s="274"/>
      <c r="L185" s="274"/>
      <c r="M185" s="87" t="s">
        <v>777</v>
      </c>
      <c r="N185" s="87" t="s">
        <v>1474</v>
      </c>
      <c r="O185" s="218" t="s">
        <v>1304</v>
      </c>
      <c r="P185" s="87" t="s">
        <v>1304</v>
      </c>
      <c r="Q185" s="87"/>
      <c r="R185" s="87" t="s">
        <v>776</v>
      </c>
      <c r="S185" s="2" t="s">
        <v>378</v>
      </c>
      <c r="T185" s="2" t="s">
        <v>383</v>
      </c>
      <c r="U185" s="2" t="s">
        <v>382</v>
      </c>
      <c r="V185" s="274" t="s">
        <v>1456</v>
      </c>
      <c r="W185" s="540"/>
      <c r="X185" s="540"/>
      <c r="Y185" s="540"/>
      <c r="Z185" s="2" t="s">
        <v>1287</v>
      </c>
    </row>
    <row r="186" spans="2:26" ht="15.9" customHeight="1" x14ac:dyDescent="0.2">
      <c r="B186" s="278"/>
      <c r="C186" s="549" t="s">
        <v>1521</v>
      </c>
      <c r="D186" s="550"/>
      <c r="E186" s="52">
        <v>2</v>
      </c>
      <c r="F186" s="94">
        <v>10.3</v>
      </c>
      <c r="G186" s="87" t="s">
        <v>561</v>
      </c>
      <c r="H186" s="87" t="s">
        <v>512</v>
      </c>
      <c r="I186" s="87" t="s">
        <v>352</v>
      </c>
      <c r="J186" s="299" t="s">
        <v>352</v>
      </c>
      <c r="K186" s="551"/>
      <c r="L186" s="300"/>
      <c r="M186" s="87" t="s">
        <v>989</v>
      </c>
      <c r="N186" s="87" t="s">
        <v>1455</v>
      </c>
      <c r="O186" s="218" t="s">
        <v>364</v>
      </c>
      <c r="P186" s="87" t="s">
        <v>782</v>
      </c>
      <c r="Q186" s="87"/>
      <c r="R186" s="87" t="s">
        <v>790</v>
      </c>
      <c r="S186" s="2" t="s">
        <v>378</v>
      </c>
      <c r="T186" s="2" t="s">
        <v>383</v>
      </c>
      <c r="U186" s="2" t="s">
        <v>382</v>
      </c>
      <c r="V186" s="274" t="s">
        <v>1456</v>
      </c>
      <c r="W186" s="540"/>
      <c r="X186" s="540"/>
      <c r="Y186" s="540"/>
      <c r="Z186" s="87" t="s">
        <v>1459</v>
      </c>
    </row>
    <row r="187" spans="2:26" ht="15.9" customHeight="1" x14ac:dyDescent="0.2">
      <c r="B187" s="278"/>
      <c r="C187" s="549" t="s">
        <v>721</v>
      </c>
      <c r="D187" s="550"/>
      <c r="E187" s="52">
        <v>3</v>
      </c>
      <c r="F187" s="94">
        <v>10.3</v>
      </c>
      <c r="G187" s="87" t="s">
        <v>561</v>
      </c>
      <c r="H187" s="87" t="s">
        <v>512</v>
      </c>
      <c r="I187" s="87" t="s">
        <v>352</v>
      </c>
      <c r="J187" s="299" t="s">
        <v>352</v>
      </c>
      <c r="K187" s="551"/>
      <c r="L187" s="300"/>
      <c r="M187" s="87" t="s">
        <v>777</v>
      </c>
      <c r="N187" s="87" t="s">
        <v>777</v>
      </c>
      <c r="O187" s="218" t="s">
        <v>364</v>
      </c>
      <c r="P187" s="87" t="s">
        <v>782</v>
      </c>
      <c r="Q187" s="87"/>
      <c r="R187" s="87" t="s">
        <v>776</v>
      </c>
      <c r="S187" s="2" t="s">
        <v>379</v>
      </c>
      <c r="T187" s="2" t="s">
        <v>379</v>
      </c>
      <c r="U187" s="2" t="s">
        <v>380</v>
      </c>
      <c r="V187" s="274" t="s">
        <v>777</v>
      </c>
      <c r="W187" s="540"/>
      <c r="X187" s="540"/>
      <c r="Y187" s="540"/>
      <c r="Z187" s="2" t="s">
        <v>846</v>
      </c>
    </row>
    <row r="188" spans="2:26" ht="15.9" customHeight="1" x14ac:dyDescent="0.2">
      <c r="B188" s="278"/>
      <c r="C188" s="549" t="s">
        <v>721</v>
      </c>
      <c r="D188" s="550"/>
      <c r="E188" s="52">
        <v>4</v>
      </c>
      <c r="F188" s="94">
        <v>10.3</v>
      </c>
      <c r="G188" s="87" t="s">
        <v>561</v>
      </c>
      <c r="H188" s="87" t="s">
        <v>509</v>
      </c>
      <c r="I188" s="87" t="s">
        <v>352</v>
      </c>
      <c r="J188" s="274" t="s">
        <v>352</v>
      </c>
      <c r="K188" s="274"/>
      <c r="L188" s="274"/>
      <c r="M188" s="87" t="s">
        <v>777</v>
      </c>
      <c r="N188" s="87" t="s">
        <v>1455</v>
      </c>
      <c r="O188" s="218" t="s">
        <v>363</v>
      </c>
      <c r="P188" s="87" t="s">
        <v>782</v>
      </c>
      <c r="Q188" s="87"/>
      <c r="R188" s="87" t="s">
        <v>776</v>
      </c>
      <c r="S188" s="2" t="s">
        <v>378</v>
      </c>
      <c r="T188" s="2" t="s">
        <v>383</v>
      </c>
      <c r="U188" s="2" t="s">
        <v>382</v>
      </c>
      <c r="V188" s="274" t="s">
        <v>1456</v>
      </c>
      <c r="W188" s="540"/>
      <c r="X188" s="540"/>
      <c r="Y188" s="540"/>
      <c r="Z188" s="2" t="s">
        <v>1287</v>
      </c>
    </row>
    <row r="189" spans="2:26" ht="15.9" customHeight="1" x14ac:dyDescent="0.2">
      <c r="B189" s="278"/>
      <c r="C189" s="549" t="s">
        <v>721</v>
      </c>
      <c r="D189" s="550"/>
      <c r="E189" s="52">
        <v>5</v>
      </c>
      <c r="F189" s="94">
        <v>10.3</v>
      </c>
      <c r="G189" s="87" t="s">
        <v>561</v>
      </c>
      <c r="H189" s="87" t="s">
        <v>509</v>
      </c>
      <c r="I189" s="87" t="s">
        <v>352</v>
      </c>
      <c r="J189" s="274" t="s">
        <v>352</v>
      </c>
      <c r="K189" s="274"/>
      <c r="L189" s="274"/>
      <c r="M189" s="87" t="s">
        <v>777</v>
      </c>
      <c r="N189" s="87" t="s">
        <v>1474</v>
      </c>
      <c r="O189" s="218" t="s">
        <v>1304</v>
      </c>
      <c r="P189" s="87" t="s">
        <v>1304</v>
      </c>
      <c r="Q189" s="87"/>
      <c r="R189" s="87" t="s">
        <v>776</v>
      </c>
      <c r="S189" s="2" t="s">
        <v>378</v>
      </c>
      <c r="T189" s="2" t="s">
        <v>383</v>
      </c>
      <c r="U189" s="2" t="s">
        <v>382</v>
      </c>
      <c r="V189" s="274" t="s">
        <v>1456</v>
      </c>
      <c r="W189" s="540"/>
      <c r="X189" s="540"/>
      <c r="Y189" s="540"/>
      <c r="Z189" s="2" t="s">
        <v>1287</v>
      </c>
    </row>
    <row r="190" spans="2:26" ht="15.9" customHeight="1" x14ac:dyDescent="0.2">
      <c r="B190" s="278"/>
      <c r="C190" s="549" t="s">
        <v>1521</v>
      </c>
      <c r="D190" s="550"/>
      <c r="E190" s="52">
        <v>6</v>
      </c>
      <c r="F190" s="94">
        <v>10.3</v>
      </c>
      <c r="G190" s="87" t="s">
        <v>350</v>
      </c>
      <c r="H190" s="87" t="s">
        <v>375</v>
      </c>
      <c r="I190" s="87" t="s">
        <v>352</v>
      </c>
      <c r="J190" s="274" t="s">
        <v>359</v>
      </c>
      <c r="K190" s="274"/>
      <c r="L190" s="274"/>
      <c r="M190" s="87" t="s">
        <v>991</v>
      </c>
      <c r="N190" s="87" t="s">
        <v>1474</v>
      </c>
      <c r="O190" s="218" t="s">
        <v>1304</v>
      </c>
      <c r="P190" s="87" t="s">
        <v>1304</v>
      </c>
      <c r="Q190" s="87"/>
      <c r="R190" s="87" t="s">
        <v>1304</v>
      </c>
      <c r="S190" s="2" t="s">
        <v>378</v>
      </c>
      <c r="T190" s="2" t="s">
        <v>383</v>
      </c>
      <c r="U190" s="2" t="s">
        <v>382</v>
      </c>
      <c r="V190" s="274" t="s">
        <v>1456</v>
      </c>
      <c r="W190" s="540"/>
      <c r="X190" s="540"/>
      <c r="Y190" s="540"/>
      <c r="Z190" s="2" t="s">
        <v>1475</v>
      </c>
    </row>
    <row r="191" spans="2:26" ht="15.9" customHeight="1" x14ac:dyDescent="0.2">
      <c r="B191" s="278"/>
      <c r="C191" s="549" t="s">
        <v>722</v>
      </c>
      <c r="D191" s="550"/>
      <c r="E191" s="52">
        <v>1</v>
      </c>
      <c r="F191" s="94">
        <v>10.5</v>
      </c>
      <c r="G191" s="87" t="s">
        <v>561</v>
      </c>
      <c r="H191" s="87" t="s">
        <v>510</v>
      </c>
      <c r="I191" s="87" t="s">
        <v>352</v>
      </c>
      <c r="J191" s="274" t="s">
        <v>352</v>
      </c>
      <c r="K191" s="274"/>
      <c r="L191" s="274"/>
      <c r="M191" s="87" t="s">
        <v>777</v>
      </c>
      <c r="N191" s="87" t="s">
        <v>1455</v>
      </c>
      <c r="O191" s="218" t="s">
        <v>364</v>
      </c>
      <c r="P191" s="87" t="s">
        <v>782</v>
      </c>
      <c r="Q191" s="87"/>
      <c r="R191" s="87" t="s">
        <v>776</v>
      </c>
      <c r="S191" s="2" t="s">
        <v>378</v>
      </c>
      <c r="T191" s="2" t="s">
        <v>383</v>
      </c>
      <c r="U191" s="2" t="s">
        <v>382</v>
      </c>
      <c r="V191" s="274" t="s">
        <v>1456</v>
      </c>
      <c r="W191" s="540"/>
      <c r="X191" s="540"/>
      <c r="Y191" s="540"/>
      <c r="Z191" s="2" t="s">
        <v>1287</v>
      </c>
    </row>
    <row r="192" spans="2:26" ht="15.9" customHeight="1" x14ac:dyDescent="0.2">
      <c r="B192" s="278"/>
      <c r="C192" s="549" t="s">
        <v>722</v>
      </c>
      <c r="D192" s="550"/>
      <c r="E192" s="52">
        <v>2</v>
      </c>
      <c r="F192" s="94">
        <v>10.5</v>
      </c>
      <c r="G192" s="87" t="s">
        <v>561</v>
      </c>
      <c r="H192" s="87" t="s">
        <v>510</v>
      </c>
      <c r="I192" s="87" t="s">
        <v>352</v>
      </c>
      <c r="J192" s="274" t="s">
        <v>352</v>
      </c>
      <c r="K192" s="274"/>
      <c r="L192" s="274"/>
      <c r="M192" s="87" t="s">
        <v>777</v>
      </c>
      <c r="N192" s="87" t="s">
        <v>1474</v>
      </c>
      <c r="O192" s="218" t="s">
        <v>1304</v>
      </c>
      <c r="P192" s="87" t="s">
        <v>1304</v>
      </c>
      <c r="Q192" s="87"/>
      <c r="R192" s="87" t="s">
        <v>776</v>
      </c>
      <c r="S192" s="2" t="s">
        <v>378</v>
      </c>
      <c r="T192" s="2" t="s">
        <v>383</v>
      </c>
      <c r="U192" s="2" t="s">
        <v>382</v>
      </c>
      <c r="V192" s="274" t="s">
        <v>1456</v>
      </c>
      <c r="W192" s="540"/>
      <c r="X192" s="540"/>
      <c r="Y192" s="540"/>
      <c r="Z192" s="2" t="s">
        <v>1287</v>
      </c>
    </row>
    <row r="193" spans="2:26" ht="15.9" customHeight="1" x14ac:dyDescent="0.2">
      <c r="B193" s="278"/>
      <c r="C193" s="549" t="s">
        <v>722</v>
      </c>
      <c r="D193" s="550"/>
      <c r="E193" s="52">
        <v>3</v>
      </c>
      <c r="F193" s="94">
        <v>10.5</v>
      </c>
      <c r="G193" s="87" t="s">
        <v>561</v>
      </c>
      <c r="H193" s="87" t="s">
        <v>512</v>
      </c>
      <c r="I193" s="87" t="s">
        <v>352</v>
      </c>
      <c r="J193" s="299" t="s">
        <v>352</v>
      </c>
      <c r="K193" s="551"/>
      <c r="L193" s="300"/>
      <c r="M193" s="87" t="s">
        <v>777</v>
      </c>
      <c r="N193" s="87" t="s">
        <v>777</v>
      </c>
      <c r="O193" s="218" t="s">
        <v>364</v>
      </c>
      <c r="P193" s="87" t="s">
        <v>782</v>
      </c>
      <c r="Q193" s="87"/>
      <c r="R193" s="87" t="s">
        <v>776</v>
      </c>
      <c r="S193" s="2" t="s">
        <v>379</v>
      </c>
      <c r="T193" s="2" t="s">
        <v>379</v>
      </c>
      <c r="U193" s="2" t="s">
        <v>380</v>
      </c>
      <c r="V193" s="274" t="s">
        <v>777</v>
      </c>
      <c r="W193" s="540"/>
      <c r="X193" s="540"/>
      <c r="Y193" s="540"/>
      <c r="Z193" s="2" t="s">
        <v>846</v>
      </c>
    </row>
    <row r="194" spans="2:26" ht="15.9" customHeight="1" x14ac:dyDescent="0.2">
      <c r="B194" s="278"/>
      <c r="C194" s="549" t="s">
        <v>722</v>
      </c>
      <c r="D194" s="550"/>
      <c r="E194" s="52">
        <v>4</v>
      </c>
      <c r="F194" s="94">
        <v>10.5</v>
      </c>
      <c r="G194" s="87" t="s">
        <v>561</v>
      </c>
      <c r="H194" s="87" t="s">
        <v>513</v>
      </c>
      <c r="I194" s="87" t="s">
        <v>352</v>
      </c>
      <c r="J194" s="299" t="s">
        <v>352</v>
      </c>
      <c r="K194" s="551"/>
      <c r="L194" s="300"/>
      <c r="M194" s="87" t="s">
        <v>777</v>
      </c>
      <c r="N194" s="87" t="s">
        <v>777</v>
      </c>
      <c r="O194" s="218" t="s">
        <v>364</v>
      </c>
      <c r="P194" s="87" t="s">
        <v>782</v>
      </c>
      <c r="Q194" s="87"/>
      <c r="R194" s="87" t="s">
        <v>776</v>
      </c>
      <c r="S194" s="2" t="s">
        <v>379</v>
      </c>
      <c r="T194" s="2" t="s">
        <v>379</v>
      </c>
      <c r="U194" s="2" t="s">
        <v>380</v>
      </c>
      <c r="V194" s="274" t="s">
        <v>777</v>
      </c>
      <c r="W194" s="540"/>
      <c r="X194" s="540"/>
      <c r="Y194" s="540"/>
      <c r="Z194" s="2" t="s">
        <v>846</v>
      </c>
    </row>
    <row r="195" spans="2:26" ht="15.9" customHeight="1" x14ac:dyDescent="0.2">
      <c r="B195" s="278"/>
      <c r="C195" s="549" t="s">
        <v>1522</v>
      </c>
      <c r="D195" s="550"/>
      <c r="E195" s="52">
        <v>5</v>
      </c>
      <c r="F195" s="94">
        <v>10.5</v>
      </c>
      <c r="G195" s="87" t="s">
        <v>561</v>
      </c>
      <c r="H195" s="87" t="s">
        <v>511</v>
      </c>
      <c r="I195" s="87" t="s">
        <v>352</v>
      </c>
      <c r="J195" s="299" t="s">
        <v>352</v>
      </c>
      <c r="K195" s="551"/>
      <c r="L195" s="300"/>
      <c r="M195" s="87" t="s">
        <v>1249</v>
      </c>
      <c r="N195" s="87" t="s">
        <v>1455</v>
      </c>
      <c r="O195" s="218" t="s">
        <v>364</v>
      </c>
      <c r="P195" s="87" t="s">
        <v>782</v>
      </c>
      <c r="Q195" s="87"/>
      <c r="R195" s="87" t="s">
        <v>790</v>
      </c>
      <c r="S195" s="2" t="s">
        <v>378</v>
      </c>
      <c r="T195" s="2" t="s">
        <v>383</v>
      </c>
      <c r="U195" s="2" t="s">
        <v>382</v>
      </c>
      <c r="V195" s="274" t="s">
        <v>1456</v>
      </c>
      <c r="W195" s="540"/>
      <c r="X195" s="540"/>
      <c r="Y195" s="540"/>
      <c r="Z195" s="87" t="s">
        <v>1459</v>
      </c>
    </row>
    <row r="196" spans="2:26" ht="15.9" customHeight="1" x14ac:dyDescent="0.2">
      <c r="B196" s="278"/>
      <c r="C196" s="549" t="s">
        <v>1522</v>
      </c>
      <c r="D196" s="550"/>
      <c r="E196" s="52">
        <v>6</v>
      </c>
      <c r="F196" s="94">
        <v>10.5</v>
      </c>
      <c r="G196" s="87" t="s">
        <v>350</v>
      </c>
      <c r="H196" s="87" t="s">
        <v>373</v>
      </c>
      <c r="I196" s="87" t="s">
        <v>351</v>
      </c>
      <c r="J196" s="274" t="s">
        <v>559</v>
      </c>
      <c r="K196" s="274"/>
      <c r="L196" s="274"/>
      <c r="M196" s="87" t="s">
        <v>992</v>
      </c>
      <c r="N196" s="87" t="s">
        <v>1455</v>
      </c>
      <c r="O196" s="218" t="s">
        <v>363</v>
      </c>
      <c r="P196" s="87" t="s">
        <v>782</v>
      </c>
      <c r="Q196" s="87"/>
      <c r="R196" s="87" t="s">
        <v>1304</v>
      </c>
      <c r="S196" s="2" t="s">
        <v>378</v>
      </c>
      <c r="T196" s="2" t="s">
        <v>383</v>
      </c>
      <c r="U196" s="2" t="s">
        <v>382</v>
      </c>
      <c r="V196" s="274" t="s">
        <v>1456</v>
      </c>
      <c r="W196" s="540"/>
      <c r="X196" s="540"/>
      <c r="Y196" s="540"/>
      <c r="Z196" s="2" t="s">
        <v>1462</v>
      </c>
    </row>
    <row r="197" spans="2:26" ht="15.9" customHeight="1" x14ac:dyDescent="0.2">
      <c r="B197" s="278"/>
      <c r="C197" s="549" t="s">
        <v>1522</v>
      </c>
      <c r="D197" s="550"/>
      <c r="E197" s="52">
        <v>7</v>
      </c>
      <c r="F197" s="94">
        <v>10.5</v>
      </c>
      <c r="G197" s="87" t="s">
        <v>350</v>
      </c>
      <c r="H197" s="87" t="s">
        <v>376</v>
      </c>
      <c r="I197" s="87" t="s">
        <v>351</v>
      </c>
      <c r="J197" s="274" t="s">
        <v>559</v>
      </c>
      <c r="K197" s="274"/>
      <c r="L197" s="274"/>
      <c r="M197" s="87" t="s">
        <v>956</v>
      </c>
      <c r="N197" s="87" t="s">
        <v>1455</v>
      </c>
      <c r="O197" s="218" t="s">
        <v>364</v>
      </c>
      <c r="P197" s="87" t="s">
        <v>782</v>
      </c>
      <c r="Q197" s="87"/>
      <c r="R197" s="87" t="s">
        <v>1304</v>
      </c>
      <c r="S197" s="2" t="s">
        <v>378</v>
      </c>
      <c r="T197" s="2" t="s">
        <v>383</v>
      </c>
      <c r="U197" s="2" t="s">
        <v>382</v>
      </c>
      <c r="V197" s="274" t="s">
        <v>1456</v>
      </c>
      <c r="W197" s="540"/>
      <c r="X197" s="540"/>
      <c r="Y197" s="540"/>
      <c r="Z197" s="2" t="s">
        <v>1480</v>
      </c>
    </row>
    <row r="198" spans="2:26" ht="15.9" customHeight="1" x14ac:dyDescent="0.2">
      <c r="B198" s="278"/>
      <c r="C198" s="549" t="s">
        <v>1522</v>
      </c>
      <c r="D198" s="550"/>
      <c r="E198" s="52">
        <v>8</v>
      </c>
      <c r="F198" s="94">
        <v>10.5</v>
      </c>
      <c r="G198" s="87" t="s">
        <v>350</v>
      </c>
      <c r="H198" s="87" t="s">
        <v>375</v>
      </c>
      <c r="I198" s="87" t="s">
        <v>361</v>
      </c>
      <c r="J198" s="274" t="s">
        <v>572</v>
      </c>
      <c r="K198" s="274"/>
      <c r="L198" s="274"/>
      <c r="M198" s="87" t="s">
        <v>1523</v>
      </c>
      <c r="N198" s="87" t="s">
        <v>1455</v>
      </c>
      <c r="O198" s="218" t="s">
        <v>1304</v>
      </c>
      <c r="P198" s="87" t="s">
        <v>1304</v>
      </c>
      <c r="Q198" s="87"/>
      <c r="R198" s="87" t="s">
        <v>790</v>
      </c>
      <c r="S198" s="2" t="s">
        <v>378</v>
      </c>
      <c r="T198" s="2" t="s">
        <v>383</v>
      </c>
      <c r="U198" s="2" t="s">
        <v>382</v>
      </c>
      <c r="V198" s="274" t="s">
        <v>1456</v>
      </c>
      <c r="W198" s="540"/>
      <c r="X198" s="540"/>
      <c r="Y198" s="540"/>
      <c r="Z198" s="2" t="s">
        <v>1496</v>
      </c>
    </row>
    <row r="199" spans="2:26" ht="15.9" customHeight="1" x14ac:dyDescent="0.2">
      <c r="B199" s="278"/>
      <c r="C199" s="549" t="s">
        <v>723</v>
      </c>
      <c r="D199" s="550"/>
      <c r="E199" s="52">
        <v>1</v>
      </c>
      <c r="F199" s="94">
        <v>10.3</v>
      </c>
      <c r="G199" s="87" t="s">
        <v>561</v>
      </c>
      <c r="H199" s="87" t="s">
        <v>510</v>
      </c>
      <c r="I199" s="87" t="s">
        <v>352</v>
      </c>
      <c r="J199" s="274" t="s">
        <v>352</v>
      </c>
      <c r="K199" s="274"/>
      <c r="L199" s="274"/>
      <c r="M199" s="87" t="s">
        <v>777</v>
      </c>
      <c r="N199" s="87" t="s">
        <v>1474</v>
      </c>
      <c r="O199" s="218" t="s">
        <v>1304</v>
      </c>
      <c r="P199" s="87" t="s">
        <v>1304</v>
      </c>
      <c r="Q199" s="87"/>
      <c r="R199" s="87" t="s">
        <v>776</v>
      </c>
      <c r="S199" s="2" t="s">
        <v>378</v>
      </c>
      <c r="T199" s="2" t="s">
        <v>383</v>
      </c>
      <c r="U199" s="2" t="s">
        <v>382</v>
      </c>
      <c r="V199" s="274" t="s">
        <v>1456</v>
      </c>
      <c r="W199" s="540"/>
      <c r="X199" s="540"/>
      <c r="Y199" s="540"/>
      <c r="Z199" s="2" t="s">
        <v>1287</v>
      </c>
    </row>
    <row r="200" spans="2:26" ht="15.9" customHeight="1" x14ac:dyDescent="0.2">
      <c r="B200" s="278"/>
      <c r="C200" s="549" t="s">
        <v>723</v>
      </c>
      <c r="D200" s="550"/>
      <c r="E200" s="52">
        <v>2</v>
      </c>
      <c r="F200" s="94">
        <v>10.3</v>
      </c>
      <c r="G200" s="87" t="s">
        <v>561</v>
      </c>
      <c r="H200" s="87" t="s">
        <v>510</v>
      </c>
      <c r="I200" s="87" t="s">
        <v>352</v>
      </c>
      <c r="J200" s="274" t="s">
        <v>352</v>
      </c>
      <c r="K200" s="274"/>
      <c r="L200" s="274"/>
      <c r="M200" s="87" t="s">
        <v>777</v>
      </c>
      <c r="N200" s="87" t="s">
        <v>1455</v>
      </c>
      <c r="O200" s="218" t="s">
        <v>363</v>
      </c>
      <c r="P200" s="87" t="s">
        <v>782</v>
      </c>
      <c r="Q200" s="87"/>
      <c r="R200" s="87" t="s">
        <v>776</v>
      </c>
      <c r="S200" s="2" t="s">
        <v>378</v>
      </c>
      <c r="T200" s="2" t="s">
        <v>383</v>
      </c>
      <c r="U200" s="2" t="s">
        <v>382</v>
      </c>
      <c r="V200" s="274" t="s">
        <v>1456</v>
      </c>
      <c r="W200" s="540"/>
      <c r="X200" s="540"/>
      <c r="Y200" s="540"/>
      <c r="Z200" s="2" t="s">
        <v>1287</v>
      </c>
    </row>
    <row r="201" spans="2:26" ht="15.9" customHeight="1" x14ac:dyDescent="0.2">
      <c r="B201" s="278"/>
      <c r="C201" s="549" t="s">
        <v>1524</v>
      </c>
      <c r="D201" s="550"/>
      <c r="E201" s="52">
        <v>3</v>
      </c>
      <c r="F201" s="94">
        <v>10.3</v>
      </c>
      <c r="G201" s="87" t="s">
        <v>561</v>
      </c>
      <c r="H201" s="87" t="s">
        <v>516</v>
      </c>
      <c r="I201" s="87" t="s">
        <v>352</v>
      </c>
      <c r="J201" s="299" t="s">
        <v>352</v>
      </c>
      <c r="K201" s="551"/>
      <c r="L201" s="300"/>
      <c r="M201" s="87" t="s">
        <v>998</v>
      </c>
      <c r="N201" s="87" t="s">
        <v>1455</v>
      </c>
      <c r="O201" s="218" t="s">
        <v>364</v>
      </c>
      <c r="P201" s="87" t="s">
        <v>782</v>
      </c>
      <c r="Q201" s="87"/>
      <c r="R201" s="87" t="s">
        <v>790</v>
      </c>
      <c r="S201" s="2" t="s">
        <v>378</v>
      </c>
      <c r="T201" s="2" t="s">
        <v>383</v>
      </c>
      <c r="U201" s="2" t="s">
        <v>382</v>
      </c>
      <c r="V201" s="274" t="s">
        <v>1456</v>
      </c>
      <c r="W201" s="540"/>
      <c r="X201" s="540"/>
      <c r="Y201" s="540"/>
      <c r="Z201" s="87" t="s">
        <v>1459</v>
      </c>
    </row>
    <row r="202" spans="2:26" ht="15.9" customHeight="1" x14ac:dyDescent="0.2">
      <c r="B202" s="278"/>
      <c r="C202" s="549" t="s">
        <v>1524</v>
      </c>
      <c r="D202" s="550"/>
      <c r="E202" s="52">
        <v>4</v>
      </c>
      <c r="F202" s="94">
        <v>10.3</v>
      </c>
      <c r="G202" s="87" t="s">
        <v>561</v>
      </c>
      <c r="H202" s="87" t="s">
        <v>511</v>
      </c>
      <c r="I202" s="87" t="s">
        <v>352</v>
      </c>
      <c r="J202" s="274" t="s">
        <v>352</v>
      </c>
      <c r="K202" s="274"/>
      <c r="L202" s="274"/>
      <c r="M202" s="87" t="s">
        <v>1583</v>
      </c>
      <c r="N202" s="87" t="s">
        <v>1453</v>
      </c>
      <c r="O202" s="218" t="s">
        <v>364</v>
      </c>
      <c r="P202" s="87" t="s">
        <v>782</v>
      </c>
      <c r="Q202" s="87"/>
      <c r="R202" s="87" t="s">
        <v>776</v>
      </c>
      <c r="S202" s="2" t="s">
        <v>379</v>
      </c>
      <c r="T202" s="2" t="s">
        <v>379</v>
      </c>
      <c r="U202" s="2" t="s">
        <v>380</v>
      </c>
      <c r="V202" s="299" t="s">
        <v>1454</v>
      </c>
      <c r="W202" s="551"/>
      <c r="X202" s="551"/>
      <c r="Y202" s="300"/>
      <c r="Z202" s="2"/>
    </row>
    <row r="203" spans="2:26" ht="15.9" customHeight="1" x14ac:dyDescent="0.2">
      <c r="B203" s="278"/>
      <c r="C203" s="549" t="s">
        <v>1524</v>
      </c>
      <c r="D203" s="550"/>
      <c r="E203" s="52">
        <v>5</v>
      </c>
      <c r="F203" s="94">
        <v>10.3</v>
      </c>
      <c r="G203" s="87" t="s">
        <v>561</v>
      </c>
      <c r="H203" s="87" t="s">
        <v>513</v>
      </c>
      <c r="I203" s="87" t="s">
        <v>352</v>
      </c>
      <c r="J203" s="274" t="s">
        <v>352</v>
      </c>
      <c r="K203" s="274"/>
      <c r="L203" s="274"/>
      <c r="M203" s="87" t="s">
        <v>1583</v>
      </c>
      <c r="N203" s="87" t="s">
        <v>1453</v>
      </c>
      <c r="O203" s="218" t="s">
        <v>364</v>
      </c>
      <c r="P203" s="87" t="s">
        <v>782</v>
      </c>
      <c r="Q203" s="87"/>
      <c r="R203" s="87" t="s">
        <v>776</v>
      </c>
      <c r="S203" s="2" t="s">
        <v>379</v>
      </c>
      <c r="T203" s="2" t="s">
        <v>379</v>
      </c>
      <c r="U203" s="2" t="s">
        <v>380</v>
      </c>
      <c r="V203" s="299" t="s">
        <v>1297</v>
      </c>
      <c r="W203" s="551"/>
      <c r="X203" s="551"/>
      <c r="Y203" s="300"/>
      <c r="Z203" s="2"/>
    </row>
    <row r="204" spans="2:26" ht="15.9" customHeight="1" x14ac:dyDescent="0.2">
      <c r="B204" s="278"/>
      <c r="C204" s="549" t="s">
        <v>723</v>
      </c>
      <c r="D204" s="550"/>
      <c r="E204" s="52">
        <v>6</v>
      </c>
      <c r="F204" s="94">
        <v>10.3</v>
      </c>
      <c r="G204" s="87" t="s">
        <v>561</v>
      </c>
      <c r="H204" s="87" t="s">
        <v>509</v>
      </c>
      <c r="I204" s="87" t="s">
        <v>352</v>
      </c>
      <c r="J204" s="274" t="s">
        <v>352</v>
      </c>
      <c r="K204" s="274"/>
      <c r="L204" s="274"/>
      <c r="M204" s="87" t="s">
        <v>777</v>
      </c>
      <c r="N204" s="87" t="s">
        <v>1455</v>
      </c>
      <c r="O204" s="218" t="s">
        <v>364</v>
      </c>
      <c r="P204" s="87" t="s">
        <v>782</v>
      </c>
      <c r="Q204" s="87"/>
      <c r="R204" s="87" t="s">
        <v>776</v>
      </c>
      <c r="S204" s="2" t="s">
        <v>378</v>
      </c>
      <c r="T204" s="2" t="s">
        <v>383</v>
      </c>
      <c r="U204" s="2" t="s">
        <v>382</v>
      </c>
      <c r="V204" s="274" t="s">
        <v>1456</v>
      </c>
      <c r="W204" s="540"/>
      <c r="X204" s="540"/>
      <c r="Y204" s="540"/>
      <c r="Z204" s="2" t="s">
        <v>1287</v>
      </c>
    </row>
    <row r="205" spans="2:26" ht="15.9" customHeight="1" x14ac:dyDescent="0.2">
      <c r="B205" s="278"/>
      <c r="C205" s="549" t="s">
        <v>1524</v>
      </c>
      <c r="D205" s="550"/>
      <c r="E205" s="52">
        <v>7</v>
      </c>
      <c r="F205" s="94">
        <v>10.3</v>
      </c>
      <c r="G205" s="87" t="s">
        <v>350</v>
      </c>
      <c r="H205" s="87" t="s">
        <v>375</v>
      </c>
      <c r="I205" s="87" t="s">
        <v>361</v>
      </c>
      <c r="J205" s="274" t="s">
        <v>572</v>
      </c>
      <c r="K205" s="274"/>
      <c r="L205" s="274"/>
      <c r="M205" s="87" t="s">
        <v>1494</v>
      </c>
      <c r="N205" s="87" t="s">
        <v>1455</v>
      </c>
      <c r="O205" s="218" t="s">
        <v>1304</v>
      </c>
      <c r="P205" s="87" t="s">
        <v>1304</v>
      </c>
      <c r="Q205" s="87"/>
      <c r="R205" s="87" t="s">
        <v>790</v>
      </c>
      <c r="S205" s="2" t="s">
        <v>378</v>
      </c>
      <c r="T205" s="2" t="s">
        <v>383</v>
      </c>
      <c r="U205" s="2" t="s">
        <v>382</v>
      </c>
      <c r="V205" s="274" t="s">
        <v>1456</v>
      </c>
      <c r="W205" s="540"/>
      <c r="X205" s="540"/>
      <c r="Y205" s="540"/>
      <c r="Z205" s="2" t="s">
        <v>1496</v>
      </c>
    </row>
    <row r="206" spans="2:26" ht="15.9" customHeight="1" x14ac:dyDescent="0.2">
      <c r="B206" s="278"/>
      <c r="C206" s="549" t="s">
        <v>724</v>
      </c>
      <c r="D206" s="550"/>
      <c r="E206" s="52">
        <v>1</v>
      </c>
      <c r="F206" s="94">
        <v>10.199999999999999</v>
      </c>
      <c r="G206" s="87" t="s">
        <v>561</v>
      </c>
      <c r="H206" s="87" t="s">
        <v>510</v>
      </c>
      <c r="I206" s="87" t="s">
        <v>352</v>
      </c>
      <c r="J206" s="274" t="s">
        <v>352</v>
      </c>
      <c r="K206" s="274"/>
      <c r="L206" s="274"/>
      <c r="M206" s="87" t="s">
        <v>777</v>
      </c>
      <c r="N206" s="87" t="s">
        <v>1455</v>
      </c>
      <c r="O206" s="218" t="s">
        <v>364</v>
      </c>
      <c r="P206" s="87" t="s">
        <v>782</v>
      </c>
      <c r="Q206" s="87"/>
      <c r="R206" s="87" t="s">
        <v>776</v>
      </c>
      <c r="S206" s="2" t="s">
        <v>378</v>
      </c>
      <c r="T206" s="2" t="s">
        <v>383</v>
      </c>
      <c r="U206" s="2" t="s">
        <v>382</v>
      </c>
      <c r="V206" s="274" t="s">
        <v>1456</v>
      </c>
      <c r="W206" s="540"/>
      <c r="X206" s="540"/>
      <c r="Y206" s="540"/>
      <c r="Z206" s="2" t="s">
        <v>1287</v>
      </c>
    </row>
    <row r="207" spans="2:26" ht="15.9" customHeight="1" x14ac:dyDescent="0.2">
      <c r="B207" s="278"/>
      <c r="C207" s="549" t="s">
        <v>724</v>
      </c>
      <c r="D207" s="550"/>
      <c r="E207" s="52">
        <v>2</v>
      </c>
      <c r="F207" s="94">
        <v>10.199999999999999</v>
      </c>
      <c r="G207" s="87" t="s">
        <v>561</v>
      </c>
      <c r="H207" s="87" t="s">
        <v>510</v>
      </c>
      <c r="I207" s="87" t="s">
        <v>352</v>
      </c>
      <c r="J207" s="274" t="s">
        <v>352</v>
      </c>
      <c r="K207" s="274"/>
      <c r="L207" s="274"/>
      <c r="M207" s="87" t="s">
        <v>777</v>
      </c>
      <c r="N207" s="87" t="s">
        <v>1455</v>
      </c>
      <c r="O207" s="218" t="s">
        <v>364</v>
      </c>
      <c r="P207" s="87" t="s">
        <v>782</v>
      </c>
      <c r="Q207" s="87"/>
      <c r="R207" s="87" t="s">
        <v>776</v>
      </c>
      <c r="S207" s="2" t="s">
        <v>378</v>
      </c>
      <c r="T207" s="2" t="s">
        <v>383</v>
      </c>
      <c r="U207" s="2" t="s">
        <v>382</v>
      </c>
      <c r="V207" s="274" t="s">
        <v>1456</v>
      </c>
      <c r="W207" s="540"/>
      <c r="X207" s="540"/>
      <c r="Y207" s="540"/>
      <c r="Z207" s="2" t="s">
        <v>1287</v>
      </c>
    </row>
    <row r="208" spans="2:26" ht="15.9" customHeight="1" x14ac:dyDescent="0.2">
      <c r="B208" s="278"/>
      <c r="C208" s="549" t="s">
        <v>724</v>
      </c>
      <c r="D208" s="550"/>
      <c r="E208" s="52">
        <v>3</v>
      </c>
      <c r="F208" s="94">
        <v>10.199999999999999</v>
      </c>
      <c r="G208" s="87" t="s">
        <v>561</v>
      </c>
      <c r="H208" s="87" t="s">
        <v>510</v>
      </c>
      <c r="I208" s="87" t="s">
        <v>352</v>
      </c>
      <c r="J208" s="274" t="s">
        <v>352</v>
      </c>
      <c r="K208" s="274"/>
      <c r="L208" s="274"/>
      <c r="M208" s="87" t="s">
        <v>777</v>
      </c>
      <c r="N208" s="87" t="s">
        <v>1474</v>
      </c>
      <c r="O208" s="218" t="s">
        <v>1304</v>
      </c>
      <c r="P208" s="87" t="s">
        <v>1304</v>
      </c>
      <c r="Q208" s="87"/>
      <c r="R208" s="87" t="s">
        <v>776</v>
      </c>
      <c r="S208" s="2" t="s">
        <v>378</v>
      </c>
      <c r="T208" s="2" t="s">
        <v>383</v>
      </c>
      <c r="U208" s="2" t="s">
        <v>382</v>
      </c>
      <c r="V208" s="274" t="s">
        <v>1456</v>
      </c>
      <c r="W208" s="540"/>
      <c r="X208" s="540"/>
      <c r="Y208" s="540"/>
      <c r="Z208" s="2" t="s">
        <v>1287</v>
      </c>
    </row>
    <row r="209" spans="2:26" ht="15.9" customHeight="1" x14ac:dyDescent="0.2">
      <c r="B209" s="278"/>
      <c r="C209" s="549" t="s">
        <v>1525</v>
      </c>
      <c r="D209" s="550"/>
      <c r="E209" s="52">
        <v>4</v>
      </c>
      <c r="F209" s="94">
        <v>10.199999999999999</v>
      </c>
      <c r="G209" s="87" t="s">
        <v>561</v>
      </c>
      <c r="H209" s="87" t="s">
        <v>512</v>
      </c>
      <c r="I209" s="87" t="s">
        <v>352</v>
      </c>
      <c r="J209" s="274" t="s">
        <v>352</v>
      </c>
      <c r="K209" s="274"/>
      <c r="L209" s="274"/>
      <c r="M209" s="87" t="s">
        <v>1583</v>
      </c>
      <c r="N209" s="87" t="s">
        <v>1453</v>
      </c>
      <c r="O209" s="218" t="s">
        <v>364</v>
      </c>
      <c r="P209" s="87" t="s">
        <v>782</v>
      </c>
      <c r="Q209" s="87"/>
      <c r="R209" s="87" t="s">
        <v>776</v>
      </c>
      <c r="S209" s="2" t="s">
        <v>379</v>
      </c>
      <c r="T209" s="2" t="s">
        <v>379</v>
      </c>
      <c r="U209" s="2" t="s">
        <v>380</v>
      </c>
      <c r="V209" s="299" t="s">
        <v>1297</v>
      </c>
      <c r="W209" s="551"/>
      <c r="X209" s="551"/>
      <c r="Y209" s="300"/>
      <c r="Z209" s="2"/>
    </row>
    <row r="210" spans="2:26" ht="15.9" customHeight="1" x14ac:dyDescent="0.2">
      <c r="B210" s="278"/>
      <c r="C210" s="549" t="s">
        <v>1525</v>
      </c>
      <c r="D210" s="550"/>
      <c r="E210" s="52">
        <v>5</v>
      </c>
      <c r="F210" s="94">
        <v>10.199999999999999</v>
      </c>
      <c r="G210" s="87" t="s">
        <v>561</v>
      </c>
      <c r="H210" s="87" t="s">
        <v>516</v>
      </c>
      <c r="I210" s="87" t="s">
        <v>351</v>
      </c>
      <c r="J210" s="299" t="s">
        <v>559</v>
      </c>
      <c r="K210" s="551"/>
      <c r="L210" s="300"/>
      <c r="M210" s="87" t="s">
        <v>783</v>
      </c>
      <c r="N210" s="87" t="s">
        <v>1455</v>
      </c>
      <c r="O210" s="218" t="s">
        <v>62</v>
      </c>
      <c r="P210" s="87" t="s">
        <v>62</v>
      </c>
      <c r="Q210" s="87"/>
      <c r="R210" s="87" t="s">
        <v>62</v>
      </c>
      <c r="S210" s="2" t="s">
        <v>378</v>
      </c>
      <c r="T210" s="2" t="s">
        <v>384</v>
      </c>
      <c r="U210" s="2" t="s">
        <v>382</v>
      </c>
      <c r="V210" s="274" t="s">
        <v>1460</v>
      </c>
      <c r="W210" s="540"/>
      <c r="X210" s="540"/>
      <c r="Y210" s="540"/>
      <c r="Z210" s="2" t="s">
        <v>1462</v>
      </c>
    </row>
    <row r="211" spans="2:26" ht="15.9" customHeight="1" x14ac:dyDescent="0.2">
      <c r="B211" s="278"/>
      <c r="C211" s="549" t="s">
        <v>1525</v>
      </c>
      <c r="D211" s="550"/>
      <c r="E211" s="52">
        <v>6</v>
      </c>
      <c r="F211" s="94">
        <v>10.199999999999999</v>
      </c>
      <c r="G211" s="87" t="s">
        <v>561</v>
      </c>
      <c r="H211" s="87" t="s">
        <v>513</v>
      </c>
      <c r="I211" s="87" t="s">
        <v>352</v>
      </c>
      <c r="J211" s="274" t="s">
        <v>352</v>
      </c>
      <c r="K211" s="274"/>
      <c r="L211" s="274"/>
      <c r="M211" s="87" t="s">
        <v>1583</v>
      </c>
      <c r="N211" s="87" t="s">
        <v>1453</v>
      </c>
      <c r="O211" s="218" t="s">
        <v>364</v>
      </c>
      <c r="P211" s="87" t="s">
        <v>782</v>
      </c>
      <c r="Q211" s="87"/>
      <c r="R211" s="87" t="s">
        <v>776</v>
      </c>
      <c r="S211" s="2" t="s">
        <v>379</v>
      </c>
      <c r="T211" s="2" t="s">
        <v>379</v>
      </c>
      <c r="U211" s="2" t="s">
        <v>380</v>
      </c>
      <c r="V211" s="299" t="s">
        <v>1297</v>
      </c>
      <c r="W211" s="551"/>
      <c r="X211" s="551"/>
      <c r="Y211" s="300"/>
      <c r="Z211" s="2"/>
    </row>
    <row r="212" spans="2:26" ht="15.9" customHeight="1" x14ac:dyDescent="0.2">
      <c r="B212" s="278"/>
      <c r="C212" s="549" t="s">
        <v>1525</v>
      </c>
      <c r="D212" s="550"/>
      <c r="E212" s="52">
        <v>7</v>
      </c>
      <c r="F212" s="94">
        <v>10.199999999999999</v>
      </c>
      <c r="G212" s="87" t="s">
        <v>561</v>
      </c>
      <c r="H212" s="87" t="s">
        <v>517</v>
      </c>
      <c r="I212" s="87" t="s">
        <v>352</v>
      </c>
      <c r="J212" s="299" t="s">
        <v>352</v>
      </c>
      <c r="K212" s="551"/>
      <c r="L212" s="300"/>
      <c r="M212" s="87" t="s">
        <v>1002</v>
      </c>
      <c r="N212" s="87" t="s">
        <v>1495</v>
      </c>
      <c r="O212" s="218" t="s">
        <v>364</v>
      </c>
      <c r="P212" s="87" t="s">
        <v>782</v>
      </c>
      <c r="Q212" s="87"/>
      <c r="R212" s="87" t="s">
        <v>781</v>
      </c>
      <c r="S212" s="2" t="s">
        <v>378</v>
      </c>
      <c r="T212" s="2" t="s">
        <v>383</v>
      </c>
      <c r="U212" s="2" t="s">
        <v>382</v>
      </c>
      <c r="V212" s="274" t="s">
        <v>1456</v>
      </c>
      <c r="W212" s="540"/>
      <c r="X212" s="540"/>
      <c r="Y212" s="540"/>
      <c r="Z212" s="87" t="s">
        <v>1519</v>
      </c>
    </row>
    <row r="213" spans="2:26" ht="15.9" customHeight="1" x14ac:dyDescent="0.2">
      <c r="B213" s="278"/>
      <c r="C213" s="549" t="s">
        <v>724</v>
      </c>
      <c r="D213" s="550"/>
      <c r="E213" s="52">
        <v>8</v>
      </c>
      <c r="F213" s="94">
        <v>10.199999999999999</v>
      </c>
      <c r="G213" s="87" t="s">
        <v>561</v>
      </c>
      <c r="H213" s="87" t="s">
        <v>511</v>
      </c>
      <c r="I213" s="87" t="s">
        <v>352</v>
      </c>
      <c r="J213" s="299" t="s">
        <v>352</v>
      </c>
      <c r="K213" s="551"/>
      <c r="L213" s="300"/>
      <c r="M213" s="87" t="s">
        <v>777</v>
      </c>
      <c r="N213" s="87" t="s">
        <v>777</v>
      </c>
      <c r="O213" s="218" t="s">
        <v>364</v>
      </c>
      <c r="P213" s="87" t="s">
        <v>782</v>
      </c>
      <c r="Q213" s="87"/>
      <c r="R213" s="87" t="s">
        <v>776</v>
      </c>
      <c r="S213" s="2" t="s">
        <v>379</v>
      </c>
      <c r="T213" s="2" t="s">
        <v>379</v>
      </c>
      <c r="U213" s="2" t="s">
        <v>380</v>
      </c>
      <c r="V213" s="274" t="s">
        <v>777</v>
      </c>
      <c r="W213" s="540"/>
      <c r="X213" s="540"/>
      <c r="Y213" s="540"/>
      <c r="Z213" s="2" t="s">
        <v>846</v>
      </c>
    </row>
    <row r="214" spans="2:26" ht="15.9" customHeight="1" x14ac:dyDescent="0.2">
      <c r="B214" s="278"/>
      <c r="C214" s="549" t="s">
        <v>1525</v>
      </c>
      <c r="D214" s="550"/>
      <c r="E214" s="52">
        <v>9</v>
      </c>
      <c r="F214" s="94">
        <v>10.199999999999999</v>
      </c>
      <c r="G214" s="87" t="s">
        <v>350</v>
      </c>
      <c r="H214" s="87" t="s">
        <v>375</v>
      </c>
      <c r="I214" s="87" t="s">
        <v>352</v>
      </c>
      <c r="J214" s="274" t="s">
        <v>359</v>
      </c>
      <c r="K214" s="274"/>
      <c r="L214" s="274"/>
      <c r="M214" s="87" t="s">
        <v>1004</v>
      </c>
      <c r="N214" s="87" t="s">
        <v>1474</v>
      </c>
      <c r="O214" s="218" t="s">
        <v>1304</v>
      </c>
      <c r="P214" s="87" t="s">
        <v>1304</v>
      </c>
      <c r="Q214" s="87"/>
      <c r="R214" s="87" t="s">
        <v>1304</v>
      </c>
      <c r="S214" s="2" t="s">
        <v>378</v>
      </c>
      <c r="T214" s="2" t="s">
        <v>383</v>
      </c>
      <c r="U214" s="2" t="s">
        <v>382</v>
      </c>
      <c r="V214" s="274" t="s">
        <v>1456</v>
      </c>
      <c r="W214" s="540"/>
      <c r="X214" s="540"/>
      <c r="Y214" s="540"/>
      <c r="Z214" s="2" t="s">
        <v>1475</v>
      </c>
    </row>
    <row r="215" spans="2:26" ht="15.9" customHeight="1" x14ac:dyDescent="0.2">
      <c r="B215" s="278"/>
      <c r="C215" s="549" t="s">
        <v>1525</v>
      </c>
      <c r="D215" s="550"/>
      <c r="E215" s="52">
        <v>10</v>
      </c>
      <c r="F215" s="94">
        <v>10.199999999999999</v>
      </c>
      <c r="G215" s="87" t="s">
        <v>350</v>
      </c>
      <c r="H215" s="87" t="s">
        <v>375</v>
      </c>
      <c r="I215" s="87" t="s">
        <v>352</v>
      </c>
      <c r="J215" s="274" t="s">
        <v>359</v>
      </c>
      <c r="K215" s="274"/>
      <c r="L215" s="274"/>
      <c r="M215" s="87" t="s">
        <v>1005</v>
      </c>
      <c r="N215" s="87" t="s">
        <v>1474</v>
      </c>
      <c r="O215" s="218" t="s">
        <v>1304</v>
      </c>
      <c r="P215" s="87" t="s">
        <v>1304</v>
      </c>
      <c r="Q215" s="87"/>
      <c r="R215" s="87" t="s">
        <v>1304</v>
      </c>
      <c r="S215" s="2" t="s">
        <v>378</v>
      </c>
      <c r="T215" s="2" t="s">
        <v>383</v>
      </c>
      <c r="U215" s="2" t="s">
        <v>382</v>
      </c>
      <c r="V215" s="274" t="s">
        <v>1456</v>
      </c>
      <c r="W215" s="540"/>
      <c r="X215" s="540"/>
      <c r="Y215" s="540"/>
      <c r="Z215" s="2" t="s">
        <v>1475</v>
      </c>
    </row>
    <row r="216" spans="2:26" ht="15.9" customHeight="1" x14ac:dyDescent="0.2">
      <c r="B216" s="278"/>
      <c r="C216" s="549" t="s">
        <v>725</v>
      </c>
      <c r="D216" s="550"/>
      <c r="E216" s="52">
        <v>1</v>
      </c>
      <c r="F216" s="94">
        <v>10.5</v>
      </c>
      <c r="G216" s="87" t="s">
        <v>561</v>
      </c>
      <c r="H216" s="87" t="s">
        <v>510</v>
      </c>
      <c r="I216" s="87" t="s">
        <v>352</v>
      </c>
      <c r="J216" s="274" t="s">
        <v>352</v>
      </c>
      <c r="K216" s="274"/>
      <c r="L216" s="274"/>
      <c r="M216" s="87" t="s">
        <v>777</v>
      </c>
      <c r="N216" s="87" t="s">
        <v>1455</v>
      </c>
      <c r="O216" s="218" t="s">
        <v>364</v>
      </c>
      <c r="P216" s="87" t="s">
        <v>782</v>
      </c>
      <c r="Q216" s="87"/>
      <c r="R216" s="87" t="s">
        <v>776</v>
      </c>
      <c r="S216" s="2" t="s">
        <v>378</v>
      </c>
      <c r="T216" s="2" t="s">
        <v>383</v>
      </c>
      <c r="U216" s="2" t="s">
        <v>382</v>
      </c>
      <c r="V216" s="274" t="s">
        <v>1456</v>
      </c>
      <c r="W216" s="540"/>
      <c r="X216" s="540"/>
      <c r="Y216" s="540"/>
      <c r="Z216" s="2" t="s">
        <v>1287</v>
      </c>
    </row>
    <row r="217" spans="2:26" ht="15.9" customHeight="1" x14ac:dyDescent="0.2">
      <c r="B217" s="278"/>
      <c r="C217" s="549" t="s">
        <v>1526</v>
      </c>
      <c r="D217" s="550"/>
      <c r="E217" s="52">
        <v>2</v>
      </c>
      <c r="F217" s="94">
        <v>10.5</v>
      </c>
      <c r="G217" s="87" t="s">
        <v>561</v>
      </c>
      <c r="H217" s="87" t="s">
        <v>512</v>
      </c>
      <c r="I217" s="87" t="s">
        <v>351</v>
      </c>
      <c r="J217" s="299" t="s">
        <v>559</v>
      </c>
      <c r="K217" s="551"/>
      <c r="L217" s="300"/>
      <c r="M217" s="87" t="s">
        <v>1583</v>
      </c>
      <c r="N217" s="87" t="s">
        <v>1453</v>
      </c>
      <c r="O217" s="218" t="s">
        <v>62</v>
      </c>
      <c r="P217" s="87" t="s">
        <v>62</v>
      </c>
      <c r="Q217" s="87"/>
      <c r="R217" s="87" t="s">
        <v>776</v>
      </c>
      <c r="S217" s="2" t="s">
        <v>379</v>
      </c>
      <c r="T217" s="2" t="s">
        <v>379</v>
      </c>
      <c r="U217" s="2" t="s">
        <v>380</v>
      </c>
      <c r="V217" s="299" t="s">
        <v>1297</v>
      </c>
      <c r="W217" s="551"/>
      <c r="X217" s="551"/>
      <c r="Y217" s="300"/>
      <c r="Z217" s="2"/>
    </row>
    <row r="218" spans="2:26" ht="15.9" customHeight="1" x14ac:dyDescent="0.2">
      <c r="B218" s="278"/>
      <c r="C218" s="549" t="s">
        <v>1526</v>
      </c>
      <c r="D218" s="550"/>
      <c r="E218" s="52">
        <v>3</v>
      </c>
      <c r="F218" s="94">
        <v>10.5</v>
      </c>
      <c r="G218" s="87" t="s">
        <v>561</v>
      </c>
      <c r="H218" s="87" t="s">
        <v>512</v>
      </c>
      <c r="I218" s="87" t="s">
        <v>351</v>
      </c>
      <c r="J218" s="299" t="s">
        <v>559</v>
      </c>
      <c r="K218" s="551"/>
      <c r="L218" s="300"/>
      <c r="M218" s="87" t="s">
        <v>1583</v>
      </c>
      <c r="N218" s="87" t="s">
        <v>1453</v>
      </c>
      <c r="O218" s="218" t="s">
        <v>62</v>
      </c>
      <c r="P218" s="87" t="s">
        <v>62</v>
      </c>
      <c r="Q218" s="87"/>
      <c r="R218" s="87" t="s">
        <v>776</v>
      </c>
      <c r="S218" s="2" t="s">
        <v>379</v>
      </c>
      <c r="T218" s="2" t="s">
        <v>379</v>
      </c>
      <c r="U218" s="2" t="s">
        <v>380</v>
      </c>
      <c r="V218" s="299" t="s">
        <v>1297</v>
      </c>
      <c r="W218" s="551"/>
      <c r="X218" s="551"/>
      <c r="Y218" s="300"/>
      <c r="Z218" s="2"/>
    </row>
    <row r="219" spans="2:26" ht="15.9" customHeight="1" x14ac:dyDescent="0.2">
      <c r="B219" s="278"/>
      <c r="C219" s="549" t="s">
        <v>1526</v>
      </c>
      <c r="D219" s="550"/>
      <c r="E219" s="52">
        <v>4</v>
      </c>
      <c r="F219" s="94">
        <v>10.5</v>
      </c>
      <c r="G219" s="87" t="s">
        <v>561</v>
      </c>
      <c r="H219" s="87" t="s">
        <v>517</v>
      </c>
      <c r="I219" s="87" t="s">
        <v>352</v>
      </c>
      <c r="J219" s="299" t="s">
        <v>352</v>
      </c>
      <c r="K219" s="551"/>
      <c r="L219" s="300"/>
      <c r="M219" s="87" t="s">
        <v>1008</v>
      </c>
      <c r="N219" s="87" t="s">
        <v>1455</v>
      </c>
      <c r="O219" s="218" t="s">
        <v>364</v>
      </c>
      <c r="P219" s="87" t="s">
        <v>782</v>
      </c>
      <c r="Q219" s="87"/>
      <c r="R219" s="87" t="s">
        <v>790</v>
      </c>
      <c r="S219" s="2" t="s">
        <v>378</v>
      </c>
      <c r="T219" s="2" t="s">
        <v>383</v>
      </c>
      <c r="U219" s="2" t="s">
        <v>382</v>
      </c>
      <c r="V219" s="274" t="s">
        <v>1456</v>
      </c>
      <c r="W219" s="540"/>
      <c r="X219" s="540"/>
      <c r="Y219" s="540"/>
      <c r="Z219" s="87" t="s">
        <v>1459</v>
      </c>
    </row>
    <row r="220" spans="2:26" ht="15.9" customHeight="1" x14ac:dyDescent="0.2">
      <c r="B220" s="278"/>
      <c r="C220" s="549" t="s">
        <v>726</v>
      </c>
      <c r="D220" s="550"/>
      <c r="E220" s="52">
        <v>1</v>
      </c>
      <c r="F220" s="94">
        <v>10.5</v>
      </c>
      <c r="G220" s="87" t="s">
        <v>561</v>
      </c>
      <c r="H220" s="87" t="s">
        <v>510</v>
      </c>
      <c r="I220" s="87" t="s">
        <v>352</v>
      </c>
      <c r="J220" s="274" t="s">
        <v>352</v>
      </c>
      <c r="K220" s="274"/>
      <c r="L220" s="274"/>
      <c r="M220" s="87" t="s">
        <v>777</v>
      </c>
      <c r="N220" s="87" t="s">
        <v>1455</v>
      </c>
      <c r="O220" s="218" t="s">
        <v>364</v>
      </c>
      <c r="P220" s="87" t="s">
        <v>782</v>
      </c>
      <c r="Q220" s="87"/>
      <c r="R220" s="87" t="s">
        <v>776</v>
      </c>
      <c r="S220" s="2" t="s">
        <v>378</v>
      </c>
      <c r="T220" s="2" t="s">
        <v>383</v>
      </c>
      <c r="U220" s="2" t="s">
        <v>382</v>
      </c>
      <c r="V220" s="274" t="s">
        <v>1456</v>
      </c>
      <c r="W220" s="540"/>
      <c r="X220" s="540"/>
      <c r="Y220" s="540"/>
      <c r="Z220" s="2" t="s">
        <v>1287</v>
      </c>
    </row>
    <row r="221" spans="2:26" ht="15.9" customHeight="1" x14ac:dyDescent="0.2">
      <c r="B221" s="278"/>
      <c r="C221" s="549" t="s">
        <v>1527</v>
      </c>
      <c r="D221" s="550"/>
      <c r="E221" s="52">
        <v>2</v>
      </c>
      <c r="F221" s="94">
        <v>10.5</v>
      </c>
      <c r="G221" s="87" t="s">
        <v>561</v>
      </c>
      <c r="H221" s="87" t="s">
        <v>517</v>
      </c>
      <c r="I221" s="87" t="s">
        <v>352</v>
      </c>
      <c r="J221" s="299" t="s">
        <v>352</v>
      </c>
      <c r="K221" s="551"/>
      <c r="L221" s="300"/>
      <c r="M221" s="87" t="s">
        <v>868</v>
      </c>
      <c r="N221" s="87" t="s">
        <v>1455</v>
      </c>
      <c r="O221" s="218" t="s">
        <v>364</v>
      </c>
      <c r="P221" s="87" t="s">
        <v>782</v>
      </c>
      <c r="Q221" s="87"/>
      <c r="R221" s="87" t="s">
        <v>790</v>
      </c>
      <c r="S221" s="2" t="s">
        <v>378</v>
      </c>
      <c r="T221" s="2" t="s">
        <v>383</v>
      </c>
      <c r="U221" s="2" t="s">
        <v>382</v>
      </c>
      <c r="V221" s="274" t="s">
        <v>1456</v>
      </c>
      <c r="W221" s="540"/>
      <c r="X221" s="540"/>
      <c r="Y221" s="540"/>
      <c r="Z221" s="87" t="s">
        <v>1459</v>
      </c>
    </row>
    <row r="222" spans="2:26" ht="15.9" customHeight="1" x14ac:dyDescent="0.2">
      <c r="B222" s="278"/>
      <c r="C222" s="549" t="s">
        <v>727</v>
      </c>
      <c r="D222" s="550"/>
      <c r="E222" s="52">
        <v>1</v>
      </c>
      <c r="F222" s="94">
        <v>10.5</v>
      </c>
      <c r="G222" s="87" t="s">
        <v>561</v>
      </c>
      <c r="H222" s="87" t="s">
        <v>510</v>
      </c>
      <c r="I222" s="87" t="s">
        <v>352</v>
      </c>
      <c r="J222" s="274" t="s">
        <v>352</v>
      </c>
      <c r="K222" s="274"/>
      <c r="L222" s="274"/>
      <c r="M222" s="87" t="s">
        <v>777</v>
      </c>
      <c r="N222" s="87" t="s">
        <v>1455</v>
      </c>
      <c r="O222" s="218" t="s">
        <v>364</v>
      </c>
      <c r="P222" s="87" t="s">
        <v>782</v>
      </c>
      <c r="Q222" s="87"/>
      <c r="R222" s="87" t="s">
        <v>776</v>
      </c>
      <c r="S222" s="2" t="s">
        <v>378</v>
      </c>
      <c r="T222" s="2" t="s">
        <v>383</v>
      </c>
      <c r="U222" s="2" t="s">
        <v>382</v>
      </c>
      <c r="V222" s="274" t="s">
        <v>1456</v>
      </c>
      <c r="W222" s="540"/>
      <c r="X222" s="540"/>
      <c r="Y222" s="540"/>
      <c r="Z222" s="2" t="s">
        <v>1287</v>
      </c>
    </row>
    <row r="223" spans="2:26" ht="15.9" customHeight="1" x14ac:dyDescent="0.2">
      <c r="B223" s="278"/>
      <c r="C223" s="549" t="s">
        <v>1528</v>
      </c>
      <c r="D223" s="550"/>
      <c r="E223" s="52">
        <v>2</v>
      </c>
      <c r="F223" s="94">
        <v>10.5</v>
      </c>
      <c r="G223" s="87" t="s">
        <v>350</v>
      </c>
      <c r="H223" s="87" t="s">
        <v>375</v>
      </c>
      <c r="I223" s="87" t="s">
        <v>352</v>
      </c>
      <c r="J223" s="274" t="s">
        <v>359</v>
      </c>
      <c r="K223" s="274"/>
      <c r="L223" s="274"/>
      <c r="M223" s="87" t="s">
        <v>1010</v>
      </c>
      <c r="N223" s="87" t="s">
        <v>1474</v>
      </c>
      <c r="O223" s="218" t="s">
        <v>1304</v>
      </c>
      <c r="P223" s="87" t="s">
        <v>1304</v>
      </c>
      <c r="Q223" s="87"/>
      <c r="R223" s="87" t="s">
        <v>1304</v>
      </c>
      <c r="S223" s="2" t="s">
        <v>378</v>
      </c>
      <c r="T223" s="2" t="s">
        <v>383</v>
      </c>
      <c r="U223" s="2" t="s">
        <v>382</v>
      </c>
      <c r="V223" s="274" t="s">
        <v>1456</v>
      </c>
      <c r="W223" s="540"/>
      <c r="X223" s="540"/>
      <c r="Y223" s="540"/>
      <c r="Z223" s="2" t="s">
        <v>1475</v>
      </c>
    </row>
    <row r="224" spans="2:26" ht="15.9" customHeight="1" x14ac:dyDescent="0.2">
      <c r="B224" s="278"/>
      <c r="C224" s="549" t="s">
        <v>1528</v>
      </c>
      <c r="D224" s="550"/>
      <c r="E224" s="52">
        <v>3</v>
      </c>
      <c r="F224" s="94">
        <v>10.5</v>
      </c>
      <c r="G224" s="87" t="s">
        <v>350</v>
      </c>
      <c r="H224" s="87" t="s">
        <v>376</v>
      </c>
      <c r="I224" s="87" t="s">
        <v>351</v>
      </c>
      <c r="J224" s="274" t="s">
        <v>559</v>
      </c>
      <c r="K224" s="274"/>
      <c r="L224" s="274"/>
      <c r="M224" s="87" t="s">
        <v>834</v>
      </c>
      <c r="N224" s="87" t="s">
        <v>1455</v>
      </c>
      <c r="O224" s="218" t="s">
        <v>364</v>
      </c>
      <c r="P224" s="87" t="s">
        <v>782</v>
      </c>
      <c r="Q224" s="87"/>
      <c r="R224" s="87" t="s">
        <v>1304</v>
      </c>
      <c r="S224" s="2" t="s">
        <v>378</v>
      </c>
      <c r="T224" s="2" t="s">
        <v>383</v>
      </c>
      <c r="U224" s="2" t="s">
        <v>382</v>
      </c>
      <c r="V224" s="274" t="s">
        <v>1456</v>
      </c>
      <c r="W224" s="540"/>
      <c r="X224" s="540"/>
      <c r="Y224" s="540"/>
      <c r="Z224" s="2" t="s">
        <v>1480</v>
      </c>
    </row>
    <row r="225" spans="2:26" ht="15.9" customHeight="1" x14ac:dyDescent="0.2">
      <c r="B225" s="278"/>
      <c r="C225" s="549" t="s">
        <v>728</v>
      </c>
      <c r="D225" s="550"/>
      <c r="E225" s="52">
        <v>1</v>
      </c>
      <c r="F225" s="94">
        <v>10.4</v>
      </c>
      <c r="G225" s="87" t="s">
        <v>561</v>
      </c>
      <c r="H225" s="87" t="s">
        <v>510</v>
      </c>
      <c r="I225" s="87" t="s">
        <v>352</v>
      </c>
      <c r="J225" s="274" t="s">
        <v>352</v>
      </c>
      <c r="K225" s="274"/>
      <c r="L225" s="274"/>
      <c r="M225" s="87" t="s">
        <v>777</v>
      </c>
      <c r="N225" s="87" t="s">
        <v>1455</v>
      </c>
      <c r="O225" s="218" t="s">
        <v>364</v>
      </c>
      <c r="P225" s="87" t="s">
        <v>782</v>
      </c>
      <c r="Q225" s="87"/>
      <c r="R225" s="87" t="s">
        <v>776</v>
      </c>
      <c r="S225" s="2" t="s">
        <v>378</v>
      </c>
      <c r="T225" s="2" t="s">
        <v>383</v>
      </c>
      <c r="U225" s="2" t="s">
        <v>382</v>
      </c>
      <c r="V225" s="274" t="s">
        <v>1456</v>
      </c>
      <c r="W225" s="540"/>
      <c r="X225" s="540"/>
      <c r="Y225" s="540"/>
      <c r="Z225" s="2" t="s">
        <v>1287</v>
      </c>
    </row>
    <row r="226" spans="2:26" ht="15.9" customHeight="1" x14ac:dyDescent="0.2">
      <c r="B226" s="278"/>
      <c r="C226" s="549" t="s">
        <v>728</v>
      </c>
      <c r="D226" s="550"/>
      <c r="E226" s="52">
        <v>2</v>
      </c>
      <c r="F226" s="94">
        <v>10.4</v>
      </c>
      <c r="G226" s="87" t="s">
        <v>561</v>
      </c>
      <c r="H226" s="87" t="s">
        <v>515</v>
      </c>
      <c r="I226" s="87" t="s">
        <v>352</v>
      </c>
      <c r="J226" s="299" t="s">
        <v>352</v>
      </c>
      <c r="K226" s="551"/>
      <c r="L226" s="300"/>
      <c r="M226" s="87" t="s">
        <v>777</v>
      </c>
      <c r="N226" s="87" t="s">
        <v>777</v>
      </c>
      <c r="O226" s="218" t="s">
        <v>364</v>
      </c>
      <c r="P226" s="87" t="s">
        <v>782</v>
      </c>
      <c r="Q226" s="87"/>
      <c r="R226" s="87" t="s">
        <v>776</v>
      </c>
      <c r="S226" s="2" t="s">
        <v>379</v>
      </c>
      <c r="T226" s="2" t="s">
        <v>379</v>
      </c>
      <c r="U226" s="2" t="s">
        <v>380</v>
      </c>
      <c r="V226" s="274" t="s">
        <v>777</v>
      </c>
      <c r="W226" s="540"/>
      <c r="X226" s="540"/>
      <c r="Y226" s="540"/>
      <c r="Z226" s="2" t="s">
        <v>846</v>
      </c>
    </row>
    <row r="227" spans="2:26" ht="15.9" customHeight="1" x14ac:dyDescent="0.2">
      <c r="B227" s="278"/>
      <c r="C227" s="549" t="s">
        <v>1529</v>
      </c>
      <c r="D227" s="550"/>
      <c r="E227" s="52">
        <v>3</v>
      </c>
      <c r="F227" s="94">
        <v>10.4</v>
      </c>
      <c r="G227" s="87" t="s">
        <v>350</v>
      </c>
      <c r="H227" s="87" t="s">
        <v>375</v>
      </c>
      <c r="I227" s="87" t="s">
        <v>352</v>
      </c>
      <c r="J227" s="274" t="s">
        <v>359</v>
      </c>
      <c r="K227" s="274"/>
      <c r="L227" s="274"/>
      <c r="M227" s="87" t="s">
        <v>1012</v>
      </c>
      <c r="N227" s="87" t="s">
        <v>1474</v>
      </c>
      <c r="O227" s="218" t="s">
        <v>1304</v>
      </c>
      <c r="P227" s="87" t="s">
        <v>1304</v>
      </c>
      <c r="Q227" s="87"/>
      <c r="R227" s="87" t="s">
        <v>1304</v>
      </c>
      <c r="S227" s="2" t="s">
        <v>378</v>
      </c>
      <c r="T227" s="2" t="s">
        <v>383</v>
      </c>
      <c r="U227" s="2" t="s">
        <v>382</v>
      </c>
      <c r="V227" s="274" t="s">
        <v>1456</v>
      </c>
      <c r="W227" s="540"/>
      <c r="X227" s="540"/>
      <c r="Y227" s="540"/>
      <c r="Z227" s="2" t="s">
        <v>1475</v>
      </c>
    </row>
    <row r="228" spans="2:26" ht="15.9" customHeight="1" x14ac:dyDescent="0.2">
      <c r="B228" s="278"/>
      <c r="C228" s="549" t="s">
        <v>1529</v>
      </c>
      <c r="D228" s="550"/>
      <c r="E228" s="52">
        <v>4</v>
      </c>
      <c r="F228" s="94">
        <v>10.4</v>
      </c>
      <c r="G228" s="87" t="s">
        <v>350</v>
      </c>
      <c r="H228" s="87" t="s">
        <v>376</v>
      </c>
      <c r="I228" s="87" t="s">
        <v>351</v>
      </c>
      <c r="J228" s="274" t="s">
        <v>559</v>
      </c>
      <c r="K228" s="274"/>
      <c r="L228" s="274"/>
      <c r="M228" s="87" t="s">
        <v>1013</v>
      </c>
      <c r="N228" s="87" t="s">
        <v>1455</v>
      </c>
      <c r="O228" s="218" t="s">
        <v>364</v>
      </c>
      <c r="P228" s="87" t="s">
        <v>782</v>
      </c>
      <c r="Q228" s="87"/>
      <c r="R228" s="87" t="s">
        <v>1304</v>
      </c>
      <c r="S228" s="2" t="s">
        <v>378</v>
      </c>
      <c r="T228" s="2" t="s">
        <v>383</v>
      </c>
      <c r="U228" s="2" t="s">
        <v>382</v>
      </c>
      <c r="V228" s="274" t="s">
        <v>1456</v>
      </c>
      <c r="W228" s="540"/>
      <c r="X228" s="540"/>
      <c r="Y228" s="540"/>
      <c r="Z228" s="2" t="s">
        <v>1480</v>
      </c>
    </row>
    <row r="229" spans="2:26" ht="15.9" customHeight="1" x14ac:dyDescent="0.2">
      <c r="B229" s="278"/>
      <c r="C229" s="549" t="s">
        <v>729</v>
      </c>
      <c r="D229" s="550"/>
      <c r="E229" s="52">
        <v>1</v>
      </c>
      <c r="F229" s="94">
        <v>6.3</v>
      </c>
      <c r="G229" s="87" t="s">
        <v>561</v>
      </c>
      <c r="H229" s="87" t="s">
        <v>512</v>
      </c>
      <c r="I229" s="87" t="s">
        <v>352</v>
      </c>
      <c r="J229" s="299" t="s">
        <v>352</v>
      </c>
      <c r="K229" s="551"/>
      <c r="L229" s="300"/>
      <c r="M229" s="87" t="s">
        <v>777</v>
      </c>
      <c r="N229" s="87" t="s">
        <v>777</v>
      </c>
      <c r="O229" s="218" t="s">
        <v>364</v>
      </c>
      <c r="P229" s="87" t="s">
        <v>782</v>
      </c>
      <c r="Q229" s="87"/>
      <c r="R229" s="87" t="s">
        <v>776</v>
      </c>
      <c r="S229" s="2" t="s">
        <v>379</v>
      </c>
      <c r="T229" s="2" t="s">
        <v>379</v>
      </c>
      <c r="U229" s="2" t="s">
        <v>380</v>
      </c>
      <c r="V229" s="274" t="s">
        <v>777</v>
      </c>
      <c r="W229" s="540"/>
      <c r="X229" s="540"/>
      <c r="Y229" s="540"/>
      <c r="Z229" s="2" t="s">
        <v>846</v>
      </c>
    </row>
    <row r="230" spans="2:26" ht="15.9" customHeight="1" x14ac:dyDescent="0.2">
      <c r="B230" s="278"/>
      <c r="C230" s="549" t="s">
        <v>1530</v>
      </c>
      <c r="D230" s="550"/>
      <c r="E230" s="52">
        <v>2</v>
      </c>
      <c r="F230" s="94">
        <v>6.3</v>
      </c>
      <c r="G230" s="87" t="s">
        <v>350</v>
      </c>
      <c r="H230" s="87" t="s">
        <v>373</v>
      </c>
      <c r="I230" s="87" t="s">
        <v>351</v>
      </c>
      <c r="J230" s="274" t="s">
        <v>559</v>
      </c>
      <c r="K230" s="274"/>
      <c r="L230" s="274"/>
      <c r="M230" s="87" t="s">
        <v>1014</v>
      </c>
      <c r="N230" s="87" t="s">
        <v>1455</v>
      </c>
      <c r="O230" s="218" t="s">
        <v>363</v>
      </c>
      <c r="P230" s="87" t="s">
        <v>782</v>
      </c>
      <c r="Q230" s="87"/>
      <c r="R230" s="87" t="s">
        <v>1304</v>
      </c>
      <c r="S230" s="2" t="s">
        <v>378</v>
      </c>
      <c r="T230" s="2" t="s">
        <v>383</v>
      </c>
      <c r="U230" s="2" t="s">
        <v>382</v>
      </c>
      <c r="V230" s="274" t="s">
        <v>1456</v>
      </c>
      <c r="W230" s="540"/>
      <c r="X230" s="540"/>
      <c r="Y230" s="540"/>
      <c r="Z230" s="2" t="s">
        <v>1462</v>
      </c>
    </row>
    <row r="231" spans="2:26" ht="15.9" customHeight="1" x14ac:dyDescent="0.2">
      <c r="B231" s="278"/>
      <c r="C231" s="549" t="s">
        <v>1531</v>
      </c>
      <c r="D231" s="550"/>
      <c r="E231" s="52">
        <v>1</v>
      </c>
      <c r="F231" s="94">
        <v>5.8</v>
      </c>
      <c r="G231" s="87" t="s">
        <v>350</v>
      </c>
      <c r="H231" s="87" t="s">
        <v>373</v>
      </c>
      <c r="I231" s="87" t="s">
        <v>351</v>
      </c>
      <c r="J231" s="274" t="s">
        <v>559</v>
      </c>
      <c r="K231" s="274"/>
      <c r="L231" s="274"/>
      <c r="M231" s="87" t="s">
        <v>1016</v>
      </c>
      <c r="N231" s="87" t="s">
        <v>1455</v>
      </c>
      <c r="O231" s="218" t="s">
        <v>363</v>
      </c>
      <c r="P231" s="87" t="s">
        <v>782</v>
      </c>
      <c r="Q231" s="87"/>
      <c r="R231" s="87" t="s">
        <v>1304</v>
      </c>
      <c r="S231" s="2" t="s">
        <v>378</v>
      </c>
      <c r="T231" s="2" t="s">
        <v>383</v>
      </c>
      <c r="U231" s="2" t="s">
        <v>382</v>
      </c>
      <c r="V231" s="274" t="s">
        <v>1456</v>
      </c>
      <c r="W231" s="540"/>
      <c r="X231" s="540"/>
      <c r="Y231" s="540"/>
      <c r="Z231" s="2" t="s">
        <v>1462</v>
      </c>
    </row>
    <row r="232" spans="2:26" ht="15.9" customHeight="1" x14ac:dyDescent="0.2">
      <c r="B232" s="278"/>
      <c r="C232" s="549" t="s">
        <v>1532</v>
      </c>
      <c r="D232" s="550"/>
      <c r="E232" s="52">
        <v>1</v>
      </c>
      <c r="F232" s="252">
        <v>6</v>
      </c>
      <c r="G232" s="87" t="s">
        <v>561</v>
      </c>
      <c r="H232" s="87" t="s">
        <v>517</v>
      </c>
      <c r="I232" s="87" t="s">
        <v>351</v>
      </c>
      <c r="J232" s="274" t="s">
        <v>357</v>
      </c>
      <c r="K232" s="274"/>
      <c r="L232" s="274"/>
      <c r="M232" s="87" t="s">
        <v>1018</v>
      </c>
      <c r="N232" s="87" t="s">
        <v>1455</v>
      </c>
      <c r="O232" s="218" t="s">
        <v>363</v>
      </c>
      <c r="P232" s="87" t="s">
        <v>782</v>
      </c>
      <c r="Q232" s="87"/>
      <c r="R232" s="87" t="s">
        <v>781</v>
      </c>
      <c r="S232" s="2" t="s">
        <v>378</v>
      </c>
      <c r="T232" s="2" t="s">
        <v>383</v>
      </c>
      <c r="U232" s="2" t="s">
        <v>382</v>
      </c>
      <c r="V232" s="274" t="s">
        <v>1456</v>
      </c>
      <c r="W232" s="540"/>
      <c r="X232" s="540"/>
      <c r="Y232" s="540"/>
      <c r="Z232" s="2" t="s">
        <v>785</v>
      </c>
    </row>
    <row r="233" spans="2:26" ht="15.9" customHeight="1" x14ac:dyDescent="0.2">
      <c r="B233" s="278"/>
      <c r="C233" s="549" t="s">
        <v>1533</v>
      </c>
      <c r="D233" s="550"/>
      <c r="E233" s="52">
        <v>1</v>
      </c>
      <c r="F233" s="94">
        <v>5.9</v>
      </c>
      <c r="G233" s="87" t="s">
        <v>561</v>
      </c>
      <c r="H233" s="87" t="s">
        <v>512</v>
      </c>
      <c r="I233" s="87" t="s">
        <v>352</v>
      </c>
      <c r="J233" s="299" t="s">
        <v>352</v>
      </c>
      <c r="K233" s="551"/>
      <c r="L233" s="300"/>
      <c r="M233" s="87" t="s">
        <v>1020</v>
      </c>
      <c r="N233" s="87" t="s">
        <v>1455</v>
      </c>
      <c r="O233" s="218" t="s">
        <v>364</v>
      </c>
      <c r="P233" s="87" t="s">
        <v>782</v>
      </c>
      <c r="Q233" s="87"/>
      <c r="R233" s="87" t="s">
        <v>790</v>
      </c>
      <c r="S233" s="2" t="s">
        <v>378</v>
      </c>
      <c r="T233" s="2" t="s">
        <v>383</v>
      </c>
      <c r="U233" s="2" t="s">
        <v>382</v>
      </c>
      <c r="V233" s="274" t="s">
        <v>1456</v>
      </c>
      <c r="W233" s="540"/>
      <c r="X233" s="540"/>
      <c r="Y233" s="540"/>
      <c r="Z233" s="87" t="s">
        <v>1459</v>
      </c>
    </row>
    <row r="234" spans="2:26" ht="15.9" customHeight="1" x14ac:dyDescent="0.2">
      <c r="B234" s="278"/>
      <c r="C234" s="549" t="s">
        <v>732</v>
      </c>
      <c r="D234" s="550"/>
      <c r="E234" s="52">
        <v>2</v>
      </c>
      <c r="F234" s="94">
        <v>5.9</v>
      </c>
      <c r="G234" s="87" t="s">
        <v>561</v>
      </c>
      <c r="H234" s="87" t="s">
        <v>513</v>
      </c>
      <c r="I234" s="87" t="s">
        <v>352</v>
      </c>
      <c r="J234" s="299" t="s">
        <v>352</v>
      </c>
      <c r="K234" s="551"/>
      <c r="L234" s="300"/>
      <c r="M234" s="87" t="s">
        <v>777</v>
      </c>
      <c r="N234" s="87" t="s">
        <v>777</v>
      </c>
      <c r="O234" s="218" t="s">
        <v>364</v>
      </c>
      <c r="P234" s="87" t="s">
        <v>782</v>
      </c>
      <c r="Q234" s="87"/>
      <c r="R234" s="87" t="s">
        <v>776</v>
      </c>
      <c r="S234" s="2" t="s">
        <v>379</v>
      </c>
      <c r="T234" s="2" t="s">
        <v>379</v>
      </c>
      <c r="U234" s="2" t="s">
        <v>380</v>
      </c>
      <c r="V234" s="274" t="s">
        <v>777</v>
      </c>
      <c r="W234" s="540"/>
      <c r="X234" s="540"/>
      <c r="Y234" s="540"/>
      <c r="Z234" s="2" t="s">
        <v>846</v>
      </c>
    </row>
    <row r="235" spans="2:26" ht="15.9" customHeight="1" x14ac:dyDescent="0.2">
      <c r="B235" s="278"/>
      <c r="C235" s="549" t="s">
        <v>732</v>
      </c>
      <c r="D235" s="550"/>
      <c r="E235" s="52">
        <v>3</v>
      </c>
      <c r="F235" s="94">
        <v>5.9</v>
      </c>
      <c r="G235" s="87" t="s">
        <v>561</v>
      </c>
      <c r="H235" s="87" t="s">
        <v>509</v>
      </c>
      <c r="I235" s="87" t="s">
        <v>352</v>
      </c>
      <c r="J235" s="274" t="s">
        <v>352</v>
      </c>
      <c r="K235" s="274"/>
      <c r="L235" s="274"/>
      <c r="M235" s="87" t="s">
        <v>777</v>
      </c>
      <c r="N235" s="87" t="s">
        <v>1455</v>
      </c>
      <c r="O235" s="218" t="s">
        <v>364</v>
      </c>
      <c r="P235" s="87" t="s">
        <v>782</v>
      </c>
      <c r="Q235" s="87"/>
      <c r="R235" s="87" t="s">
        <v>776</v>
      </c>
      <c r="S235" s="2" t="s">
        <v>378</v>
      </c>
      <c r="T235" s="2" t="s">
        <v>383</v>
      </c>
      <c r="U235" s="2" t="s">
        <v>382</v>
      </c>
      <c r="V235" s="274" t="s">
        <v>1456</v>
      </c>
      <c r="W235" s="540"/>
      <c r="X235" s="540"/>
      <c r="Y235" s="540"/>
      <c r="Z235" s="2" t="s">
        <v>1287</v>
      </c>
    </row>
    <row r="236" spans="2:26" ht="15.9" customHeight="1" x14ac:dyDescent="0.2">
      <c r="B236" s="278"/>
      <c r="C236" s="549" t="s">
        <v>732</v>
      </c>
      <c r="D236" s="550"/>
      <c r="E236" s="52">
        <v>4</v>
      </c>
      <c r="F236" s="94">
        <v>5.9</v>
      </c>
      <c r="G236" s="87" t="s">
        <v>561</v>
      </c>
      <c r="H236" s="87" t="s">
        <v>509</v>
      </c>
      <c r="I236" s="87" t="s">
        <v>352</v>
      </c>
      <c r="J236" s="274" t="s">
        <v>352</v>
      </c>
      <c r="K236" s="274"/>
      <c r="L236" s="274"/>
      <c r="M236" s="87" t="s">
        <v>777</v>
      </c>
      <c r="N236" s="87" t="s">
        <v>1455</v>
      </c>
      <c r="O236" s="218" t="s">
        <v>364</v>
      </c>
      <c r="P236" s="87" t="s">
        <v>782</v>
      </c>
      <c r="Q236" s="87"/>
      <c r="R236" s="87" t="s">
        <v>776</v>
      </c>
      <c r="S236" s="2" t="s">
        <v>378</v>
      </c>
      <c r="T236" s="2" t="s">
        <v>383</v>
      </c>
      <c r="U236" s="2" t="s">
        <v>382</v>
      </c>
      <c r="V236" s="274" t="s">
        <v>1456</v>
      </c>
      <c r="W236" s="540"/>
      <c r="X236" s="540"/>
      <c r="Y236" s="540"/>
      <c r="Z236" s="2" t="s">
        <v>1287</v>
      </c>
    </row>
    <row r="237" spans="2:26" ht="15.9" customHeight="1" x14ac:dyDescent="0.2">
      <c r="B237" s="278"/>
      <c r="C237" s="549" t="s">
        <v>733</v>
      </c>
      <c r="D237" s="550"/>
      <c r="E237" s="52">
        <v>1</v>
      </c>
      <c r="F237" s="94">
        <v>10.5</v>
      </c>
      <c r="G237" s="87" t="s">
        <v>561</v>
      </c>
      <c r="H237" s="87" t="s">
        <v>509</v>
      </c>
      <c r="I237" s="87" t="s">
        <v>352</v>
      </c>
      <c r="J237" s="299" t="s">
        <v>352</v>
      </c>
      <c r="K237" s="551"/>
      <c r="L237" s="300"/>
      <c r="M237" s="87" t="s">
        <v>777</v>
      </c>
      <c r="N237" s="87" t="s">
        <v>777</v>
      </c>
      <c r="O237" s="218" t="s">
        <v>364</v>
      </c>
      <c r="P237" s="87" t="s">
        <v>782</v>
      </c>
      <c r="Q237" s="87"/>
      <c r="R237" s="87" t="s">
        <v>776</v>
      </c>
      <c r="S237" s="2" t="s">
        <v>379</v>
      </c>
      <c r="T237" s="2" t="s">
        <v>379</v>
      </c>
      <c r="U237" s="2" t="s">
        <v>380</v>
      </c>
      <c r="V237" s="274" t="s">
        <v>777</v>
      </c>
      <c r="W237" s="540"/>
      <c r="X237" s="540"/>
      <c r="Y237" s="540"/>
      <c r="Z237" s="2" t="s">
        <v>846</v>
      </c>
    </row>
    <row r="238" spans="2:26" ht="15.9" customHeight="1" x14ac:dyDescent="0.2">
      <c r="B238" s="278"/>
      <c r="C238" s="549" t="s">
        <v>733</v>
      </c>
      <c r="D238" s="550"/>
      <c r="E238" s="52">
        <v>2</v>
      </c>
      <c r="F238" s="94">
        <v>10.5</v>
      </c>
      <c r="G238" s="87" t="s">
        <v>561</v>
      </c>
      <c r="H238" s="87" t="s">
        <v>509</v>
      </c>
      <c r="I238" s="87" t="s">
        <v>352</v>
      </c>
      <c r="J238" s="299" t="s">
        <v>352</v>
      </c>
      <c r="K238" s="551"/>
      <c r="L238" s="300"/>
      <c r="M238" s="87" t="s">
        <v>777</v>
      </c>
      <c r="N238" s="87" t="s">
        <v>777</v>
      </c>
      <c r="O238" s="218" t="s">
        <v>364</v>
      </c>
      <c r="P238" s="87" t="s">
        <v>782</v>
      </c>
      <c r="Q238" s="87"/>
      <c r="R238" s="87" t="s">
        <v>776</v>
      </c>
      <c r="S238" s="2" t="s">
        <v>379</v>
      </c>
      <c r="T238" s="2" t="s">
        <v>379</v>
      </c>
      <c r="U238" s="2" t="s">
        <v>380</v>
      </c>
      <c r="V238" s="274" t="s">
        <v>777</v>
      </c>
      <c r="W238" s="540"/>
      <c r="X238" s="540"/>
      <c r="Y238" s="540"/>
      <c r="Z238" s="2" t="s">
        <v>846</v>
      </c>
    </row>
    <row r="239" spans="2:26" ht="15.9" customHeight="1" x14ac:dyDescent="0.2">
      <c r="B239" s="278"/>
      <c r="C239" s="549" t="s">
        <v>734</v>
      </c>
      <c r="D239" s="550"/>
      <c r="E239" s="52">
        <v>1</v>
      </c>
      <c r="F239" s="94">
        <v>10.3</v>
      </c>
      <c r="G239" s="87" t="s">
        <v>561</v>
      </c>
      <c r="H239" s="87" t="s">
        <v>510</v>
      </c>
      <c r="I239" s="87" t="s">
        <v>352</v>
      </c>
      <c r="J239" s="274" t="s">
        <v>352</v>
      </c>
      <c r="K239" s="274"/>
      <c r="L239" s="274"/>
      <c r="M239" s="87" t="s">
        <v>777</v>
      </c>
      <c r="N239" s="87" t="s">
        <v>1474</v>
      </c>
      <c r="O239" s="218" t="s">
        <v>1304</v>
      </c>
      <c r="P239" s="87" t="s">
        <v>1304</v>
      </c>
      <c r="Q239" s="87"/>
      <c r="R239" s="87" t="s">
        <v>776</v>
      </c>
      <c r="S239" s="2" t="s">
        <v>378</v>
      </c>
      <c r="T239" s="2" t="s">
        <v>383</v>
      </c>
      <c r="U239" s="2" t="s">
        <v>382</v>
      </c>
      <c r="V239" s="274" t="s">
        <v>1456</v>
      </c>
      <c r="W239" s="540"/>
      <c r="X239" s="540"/>
      <c r="Y239" s="540"/>
      <c r="Z239" s="2" t="s">
        <v>1287</v>
      </c>
    </row>
    <row r="240" spans="2:26" ht="15.9" customHeight="1" x14ac:dyDescent="0.2">
      <c r="B240" s="278"/>
      <c r="C240" s="549" t="s">
        <v>1534</v>
      </c>
      <c r="D240" s="550"/>
      <c r="E240" s="52">
        <v>2</v>
      </c>
      <c r="F240" s="94">
        <v>10.3</v>
      </c>
      <c r="G240" s="87" t="s">
        <v>561</v>
      </c>
      <c r="H240" s="87" t="s">
        <v>516</v>
      </c>
      <c r="I240" s="87" t="s">
        <v>352</v>
      </c>
      <c r="J240" s="274" t="s">
        <v>540</v>
      </c>
      <c r="K240" s="274"/>
      <c r="L240" s="274"/>
      <c r="M240" s="87" t="s">
        <v>849</v>
      </c>
      <c r="N240" s="87" t="s">
        <v>1455</v>
      </c>
      <c r="O240" s="218" t="s">
        <v>363</v>
      </c>
      <c r="P240" s="87" t="s">
        <v>782</v>
      </c>
      <c r="Q240" s="87"/>
      <c r="R240" s="87" t="s">
        <v>781</v>
      </c>
      <c r="S240" s="2" t="s">
        <v>378</v>
      </c>
      <c r="T240" s="2" t="s">
        <v>383</v>
      </c>
      <c r="U240" s="2" t="s">
        <v>382</v>
      </c>
      <c r="V240" s="274" t="s">
        <v>1456</v>
      </c>
      <c r="W240" s="540"/>
      <c r="X240" s="540"/>
      <c r="Y240" s="540"/>
      <c r="Z240" s="2" t="s">
        <v>1535</v>
      </c>
    </row>
    <row r="241" spans="2:26" ht="15.9" customHeight="1" x14ac:dyDescent="0.2">
      <c r="B241" s="278"/>
      <c r="C241" s="549" t="s">
        <v>1534</v>
      </c>
      <c r="D241" s="550"/>
      <c r="E241" s="52">
        <v>3</v>
      </c>
      <c r="F241" s="94">
        <v>10.3</v>
      </c>
      <c r="G241" s="87" t="s">
        <v>561</v>
      </c>
      <c r="H241" s="87" t="s">
        <v>516</v>
      </c>
      <c r="I241" s="87" t="s">
        <v>352</v>
      </c>
      <c r="J241" s="299" t="s">
        <v>352</v>
      </c>
      <c r="K241" s="551"/>
      <c r="L241" s="300"/>
      <c r="M241" s="87" t="s">
        <v>1024</v>
      </c>
      <c r="N241" s="87" t="s">
        <v>1474</v>
      </c>
      <c r="O241" s="218" t="s">
        <v>1304</v>
      </c>
      <c r="P241" s="87" t="s">
        <v>1304</v>
      </c>
      <c r="Q241" s="87"/>
      <c r="R241" s="87" t="s">
        <v>790</v>
      </c>
      <c r="S241" s="2" t="s">
        <v>378</v>
      </c>
      <c r="T241" s="2" t="s">
        <v>383</v>
      </c>
      <c r="U241" s="2" t="s">
        <v>382</v>
      </c>
      <c r="V241" s="274" t="s">
        <v>1456</v>
      </c>
      <c r="W241" s="540"/>
      <c r="X241" s="540"/>
      <c r="Y241" s="540"/>
      <c r="Z241" s="87" t="s">
        <v>1459</v>
      </c>
    </row>
    <row r="242" spans="2:26" ht="15.9" customHeight="1" x14ac:dyDescent="0.2">
      <c r="B242" s="278"/>
      <c r="C242" s="549" t="s">
        <v>1534</v>
      </c>
      <c r="D242" s="550"/>
      <c r="E242" s="52">
        <v>4</v>
      </c>
      <c r="F242" s="94">
        <v>10.3</v>
      </c>
      <c r="G242" s="87" t="s">
        <v>561</v>
      </c>
      <c r="H242" s="87" t="s">
        <v>517</v>
      </c>
      <c r="I242" s="87" t="s">
        <v>352</v>
      </c>
      <c r="J242" s="274" t="s">
        <v>540</v>
      </c>
      <c r="K242" s="274"/>
      <c r="L242" s="274"/>
      <c r="M242" s="87" t="s">
        <v>864</v>
      </c>
      <c r="N242" s="87" t="s">
        <v>1455</v>
      </c>
      <c r="O242" s="218" t="s">
        <v>363</v>
      </c>
      <c r="P242" s="87" t="s">
        <v>782</v>
      </c>
      <c r="Q242" s="87"/>
      <c r="R242" s="87" t="s">
        <v>781</v>
      </c>
      <c r="S242" s="2" t="s">
        <v>378</v>
      </c>
      <c r="T242" s="2" t="s">
        <v>383</v>
      </c>
      <c r="U242" s="2" t="s">
        <v>382</v>
      </c>
      <c r="V242" s="274" t="s">
        <v>1456</v>
      </c>
      <c r="W242" s="540"/>
      <c r="X242" s="540"/>
      <c r="Y242" s="540"/>
      <c r="Z242" s="2" t="s">
        <v>1535</v>
      </c>
    </row>
    <row r="243" spans="2:26" ht="15.9" customHeight="1" x14ac:dyDescent="0.2">
      <c r="B243" s="278"/>
      <c r="C243" s="549" t="s">
        <v>1534</v>
      </c>
      <c r="D243" s="550"/>
      <c r="E243" s="52">
        <v>5</v>
      </c>
      <c r="F243" s="94">
        <v>10.3</v>
      </c>
      <c r="G243" s="87" t="s">
        <v>561</v>
      </c>
      <c r="H243" s="87" t="s">
        <v>517</v>
      </c>
      <c r="I243" s="87" t="s">
        <v>352</v>
      </c>
      <c r="J243" s="299" t="s">
        <v>352</v>
      </c>
      <c r="K243" s="551"/>
      <c r="L243" s="300"/>
      <c r="M243" s="87" t="s">
        <v>1008</v>
      </c>
      <c r="N243" s="87" t="s">
        <v>1455</v>
      </c>
      <c r="O243" s="218" t="s">
        <v>363</v>
      </c>
      <c r="P243" s="87" t="s">
        <v>782</v>
      </c>
      <c r="Q243" s="87"/>
      <c r="R243" s="87" t="s">
        <v>781</v>
      </c>
      <c r="S243" s="2" t="s">
        <v>378</v>
      </c>
      <c r="T243" s="2" t="s">
        <v>383</v>
      </c>
      <c r="U243" s="2" t="s">
        <v>382</v>
      </c>
      <c r="V243" s="274" t="s">
        <v>1456</v>
      </c>
      <c r="W243" s="540"/>
      <c r="X243" s="540"/>
      <c r="Y243" s="540"/>
      <c r="Z243" s="87" t="s">
        <v>1519</v>
      </c>
    </row>
    <row r="244" spans="2:26" ht="15.9" customHeight="1" x14ac:dyDescent="0.2">
      <c r="B244" s="278"/>
      <c r="C244" s="549" t="s">
        <v>1536</v>
      </c>
      <c r="D244" s="550"/>
      <c r="E244" s="52">
        <v>1</v>
      </c>
      <c r="F244" s="94">
        <v>10.5</v>
      </c>
      <c r="G244" s="87" t="s">
        <v>561</v>
      </c>
      <c r="H244" s="87" t="s">
        <v>515</v>
      </c>
      <c r="I244" s="87" t="s">
        <v>352</v>
      </c>
      <c r="J244" s="299" t="s">
        <v>352</v>
      </c>
      <c r="K244" s="551"/>
      <c r="L244" s="300"/>
      <c r="M244" s="87" t="s">
        <v>1029</v>
      </c>
      <c r="N244" s="87" t="s">
        <v>1455</v>
      </c>
      <c r="O244" s="218" t="s">
        <v>62</v>
      </c>
      <c r="P244" s="87" t="s">
        <v>62</v>
      </c>
      <c r="Q244" s="87"/>
      <c r="R244" s="87" t="s">
        <v>62</v>
      </c>
      <c r="S244" s="2" t="s">
        <v>378</v>
      </c>
      <c r="T244" s="2" t="s">
        <v>384</v>
      </c>
      <c r="U244" s="2" t="s">
        <v>382</v>
      </c>
      <c r="V244" s="274" t="s">
        <v>1460</v>
      </c>
      <c r="W244" s="540"/>
      <c r="X244" s="540"/>
      <c r="Y244" s="540"/>
      <c r="Z244" s="87" t="s">
        <v>1537</v>
      </c>
    </row>
    <row r="245" spans="2:26" ht="15.9" customHeight="1" x14ac:dyDescent="0.2">
      <c r="B245" s="278"/>
      <c r="C245" s="549" t="s">
        <v>735</v>
      </c>
      <c r="D245" s="550"/>
      <c r="E245" s="52">
        <v>2</v>
      </c>
      <c r="F245" s="94">
        <v>10.5</v>
      </c>
      <c r="G245" s="87" t="s">
        <v>561</v>
      </c>
      <c r="H245" s="87" t="s">
        <v>509</v>
      </c>
      <c r="I245" s="87" t="s">
        <v>352</v>
      </c>
      <c r="J245" s="274" t="s">
        <v>352</v>
      </c>
      <c r="K245" s="274"/>
      <c r="L245" s="274"/>
      <c r="M245" s="87" t="s">
        <v>777</v>
      </c>
      <c r="N245" s="87" t="s">
        <v>1474</v>
      </c>
      <c r="O245" s="218" t="s">
        <v>1304</v>
      </c>
      <c r="P245" s="87" t="s">
        <v>1304</v>
      </c>
      <c r="Q245" s="87"/>
      <c r="R245" s="87" t="s">
        <v>776</v>
      </c>
      <c r="S245" s="2" t="s">
        <v>378</v>
      </c>
      <c r="T245" s="2" t="s">
        <v>383</v>
      </c>
      <c r="U245" s="2" t="s">
        <v>382</v>
      </c>
      <c r="V245" s="274" t="s">
        <v>1456</v>
      </c>
      <c r="W245" s="540"/>
      <c r="X245" s="540"/>
      <c r="Y245" s="540"/>
      <c r="Z245" s="2" t="s">
        <v>1287</v>
      </c>
    </row>
    <row r="246" spans="2:26" ht="15.9" customHeight="1" x14ac:dyDescent="0.2">
      <c r="B246" s="278"/>
      <c r="C246" s="549" t="s">
        <v>1536</v>
      </c>
      <c r="D246" s="550"/>
      <c r="E246" s="52">
        <v>3</v>
      </c>
      <c r="F246" s="94">
        <v>10.5</v>
      </c>
      <c r="G246" s="87" t="s">
        <v>350</v>
      </c>
      <c r="H246" s="87" t="s">
        <v>375</v>
      </c>
      <c r="I246" s="87" t="s">
        <v>352</v>
      </c>
      <c r="J246" s="274" t="s">
        <v>359</v>
      </c>
      <c r="K246" s="274"/>
      <c r="L246" s="274"/>
      <c r="M246" s="87" t="s">
        <v>1031</v>
      </c>
      <c r="N246" s="87" t="s">
        <v>1474</v>
      </c>
      <c r="O246" s="218" t="s">
        <v>1304</v>
      </c>
      <c r="P246" s="87" t="s">
        <v>1304</v>
      </c>
      <c r="Q246" s="87"/>
      <c r="R246" s="87" t="s">
        <v>1304</v>
      </c>
      <c r="S246" s="2" t="s">
        <v>378</v>
      </c>
      <c r="T246" s="2" t="s">
        <v>383</v>
      </c>
      <c r="U246" s="2" t="s">
        <v>382</v>
      </c>
      <c r="V246" s="274" t="s">
        <v>1456</v>
      </c>
      <c r="W246" s="540"/>
      <c r="X246" s="540"/>
      <c r="Y246" s="540"/>
      <c r="Z246" s="2" t="s">
        <v>1475</v>
      </c>
    </row>
    <row r="247" spans="2:26" ht="15.9" customHeight="1" x14ac:dyDescent="0.2">
      <c r="B247" s="278"/>
      <c r="C247" s="549" t="s">
        <v>736</v>
      </c>
      <c r="D247" s="550"/>
      <c r="E247" s="52">
        <v>1</v>
      </c>
      <c r="F247" s="94">
        <v>10.7</v>
      </c>
      <c r="G247" s="87" t="s">
        <v>561</v>
      </c>
      <c r="H247" s="87" t="s">
        <v>510</v>
      </c>
      <c r="I247" s="87" t="s">
        <v>352</v>
      </c>
      <c r="J247" s="274" t="s">
        <v>352</v>
      </c>
      <c r="K247" s="274"/>
      <c r="L247" s="274"/>
      <c r="M247" s="87" t="s">
        <v>777</v>
      </c>
      <c r="N247" s="87" t="s">
        <v>1455</v>
      </c>
      <c r="O247" s="218" t="s">
        <v>364</v>
      </c>
      <c r="P247" s="87" t="s">
        <v>782</v>
      </c>
      <c r="Q247" s="87"/>
      <c r="R247" s="87" t="s">
        <v>776</v>
      </c>
      <c r="S247" s="2" t="s">
        <v>378</v>
      </c>
      <c r="T247" s="2" t="s">
        <v>383</v>
      </c>
      <c r="U247" s="2" t="s">
        <v>382</v>
      </c>
      <c r="V247" s="274" t="s">
        <v>1456</v>
      </c>
      <c r="W247" s="540"/>
      <c r="X247" s="540"/>
      <c r="Y247" s="540"/>
      <c r="Z247" s="2" t="s">
        <v>1287</v>
      </c>
    </row>
    <row r="248" spans="2:26" ht="15.9" customHeight="1" x14ac:dyDescent="0.2">
      <c r="B248" s="278"/>
      <c r="C248" s="549" t="s">
        <v>736</v>
      </c>
      <c r="D248" s="550"/>
      <c r="E248" s="52">
        <v>2</v>
      </c>
      <c r="F248" s="94">
        <v>10.7</v>
      </c>
      <c r="G248" s="87" t="s">
        <v>561</v>
      </c>
      <c r="H248" s="87" t="s">
        <v>510</v>
      </c>
      <c r="I248" s="87" t="s">
        <v>352</v>
      </c>
      <c r="J248" s="274" t="s">
        <v>352</v>
      </c>
      <c r="K248" s="274"/>
      <c r="L248" s="274"/>
      <c r="M248" s="87" t="s">
        <v>777</v>
      </c>
      <c r="N248" s="87" t="s">
        <v>1455</v>
      </c>
      <c r="O248" s="218" t="s">
        <v>364</v>
      </c>
      <c r="P248" s="87" t="s">
        <v>782</v>
      </c>
      <c r="Q248" s="87"/>
      <c r="R248" s="87" t="s">
        <v>776</v>
      </c>
      <c r="S248" s="2" t="s">
        <v>378</v>
      </c>
      <c r="T248" s="2" t="s">
        <v>383</v>
      </c>
      <c r="U248" s="2" t="s">
        <v>382</v>
      </c>
      <c r="V248" s="274" t="s">
        <v>1456</v>
      </c>
      <c r="W248" s="540"/>
      <c r="X248" s="540"/>
      <c r="Y248" s="540"/>
      <c r="Z248" s="2" t="s">
        <v>1287</v>
      </c>
    </row>
    <row r="249" spans="2:26" ht="15.9" customHeight="1" x14ac:dyDescent="0.2">
      <c r="B249" s="278"/>
      <c r="C249" s="549" t="s">
        <v>1538</v>
      </c>
      <c r="D249" s="550"/>
      <c r="E249" s="52">
        <v>3</v>
      </c>
      <c r="F249" s="94">
        <v>10.7</v>
      </c>
      <c r="G249" s="87" t="s">
        <v>561</v>
      </c>
      <c r="H249" s="87" t="s">
        <v>516</v>
      </c>
      <c r="I249" s="87" t="s">
        <v>352</v>
      </c>
      <c r="J249" s="274" t="s">
        <v>540</v>
      </c>
      <c r="K249" s="274"/>
      <c r="L249" s="274"/>
      <c r="M249" s="87" t="s">
        <v>849</v>
      </c>
      <c r="N249" s="87" t="s">
        <v>1455</v>
      </c>
      <c r="O249" s="218" t="s">
        <v>363</v>
      </c>
      <c r="P249" s="87" t="s">
        <v>782</v>
      </c>
      <c r="Q249" s="87"/>
      <c r="R249" s="87" t="s">
        <v>781</v>
      </c>
      <c r="S249" s="2" t="s">
        <v>378</v>
      </c>
      <c r="T249" s="2" t="s">
        <v>383</v>
      </c>
      <c r="U249" s="2" t="s">
        <v>382</v>
      </c>
      <c r="V249" s="274" t="s">
        <v>1456</v>
      </c>
      <c r="W249" s="540"/>
      <c r="X249" s="540"/>
      <c r="Y249" s="540"/>
      <c r="Z249" s="2" t="s">
        <v>1535</v>
      </c>
    </row>
    <row r="250" spans="2:26" ht="15.9" customHeight="1" x14ac:dyDescent="0.2">
      <c r="B250" s="278"/>
      <c r="C250" s="549" t="s">
        <v>1538</v>
      </c>
      <c r="D250" s="550"/>
      <c r="E250" s="52">
        <v>4</v>
      </c>
      <c r="F250" s="94">
        <v>10.7</v>
      </c>
      <c r="G250" s="87" t="s">
        <v>561</v>
      </c>
      <c r="H250" s="87" t="s">
        <v>516</v>
      </c>
      <c r="I250" s="87" t="s">
        <v>352</v>
      </c>
      <c r="J250" s="274" t="s">
        <v>540</v>
      </c>
      <c r="K250" s="274"/>
      <c r="L250" s="274"/>
      <c r="M250" s="87" t="s">
        <v>848</v>
      </c>
      <c r="N250" s="87" t="s">
        <v>1455</v>
      </c>
      <c r="O250" s="218" t="s">
        <v>363</v>
      </c>
      <c r="P250" s="87" t="s">
        <v>782</v>
      </c>
      <c r="Q250" s="87"/>
      <c r="R250" s="87" t="s">
        <v>781</v>
      </c>
      <c r="S250" s="2" t="s">
        <v>378</v>
      </c>
      <c r="T250" s="2" t="s">
        <v>383</v>
      </c>
      <c r="U250" s="2" t="s">
        <v>382</v>
      </c>
      <c r="V250" s="274" t="s">
        <v>1456</v>
      </c>
      <c r="W250" s="540"/>
      <c r="X250" s="540"/>
      <c r="Y250" s="540"/>
      <c r="Z250" s="2" t="s">
        <v>1535</v>
      </c>
    </row>
    <row r="251" spans="2:26" ht="15.9" customHeight="1" x14ac:dyDescent="0.2">
      <c r="B251" s="278"/>
      <c r="C251" s="549" t="s">
        <v>1538</v>
      </c>
      <c r="D251" s="550"/>
      <c r="E251" s="52">
        <v>5</v>
      </c>
      <c r="F251" s="94">
        <v>10.7</v>
      </c>
      <c r="G251" s="87" t="s">
        <v>561</v>
      </c>
      <c r="H251" s="87" t="s">
        <v>516</v>
      </c>
      <c r="I251" s="87" t="s">
        <v>352</v>
      </c>
      <c r="J251" s="299" t="s">
        <v>352</v>
      </c>
      <c r="K251" s="551"/>
      <c r="L251" s="300"/>
      <c r="M251" s="87" t="s">
        <v>1035</v>
      </c>
      <c r="N251" s="87" t="s">
        <v>1495</v>
      </c>
      <c r="O251" s="218" t="s">
        <v>364</v>
      </c>
      <c r="P251" s="87" t="s">
        <v>782</v>
      </c>
      <c r="Q251" s="87"/>
      <c r="R251" s="87" t="s">
        <v>781</v>
      </c>
      <c r="S251" s="2" t="s">
        <v>378</v>
      </c>
      <c r="T251" s="2" t="s">
        <v>383</v>
      </c>
      <c r="U251" s="2" t="s">
        <v>382</v>
      </c>
      <c r="V251" s="274" t="s">
        <v>1456</v>
      </c>
      <c r="W251" s="540"/>
      <c r="X251" s="540"/>
      <c r="Y251" s="540"/>
      <c r="Z251" s="87" t="s">
        <v>1519</v>
      </c>
    </row>
    <row r="252" spans="2:26" ht="15.9" customHeight="1" x14ac:dyDescent="0.2">
      <c r="B252" s="278"/>
      <c r="C252" s="549" t="s">
        <v>736</v>
      </c>
      <c r="D252" s="550"/>
      <c r="E252" s="52">
        <v>6</v>
      </c>
      <c r="F252" s="94">
        <v>10.7</v>
      </c>
      <c r="G252" s="87" t="s">
        <v>561</v>
      </c>
      <c r="H252" s="87" t="s">
        <v>511</v>
      </c>
      <c r="I252" s="87" t="s">
        <v>352</v>
      </c>
      <c r="J252" s="299" t="s">
        <v>352</v>
      </c>
      <c r="K252" s="551"/>
      <c r="L252" s="300"/>
      <c r="M252" s="87" t="s">
        <v>777</v>
      </c>
      <c r="N252" s="87" t="s">
        <v>777</v>
      </c>
      <c r="O252" s="218" t="s">
        <v>364</v>
      </c>
      <c r="P252" s="87" t="s">
        <v>782</v>
      </c>
      <c r="Q252" s="87"/>
      <c r="R252" s="87" t="s">
        <v>776</v>
      </c>
      <c r="S252" s="2" t="s">
        <v>379</v>
      </c>
      <c r="T252" s="2" t="s">
        <v>379</v>
      </c>
      <c r="U252" s="2" t="s">
        <v>380</v>
      </c>
      <c r="V252" s="274" t="s">
        <v>777</v>
      </c>
      <c r="W252" s="540"/>
      <c r="X252" s="540"/>
      <c r="Y252" s="540"/>
      <c r="Z252" s="2" t="s">
        <v>846</v>
      </c>
    </row>
    <row r="253" spans="2:26" ht="15.9" customHeight="1" x14ac:dyDescent="0.2">
      <c r="B253" s="278"/>
      <c r="C253" s="549" t="s">
        <v>1538</v>
      </c>
      <c r="D253" s="550"/>
      <c r="E253" s="52">
        <v>7</v>
      </c>
      <c r="F253" s="94">
        <v>10.7</v>
      </c>
      <c r="G253" s="87" t="s">
        <v>561</v>
      </c>
      <c r="H253" s="87" t="s">
        <v>511</v>
      </c>
      <c r="I253" s="87" t="s">
        <v>352</v>
      </c>
      <c r="J253" s="299" t="s">
        <v>352</v>
      </c>
      <c r="K253" s="551"/>
      <c r="L253" s="300"/>
      <c r="M253" s="87" t="s">
        <v>1024</v>
      </c>
      <c r="N253" s="87" t="s">
        <v>1455</v>
      </c>
      <c r="O253" s="218" t="s">
        <v>364</v>
      </c>
      <c r="P253" s="87" t="s">
        <v>782</v>
      </c>
      <c r="Q253" s="87"/>
      <c r="R253" s="87" t="s">
        <v>790</v>
      </c>
      <c r="S253" s="2" t="s">
        <v>378</v>
      </c>
      <c r="T253" s="2" t="s">
        <v>383</v>
      </c>
      <c r="U253" s="2" t="s">
        <v>382</v>
      </c>
      <c r="V253" s="274" t="s">
        <v>1456</v>
      </c>
      <c r="W253" s="540"/>
      <c r="X253" s="540"/>
      <c r="Y253" s="540"/>
      <c r="Z253" s="87" t="s">
        <v>1459</v>
      </c>
    </row>
    <row r="254" spans="2:26" ht="15.9" customHeight="1" x14ac:dyDescent="0.2">
      <c r="B254" s="278"/>
      <c r="C254" s="549" t="s">
        <v>736</v>
      </c>
      <c r="D254" s="550"/>
      <c r="E254" s="52">
        <v>8</v>
      </c>
      <c r="F254" s="94">
        <v>10.7</v>
      </c>
      <c r="G254" s="87" t="s">
        <v>561</v>
      </c>
      <c r="H254" s="87" t="s">
        <v>513</v>
      </c>
      <c r="I254" s="87" t="s">
        <v>352</v>
      </c>
      <c r="J254" s="299" t="s">
        <v>352</v>
      </c>
      <c r="K254" s="551"/>
      <c r="L254" s="300"/>
      <c r="M254" s="87" t="s">
        <v>777</v>
      </c>
      <c r="N254" s="87" t="s">
        <v>777</v>
      </c>
      <c r="O254" s="218" t="s">
        <v>364</v>
      </c>
      <c r="P254" s="87" t="s">
        <v>782</v>
      </c>
      <c r="Q254" s="87"/>
      <c r="R254" s="87" t="s">
        <v>776</v>
      </c>
      <c r="S254" s="2" t="s">
        <v>379</v>
      </c>
      <c r="T254" s="2" t="s">
        <v>379</v>
      </c>
      <c r="U254" s="2" t="s">
        <v>380</v>
      </c>
      <c r="V254" s="274" t="s">
        <v>777</v>
      </c>
      <c r="W254" s="540"/>
      <c r="X254" s="540"/>
      <c r="Y254" s="540"/>
      <c r="Z254" s="2" t="s">
        <v>846</v>
      </c>
    </row>
    <row r="255" spans="2:26" ht="15.9" customHeight="1" x14ac:dyDescent="0.2">
      <c r="B255" s="278"/>
      <c r="C255" s="549" t="s">
        <v>1538</v>
      </c>
      <c r="D255" s="550"/>
      <c r="E255" s="52">
        <v>9</v>
      </c>
      <c r="F255" s="94">
        <v>10.7</v>
      </c>
      <c r="G255" s="87" t="s">
        <v>561</v>
      </c>
      <c r="H255" s="87" t="s">
        <v>515</v>
      </c>
      <c r="I255" s="87" t="s">
        <v>352</v>
      </c>
      <c r="J255" s="299" t="s">
        <v>352</v>
      </c>
      <c r="K255" s="551"/>
      <c r="L255" s="300"/>
      <c r="M255" s="87" t="s">
        <v>1024</v>
      </c>
      <c r="N255" s="87" t="s">
        <v>1455</v>
      </c>
      <c r="O255" s="218" t="s">
        <v>364</v>
      </c>
      <c r="P255" s="87" t="s">
        <v>782</v>
      </c>
      <c r="Q255" s="87"/>
      <c r="R255" s="87" t="s">
        <v>790</v>
      </c>
      <c r="S255" s="2" t="s">
        <v>378</v>
      </c>
      <c r="T255" s="2" t="s">
        <v>383</v>
      </c>
      <c r="U255" s="2" t="s">
        <v>382</v>
      </c>
      <c r="V255" s="274" t="s">
        <v>1456</v>
      </c>
      <c r="W255" s="540"/>
      <c r="X255" s="540"/>
      <c r="Y255" s="540"/>
      <c r="Z255" s="87" t="s">
        <v>1459</v>
      </c>
    </row>
    <row r="256" spans="2:26" ht="15.9" customHeight="1" x14ac:dyDescent="0.2">
      <c r="B256" s="278"/>
      <c r="C256" s="549" t="s">
        <v>736</v>
      </c>
      <c r="D256" s="550"/>
      <c r="E256" s="52">
        <v>10</v>
      </c>
      <c r="F256" s="94">
        <v>10.7</v>
      </c>
      <c r="G256" s="87" t="s">
        <v>561</v>
      </c>
      <c r="H256" s="87" t="s">
        <v>509</v>
      </c>
      <c r="I256" s="87" t="s">
        <v>352</v>
      </c>
      <c r="J256" s="274" t="s">
        <v>352</v>
      </c>
      <c r="K256" s="274"/>
      <c r="L256" s="274"/>
      <c r="M256" s="87" t="s">
        <v>777</v>
      </c>
      <c r="N256" s="87" t="s">
        <v>1455</v>
      </c>
      <c r="O256" s="218" t="s">
        <v>364</v>
      </c>
      <c r="P256" s="87" t="s">
        <v>782</v>
      </c>
      <c r="Q256" s="87"/>
      <c r="R256" s="87" t="s">
        <v>776</v>
      </c>
      <c r="S256" s="2" t="s">
        <v>378</v>
      </c>
      <c r="T256" s="2" t="s">
        <v>383</v>
      </c>
      <c r="U256" s="2" t="s">
        <v>382</v>
      </c>
      <c r="V256" s="274" t="s">
        <v>1456</v>
      </c>
      <c r="W256" s="540"/>
      <c r="X256" s="540"/>
      <c r="Y256" s="540"/>
      <c r="Z256" s="2" t="s">
        <v>1287</v>
      </c>
    </row>
    <row r="257" spans="2:26" ht="15.9" customHeight="1" x14ac:dyDescent="0.2">
      <c r="B257" s="278"/>
      <c r="C257" s="549" t="s">
        <v>1538</v>
      </c>
      <c r="D257" s="550"/>
      <c r="E257" s="52">
        <v>11</v>
      </c>
      <c r="F257" s="94">
        <v>10.7</v>
      </c>
      <c r="G257" s="87" t="s">
        <v>350</v>
      </c>
      <c r="H257" s="87" t="s">
        <v>375</v>
      </c>
      <c r="I257" s="87" t="s">
        <v>352</v>
      </c>
      <c r="J257" s="274" t="s">
        <v>359</v>
      </c>
      <c r="K257" s="274"/>
      <c r="L257" s="274"/>
      <c r="M257" s="87" t="s">
        <v>1038</v>
      </c>
      <c r="N257" s="87" t="s">
        <v>1474</v>
      </c>
      <c r="O257" s="218" t="s">
        <v>1304</v>
      </c>
      <c r="P257" s="87" t="s">
        <v>1304</v>
      </c>
      <c r="Q257" s="87"/>
      <c r="R257" s="87" t="s">
        <v>1304</v>
      </c>
      <c r="S257" s="2" t="s">
        <v>378</v>
      </c>
      <c r="T257" s="2" t="s">
        <v>383</v>
      </c>
      <c r="U257" s="2" t="s">
        <v>382</v>
      </c>
      <c r="V257" s="274" t="s">
        <v>1456</v>
      </c>
      <c r="W257" s="540"/>
      <c r="X257" s="540"/>
      <c r="Y257" s="540"/>
      <c r="Z257" s="2" t="s">
        <v>1475</v>
      </c>
    </row>
    <row r="258" spans="2:26" ht="15.9" customHeight="1" x14ac:dyDescent="0.2">
      <c r="B258" s="278"/>
      <c r="C258" s="549" t="s">
        <v>1538</v>
      </c>
      <c r="D258" s="550"/>
      <c r="E258" s="52">
        <v>12</v>
      </c>
      <c r="F258" s="94">
        <v>10.7</v>
      </c>
      <c r="G258" s="87" t="s">
        <v>350</v>
      </c>
      <c r="H258" s="87" t="s">
        <v>375</v>
      </c>
      <c r="I258" s="87" t="s">
        <v>352</v>
      </c>
      <c r="J258" s="274" t="s">
        <v>359</v>
      </c>
      <c r="K258" s="274"/>
      <c r="L258" s="274"/>
      <c r="M258" s="87" t="s">
        <v>1039</v>
      </c>
      <c r="N258" s="87" t="s">
        <v>1474</v>
      </c>
      <c r="O258" s="218" t="s">
        <v>1304</v>
      </c>
      <c r="P258" s="87" t="s">
        <v>1304</v>
      </c>
      <c r="Q258" s="87"/>
      <c r="R258" s="87" t="s">
        <v>1304</v>
      </c>
      <c r="S258" s="2" t="s">
        <v>378</v>
      </c>
      <c r="T258" s="2" t="s">
        <v>383</v>
      </c>
      <c r="U258" s="2" t="s">
        <v>382</v>
      </c>
      <c r="V258" s="274" t="s">
        <v>1456</v>
      </c>
      <c r="W258" s="540"/>
      <c r="X258" s="540"/>
      <c r="Y258" s="540"/>
      <c r="Z258" s="2" t="s">
        <v>1475</v>
      </c>
    </row>
    <row r="259" spans="2:26" ht="15.9" customHeight="1" x14ac:dyDescent="0.2">
      <c r="B259" s="278"/>
      <c r="C259" s="549" t="s">
        <v>1538</v>
      </c>
      <c r="D259" s="550"/>
      <c r="E259" s="52">
        <v>13</v>
      </c>
      <c r="F259" s="94">
        <v>10.7</v>
      </c>
      <c r="G259" s="87" t="s">
        <v>350</v>
      </c>
      <c r="H259" s="87" t="s">
        <v>373</v>
      </c>
      <c r="I259" s="87" t="s">
        <v>351</v>
      </c>
      <c r="J259" s="274" t="s">
        <v>559</v>
      </c>
      <c r="K259" s="274"/>
      <c r="L259" s="274"/>
      <c r="M259" s="87" t="s">
        <v>1040</v>
      </c>
      <c r="N259" s="87" t="s">
        <v>1455</v>
      </c>
      <c r="O259" s="218" t="s">
        <v>363</v>
      </c>
      <c r="P259" s="87" t="s">
        <v>782</v>
      </c>
      <c r="Q259" s="87"/>
      <c r="R259" s="87" t="s">
        <v>1304</v>
      </c>
      <c r="S259" s="2" t="s">
        <v>378</v>
      </c>
      <c r="T259" s="2" t="s">
        <v>383</v>
      </c>
      <c r="U259" s="2" t="s">
        <v>382</v>
      </c>
      <c r="V259" s="274" t="s">
        <v>1456</v>
      </c>
      <c r="W259" s="540"/>
      <c r="X259" s="540"/>
      <c r="Y259" s="540"/>
      <c r="Z259" s="2" t="s">
        <v>1462</v>
      </c>
    </row>
    <row r="260" spans="2:26" ht="15.9" customHeight="1" x14ac:dyDescent="0.2">
      <c r="B260" s="278"/>
      <c r="C260" s="549" t="s">
        <v>1538</v>
      </c>
      <c r="D260" s="550"/>
      <c r="E260" s="52">
        <v>14</v>
      </c>
      <c r="F260" s="94">
        <v>10.7</v>
      </c>
      <c r="G260" s="87" t="s">
        <v>350</v>
      </c>
      <c r="H260" s="87" t="s">
        <v>375</v>
      </c>
      <c r="I260" s="87" t="s">
        <v>352</v>
      </c>
      <c r="J260" s="274" t="s">
        <v>359</v>
      </c>
      <c r="K260" s="274"/>
      <c r="L260" s="274"/>
      <c r="M260" s="87" t="s">
        <v>1042</v>
      </c>
      <c r="N260" s="87" t="s">
        <v>1474</v>
      </c>
      <c r="O260" s="218" t="s">
        <v>1304</v>
      </c>
      <c r="P260" s="87" t="s">
        <v>1304</v>
      </c>
      <c r="Q260" s="87"/>
      <c r="R260" s="87" t="s">
        <v>1304</v>
      </c>
      <c r="S260" s="2" t="s">
        <v>378</v>
      </c>
      <c r="T260" s="2" t="s">
        <v>383</v>
      </c>
      <c r="U260" s="2" t="s">
        <v>382</v>
      </c>
      <c r="V260" s="274" t="s">
        <v>1456</v>
      </c>
      <c r="W260" s="540"/>
      <c r="X260" s="540"/>
      <c r="Y260" s="540"/>
      <c r="Z260" s="2" t="s">
        <v>1475</v>
      </c>
    </row>
    <row r="261" spans="2:26" ht="15.9" customHeight="1" x14ac:dyDescent="0.2">
      <c r="B261" s="278"/>
      <c r="C261" s="549" t="s">
        <v>737</v>
      </c>
      <c r="D261" s="550"/>
      <c r="E261" s="52">
        <v>1</v>
      </c>
      <c r="F261" s="94">
        <v>10.199999999999999</v>
      </c>
      <c r="G261" s="87" t="s">
        <v>561</v>
      </c>
      <c r="H261" s="87" t="s">
        <v>510</v>
      </c>
      <c r="I261" s="87" t="s">
        <v>352</v>
      </c>
      <c r="J261" s="299" t="s">
        <v>352</v>
      </c>
      <c r="K261" s="551"/>
      <c r="L261" s="300"/>
      <c r="M261" s="87" t="s">
        <v>777</v>
      </c>
      <c r="N261" s="87" t="s">
        <v>1455</v>
      </c>
      <c r="O261" s="218" t="s">
        <v>364</v>
      </c>
      <c r="P261" s="87" t="s">
        <v>782</v>
      </c>
      <c r="Q261" s="87"/>
      <c r="R261" s="87" t="s">
        <v>776</v>
      </c>
      <c r="S261" s="2" t="s">
        <v>378</v>
      </c>
      <c r="T261" s="2" t="s">
        <v>383</v>
      </c>
      <c r="U261" s="2" t="s">
        <v>382</v>
      </c>
      <c r="V261" s="299" t="s">
        <v>1456</v>
      </c>
      <c r="W261" s="551"/>
      <c r="X261" s="551"/>
      <c r="Y261" s="300"/>
      <c r="Z261" s="2" t="s">
        <v>1287</v>
      </c>
    </row>
    <row r="262" spans="2:26" ht="15.9" customHeight="1" x14ac:dyDescent="0.2">
      <c r="B262" s="278"/>
      <c r="C262" s="549" t="s">
        <v>1539</v>
      </c>
      <c r="D262" s="550"/>
      <c r="E262" s="52">
        <v>2</v>
      </c>
      <c r="F262" s="94">
        <v>10.199999999999999</v>
      </c>
      <c r="G262" s="87" t="s">
        <v>561</v>
      </c>
      <c r="H262" s="87" t="s">
        <v>516</v>
      </c>
      <c r="I262" s="87" t="s">
        <v>351</v>
      </c>
      <c r="J262" s="299" t="s">
        <v>559</v>
      </c>
      <c r="K262" s="551"/>
      <c r="L262" s="300"/>
      <c r="M262" s="87" t="s">
        <v>810</v>
      </c>
      <c r="N262" s="87" t="s">
        <v>1455</v>
      </c>
      <c r="O262" s="218" t="s">
        <v>62</v>
      </c>
      <c r="P262" s="87" t="s">
        <v>62</v>
      </c>
      <c r="Q262" s="87"/>
      <c r="R262" s="87" t="s">
        <v>62</v>
      </c>
      <c r="S262" s="2" t="s">
        <v>378</v>
      </c>
      <c r="T262" s="2" t="s">
        <v>384</v>
      </c>
      <c r="U262" s="2" t="s">
        <v>382</v>
      </c>
      <c r="V262" s="274" t="s">
        <v>1460</v>
      </c>
      <c r="W262" s="540"/>
      <c r="X262" s="540"/>
      <c r="Y262" s="540"/>
      <c r="Z262" s="2" t="s">
        <v>1462</v>
      </c>
    </row>
    <row r="263" spans="2:26" ht="15.9" customHeight="1" x14ac:dyDescent="0.2">
      <c r="B263" s="278"/>
      <c r="C263" s="549" t="s">
        <v>1539</v>
      </c>
      <c r="D263" s="550"/>
      <c r="E263" s="52">
        <v>3</v>
      </c>
      <c r="F263" s="94">
        <v>10.199999999999999</v>
      </c>
      <c r="G263" s="87" t="s">
        <v>350</v>
      </c>
      <c r="H263" s="87" t="s">
        <v>373</v>
      </c>
      <c r="I263" s="87" t="s">
        <v>351</v>
      </c>
      <c r="J263" s="274" t="s">
        <v>559</v>
      </c>
      <c r="K263" s="274"/>
      <c r="L263" s="274"/>
      <c r="M263" s="87" t="s">
        <v>955</v>
      </c>
      <c r="N263" s="87" t="s">
        <v>1455</v>
      </c>
      <c r="O263" s="218" t="s">
        <v>364</v>
      </c>
      <c r="P263" s="87" t="s">
        <v>782</v>
      </c>
      <c r="Q263" s="87"/>
      <c r="R263" s="87" t="s">
        <v>1304</v>
      </c>
      <c r="S263" s="2" t="s">
        <v>378</v>
      </c>
      <c r="T263" s="2" t="s">
        <v>383</v>
      </c>
      <c r="U263" s="2" t="s">
        <v>382</v>
      </c>
      <c r="V263" s="274" t="s">
        <v>1456</v>
      </c>
      <c r="W263" s="540"/>
      <c r="X263" s="540"/>
      <c r="Y263" s="540"/>
      <c r="Z263" s="2" t="s">
        <v>1462</v>
      </c>
    </row>
    <row r="264" spans="2:26" ht="15.9" customHeight="1" x14ac:dyDescent="0.2">
      <c r="B264" s="278"/>
      <c r="C264" s="549" t="s">
        <v>1539</v>
      </c>
      <c r="D264" s="550"/>
      <c r="E264" s="52">
        <v>4</v>
      </c>
      <c r="F264" s="94">
        <v>10.199999999999999</v>
      </c>
      <c r="G264" s="87" t="s">
        <v>350</v>
      </c>
      <c r="H264" s="87" t="s">
        <v>375</v>
      </c>
      <c r="I264" s="87" t="s">
        <v>352</v>
      </c>
      <c r="J264" s="274" t="s">
        <v>359</v>
      </c>
      <c r="K264" s="274"/>
      <c r="L264" s="274"/>
      <c r="M264" s="87" t="s">
        <v>1046</v>
      </c>
      <c r="N264" s="87" t="s">
        <v>1474</v>
      </c>
      <c r="O264" s="218" t="s">
        <v>1304</v>
      </c>
      <c r="P264" s="87" t="s">
        <v>1304</v>
      </c>
      <c r="Q264" s="87"/>
      <c r="R264" s="87" t="s">
        <v>1304</v>
      </c>
      <c r="S264" s="2" t="s">
        <v>378</v>
      </c>
      <c r="T264" s="2" t="s">
        <v>383</v>
      </c>
      <c r="U264" s="2" t="s">
        <v>382</v>
      </c>
      <c r="V264" s="274" t="s">
        <v>1456</v>
      </c>
      <c r="W264" s="540"/>
      <c r="X264" s="540"/>
      <c r="Y264" s="540"/>
      <c r="Z264" s="2" t="s">
        <v>1475</v>
      </c>
    </row>
    <row r="265" spans="2:26" ht="15.9" customHeight="1" x14ac:dyDescent="0.2">
      <c r="B265" s="278"/>
      <c r="C265" s="549" t="s">
        <v>1540</v>
      </c>
      <c r="D265" s="550"/>
      <c r="E265" s="52">
        <v>1</v>
      </c>
      <c r="F265" s="94">
        <v>10.6</v>
      </c>
      <c r="G265" s="87" t="s">
        <v>561</v>
      </c>
      <c r="H265" s="87" t="s">
        <v>515</v>
      </c>
      <c r="I265" s="87" t="s">
        <v>352</v>
      </c>
      <c r="J265" s="299" t="s">
        <v>352</v>
      </c>
      <c r="K265" s="551"/>
      <c r="L265" s="300"/>
      <c r="M265" s="87" t="s">
        <v>1047</v>
      </c>
      <c r="N265" s="87" t="s">
        <v>1455</v>
      </c>
      <c r="O265" s="218" t="s">
        <v>363</v>
      </c>
      <c r="P265" s="87" t="s">
        <v>782</v>
      </c>
      <c r="Q265" s="87"/>
      <c r="R265" s="87" t="s">
        <v>781</v>
      </c>
      <c r="S265" s="2" t="s">
        <v>378</v>
      </c>
      <c r="T265" s="2" t="s">
        <v>383</v>
      </c>
      <c r="U265" s="2" t="s">
        <v>382</v>
      </c>
      <c r="V265" s="274" t="s">
        <v>1456</v>
      </c>
      <c r="W265" s="540"/>
      <c r="X265" s="540"/>
      <c r="Y265" s="540"/>
      <c r="Z265" s="87" t="s">
        <v>1519</v>
      </c>
    </row>
    <row r="266" spans="2:26" ht="15.9" customHeight="1" x14ac:dyDescent="0.2">
      <c r="B266" s="278"/>
      <c r="C266" s="549" t="s">
        <v>739</v>
      </c>
      <c r="D266" s="550"/>
      <c r="E266" s="52">
        <v>1</v>
      </c>
      <c r="F266" s="94">
        <v>10.5</v>
      </c>
      <c r="G266" s="87" t="s">
        <v>561</v>
      </c>
      <c r="H266" s="87" t="s">
        <v>510</v>
      </c>
      <c r="I266" s="87" t="s">
        <v>352</v>
      </c>
      <c r="J266" s="299" t="s">
        <v>352</v>
      </c>
      <c r="K266" s="551"/>
      <c r="L266" s="300"/>
      <c r="M266" s="87" t="s">
        <v>777</v>
      </c>
      <c r="N266" s="87" t="s">
        <v>1455</v>
      </c>
      <c r="O266" s="218" t="s">
        <v>364</v>
      </c>
      <c r="P266" s="87" t="s">
        <v>782</v>
      </c>
      <c r="Q266" s="87"/>
      <c r="R266" s="87" t="s">
        <v>776</v>
      </c>
      <c r="S266" s="2" t="s">
        <v>378</v>
      </c>
      <c r="T266" s="2" t="s">
        <v>383</v>
      </c>
      <c r="U266" s="2" t="s">
        <v>382</v>
      </c>
      <c r="V266" s="299" t="s">
        <v>1456</v>
      </c>
      <c r="W266" s="551"/>
      <c r="X266" s="551"/>
      <c r="Y266" s="300"/>
      <c r="Z266" s="2" t="s">
        <v>1287</v>
      </c>
    </row>
    <row r="267" spans="2:26" ht="15.9" customHeight="1" x14ac:dyDescent="0.2">
      <c r="B267" s="278"/>
      <c r="C267" s="549" t="s">
        <v>739</v>
      </c>
      <c r="D267" s="550"/>
      <c r="E267" s="52">
        <v>2</v>
      </c>
      <c r="F267" s="94">
        <v>10.5</v>
      </c>
      <c r="G267" s="87" t="s">
        <v>561</v>
      </c>
      <c r="H267" s="87" t="s">
        <v>510</v>
      </c>
      <c r="I267" s="87" t="s">
        <v>352</v>
      </c>
      <c r="J267" s="299" t="s">
        <v>352</v>
      </c>
      <c r="K267" s="551"/>
      <c r="L267" s="300"/>
      <c r="M267" s="87" t="s">
        <v>777</v>
      </c>
      <c r="N267" s="87" t="s">
        <v>1455</v>
      </c>
      <c r="O267" s="218" t="s">
        <v>364</v>
      </c>
      <c r="P267" s="87" t="s">
        <v>782</v>
      </c>
      <c r="Q267" s="87"/>
      <c r="R267" s="87" t="s">
        <v>776</v>
      </c>
      <c r="S267" s="2" t="s">
        <v>378</v>
      </c>
      <c r="T267" s="2" t="s">
        <v>383</v>
      </c>
      <c r="U267" s="2" t="s">
        <v>382</v>
      </c>
      <c r="V267" s="299" t="s">
        <v>1456</v>
      </c>
      <c r="W267" s="551"/>
      <c r="X267" s="551"/>
      <c r="Y267" s="300"/>
      <c r="Z267" s="2" t="s">
        <v>1287</v>
      </c>
    </row>
    <row r="268" spans="2:26" ht="15.9" customHeight="1" x14ac:dyDescent="0.2">
      <c r="B268" s="278"/>
      <c r="C268" s="549" t="s">
        <v>739</v>
      </c>
      <c r="D268" s="550"/>
      <c r="E268" s="52">
        <v>3</v>
      </c>
      <c r="F268" s="94">
        <v>10.5</v>
      </c>
      <c r="G268" s="87" t="s">
        <v>561</v>
      </c>
      <c r="H268" s="87" t="s">
        <v>510</v>
      </c>
      <c r="I268" s="87" t="s">
        <v>352</v>
      </c>
      <c r="J268" s="299" t="s">
        <v>352</v>
      </c>
      <c r="K268" s="551"/>
      <c r="L268" s="300"/>
      <c r="M268" s="87" t="s">
        <v>777</v>
      </c>
      <c r="N268" s="87" t="s">
        <v>1455</v>
      </c>
      <c r="O268" s="218" t="s">
        <v>364</v>
      </c>
      <c r="P268" s="87" t="s">
        <v>782</v>
      </c>
      <c r="Q268" s="87"/>
      <c r="R268" s="87" t="s">
        <v>776</v>
      </c>
      <c r="S268" s="2" t="s">
        <v>378</v>
      </c>
      <c r="T268" s="2" t="s">
        <v>383</v>
      </c>
      <c r="U268" s="2" t="s">
        <v>382</v>
      </c>
      <c r="V268" s="299" t="s">
        <v>1456</v>
      </c>
      <c r="W268" s="551"/>
      <c r="X268" s="551"/>
      <c r="Y268" s="300"/>
      <c r="Z268" s="2" t="s">
        <v>1287</v>
      </c>
    </row>
    <row r="269" spans="2:26" ht="15.9" customHeight="1" x14ac:dyDescent="0.2">
      <c r="B269" s="278"/>
      <c r="C269" s="549" t="s">
        <v>1541</v>
      </c>
      <c r="D269" s="550"/>
      <c r="E269" s="52">
        <v>4</v>
      </c>
      <c r="F269" s="94">
        <v>10.5</v>
      </c>
      <c r="G269" s="87" t="s">
        <v>561</v>
      </c>
      <c r="H269" s="87" t="s">
        <v>512</v>
      </c>
      <c r="I269" s="87" t="s">
        <v>352</v>
      </c>
      <c r="J269" s="299" t="s">
        <v>352</v>
      </c>
      <c r="K269" s="551"/>
      <c r="L269" s="300"/>
      <c r="M269" s="87" t="s">
        <v>1583</v>
      </c>
      <c r="N269" s="87" t="s">
        <v>1453</v>
      </c>
      <c r="O269" s="218" t="s">
        <v>364</v>
      </c>
      <c r="P269" s="87" t="s">
        <v>782</v>
      </c>
      <c r="Q269" s="87"/>
      <c r="R269" s="87" t="s">
        <v>776</v>
      </c>
      <c r="S269" s="2" t="s">
        <v>379</v>
      </c>
      <c r="T269" s="2" t="s">
        <v>379</v>
      </c>
      <c r="U269" s="2" t="s">
        <v>380</v>
      </c>
      <c r="V269" s="299" t="s">
        <v>1454</v>
      </c>
      <c r="W269" s="551"/>
      <c r="X269" s="551"/>
      <c r="Y269" s="300"/>
      <c r="Z269" s="2"/>
    </row>
    <row r="270" spans="2:26" ht="15.9" customHeight="1" x14ac:dyDescent="0.2">
      <c r="B270" s="278"/>
      <c r="C270" s="549" t="s">
        <v>1541</v>
      </c>
      <c r="D270" s="550"/>
      <c r="E270" s="52">
        <v>5</v>
      </c>
      <c r="F270" s="94">
        <v>10.5</v>
      </c>
      <c r="G270" s="87" t="s">
        <v>561</v>
      </c>
      <c r="H270" s="87" t="s">
        <v>515</v>
      </c>
      <c r="I270" s="87" t="s">
        <v>351</v>
      </c>
      <c r="J270" s="299" t="s">
        <v>559</v>
      </c>
      <c r="K270" s="551"/>
      <c r="L270" s="300"/>
      <c r="M270" s="87" t="s">
        <v>1049</v>
      </c>
      <c r="N270" s="87" t="s">
        <v>1455</v>
      </c>
      <c r="O270" s="218" t="s">
        <v>62</v>
      </c>
      <c r="P270" s="87" t="s">
        <v>62</v>
      </c>
      <c r="Q270" s="87"/>
      <c r="R270" s="87" t="s">
        <v>62</v>
      </c>
      <c r="S270" s="2" t="s">
        <v>378</v>
      </c>
      <c r="T270" s="2" t="s">
        <v>384</v>
      </c>
      <c r="U270" s="2" t="s">
        <v>382</v>
      </c>
      <c r="V270" s="274" t="s">
        <v>1460</v>
      </c>
      <c r="W270" s="540"/>
      <c r="X270" s="540"/>
      <c r="Y270" s="540"/>
      <c r="Z270" s="2" t="s">
        <v>1462</v>
      </c>
    </row>
    <row r="271" spans="2:26" ht="15.9" customHeight="1" x14ac:dyDescent="0.2">
      <c r="B271" s="278"/>
      <c r="C271" s="549" t="s">
        <v>1541</v>
      </c>
      <c r="D271" s="550"/>
      <c r="E271" s="52">
        <v>6</v>
      </c>
      <c r="F271" s="94">
        <v>10.5</v>
      </c>
      <c r="G271" s="87" t="s">
        <v>561</v>
      </c>
      <c r="H271" s="87" t="s">
        <v>515</v>
      </c>
      <c r="I271" s="87" t="s">
        <v>351</v>
      </c>
      <c r="J271" s="299" t="s">
        <v>559</v>
      </c>
      <c r="K271" s="551"/>
      <c r="L271" s="300"/>
      <c r="M271" s="87" t="s">
        <v>1051</v>
      </c>
      <c r="N271" s="87" t="s">
        <v>1455</v>
      </c>
      <c r="O271" s="218" t="s">
        <v>62</v>
      </c>
      <c r="P271" s="87" t="s">
        <v>62</v>
      </c>
      <c r="Q271" s="87"/>
      <c r="R271" s="87" t="s">
        <v>62</v>
      </c>
      <c r="S271" s="2" t="s">
        <v>378</v>
      </c>
      <c r="T271" s="2" t="s">
        <v>384</v>
      </c>
      <c r="U271" s="2" t="s">
        <v>382</v>
      </c>
      <c r="V271" s="274" t="s">
        <v>1460</v>
      </c>
      <c r="W271" s="540"/>
      <c r="X271" s="540"/>
      <c r="Y271" s="540"/>
      <c r="Z271" s="2" t="s">
        <v>1462</v>
      </c>
    </row>
    <row r="272" spans="2:26" ht="15.9" customHeight="1" x14ac:dyDescent="0.2">
      <c r="B272" s="278"/>
      <c r="C272" s="549" t="s">
        <v>1541</v>
      </c>
      <c r="D272" s="550"/>
      <c r="E272" s="52">
        <v>7</v>
      </c>
      <c r="F272" s="94">
        <v>10.5</v>
      </c>
      <c r="G272" s="87" t="s">
        <v>561</v>
      </c>
      <c r="H272" s="87" t="s">
        <v>515</v>
      </c>
      <c r="I272" s="87" t="s">
        <v>351</v>
      </c>
      <c r="J272" s="299" t="s">
        <v>559</v>
      </c>
      <c r="K272" s="551"/>
      <c r="L272" s="300"/>
      <c r="M272" s="87" t="s">
        <v>1053</v>
      </c>
      <c r="N272" s="87" t="s">
        <v>1455</v>
      </c>
      <c r="O272" s="218" t="s">
        <v>364</v>
      </c>
      <c r="P272" s="87" t="s">
        <v>782</v>
      </c>
      <c r="Q272" s="87"/>
      <c r="R272" s="87" t="s">
        <v>790</v>
      </c>
      <c r="S272" s="2" t="s">
        <v>378</v>
      </c>
      <c r="T272" s="2" t="s">
        <v>383</v>
      </c>
      <c r="U272" s="2" t="s">
        <v>382</v>
      </c>
      <c r="V272" s="274" t="s">
        <v>1456</v>
      </c>
      <c r="W272" s="540"/>
      <c r="X272" s="540"/>
      <c r="Y272" s="540"/>
      <c r="Z272" s="87" t="s">
        <v>1542</v>
      </c>
    </row>
    <row r="273" spans="2:26" ht="15.9" customHeight="1" x14ac:dyDescent="0.2">
      <c r="B273" s="278"/>
      <c r="C273" s="549" t="s">
        <v>739</v>
      </c>
      <c r="D273" s="550"/>
      <c r="E273" s="52">
        <v>8</v>
      </c>
      <c r="F273" s="94">
        <v>10.5</v>
      </c>
      <c r="G273" s="87" t="s">
        <v>561</v>
      </c>
      <c r="H273" s="87" t="s">
        <v>509</v>
      </c>
      <c r="I273" s="87" t="s">
        <v>352</v>
      </c>
      <c r="J273" s="299" t="s">
        <v>352</v>
      </c>
      <c r="K273" s="551"/>
      <c r="L273" s="300"/>
      <c r="M273" s="87" t="s">
        <v>777</v>
      </c>
      <c r="N273" s="87" t="s">
        <v>1455</v>
      </c>
      <c r="O273" s="218" t="s">
        <v>364</v>
      </c>
      <c r="P273" s="87" t="s">
        <v>782</v>
      </c>
      <c r="Q273" s="87"/>
      <c r="R273" s="87" t="s">
        <v>776</v>
      </c>
      <c r="S273" s="2" t="s">
        <v>378</v>
      </c>
      <c r="T273" s="2" t="s">
        <v>383</v>
      </c>
      <c r="U273" s="2" t="s">
        <v>382</v>
      </c>
      <c r="V273" s="299" t="s">
        <v>1456</v>
      </c>
      <c r="W273" s="551"/>
      <c r="X273" s="551"/>
      <c r="Y273" s="300"/>
      <c r="Z273" s="2" t="s">
        <v>1287</v>
      </c>
    </row>
    <row r="274" spans="2:26" ht="15.9" customHeight="1" x14ac:dyDescent="0.2">
      <c r="B274" s="278"/>
      <c r="C274" s="549" t="s">
        <v>1541</v>
      </c>
      <c r="D274" s="550"/>
      <c r="E274" s="52">
        <v>9</v>
      </c>
      <c r="F274" s="94">
        <v>10.5</v>
      </c>
      <c r="G274" s="87" t="s">
        <v>350</v>
      </c>
      <c r="H274" s="87" t="s">
        <v>375</v>
      </c>
      <c r="I274" s="87" t="s">
        <v>352</v>
      </c>
      <c r="J274" s="274" t="s">
        <v>359</v>
      </c>
      <c r="K274" s="274"/>
      <c r="L274" s="274"/>
      <c r="M274" s="87" t="s">
        <v>1056</v>
      </c>
      <c r="N274" s="87" t="s">
        <v>1474</v>
      </c>
      <c r="O274" s="218" t="s">
        <v>1304</v>
      </c>
      <c r="P274" s="87" t="s">
        <v>1304</v>
      </c>
      <c r="Q274" s="87"/>
      <c r="R274" s="87" t="s">
        <v>1304</v>
      </c>
      <c r="S274" s="2" t="s">
        <v>378</v>
      </c>
      <c r="T274" s="2" t="s">
        <v>383</v>
      </c>
      <c r="U274" s="2" t="s">
        <v>382</v>
      </c>
      <c r="V274" s="274" t="s">
        <v>1456</v>
      </c>
      <c r="W274" s="540"/>
      <c r="X274" s="540"/>
      <c r="Y274" s="540"/>
      <c r="Z274" s="2" t="s">
        <v>1475</v>
      </c>
    </row>
    <row r="275" spans="2:26" ht="15.9" customHeight="1" x14ac:dyDescent="0.2">
      <c r="B275" s="278"/>
      <c r="C275" s="549" t="s">
        <v>740</v>
      </c>
      <c r="D275" s="550"/>
      <c r="E275" s="52">
        <v>1</v>
      </c>
      <c r="F275" s="94">
        <v>10.3</v>
      </c>
      <c r="G275" s="87" t="s">
        <v>561</v>
      </c>
      <c r="H275" s="87" t="s">
        <v>510</v>
      </c>
      <c r="I275" s="87" t="s">
        <v>352</v>
      </c>
      <c r="J275" s="299" t="s">
        <v>352</v>
      </c>
      <c r="K275" s="551"/>
      <c r="L275" s="300"/>
      <c r="M275" s="87" t="s">
        <v>777</v>
      </c>
      <c r="N275" s="87" t="s">
        <v>1455</v>
      </c>
      <c r="O275" s="218" t="s">
        <v>364</v>
      </c>
      <c r="P275" s="87" t="s">
        <v>782</v>
      </c>
      <c r="Q275" s="87"/>
      <c r="R275" s="87" t="s">
        <v>776</v>
      </c>
      <c r="S275" s="2" t="s">
        <v>378</v>
      </c>
      <c r="T275" s="2" t="s">
        <v>383</v>
      </c>
      <c r="U275" s="2" t="s">
        <v>382</v>
      </c>
      <c r="V275" s="299" t="s">
        <v>1456</v>
      </c>
      <c r="W275" s="551"/>
      <c r="X275" s="551"/>
      <c r="Y275" s="300"/>
      <c r="Z275" s="2" t="s">
        <v>1287</v>
      </c>
    </row>
    <row r="276" spans="2:26" ht="15.9" customHeight="1" x14ac:dyDescent="0.2">
      <c r="B276" s="278"/>
      <c r="C276" s="549" t="s">
        <v>740</v>
      </c>
      <c r="D276" s="550"/>
      <c r="E276" s="52">
        <v>2</v>
      </c>
      <c r="F276" s="94">
        <v>10.3</v>
      </c>
      <c r="G276" s="87" t="s">
        <v>561</v>
      </c>
      <c r="H276" s="87" t="s">
        <v>510</v>
      </c>
      <c r="I276" s="87" t="s">
        <v>352</v>
      </c>
      <c r="J276" s="299" t="s">
        <v>352</v>
      </c>
      <c r="K276" s="551"/>
      <c r="L276" s="300"/>
      <c r="M276" s="87" t="s">
        <v>777</v>
      </c>
      <c r="N276" s="87" t="s">
        <v>1455</v>
      </c>
      <c r="O276" s="218" t="s">
        <v>364</v>
      </c>
      <c r="P276" s="87" t="s">
        <v>782</v>
      </c>
      <c r="Q276" s="87"/>
      <c r="R276" s="87" t="s">
        <v>776</v>
      </c>
      <c r="S276" s="2" t="s">
        <v>378</v>
      </c>
      <c r="T276" s="2" t="s">
        <v>383</v>
      </c>
      <c r="U276" s="2" t="s">
        <v>382</v>
      </c>
      <c r="V276" s="299" t="s">
        <v>1456</v>
      </c>
      <c r="W276" s="551"/>
      <c r="X276" s="551"/>
      <c r="Y276" s="300"/>
      <c r="Z276" s="2" t="s">
        <v>1287</v>
      </c>
    </row>
    <row r="277" spans="2:26" ht="15.9" customHeight="1" x14ac:dyDescent="0.2">
      <c r="B277" s="278"/>
      <c r="C277" s="549" t="s">
        <v>740</v>
      </c>
      <c r="D277" s="550"/>
      <c r="E277" s="52">
        <v>3</v>
      </c>
      <c r="F277" s="94">
        <v>10.3</v>
      </c>
      <c r="G277" s="87" t="s">
        <v>561</v>
      </c>
      <c r="H277" s="87" t="s">
        <v>510</v>
      </c>
      <c r="I277" s="87" t="s">
        <v>352</v>
      </c>
      <c r="J277" s="299" t="s">
        <v>352</v>
      </c>
      <c r="K277" s="551"/>
      <c r="L277" s="300"/>
      <c r="M277" s="87" t="s">
        <v>777</v>
      </c>
      <c r="N277" s="87" t="s">
        <v>1455</v>
      </c>
      <c r="O277" s="218" t="s">
        <v>364</v>
      </c>
      <c r="P277" s="87" t="s">
        <v>782</v>
      </c>
      <c r="Q277" s="87"/>
      <c r="R277" s="87" t="s">
        <v>776</v>
      </c>
      <c r="S277" s="2" t="s">
        <v>378</v>
      </c>
      <c r="T277" s="2" t="s">
        <v>383</v>
      </c>
      <c r="U277" s="2" t="s">
        <v>382</v>
      </c>
      <c r="V277" s="299" t="s">
        <v>1456</v>
      </c>
      <c r="W277" s="551"/>
      <c r="X277" s="551"/>
      <c r="Y277" s="300"/>
      <c r="Z277" s="2" t="s">
        <v>1287</v>
      </c>
    </row>
    <row r="278" spans="2:26" ht="15.9" customHeight="1" x14ac:dyDescent="0.2">
      <c r="B278" s="278"/>
      <c r="C278" s="549" t="s">
        <v>740</v>
      </c>
      <c r="D278" s="550"/>
      <c r="E278" s="52">
        <v>4</v>
      </c>
      <c r="F278" s="94">
        <v>10.3</v>
      </c>
      <c r="G278" s="87" t="s">
        <v>561</v>
      </c>
      <c r="H278" s="87" t="s">
        <v>510</v>
      </c>
      <c r="I278" s="87" t="s">
        <v>352</v>
      </c>
      <c r="J278" s="299" t="s">
        <v>352</v>
      </c>
      <c r="K278" s="551"/>
      <c r="L278" s="300"/>
      <c r="M278" s="87" t="s">
        <v>777</v>
      </c>
      <c r="N278" s="87" t="s">
        <v>1455</v>
      </c>
      <c r="O278" s="218" t="s">
        <v>364</v>
      </c>
      <c r="P278" s="87" t="s">
        <v>782</v>
      </c>
      <c r="Q278" s="87"/>
      <c r="R278" s="87" t="s">
        <v>776</v>
      </c>
      <c r="S278" s="2" t="s">
        <v>378</v>
      </c>
      <c r="T278" s="2" t="s">
        <v>383</v>
      </c>
      <c r="U278" s="2" t="s">
        <v>382</v>
      </c>
      <c r="V278" s="299" t="s">
        <v>1456</v>
      </c>
      <c r="W278" s="551"/>
      <c r="X278" s="551"/>
      <c r="Y278" s="300"/>
      <c r="Z278" s="2" t="s">
        <v>1287</v>
      </c>
    </row>
    <row r="279" spans="2:26" ht="15.9" customHeight="1" x14ac:dyDescent="0.2">
      <c r="B279" s="278"/>
      <c r="C279" s="549" t="s">
        <v>1543</v>
      </c>
      <c r="D279" s="550"/>
      <c r="E279" s="52">
        <v>5</v>
      </c>
      <c r="F279" s="94">
        <v>10.3</v>
      </c>
      <c r="G279" s="87" t="s">
        <v>561</v>
      </c>
      <c r="H279" s="87" t="s">
        <v>516</v>
      </c>
      <c r="I279" s="87" t="s">
        <v>352</v>
      </c>
      <c r="J279" s="274" t="s">
        <v>540</v>
      </c>
      <c r="K279" s="274"/>
      <c r="L279" s="274"/>
      <c r="M279" s="87" t="s">
        <v>812</v>
      </c>
      <c r="N279" s="87" t="s">
        <v>1455</v>
      </c>
      <c r="O279" s="218" t="s">
        <v>363</v>
      </c>
      <c r="P279" s="87" t="s">
        <v>782</v>
      </c>
      <c r="Q279" s="87"/>
      <c r="R279" s="87" t="s">
        <v>781</v>
      </c>
      <c r="S279" s="2" t="s">
        <v>378</v>
      </c>
      <c r="T279" s="2" t="s">
        <v>383</v>
      </c>
      <c r="U279" s="2" t="s">
        <v>382</v>
      </c>
      <c r="V279" s="274" t="s">
        <v>1456</v>
      </c>
      <c r="W279" s="540"/>
      <c r="X279" s="540"/>
      <c r="Y279" s="540"/>
      <c r="Z279" s="2" t="s">
        <v>1535</v>
      </c>
    </row>
    <row r="280" spans="2:26" ht="15.9" customHeight="1" x14ac:dyDescent="0.2">
      <c r="B280" s="278"/>
      <c r="C280" s="549" t="s">
        <v>1543</v>
      </c>
      <c r="D280" s="550"/>
      <c r="E280" s="52">
        <v>6</v>
      </c>
      <c r="F280" s="94">
        <v>10.3</v>
      </c>
      <c r="G280" s="87" t="s">
        <v>561</v>
      </c>
      <c r="H280" s="87" t="s">
        <v>516</v>
      </c>
      <c r="I280" s="87" t="s">
        <v>352</v>
      </c>
      <c r="J280" s="299" t="s">
        <v>352</v>
      </c>
      <c r="K280" s="551"/>
      <c r="L280" s="300"/>
      <c r="M280" s="87" t="s">
        <v>1059</v>
      </c>
      <c r="N280" s="87" t="s">
        <v>1474</v>
      </c>
      <c r="O280" s="218" t="s">
        <v>1304</v>
      </c>
      <c r="P280" s="87" t="s">
        <v>1304</v>
      </c>
      <c r="Q280" s="87"/>
      <c r="R280" s="87" t="s">
        <v>790</v>
      </c>
      <c r="S280" s="2" t="s">
        <v>378</v>
      </c>
      <c r="T280" s="2" t="s">
        <v>383</v>
      </c>
      <c r="U280" s="2" t="s">
        <v>382</v>
      </c>
      <c r="V280" s="274" t="s">
        <v>1456</v>
      </c>
      <c r="W280" s="540"/>
      <c r="X280" s="540"/>
      <c r="Y280" s="540"/>
      <c r="Z280" s="87" t="s">
        <v>1459</v>
      </c>
    </row>
    <row r="281" spans="2:26" ht="15.9" customHeight="1" x14ac:dyDescent="0.2">
      <c r="B281" s="278"/>
      <c r="C281" s="549" t="s">
        <v>1543</v>
      </c>
      <c r="D281" s="550"/>
      <c r="E281" s="52">
        <v>7</v>
      </c>
      <c r="F281" s="94">
        <v>10.3</v>
      </c>
      <c r="G281" s="87" t="s">
        <v>561</v>
      </c>
      <c r="H281" s="87" t="s">
        <v>516</v>
      </c>
      <c r="I281" s="87" t="s">
        <v>352</v>
      </c>
      <c r="J281" s="274" t="s">
        <v>540</v>
      </c>
      <c r="K281" s="274"/>
      <c r="L281" s="274"/>
      <c r="M281" s="87" t="s">
        <v>810</v>
      </c>
      <c r="N281" s="87" t="s">
        <v>1455</v>
      </c>
      <c r="O281" s="218" t="s">
        <v>363</v>
      </c>
      <c r="P281" s="87" t="s">
        <v>782</v>
      </c>
      <c r="Q281" s="87"/>
      <c r="R281" s="87" t="s">
        <v>781</v>
      </c>
      <c r="S281" s="2" t="s">
        <v>378</v>
      </c>
      <c r="T281" s="2" t="s">
        <v>383</v>
      </c>
      <c r="U281" s="2" t="s">
        <v>382</v>
      </c>
      <c r="V281" s="274" t="s">
        <v>1456</v>
      </c>
      <c r="W281" s="540"/>
      <c r="X281" s="540"/>
      <c r="Y281" s="540"/>
      <c r="Z281" s="2" t="s">
        <v>1535</v>
      </c>
    </row>
    <row r="282" spans="2:26" ht="15.9" customHeight="1" x14ac:dyDescent="0.2">
      <c r="B282" s="278"/>
      <c r="C282" s="549" t="s">
        <v>1543</v>
      </c>
      <c r="D282" s="550"/>
      <c r="E282" s="52">
        <v>8</v>
      </c>
      <c r="F282" s="94">
        <v>10.3</v>
      </c>
      <c r="G282" s="87" t="s">
        <v>561</v>
      </c>
      <c r="H282" s="87" t="s">
        <v>516</v>
      </c>
      <c r="I282" s="87" t="s">
        <v>352</v>
      </c>
      <c r="J282" s="299" t="s">
        <v>352</v>
      </c>
      <c r="K282" s="551"/>
      <c r="L282" s="300"/>
      <c r="M282" s="87" t="s">
        <v>1064</v>
      </c>
      <c r="N282" s="87" t="s">
        <v>1455</v>
      </c>
      <c r="O282" s="218" t="s">
        <v>364</v>
      </c>
      <c r="P282" s="87" t="s">
        <v>782</v>
      </c>
      <c r="Q282" s="87"/>
      <c r="R282" s="87" t="s">
        <v>790</v>
      </c>
      <c r="S282" s="2" t="s">
        <v>378</v>
      </c>
      <c r="T282" s="2" t="s">
        <v>383</v>
      </c>
      <c r="U282" s="2" t="s">
        <v>382</v>
      </c>
      <c r="V282" s="274" t="s">
        <v>1456</v>
      </c>
      <c r="W282" s="540"/>
      <c r="X282" s="540"/>
      <c r="Y282" s="540"/>
      <c r="Z282" s="87" t="s">
        <v>1459</v>
      </c>
    </row>
    <row r="283" spans="2:26" ht="15.9" customHeight="1" x14ac:dyDescent="0.2">
      <c r="B283" s="278"/>
      <c r="C283" s="549" t="s">
        <v>1543</v>
      </c>
      <c r="D283" s="550"/>
      <c r="E283" s="52">
        <v>9</v>
      </c>
      <c r="F283" s="94">
        <v>10.3</v>
      </c>
      <c r="G283" s="87" t="s">
        <v>561</v>
      </c>
      <c r="H283" s="87" t="s">
        <v>516</v>
      </c>
      <c r="I283" s="87" t="s">
        <v>352</v>
      </c>
      <c r="J283" s="274" t="s">
        <v>540</v>
      </c>
      <c r="K283" s="274"/>
      <c r="L283" s="274"/>
      <c r="M283" s="87" t="s">
        <v>842</v>
      </c>
      <c r="N283" s="87" t="s">
        <v>1455</v>
      </c>
      <c r="O283" s="218" t="s">
        <v>363</v>
      </c>
      <c r="P283" s="87" t="s">
        <v>782</v>
      </c>
      <c r="Q283" s="87"/>
      <c r="R283" s="87" t="s">
        <v>781</v>
      </c>
      <c r="S283" s="2" t="s">
        <v>378</v>
      </c>
      <c r="T283" s="2" t="s">
        <v>383</v>
      </c>
      <c r="U283" s="2" t="s">
        <v>382</v>
      </c>
      <c r="V283" s="274" t="s">
        <v>1456</v>
      </c>
      <c r="W283" s="540"/>
      <c r="X283" s="540"/>
      <c r="Y283" s="540"/>
      <c r="Z283" s="2" t="s">
        <v>1535</v>
      </c>
    </row>
    <row r="284" spans="2:26" ht="15.9" customHeight="1" x14ac:dyDescent="0.2">
      <c r="B284" s="278"/>
      <c r="C284" s="549" t="s">
        <v>1543</v>
      </c>
      <c r="D284" s="550"/>
      <c r="E284" s="52">
        <v>10</v>
      </c>
      <c r="F284" s="94">
        <v>10.3</v>
      </c>
      <c r="G284" s="87" t="s">
        <v>561</v>
      </c>
      <c r="H284" s="87" t="s">
        <v>517</v>
      </c>
      <c r="I284" s="87" t="s">
        <v>352</v>
      </c>
      <c r="J284" s="299" t="s">
        <v>352</v>
      </c>
      <c r="K284" s="551"/>
      <c r="L284" s="300"/>
      <c r="M284" s="87" t="s">
        <v>868</v>
      </c>
      <c r="N284" s="87" t="s">
        <v>1455</v>
      </c>
      <c r="O284" s="218" t="s">
        <v>364</v>
      </c>
      <c r="P284" s="87" t="s">
        <v>782</v>
      </c>
      <c r="Q284" s="87"/>
      <c r="R284" s="87" t="s">
        <v>790</v>
      </c>
      <c r="S284" s="2" t="s">
        <v>378</v>
      </c>
      <c r="T284" s="2" t="s">
        <v>383</v>
      </c>
      <c r="U284" s="2" t="s">
        <v>382</v>
      </c>
      <c r="V284" s="274" t="s">
        <v>1456</v>
      </c>
      <c r="W284" s="540"/>
      <c r="X284" s="540"/>
      <c r="Y284" s="540"/>
      <c r="Z284" s="87" t="s">
        <v>1459</v>
      </c>
    </row>
    <row r="285" spans="2:26" ht="15.9" customHeight="1" x14ac:dyDescent="0.2">
      <c r="B285" s="278"/>
      <c r="C285" s="549" t="s">
        <v>1543</v>
      </c>
      <c r="D285" s="550"/>
      <c r="E285" s="52">
        <v>11</v>
      </c>
      <c r="F285" s="94">
        <v>10.3</v>
      </c>
      <c r="G285" s="87" t="s">
        <v>561</v>
      </c>
      <c r="H285" s="87" t="s">
        <v>515</v>
      </c>
      <c r="I285" s="87" t="s">
        <v>352</v>
      </c>
      <c r="J285" s="274" t="s">
        <v>540</v>
      </c>
      <c r="K285" s="274"/>
      <c r="L285" s="274"/>
      <c r="M285" s="87" t="s">
        <v>849</v>
      </c>
      <c r="N285" s="87" t="s">
        <v>1455</v>
      </c>
      <c r="O285" s="218" t="s">
        <v>363</v>
      </c>
      <c r="P285" s="87" t="s">
        <v>782</v>
      </c>
      <c r="Q285" s="87"/>
      <c r="R285" s="87" t="s">
        <v>781</v>
      </c>
      <c r="S285" s="2" t="s">
        <v>378</v>
      </c>
      <c r="T285" s="2" t="s">
        <v>383</v>
      </c>
      <c r="U285" s="2" t="s">
        <v>382</v>
      </c>
      <c r="V285" s="274" t="s">
        <v>1456</v>
      </c>
      <c r="W285" s="540"/>
      <c r="X285" s="540"/>
      <c r="Y285" s="540"/>
      <c r="Z285" s="2" t="s">
        <v>1535</v>
      </c>
    </row>
    <row r="286" spans="2:26" ht="15.9" customHeight="1" x14ac:dyDescent="0.2">
      <c r="B286" s="278"/>
      <c r="C286" s="549" t="s">
        <v>740</v>
      </c>
      <c r="D286" s="550"/>
      <c r="E286" s="52">
        <v>12</v>
      </c>
      <c r="F286" s="94">
        <v>10.3</v>
      </c>
      <c r="G286" s="87" t="s">
        <v>561</v>
      </c>
      <c r="H286" s="87" t="s">
        <v>509</v>
      </c>
      <c r="I286" s="87" t="s">
        <v>352</v>
      </c>
      <c r="J286" s="299" t="s">
        <v>352</v>
      </c>
      <c r="K286" s="551"/>
      <c r="L286" s="300"/>
      <c r="M286" s="87" t="s">
        <v>777</v>
      </c>
      <c r="N286" s="87" t="s">
        <v>1455</v>
      </c>
      <c r="O286" s="218" t="s">
        <v>364</v>
      </c>
      <c r="P286" s="87" t="s">
        <v>782</v>
      </c>
      <c r="Q286" s="87"/>
      <c r="R286" s="87" t="s">
        <v>776</v>
      </c>
      <c r="S286" s="2" t="s">
        <v>378</v>
      </c>
      <c r="T286" s="2" t="s">
        <v>383</v>
      </c>
      <c r="U286" s="2" t="s">
        <v>382</v>
      </c>
      <c r="V286" s="299" t="s">
        <v>1456</v>
      </c>
      <c r="W286" s="551"/>
      <c r="X286" s="551"/>
      <c r="Y286" s="300"/>
      <c r="Z286" s="2" t="s">
        <v>1287</v>
      </c>
    </row>
    <row r="287" spans="2:26" ht="15.9" customHeight="1" x14ac:dyDescent="0.2">
      <c r="B287" s="278"/>
      <c r="C287" s="549" t="s">
        <v>740</v>
      </c>
      <c r="D287" s="550"/>
      <c r="E287" s="52">
        <v>13</v>
      </c>
      <c r="F287" s="94">
        <v>10.3</v>
      </c>
      <c r="G287" s="87" t="s">
        <v>561</v>
      </c>
      <c r="H287" s="87" t="s">
        <v>509</v>
      </c>
      <c r="I287" s="87" t="s">
        <v>352</v>
      </c>
      <c r="J287" s="299" t="s">
        <v>352</v>
      </c>
      <c r="K287" s="551"/>
      <c r="L287" s="300"/>
      <c r="M287" s="87" t="s">
        <v>777</v>
      </c>
      <c r="N287" s="87" t="s">
        <v>1455</v>
      </c>
      <c r="O287" s="218" t="s">
        <v>364</v>
      </c>
      <c r="P287" s="87" t="s">
        <v>782</v>
      </c>
      <c r="Q287" s="87"/>
      <c r="R287" s="87" t="s">
        <v>776</v>
      </c>
      <c r="S287" s="2" t="s">
        <v>378</v>
      </c>
      <c r="T287" s="2" t="s">
        <v>383</v>
      </c>
      <c r="U287" s="2" t="s">
        <v>382</v>
      </c>
      <c r="V287" s="299" t="s">
        <v>1456</v>
      </c>
      <c r="W287" s="551"/>
      <c r="X287" s="551"/>
      <c r="Y287" s="300"/>
      <c r="Z287" s="2" t="s">
        <v>1287</v>
      </c>
    </row>
    <row r="288" spans="2:26" ht="15.9" customHeight="1" x14ac:dyDescent="0.2">
      <c r="B288" s="278"/>
      <c r="C288" s="549" t="s">
        <v>1543</v>
      </c>
      <c r="D288" s="550"/>
      <c r="E288" s="52">
        <v>14</v>
      </c>
      <c r="F288" s="94">
        <v>10.3</v>
      </c>
      <c r="G288" s="87" t="s">
        <v>350</v>
      </c>
      <c r="H288" s="87" t="s">
        <v>375</v>
      </c>
      <c r="I288" s="87" t="s">
        <v>352</v>
      </c>
      <c r="J288" s="274" t="s">
        <v>359</v>
      </c>
      <c r="K288" s="274"/>
      <c r="L288" s="274"/>
      <c r="M288" s="87" t="s">
        <v>1076</v>
      </c>
      <c r="N288" s="87" t="s">
        <v>1474</v>
      </c>
      <c r="O288" s="218" t="s">
        <v>1304</v>
      </c>
      <c r="P288" s="87" t="s">
        <v>1304</v>
      </c>
      <c r="Q288" s="87"/>
      <c r="R288" s="87" t="s">
        <v>1304</v>
      </c>
      <c r="S288" s="2" t="s">
        <v>378</v>
      </c>
      <c r="T288" s="2" t="s">
        <v>383</v>
      </c>
      <c r="U288" s="2" t="s">
        <v>382</v>
      </c>
      <c r="V288" s="274" t="s">
        <v>1456</v>
      </c>
      <c r="W288" s="540"/>
      <c r="X288" s="540"/>
      <c r="Y288" s="540"/>
      <c r="Z288" s="2" t="s">
        <v>1475</v>
      </c>
    </row>
    <row r="289" spans="2:26" ht="15.9" customHeight="1" x14ac:dyDescent="0.2">
      <c r="B289" s="278"/>
      <c r="C289" s="549" t="s">
        <v>741</v>
      </c>
      <c r="D289" s="550"/>
      <c r="E289" s="52">
        <v>1</v>
      </c>
      <c r="F289" s="94">
        <v>10.5</v>
      </c>
      <c r="G289" s="87" t="s">
        <v>561</v>
      </c>
      <c r="H289" s="87" t="s">
        <v>510</v>
      </c>
      <c r="I289" s="87" t="s">
        <v>352</v>
      </c>
      <c r="J289" s="274" t="s">
        <v>352</v>
      </c>
      <c r="K289" s="274"/>
      <c r="L289" s="274"/>
      <c r="M289" s="87" t="s">
        <v>777</v>
      </c>
      <c r="N289" s="87" t="s">
        <v>1474</v>
      </c>
      <c r="O289" s="218" t="s">
        <v>1304</v>
      </c>
      <c r="P289" s="87" t="s">
        <v>1304</v>
      </c>
      <c r="Q289" s="87"/>
      <c r="R289" s="87" t="s">
        <v>776</v>
      </c>
      <c r="S289" s="2" t="s">
        <v>378</v>
      </c>
      <c r="T289" s="2" t="s">
        <v>383</v>
      </c>
      <c r="U289" s="2" t="s">
        <v>382</v>
      </c>
      <c r="V289" s="274" t="s">
        <v>1456</v>
      </c>
      <c r="W289" s="540"/>
      <c r="X289" s="540"/>
      <c r="Y289" s="540"/>
      <c r="Z289" s="2" t="s">
        <v>1287</v>
      </c>
    </row>
    <row r="290" spans="2:26" ht="15.9" customHeight="1" x14ac:dyDescent="0.2">
      <c r="B290" s="278"/>
      <c r="C290" s="549" t="s">
        <v>1544</v>
      </c>
      <c r="D290" s="550"/>
      <c r="E290" s="52">
        <v>2</v>
      </c>
      <c r="F290" s="94">
        <v>10.5</v>
      </c>
      <c r="G290" s="87" t="s">
        <v>350</v>
      </c>
      <c r="H290" s="87" t="s">
        <v>375</v>
      </c>
      <c r="I290" s="87" t="s">
        <v>352</v>
      </c>
      <c r="J290" s="274" t="s">
        <v>359</v>
      </c>
      <c r="K290" s="274"/>
      <c r="L290" s="274"/>
      <c r="M290" s="87" t="s">
        <v>1077</v>
      </c>
      <c r="N290" s="87" t="s">
        <v>1474</v>
      </c>
      <c r="O290" s="218" t="s">
        <v>1304</v>
      </c>
      <c r="P290" s="87" t="s">
        <v>1304</v>
      </c>
      <c r="Q290" s="87"/>
      <c r="R290" s="87" t="s">
        <v>1304</v>
      </c>
      <c r="S290" s="2" t="s">
        <v>378</v>
      </c>
      <c r="T290" s="2" t="s">
        <v>383</v>
      </c>
      <c r="U290" s="2" t="s">
        <v>382</v>
      </c>
      <c r="V290" s="274" t="s">
        <v>1456</v>
      </c>
      <c r="W290" s="540"/>
      <c r="X290" s="540"/>
      <c r="Y290" s="540"/>
      <c r="Z290" s="2" t="s">
        <v>1475</v>
      </c>
    </row>
    <row r="291" spans="2:26" ht="15.9" customHeight="1" x14ac:dyDescent="0.2">
      <c r="B291" s="278"/>
      <c r="C291" s="549" t="s">
        <v>1544</v>
      </c>
      <c r="D291" s="550"/>
      <c r="E291" s="52">
        <v>3</v>
      </c>
      <c r="F291" s="94">
        <v>10.5</v>
      </c>
      <c r="G291" s="87" t="s">
        <v>350</v>
      </c>
      <c r="H291" s="87" t="s">
        <v>375</v>
      </c>
      <c r="I291" s="87" t="s">
        <v>351</v>
      </c>
      <c r="J291" s="274" t="s">
        <v>559</v>
      </c>
      <c r="K291" s="274"/>
      <c r="L291" s="274"/>
      <c r="M291" s="87" t="s">
        <v>821</v>
      </c>
      <c r="N291" s="87" t="s">
        <v>1455</v>
      </c>
      <c r="O291" s="218" t="s">
        <v>364</v>
      </c>
      <c r="P291" s="87" t="s">
        <v>782</v>
      </c>
      <c r="Q291" s="87"/>
      <c r="R291" s="87" t="s">
        <v>1304</v>
      </c>
      <c r="S291" s="2" t="s">
        <v>378</v>
      </c>
      <c r="T291" s="2" t="s">
        <v>383</v>
      </c>
      <c r="U291" s="2" t="s">
        <v>382</v>
      </c>
      <c r="V291" s="274" t="s">
        <v>1456</v>
      </c>
      <c r="W291" s="540"/>
      <c r="X291" s="540"/>
      <c r="Y291" s="540"/>
      <c r="Z291" s="2" t="s">
        <v>1462</v>
      </c>
    </row>
    <row r="292" spans="2:26" ht="15.9" customHeight="1" x14ac:dyDescent="0.2">
      <c r="B292" s="278"/>
      <c r="C292" s="549" t="s">
        <v>742</v>
      </c>
      <c r="D292" s="550"/>
      <c r="E292" s="52">
        <v>1</v>
      </c>
      <c r="F292" s="94">
        <v>10.4</v>
      </c>
      <c r="G292" s="87" t="s">
        <v>561</v>
      </c>
      <c r="H292" s="87" t="s">
        <v>510</v>
      </c>
      <c r="I292" s="87" t="s">
        <v>352</v>
      </c>
      <c r="J292" s="299" t="s">
        <v>352</v>
      </c>
      <c r="K292" s="551"/>
      <c r="L292" s="300"/>
      <c r="M292" s="87" t="s">
        <v>777</v>
      </c>
      <c r="N292" s="87" t="s">
        <v>1455</v>
      </c>
      <c r="O292" s="218" t="s">
        <v>364</v>
      </c>
      <c r="P292" s="87" t="s">
        <v>782</v>
      </c>
      <c r="Q292" s="87"/>
      <c r="R292" s="87" t="s">
        <v>776</v>
      </c>
      <c r="S292" s="2" t="s">
        <v>378</v>
      </c>
      <c r="T292" s="2" t="s">
        <v>383</v>
      </c>
      <c r="U292" s="2" t="s">
        <v>382</v>
      </c>
      <c r="V292" s="299" t="s">
        <v>1456</v>
      </c>
      <c r="W292" s="551"/>
      <c r="X292" s="551"/>
      <c r="Y292" s="300"/>
      <c r="Z292" s="2" t="s">
        <v>1287</v>
      </c>
    </row>
    <row r="293" spans="2:26" ht="15.9" customHeight="1" x14ac:dyDescent="0.2">
      <c r="B293" s="278"/>
      <c r="C293" s="549" t="s">
        <v>742</v>
      </c>
      <c r="D293" s="550"/>
      <c r="E293" s="52">
        <v>2</v>
      </c>
      <c r="F293" s="94">
        <v>10.4</v>
      </c>
      <c r="G293" s="87" t="s">
        <v>561</v>
      </c>
      <c r="H293" s="87" t="s">
        <v>510</v>
      </c>
      <c r="I293" s="87" t="s">
        <v>352</v>
      </c>
      <c r="J293" s="299" t="s">
        <v>352</v>
      </c>
      <c r="K293" s="551"/>
      <c r="L293" s="300"/>
      <c r="M293" s="87" t="s">
        <v>777</v>
      </c>
      <c r="N293" s="87" t="s">
        <v>1455</v>
      </c>
      <c r="O293" s="218" t="s">
        <v>364</v>
      </c>
      <c r="P293" s="87" t="s">
        <v>782</v>
      </c>
      <c r="Q293" s="87"/>
      <c r="R293" s="87" t="s">
        <v>776</v>
      </c>
      <c r="S293" s="2" t="s">
        <v>378</v>
      </c>
      <c r="T293" s="2" t="s">
        <v>383</v>
      </c>
      <c r="U293" s="2" t="s">
        <v>382</v>
      </c>
      <c r="V293" s="299" t="s">
        <v>1456</v>
      </c>
      <c r="W293" s="551"/>
      <c r="X293" s="551"/>
      <c r="Y293" s="300"/>
      <c r="Z293" s="2" t="s">
        <v>1287</v>
      </c>
    </row>
    <row r="294" spans="2:26" ht="15.9" customHeight="1" x14ac:dyDescent="0.2">
      <c r="B294" s="278"/>
      <c r="C294" s="549" t="s">
        <v>1545</v>
      </c>
      <c r="D294" s="550"/>
      <c r="E294" s="52">
        <v>3</v>
      </c>
      <c r="F294" s="94">
        <v>10.4</v>
      </c>
      <c r="G294" s="87" t="s">
        <v>561</v>
      </c>
      <c r="H294" s="87" t="s">
        <v>513</v>
      </c>
      <c r="I294" s="87" t="s">
        <v>352</v>
      </c>
      <c r="J294" s="299" t="s">
        <v>352</v>
      </c>
      <c r="K294" s="551"/>
      <c r="L294" s="300"/>
      <c r="M294" s="87" t="s">
        <v>868</v>
      </c>
      <c r="N294" s="87" t="s">
        <v>1455</v>
      </c>
      <c r="O294" s="218" t="s">
        <v>364</v>
      </c>
      <c r="P294" s="87" t="s">
        <v>782</v>
      </c>
      <c r="Q294" s="87"/>
      <c r="R294" s="87" t="s">
        <v>790</v>
      </c>
      <c r="S294" s="2" t="s">
        <v>378</v>
      </c>
      <c r="T294" s="2" t="s">
        <v>383</v>
      </c>
      <c r="U294" s="2" t="s">
        <v>382</v>
      </c>
      <c r="V294" s="274" t="s">
        <v>1456</v>
      </c>
      <c r="W294" s="540"/>
      <c r="X294" s="540"/>
      <c r="Y294" s="540"/>
      <c r="Z294" s="87" t="s">
        <v>1459</v>
      </c>
    </row>
    <row r="295" spans="2:26" ht="15.9" customHeight="1" x14ac:dyDescent="0.2">
      <c r="B295" s="278"/>
      <c r="C295" s="549" t="s">
        <v>1546</v>
      </c>
      <c r="D295" s="550"/>
      <c r="E295" s="52">
        <v>1</v>
      </c>
      <c r="F295" s="94">
        <v>10.4</v>
      </c>
      <c r="G295" s="87" t="s">
        <v>561</v>
      </c>
      <c r="H295" s="87" t="s">
        <v>515</v>
      </c>
      <c r="I295" s="87" t="s">
        <v>352</v>
      </c>
      <c r="J295" s="274" t="s">
        <v>540</v>
      </c>
      <c r="K295" s="274"/>
      <c r="L295" s="274"/>
      <c r="M295" s="87" t="s">
        <v>1081</v>
      </c>
      <c r="N295" s="87" t="s">
        <v>1455</v>
      </c>
      <c r="O295" s="218" t="s">
        <v>363</v>
      </c>
      <c r="P295" s="87" t="s">
        <v>782</v>
      </c>
      <c r="Q295" s="87"/>
      <c r="R295" s="87" t="s">
        <v>781</v>
      </c>
      <c r="S295" s="2" t="s">
        <v>378</v>
      </c>
      <c r="T295" s="2" t="s">
        <v>383</v>
      </c>
      <c r="U295" s="2" t="s">
        <v>382</v>
      </c>
      <c r="V295" s="274" t="s">
        <v>1456</v>
      </c>
      <c r="W295" s="540"/>
      <c r="X295" s="540"/>
      <c r="Y295" s="540"/>
      <c r="Z295" s="2" t="s">
        <v>1535</v>
      </c>
    </row>
    <row r="296" spans="2:26" ht="15.9" customHeight="1" x14ac:dyDescent="0.2">
      <c r="B296" s="278"/>
      <c r="C296" s="549" t="s">
        <v>1546</v>
      </c>
      <c r="D296" s="550"/>
      <c r="E296" s="52">
        <v>2</v>
      </c>
      <c r="F296" s="94">
        <v>10.4</v>
      </c>
      <c r="G296" s="87" t="s">
        <v>348</v>
      </c>
      <c r="H296" s="87" t="s">
        <v>370</v>
      </c>
      <c r="I296" s="87" t="s">
        <v>351</v>
      </c>
      <c r="J296" s="274" t="s">
        <v>357</v>
      </c>
      <c r="K296" s="274"/>
      <c r="L296" s="274"/>
      <c r="M296" s="87" t="s">
        <v>1517</v>
      </c>
      <c r="N296" s="87" t="s">
        <v>1474</v>
      </c>
      <c r="O296" s="218" t="s">
        <v>1304</v>
      </c>
      <c r="P296" s="87" t="s">
        <v>1304</v>
      </c>
      <c r="Q296" s="87"/>
      <c r="R296" s="87" t="s">
        <v>790</v>
      </c>
      <c r="S296" s="2" t="s">
        <v>378</v>
      </c>
      <c r="T296" s="2" t="s">
        <v>383</v>
      </c>
      <c r="U296" s="2" t="s">
        <v>382</v>
      </c>
      <c r="V296" s="274" t="s">
        <v>1456</v>
      </c>
      <c r="W296" s="540"/>
      <c r="X296" s="540"/>
      <c r="Y296" s="540"/>
      <c r="Z296" s="87" t="s">
        <v>1547</v>
      </c>
    </row>
    <row r="297" spans="2:26" ht="15.9" customHeight="1" x14ac:dyDescent="0.2">
      <c r="B297" s="278"/>
      <c r="C297" s="549" t="s">
        <v>774</v>
      </c>
      <c r="D297" s="550"/>
      <c r="E297" s="52">
        <v>1</v>
      </c>
      <c r="F297" s="94">
        <v>10.5</v>
      </c>
      <c r="G297" s="87" t="s">
        <v>561</v>
      </c>
      <c r="H297" s="87" t="s">
        <v>510</v>
      </c>
      <c r="I297" s="87" t="s">
        <v>352</v>
      </c>
      <c r="J297" s="299" t="s">
        <v>352</v>
      </c>
      <c r="K297" s="551"/>
      <c r="L297" s="300"/>
      <c r="M297" s="87" t="s">
        <v>777</v>
      </c>
      <c r="N297" s="87" t="s">
        <v>1455</v>
      </c>
      <c r="O297" s="218" t="s">
        <v>364</v>
      </c>
      <c r="P297" s="87" t="s">
        <v>782</v>
      </c>
      <c r="Q297" s="87"/>
      <c r="R297" s="87" t="s">
        <v>776</v>
      </c>
      <c r="S297" s="2" t="s">
        <v>378</v>
      </c>
      <c r="T297" s="2" t="s">
        <v>383</v>
      </c>
      <c r="U297" s="2" t="s">
        <v>382</v>
      </c>
      <c r="V297" s="299" t="s">
        <v>1456</v>
      </c>
      <c r="W297" s="551"/>
      <c r="X297" s="551"/>
      <c r="Y297" s="300"/>
      <c r="Z297" s="2" t="s">
        <v>1287</v>
      </c>
    </row>
    <row r="298" spans="2:26" ht="15.9" customHeight="1" x14ac:dyDescent="0.2">
      <c r="B298" s="278"/>
      <c r="C298" s="549" t="s">
        <v>774</v>
      </c>
      <c r="D298" s="550"/>
      <c r="E298" s="52">
        <v>2</v>
      </c>
      <c r="F298" s="94">
        <v>10.5</v>
      </c>
      <c r="G298" s="87" t="s">
        <v>561</v>
      </c>
      <c r="H298" s="87" t="s">
        <v>510</v>
      </c>
      <c r="I298" s="87" t="s">
        <v>352</v>
      </c>
      <c r="J298" s="299" t="s">
        <v>352</v>
      </c>
      <c r="K298" s="551"/>
      <c r="L298" s="300"/>
      <c r="M298" s="87" t="s">
        <v>777</v>
      </c>
      <c r="N298" s="87" t="s">
        <v>1455</v>
      </c>
      <c r="O298" s="218" t="s">
        <v>364</v>
      </c>
      <c r="P298" s="87" t="s">
        <v>782</v>
      </c>
      <c r="Q298" s="87"/>
      <c r="R298" s="87" t="s">
        <v>776</v>
      </c>
      <c r="S298" s="2" t="s">
        <v>378</v>
      </c>
      <c r="T298" s="2" t="s">
        <v>383</v>
      </c>
      <c r="U298" s="2" t="s">
        <v>382</v>
      </c>
      <c r="V298" s="299" t="s">
        <v>1456</v>
      </c>
      <c r="W298" s="551"/>
      <c r="X298" s="551"/>
      <c r="Y298" s="300"/>
      <c r="Z298" s="2" t="s">
        <v>1287</v>
      </c>
    </row>
    <row r="299" spans="2:26" ht="15.9" customHeight="1" x14ac:dyDescent="0.2">
      <c r="B299" s="278"/>
      <c r="C299" s="549" t="s">
        <v>1548</v>
      </c>
      <c r="D299" s="550"/>
      <c r="E299" s="52">
        <v>3</v>
      </c>
      <c r="F299" s="94">
        <v>10.5</v>
      </c>
      <c r="G299" s="87" t="s">
        <v>561</v>
      </c>
      <c r="H299" s="87" t="s">
        <v>512</v>
      </c>
      <c r="I299" s="87" t="s">
        <v>352</v>
      </c>
      <c r="J299" s="274" t="s">
        <v>352</v>
      </c>
      <c r="K299" s="274"/>
      <c r="L299" s="274"/>
      <c r="M299" s="87" t="s">
        <v>1583</v>
      </c>
      <c r="N299" s="87" t="s">
        <v>1453</v>
      </c>
      <c r="O299" s="218" t="s">
        <v>364</v>
      </c>
      <c r="P299" s="87" t="s">
        <v>782</v>
      </c>
      <c r="Q299" s="87"/>
      <c r="R299" s="87" t="s">
        <v>776</v>
      </c>
      <c r="S299" s="2" t="s">
        <v>379</v>
      </c>
      <c r="T299" s="2" t="s">
        <v>379</v>
      </c>
      <c r="U299" s="2" t="s">
        <v>380</v>
      </c>
      <c r="V299" s="299" t="s">
        <v>1454</v>
      </c>
      <c r="W299" s="551"/>
      <c r="X299" s="551"/>
      <c r="Y299" s="300"/>
      <c r="Z299" s="2"/>
    </row>
    <row r="300" spans="2:26" ht="15.9" customHeight="1" x14ac:dyDescent="0.2">
      <c r="B300" s="278"/>
      <c r="C300" s="549" t="s">
        <v>1548</v>
      </c>
      <c r="D300" s="550"/>
      <c r="E300" s="52">
        <v>4</v>
      </c>
      <c r="F300" s="94">
        <v>10.5</v>
      </c>
      <c r="G300" s="87" t="s">
        <v>561</v>
      </c>
      <c r="H300" s="87" t="s">
        <v>515</v>
      </c>
      <c r="I300" s="87" t="s">
        <v>352</v>
      </c>
      <c r="J300" s="299" t="s">
        <v>352</v>
      </c>
      <c r="K300" s="551"/>
      <c r="L300" s="300"/>
      <c r="M300" s="87" t="s">
        <v>1086</v>
      </c>
      <c r="N300" s="87" t="s">
        <v>1455</v>
      </c>
      <c r="O300" s="218" t="s">
        <v>364</v>
      </c>
      <c r="P300" s="87" t="s">
        <v>782</v>
      </c>
      <c r="Q300" s="87"/>
      <c r="R300" s="87" t="s">
        <v>790</v>
      </c>
      <c r="S300" s="2" t="s">
        <v>378</v>
      </c>
      <c r="T300" s="2" t="s">
        <v>383</v>
      </c>
      <c r="U300" s="2" t="s">
        <v>382</v>
      </c>
      <c r="V300" s="274" t="s">
        <v>1456</v>
      </c>
      <c r="W300" s="540"/>
      <c r="X300" s="540"/>
      <c r="Y300" s="540"/>
      <c r="Z300" s="87" t="s">
        <v>1459</v>
      </c>
    </row>
    <row r="301" spans="2:26" ht="15.9" customHeight="1" x14ac:dyDescent="0.2">
      <c r="B301" s="278"/>
      <c r="C301" s="549" t="s">
        <v>1548</v>
      </c>
      <c r="D301" s="550"/>
      <c r="E301" s="52">
        <v>5</v>
      </c>
      <c r="F301" s="94">
        <v>10.5</v>
      </c>
      <c r="G301" s="87" t="s">
        <v>561</v>
      </c>
      <c r="H301" s="87" t="s">
        <v>515</v>
      </c>
      <c r="I301" s="87" t="s">
        <v>352</v>
      </c>
      <c r="J301" s="299" t="s">
        <v>352</v>
      </c>
      <c r="K301" s="551"/>
      <c r="L301" s="300"/>
      <c r="M301" s="87" t="s">
        <v>1087</v>
      </c>
      <c r="N301" s="87" t="s">
        <v>1455</v>
      </c>
      <c r="O301" s="218" t="s">
        <v>364</v>
      </c>
      <c r="P301" s="87" t="s">
        <v>782</v>
      </c>
      <c r="Q301" s="87"/>
      <c r="R301" s="87" t="s">
        <v>790</v>
      </c>
      <c r="S301" s="2" t="s">
        <v>378</v>
      </c>
      <c r="T301" s="2" t="s">
        <v>383</v>
      </c>
      <c r="U301" s="2" t="s">
        <v>382</v>
      </c>
      <c r="V301" s="274" t="s">
        <v>1456</v>
      </c>
      <c r="W301" s="540"/>
      <c r="X301" s="540"/>
      <c r="Y301" s="540"/>
      <c r="Z301" s="87" t="s">
        <v>1459</v>
      </c>
    </row>
    <row r="302" spans="2:26" ht="15.9" customHeight="1" x14ac:dyDescent="0.2">
      <c r="B302" s="278"/>
      <c r="C302" s="549" t="s">
        <v>1548</v>
      </c>
      <c r="D302" s="550"/>
      <c r="E302" s="52">
        <v>6</v>
      </c>
      <c r="F302" s="94">
        <v>10.5</v>
      </c>
      <c r="G302" s="87" t="s">
        <v>561</v>
      </c>
      <c r="H302" s="87" t="s">
        <v>515</v>
      </c>
      <c r="I302" s="87" t="s">
        <v>352</v>
      </c>
      <c r="J302" s="299" t="s">
        <v>352</v>
      </c>
      <c r="K302" s="551"/>
      <c r="L302" s="300"/>
      <c r="M302" s="87" t="s">
        <v>998</v>
      </c>
      <c r="N302" s="87" t="s">
        <v>1455</v>
      </c>
      <c r="O302" s="218" t="s">
        <v>364</v>
      </c>
      <c r="P302" s="87" t="s">
        <v>782</v>
      </c>
      <c r="Q302" s="87"/>
      <c r="R302" s="87" t="s">
        <v>790</v>
      </c>
      <c r="S302" s="2" t="s">
        <v>378</v>
      </c>
      <c r="T302" s="2" t="s">
        <v>383</v>
      </c>
      <c r="U302" s="2" t="s">
        <v>382</v>
      </c>
      <c r="V302" s="274" t="s">
        <v>1456</v>
      </c>
      <c r="W302" s="540"/>
      <c r="X302" s="540"/>
      <c r="Y302" s="540"/>
      <c r="Z302" s="87" t="s">
        <v>1459</v>
      </c>
    </row>
    <row r="303" spans="2:26" ht="15.9" customHeight="1" x14ac:dyDescent="0.2">
      <c r="B303" s="278"/>
      <c r="C303" s="549" t="s">
        <v>774</v>
      </c>
      <c r="D303" s="550"/>
      <c r="E303" s="52">
        <v>7</v>
      </c>
      <c r="F303" s="94">
        <v>10.5</v>
      </c>
      <c r="G303" s="87" t="s">
        <v>561</v>
      </c>
      <c r="H303" s="87" t="s">
        <v>509</v>
      </c>
      <c r="I303" s="87" t="s">
        <v>352</v>
      </c>
      <c r="J303" s="299" t="s">
        <v>352</v>
      </c>
      <c r="K303" s="551"/>
      <c r="L303" s="300"/>
      <c r="M303" s="87" t="s">
        <v>777</v>
      </c>
      <c r="N303" s="87" t="s">
        <v>1455</v>
      </c>
      <c r="O303" s="218" t="s">
        <v>364</v>
      </c>
      <c r="P303" s="87" t="s">
        <v>782</v>
      </c>
      <c r="Q303" s="87"/>
      <c r="R303" s="87" t="s">
        <v>776</v>
      </c>
      <c r="S303" s="2" t="s">
        <v>378</v>
      </c>
      <c r="T303" s="2" t="s">
        <v>383</v>
      </c>
      <c r="U303" s="2" t="s">
        <v>382</v>
      </c>
      <c r="V303" s="299" t="s">
        <v>1456</v>
      </c>
      <c r="W303" s="551"/>
      <c r="X303" s="551"/>
      <c r="Y303" s="300"/>
      <c r="Z303" s="2" t="s">
        <v>1287</v>
      </c>
    </row>
    <row r="304" spans="2:26" ht="15.9" customHeight="1" x14ac:dyDescent="0.2">
      <c r="B304" s="278"/>
      <c r="C304" s="549" t="s">
        <v>774</v>
      </c>
      <c r="D304" s="550"/>
      <c r="E304" s="52">
        <v>8</v>
      </c>
      <c r="F304" s="94">
        <v>10.5</v>
      </c>
      <c r="G304" s="87" t="s">
        <v>561</v>
      </c>
      <c r="H304" s="87" t="s">
        <v>509</v>
      </c>
      <c r="I304" s="87" t="s">
        <v>352</v>
      </c>
      <c r="J304" s="299" t="s">
        <v>352</v>
      </c>
      <c r="K304" s="551"/>
      <c r="L304" s="300"/>
      <c r="M304" s="87" t="s">
        <v>777</v>
      </c>
      <c r="N304" s="87" t="s">
        <v>777</v>
      </c>
      <c r="O304" s="218" t="s">
        <v>364</v>
      </c>
      <c r="P304" s="87" t="s">
        <v>782</v>
      </c>
      <c r="Q304" s="87"/>
      <c r="R304" s="87" t="s">
        <v>776</v>
      </c>
      <c r="S304" s="2" t="s">
        <v>379</v>
      </c>
      <c r="T304" s="2" t="s">
        <v>379</v>
      </c>
      <c r="U304" s="2" t="s">
        <v>380</v>
      </c>
      <c r="V304" s="274" t="s">
        <v>777</v>
      </c>
      <c r="W304" s="540"/>
      <c r="X304" s="540"/>
      <c r="Y304" s="540"/>
      <c r="Z304" s="2" t="s">
        <v>846</v>
      </c>
    </row>
    <row r="305" spans="2:26" ht="15.9" customHeight="1" x14ac:dyDescent="0.2">
      <c r="B305" s="278"/>
      <c r="C305" s="549" t="s">
        <v>1548</v>
      </c>
      <c r="D305" s="550"/>
      <c r="E305" s="52">
        <v>9</v>
      </c>
      <c r="F305" s="94">
        <v>10.5</v>
      </c>
      <c r="G305" s="87" t="s">
        <v>350</v>
      </c>
      <c r="H305" s="87" t="s">
        <v>375</v>
      </c>
      <c r="I305" s="87" t="s">
        <v>352</v>
      </c>
      <c r="J305" s="274" t="s">
        <v>359</v>
      </c>
      <c r="K305" s="274"/>
      <c r="L305" s="274"/>
      <c r="M305" s="87" t="s">
        <v>1090</v>
      </c>
      <c r="N305" s="87" t="s">
        <v>1474</v>
      </c>
      <c r="O305" s="218" t="s">
        <v>1304</v>
      </c>
      <c r="P305" s="87" t="s">
        <v>1304</v>
      </c>
      <c r="Q305" s="87"/>
      <c r="R305" s="87" t="s">
        <v>1304</v>
      </c>
      <c r="S305" s="2" t="s">
        <v>378</v>
      </c>
      <c r="T305" s="2" t="s">
        <v>383</v>
      </c>
      <c r="U305" s="2" t="s">
        <v>382</v>
      </c>
      <c r="V305" s="274" t="s">
        <v>1456</v>
      </c>
      <c r="W305" s="540"/>
      <c r="X305" s="540"/>
      <c r="Y305" s="540"/>
      <c r="Z305" s="2" t="s">
        <v>1475</v>
      </c>
    </row>
    <row r="306" spans="2:26" ht="15.9" customHeight="1" x14ac:dyDescent="0.2">
      <c r="B306" s="278"/>
      <c r="C306" s="549" t="s">
        <v>1548</v>
      </c>
      <c r="D306" s="550"/>
      <c r="E306" s="52">
        <v>10</v>
      </c>
      <c r="F306" s="94">
        <v>10.5</v>
      </c>
      <c r="G306" s="87" t="s">
        <v>350</v>
      </c>
      <c r="H306" s="87" t="s">
        <v>375</v>
      </c>
      <c r="I306" s="87" t="s">
        <v>352</v>
      </c>
      <c r="J306" s="274" t="s">
        <v>359</v>
      </c>
      <c r="K306" s="274"/>
      <c r="L306" s="274"/>
      <c r="M306" s="87" t="s">
        <v>991</v>
      </c>
      <c r="N306" s="87" t="s">
        <v>1474</v>
      </c>
      <c r="O306" s="218" t="s">
        <v>1304</v>
      </c>
      <c r="P306" s="87" t="s">
        <v>1304</v>
      </c>
      <c r="Q306" s="87"/>
      <c r="R306" s="87" t="s">
        <v>1304</v>
      </c>
      <c r="S306" s="2" t="s">
        <v>378</v>
      </c>
      <c r="T306" s="2" t="s">
        <v>383</v>
      </c>
      <c r="U306" s="2" t="s">
        <v>382</v>
      </c>
      <c r="V306" s="274" t="s">
        <v>1456</v>
      </c>
      <c r="W306" s="540"/>
      <c r="X306" s="540"/>
      <c r="Y306" s="540"/>
      <c r="Z306" s="2" t="s">
        <v>1475</v>
      </c>
    </row>
    <row r="307" spans="2:26" ht="15.9" customHeight="1" x14ac:dyDescent="0.2">
      <c r="B307" s="278"/>
      <c r="C307" s="549" t="s">
        <v>773</v>
      </c>
      <c r="D307" s="550"/>
      <c r="E307" s="52">
        <v>1</v>
      </c>
      <c r="F307" s="94">
        <v>10.6</v>
      </c>
      <c r="G307" s="87" t="s">
        <v>561</v>
      </c>
      <c r="H307" s="87" t="s">
        <v>510</v>
      </c>
      <c r="I307" s="87" t="s">
        <v>352</v>
      </c>
      <c r="J307" s="299" t="s">
        <v>352</v>
      </c>
      <c r="K307" s="551"/>
      <c r="L307" s="300"/>
      <c r="M307" s="87" t="s">
        <v>777</v>
      </c>
      <c r="N307" s="87" t="s">
        <v>1455</v>
      </c>
      <c r="O307" s="218" t="s">
        <v>364</v>
      </c>
      <c r="P307" s="87" t="s">
        <v>782</v>
      </c>
      <c r="Q307" s="87"/>
      <c r="R307" s="87" t="s">
        <v>776</v>
      </c>
      <c r="S307" s="2" t="s">
        <v>378</v>
      </c>
      <c r="T307" s="2" t="s">
        <v>383</v>
      </c>
      <c r="U307" s="2" t="s">
        <v>382</v>
      </c>
      <c r="V307" s="299" t="s">
        <v>1456</v>
      </c>
      <c r="W307" s="551"/>
      <c r="X307" s="551"/>
      <c r="Y307" s="300"/>
      <c r="Z307" s="2" t="s">
        <v>1287</v>
      </c>
    </row>
    <row r="308" spans="2:26" ht="15.9" customHeight="1" x14ac:dyDescent="0.2">
      <c r="B308" s="278"/>
      <c r="C308" s="549" t="s">
        <v>773</v>
      </c>
      <c r="D308" s="550"/>
      <c r="E308" s="52">
        <v>2</v>
      </c>
      <c r="F308" s="94">
        <v>10.6</v>
      </c>
      <c r="G308" s="87" t="s">
        <v>561</v>
      </c>
      <c r="H308" s="87" t="s">
        <v>510</v>
      </c>
      <c r="I308" s="87" t="s">
        <v>352</v>
      </c>
      <c r="J308" s="299" t="s">
        <v>352</v>
      </c>
      <c r="K308" s="551"/>
      <c r="L308" s="300"/>
      <c r="M308" s="87" t="s">
        <v>777</v>
      </c>
      <c r="N308" s="87" t="s">
        <v>777</v>
      </c>
      <c r="O308" s="218" t="s">
        <v>364</v>
      </c>
      <c r="P308" s="87" t="s">
        <v>782</v>
      </c>
      <c r="Q308" s="87"/>
      <c r="R308" s="87" t="s">
        <v>776</v>
      </c>
      <c r="S308" s="2" t="s">
        <v>379</v>
      </c>
      <c r="T308" s="2" t="s">
        <v>379</v>
      </c>
      <c r="U308" s="2" t="s">
        <v>380</v>
      </c>
      <c r="V308" s="274" t="s">
        <v>777</v>
      </c>
      <c r="W308" s="540"/>
      <c r="X308" s="540"/>
      <c r="Y308" s="540"/>
      <c r="Z308" s="2" t="s">
        <v>846</v>
      </c>
    </row>
    <row r="309" spans="2:26" ht="15.9" customHeight="1" x14ac:dyDescent="0.2">
      <c r="B309" s="278"/>
      <c r="C309" s="549" t="s">
        <v>1549</v>
      </c>
      <c r="D309" s="550"/>
      <c r="E309" s="52">
        <v>3</v>
      </c>
      <c r="F309" s="94">
        <v>10.6</v>
      </c>
      <c r="G309" s="87" t="s">
        <v>561</v>
      </c>
      <c r="H309" s="87" t="s">
        <v>511</v>
      </c>
      <c r="I309" s="87" t="s">
        <v>352</v>
      </c>
      <c r="J309" s="299" t="s">
        <v>352</v>
      </c>
      <c r="K309" s="551"/>
      <c r="L309" s="300"/>
      <c r="M309" s="87" t="s">
        <v>1092</v>
      </c>
      <c r="N309" s="87" t="s">
        <v>1455</v>
      </c>
      <c r="O309" s="218" t="s">
        <v>364</v>
      </c>
      <c r="P309" s="87" t="s">
        <v>782</v>
      </c>
      <c r="Q309" s="87"/>
      <c r="R309" s="87" t="s">
        <v>790</v>
      </c>
      <c r="S309" s="2" t="s">
        <v>378</v>
      </c>
      <c r="T309" s="2" t="s">
        <v>383</v>
      </c>
      <c r="U309" s="2" t="s">
        <v>382</v>
      </c>
      <c r="V309" s="274" t="s">
        <v>1456</v>
      </c>
      <c r="W309" s="540"/>
      <c r="X309" s="540"/>
      <c r="Y309" s="540"/>
      <c r="Z309" s="87" t="s">
        <v>1459</v>
      </c>
    </row>
    <row r="310" spans="2:26" ht="15.9" customHeight="1" x14ac:dyDescent="0.2">
      <c r="B310" s="278"/>
      <c r="C310" s="549" t="s">
        <v>1549</v>
      </c>
      <c r="D310" s="550"/>
      <c r="E310" s="52">
        <v>4</v>
      </c>
      <c r="F310" s="94">
        <v>10.6</v>
      </c>
      <c r="G310" s="87" t="s">
        <v>350</v>
      </c>
      <c r="H310" s="87" t="s">
        <v>373</v>
      </c>
      <c r="I310" s="87" t="s">
        <v>351</v>
      </c>
      <c r="J310" s="274" t="s">
        <v>559</v>
      </c>
      <c r="K310" s="274"/>
      <c r="L310" s="274"/>
      <c r="M310" s="87" t="s">
        <v>1093</v>
      </c>
      <c r="N310" s="87" t="s">
        <v>1455</v>
      </c>
      <c r="O310" s="218" t="s">
        <v>363</v>
      </c>
      <c r="P310" s="87" t="s">
        <v>782</v>
      </c>
      <c r="Q310" s="87"/>
      <c r="R310" s="87" t="s">
        <v>1304</v>
      </c>
      <c r="S310" s="2" t="s">
        <v>378</v>
      </c>
      <c r="T310" s="2" t="s">
        <v>383</v>
      </c>
      <c r="U310" s="2" t="s">
        <v>382</v>
      </c>
      <c r="V310" s="274" t="s">
        <v>1456</v>
      </c>
      <c r="W310" s="540"/>
      <c r="X310" s="540"/>
      <c r="Y310" s="540"/>
      <c r="Z310" s="2" t="s">
        <v>1462</v>
      </c>
    </row>
    <row r="311" spans="2:26" ht="15.9" customHeight="1" x14ac:dyDescent="0.2">
      <c r="B311" s="278"/>
      <c r="C311" s="549" t="s">
        <v>1550</v>
      </c>
      <c r="D311" s="550"/>
      <c r="E311" s="52">
        <v>1</v>
      </c>
      <c r="F311" s="94">
        <v>10.4</v>
      </c>
      <c r="G311" s="87" t="s">
        <v>348</v>
      </c>
      <c r="H311" s="87" t="s">
        <v>370</v>
      </c>
      <c r="I311" s="87" t="s">
        <v>351</v>
      </c>
      <c r="J311" s="274" t="s">
        <v>357</v>
      </c>
      <c r="K311" s="274"/>
      <c r="L311" s="274"/>
      <c r="M311" s="87" t="s">
        <v>1517</v>
      </c>
      <c r="N311" s="87" t="s">
        <v>1474</v>
      </c>
      <c r="O311" s="218" t="s">
        <v>1304</v>
      </c>
      <c r="P311" s="87" t="s">
        <v>1304</v>
      </c>
      <c r="Q311" s="87"/>
      <c r="R311" s="87" t="s">
        <v>1304</v>
      </c>
      <c r="S311" s="2" t="s">
        <v>378</v>
      </c>
      <c r="T311" s="2" t="s">
        <v>383</v>
      </c>
      <c r="U311" s="2" t="s">
        <v>382</v>
      </c>
      <c r="V311" s="274" t="s">
        <v>1456</v>
      </c>
      <c r="W311" s="540"/>
      <c r="X311" s="540"/>
      <c r="Y311" s="540"/>
      <c r="Z311" s="87" t="s">
        <v>1551</v>
      </c>
    </row>
    <row r="312" spans="2:26" ht="15.9" customHeight="1" x14ac:dyDescent="0.2">
      <c r="B312" s="278"/>
      <c r="C312" s="549" t="s">
        <v>1550</v>
      </c>
      <c r="D312" s="550"/>
      <c r="E312" s="52">
        <v>2</v>
      </c>
      <c r="F312" s="94">
        <v>10.4</v>
      </c>
      <c r="G312" s="87" t="s">
        <v>561</v>
      </c>
      <c r="H312" s="87" t="s">
        <v>513</v>
      </c>
      <c r="I312" s="87" t="s">
        <v>352</v>
      </c>
      <c r="J312" s="274" t="s">
        <v>352</v>
      </c>
      <c r="K312" s="274"/>
      <c r="L312" s="274"/>
      <c r="M312" s="87" t="s">
        <v>1583</v>
      </c>
      <c r="N312" s="87" t="s">
        <v>1453</v>
      </c>
      <c r="O312" s="218" t="s">
        <v>364</v>
      </c>
      <c r="P312" s="87" t="s">
        <v>782</v>
      </c>
      <c r="Q312" s="87"/>
      <c r="R312" s="87" t="s">
        <v>776</v>
      </c>
      <c r="S312" s="2" t="s">
        <v>379</v>
      </c>
      <c r="T312" s="2" t="s">
        <v>379</v>
      </c>
      <c r="U312" s="2" t="s">
        <v>380</v>
      </c>
      <c r="V312" s="299" t="s">
        <v>1454</v>
      </c>
      <c r="W312" s="551"/>
      <c r="X312" s="551"/>
      <c r="Y312" s="300"/>
      <c r="Z312" s="2"/>
    </row>
    <row r="313" spans="2:26" ht="15.9" customHeight="1" x14ac:dyDescent="0.2">
      <c r="B313" s="278"/>
      <c r="C313" s="549" t="s">
        <v>1550</v>
      </c>
      <c r="D313" s="550"/>
      <c r="E313" s="52">
        <v>3</v>
      </c>
      <c r="F313" s="94">
        <v>10.4</v>
      </c>
      <c r="G313" s="87" t="s">
        <v>561</v>
      </c>
      <c r="H313" s="87" t="s">
        <v>513</v>
      </c>
      <c r="I313" s="87" t="s">
        <v>352</v>
      </c>
      <c r="J313" s="274" t="s">
        <v>352</v>
      </c>
      <c r="K313" s="274"/>
      <c r="L313" s="274"/>
      <c r="M313" s="87" t="s">
        <v>1583</v>
      </c>
      <c r="N313" s="87" t="s">
        <v>1453</v>
      </c>
      <c r="O313" s="218" t="s">
        <v>364</v>
      </c>
      <c r="P313" s="87" t="s">
        <v>782</v>
      </c>
      <c r="Q313" s="87"/>
      <c r="R313" s="87" t="s">
        <v>776</v>
      </c>
      <c r="S313" s="2" t="s">
        <v>379</v>
      </c>
      <c r="T313" s="2" t="s">
        <v>379</v>
      </c>
      <c r="U313" s="2" t="s">
        <v>380</v>
      </c>
      <c r="V313" s="299" t="s">
        <v>1454</v>
      </c>
      <c r="W313" s="551"/>
      <c r="X313" s="551"/>
      <c r="Y313" s="300"/>
      <c r="Z313" s="2"/>
    </row>
    <row r="314" spans="2:26" ht="15.9" customHeight="1" x14ac:dyDescent="0.2">
      <c r="B314" s="278"/>
      <c r="C314" s="549" t="s">
        <v>1550</v>
      </c>
      <c r="D314" s="550"/>
      <c r="E314" s="52">
        <v>4</v>
      </c>
      <c r="F314" s="94">
        <v>10.4</v>
      </c>
      <c r="G314" s="87" t="s">
        <v>561</v>
      </c>
      <c r="H314" s="87" t="s">
        <v>511</v>
      </c>
      <c r="I314" s="87" t="s">
        <v>352</v>
      </c>
      <c r="J314" s="274" t="s">
        <v>352</v>
      </c>
      <c r="K314" s="274"/>
      <c r="L314" s="274"/>
      <c r="M314" s="87" t="s">
        <v>1583</v>
      </c>
      <c r="N314" s="87" t="s">
        <v>1453</v>
      </c>
      <c r="O314" s="218" t="s">
        <v>364</v>
      </c>
      <c r="P314" s="87" t="s">
        <v>782</v>
      </c>
      <c r="Q314" s="87"/>
      <c r="R314" s="87" t="s">
        <v>776</v>
      </c>
      <c r="S314" s="2" t="s">
        <v>379</v>
      </c>
      <c r="T314" s="2" t="s">
        <v>379</v>
      </c>
      <c r="U314" s="2" t="s">
        <v>380</v>
      </c>
      <c r="V314" s="299" t="s">
        <v>1454</v>
      </c>
      <c r="W314" s="551"/>
      <c r="X314" s="551"/>
      <c r="Y314" s="300"/>
      <c r="Z314" s="2"/>
    </row>
    <row r="315" spans="2:26" ht="15.9" customHeight="1" x14ac:dyDescent="0.2">
      <c r="B315" s="278"/>
      <c r="C315" s="549" t="s">
        <v>1550</v>
      </c>
      <c r="D315" s="550"/>
      <c r="E315" s="52">
        <v>5</v>
      </c>
      <c r="F315" s="94">
        <v>10.4</v>
      </c>
      <c r="G315" s="87" t="s">
        <v>350</v>
      </c>
      <c r="H315" s="87" t="s">
        <v>375</v>
      </c>
      <c r="I315" s="87" t="s">
        <v>352</v>
      </c>
      <c r="J315" s="274" t="s">
        <v>359</v>
      </c>
      <c r="K315" s="274"/>
      <c r="L315" s="274"/>
      <c r="M315" s="87" t="s">
        <v>1076</v>
      </c>
      <c r="N315" s="87" t="s">
        <v>1474</v>
      </c>
      <c r="O315" s="218" t="s">
        <v>1304</v>
      </c>
      <c r="P315" s="87" t="s">
        <v>1304</v>
      </c>
      <c r="Q315" s="87"/>
      <c r="R315" s="87" t="s">
        <v>1304</v>
      </c>
      <c r="S315" s="2" t="s">
        <v>378</v>
      </c>
      <c r="T315" s="2" t="s">
        <v>383</v>
      </c>
      <c r="U315" s="2" t="s">
        <v>382</v>
      </c>
      <c r="V315" s="274" t="s">
        <v>1456</v>
      </c>
      <c r="W315" s="540"/>
      <c r="X315" s="540"/>
      <c r="Y315" s="540"/>
      <c r="Z315" s="2" t="s">
        <v>1475</v>
      </c>
    </row>
    <row r="316" spans="2:26" ht="15.9" customHeight="1" x14ac:dyDescent="0.2">
      <c r="B316" s="278"/>
      <c r="C316" s="549" t="s">
        <v>771</v>
      </c>
      <c r="D316" s="550"/>
      <c r="E316" s="52">
        <v>1</v>
      </c>
      <c r="F316" s="94">
        <v>10.5</v>
      </c>
      <c r="G316" s="87" t="s">
        <v>561</v>
      </c>
      <c r="H316" s="87" t="s">
        <v>510</v>
      </c>
      <c r="I316" s="87" t="s">
        <v>352</v>
      </c>
      <c r="J316" s="299" t="s">
        <v>352</v>
      </c>
      <c r="K316" s="551"/>
      <c r="L316" s="300"/>
      <c r="M316" s="87" t="s">
        <v>777</v>
      </c>
      <c r="N316" s="87" t="s">
        <v>1455</v>
      </c>
      <c r="O316" s="218" t="s">
        <v>363</v>
      </c>
      <c r="P316" s="87" t="s">
        <v>782</v>
      </c>
      <c r="Q316" s="87"/>
      <c r="R316" s="87" t="s">
        <v>776</v>
      </c>
      <c r="S316" s="2" t="s">
        <v>378</v>
      </c>
      <c r="T316" s="2" t="s">
        <v>383</v>
      </c>
      <c r="U316" s="2" t="s">
        <v>382</v>
      </c>
      <c r="V316" s="299" t="s">
        <v>1456</v>
      </c>
      <c r="W316" s="551"/>
      <c r="X316" s="551"/>
      <c r="Y316" s="300"/>
      <c r="Z316" s="2" t="s">
        <v>1287</v>
      </c>
    </row>
    <row r="317" spans="2:26" ht="15.9" customHeight="1" x14ac:dyDescent="0.2">
      <c r="B317" s="278"/>
      <c r="C317" s="549" t="s">
        <v>771</v>
      </c>
      <c r="D317" s="550"/>
      <c r="E317" s="52">
        <v>2</v>
      </c>
      <c r="F317" s="94">
        <v>10.5</v>
      </c>
      <c r="G317" s="87" t="s">
        <v>561</v>
      </c>
      <c r="H317" s="87" t="s">
        <v>510</v>
      </c>
      <c r="I317" s="87" t="s">
        <v>352</v>
      </c>
      <c r="J317" s="299" t="s">
        <v>352</v>
      </c>
      <c r="K317" s="551"/>
      <c r="L317" s="300"/>
      <c r="M317" s="87" t="s">
        <v>777</v>
      </c>
      <c r="N317" s="87" t="s">
        <v>1455</v>
      </c>
      <c r="O317" s="218" t="s">
        <v>364</v>
      </c>
      <c r="P317" s="87" t="s">
        <v>782</v>
      </c>
      <c r="Q317" s="87"/>
      <c r="R317" s="87" t="s">
        <v>776</v>
      </c>
      <c r="S317" s="2" t="s">
        <v>378</v>
      </c>
      <c r="T317" s="2" t="s">
        <v>383</v>
      </c>
      <c r="U317" s="2" t="s">
        <v>382</v>
      </c>
      <c r="V317" s="299" t="s">
        <v>1456</v>
      </c>
      <c r="W317" s="551"/>
      <c r="X317" s="551"/>
      <c r="Y317" s="300"/>
      <c r="Z317" s="2" t="s">
        <v>1287</v>
      </c>
    </row>
    <row r="318" spans="2:26" ht="15.9" customHeight="1" x14ac:dyDescent="0.2">
      <c r="B318" s="278"/>
      <c r="C318" s="549" t="s">
        <v>771</v>
      </c>
      <c r="D318" s="550"/>
      <c r="E318" s="52">
        <v>3</v>
      </c>
      <c r="F318" s="94">
        <v>10.5</v>
      </c>
      <c r="G318" s="87" t="s">
        <v>561</v>
      </c>
      <c r="H318" s="87" t="s">
        <v>510</v>
      </c>
      <c r="I318" s="87" t="s">
        <v>352</v>
      </c>
      <c r="J318" s="299" t="s">
        <v>352</v>
      </c>
      <c r="K318" s="551"/>
      <c r="L318" s="300"/>
      <c r="M318" s="87" t="s">
        <v>777</v>
      </c>
      <c r="N318" s="87" t="s">
        <v>777</v>
      </c>
      <c r="O318" s="218" t="s">
        <v>364</v>
      </c>
      <c r="P318" s="87" t="s">
        <v>782</v>
      </c>
      <c r="Q318" s="87"/>
      <c r="R318" s="87" t="s">
        <v>776</v>
      </c>
      <c r="S318" s="2" t="s">
        <v>379</v>
      </c>
      <c r="T318" s="2" t="s">
        <v>379</v>
      </c>
      <c r="U318" s="2" t="s">
        <v>380</v>
      </c>
      <c r="V318" s="274" t="s">
        <v>777</v>
      </c>
      <c r="W318" s="540"/>
      <c r="X318" s="540"/>
      <c r="Y318" s="540"/>
      <c r="Z318" s="2" t="s">
        <v>846</v>
      </c>
    </row>
    <row r="319" spans="2:26" ht="15.9" customHeight="1" x14ac:dyDescent="0.2">
      <c r="B319" s="278"/>
      <c r="C319" s="549" t="s">
        <v>1552</v>
      </c>
      <c r="D319" s="550"/>
      <c r="E319" s="52">
        <v>4</v>
      </c>
      <c r="F319" s="94">
        <v>10.5</v>
      </c>
      <c r="G319" s="87" t="s">
        <v>561</v>
      </c>
      <c r="H319" s="87" t="s">
        <v>512</v>
      </c>
      <c r="I319" s="87" t="s">
        <v>352</v>
      </c>
      <c r="J319" s="299" t="s">
        <v>352</v>
      </c>
      <c r="K319" s="551"/>
      <c r="L319" s="300"/>
      <c r="M319" s="87" t="s">
        <v>989</v>
      </c>
      <c r="N319" s="87" t="s">
        <v>1455</v>
      </c>
      <c r="O319" s="218" t="s">
        <v>364</v>
      </c>
      <c r="P319" s="87" t="s">
        <v>782</v>
      </c>
      <c r="Q319" s="87"/>
      <c r="R319" s="87" t="s">
        <v>790</v>
      </c>
      <c r="S319" s="2" t="s">
        <v>378</v>
      </c>
      <c r="T319" s="2" t="s">
        <v>383</v>
      </c>
      <c r="U319" s="2" t="s">
        <v>382</v>
      </c>
      <c r="V319" s="274" t="s">
        <v>1456</v>
      </c>
      <c r="W319" s="540"/>
      <c r="X319" s="540"/>
      <c r="Y319" s="540"/>
      <c r="Z319" s="87" t="s">
        <v>1459</v>
      </c>
    </row>
    <row r="320" spans="2:26" ht="15.9" customHeight="1" x14ac:dyDescent="0.2">
      <c r="B320" s="278"/>
      <c r="C320" s="549" t="s">
        <v>1552</v>
      </c>
      <c r="D320" s="550"/>
      <c r="E320" s="52">
        <v>5</v>
      </c>
      <c r="F320" s="94">
        <v>10.5</v>
      </c>
      <c r="G320" s="87" t="s">
        <v>561</v>
      </c>
      <c r="H320" s="87" t="s">
        <v>512</v>
      </c>
      <c r="I320" s="87" t="s">
        <v>352</v>
      </c>
      <c r="J320" s="299" t="s">
        <v>352</v>
      </c>
      <c r="K320" s="551"/>
      <c r="L320" s="300"/>
      <c r="M320" s="87" t="s">
        <v>1035</v>
      </c>
      <c r="N320" s="87" t="s">
        <v>1455</v>
      </c>
      <c r="O320" s="218" t="s">
        <v>364</v>
      </c>
      <c r="P320" s="87" t="s">
        <v>782</v>
      </c>
      <c r="Q320" s="87"/>
      <c r="R320" s="87" t="s">
        <v>790</v>
      </c>
      <c r="S320" s="2" t="s">
        <v>378</v>
      </c>
      <c r="T320" s="2" t="s">
        <v>383</v>
      </c>
      <c r="U320" s="2" t="s">
        <v>382</v>
      </c>
      <c r="V320" s="274" t="s">
        <v>1456</v>
      </c>
      <c r="W320" s="540"/>
      <c r="X320" s="540"/>
      <c r="Y320" s="540"/>
      <c r="Z320" s="87" t="s">
        <v>1459</v>
      </c>
    </row>
    <row r="321" spans="2:26" ht="15.9" customHeight="1" x14ac:dyDescent="0.2">
      <c r="B321" s="278"/>
      <c r="C321" s="549" t="s">
        <v>1552</v>
      </c>
      <c r="D321" s="550"/>
      <c r="E321" s="52">
        <v>6</v>
      </c>
      <c r="F321" s="94">
        <v>10.5</v>
      </c>
      <c r="G321" s="87" t="s">
        <v>561</v>
      </c>
      <c r="H321" s="87" t="s">
        <v>511</v>
      </c>
      <c r="I321" s="87" t="s">
        <v>352</v>
      </c>
      <c r="J321" s="274" t="s">
        <v>352</v>
      </c>
      <c r="K321" s="274"/>
      <c r="L321" s="274"/>
      <c r="M321" s="87" t="s">
        <v>1583</v>
      </c>
      <c r="N321" s="87" t="s">
        <v>1453</v>
      </c>
      <c r="O321" s="218" t="s">
        <v>364</v>
      </c>
      <c r="P321" s="87" t="s">
        <v>782</v>
      </c>
      <c r="Q321" s="87"/>
      <c r="R321" s="87" t="s">
        <v>776</v>
      </c>
      <c r="S321" s="2" t="s">
        <v>379</v>
      </c>
      <c r="T321" s="2" t="s">
        <v>379</v>
      </c>
      <c r="U321" s="2" t="s">
        <v>380</v>
      </c>
      <c r="V321" s="299" t="s">
        <v>1297</v>
      </c>
      <c r="W321" s="551"/>
      <c r="X321" s="551"/>
      <c r="Y321" s="300"/>
      <c r="Z321" s="2"/>
    </row>
    <row r="322" spans="2:26" ht="15.9" customHeight="1" x14ac:dyDescent="0.2">
      <c r="B322" s="278"/>
      <c r="C322" s="549" t="s">
        <v>1552</v>
      </c>
      <c r="D322" s="550"/>
      <c r="E322" s="52">
        <v>7</v>
      </c>
      <c r="F322" s="94">
        <v>10.5</v>
      </c>
      <c r="G322" s="87" t="s">
        <v>561</v>
      </c>
      <c r="H322" s="87" t="s">
        <v>511</v>
      </c>
      <c r="I322" s="87" t="s">
        <v>352</v>
      </c>
      <c r="J322" s="274" t="s">
        <v>352</v>
      </c>
      <c r="K322" s="274"/>
      <c r="L322" s="274"/>
      <c r="M322" s="87" t="s">
        <v>1583</v>
      </c>
      <c r="N322" s="87" t="s">
        <v>1453</v>
      </c>
      <c r="O322" s="218" t="s">
        <v>364</v>
      </c>
      <c r="P322" s="87" t="s">
        <v>782</v>
      </c>
      <c r="Q322" s="87"/>
      <c r="R322" s="87" t="s">
        <v>776</v>
      </c>
      <c r="S322" s="2" t="s">
        <v>379</v>
      </c>
      <c r="T322" s="2" t="s">
        <v>379</v>
      </c>
      <c r="U322" s="2" t="s">
        <v>380</v>
      </c>
      <c r="V322" s="299" t="s">
        <v>1297</v>
      </c>
      <c r="W322" s="551"/>
      <c r="X322" s="551"/>
      <c r="Y322" s="300"/>
      <c r="Z322" s="2"/>
    </row>
    <row r="323" spans="2:26" ht="15.9" customHeight="1" x14ac:dyDescent="0.2">
      <c r="B323" s="278"/>
      <c r="C323" s="549" t="s">
        <v>1552</v>
      </c>
      <c r="D323" s="550"/>
      <c r="E323" s="52">
        <v>8</v>
      </c>
      <c r="F323" s="94">
        <v>10.5</v>
      </c>
      <c r="G323" s="87" t="s">
        <v>561</v>
      </c>
      <c r="H323" s="87" t="s">
        <v>511</v>
      </c>
      <c r="I323" s="87" t="s">
        <v>361</v>
      </c>
      <c r="J323" s="274" t="s">
        <v>355</v>
      </c>
      <c r="K323" s="274"/>
      <c r="L323" s="274"/>
      <c r="M323" s="87" t="s">
        <v>1583</v>
      </c>
      <c r="N323" s="87" t="s">
        <v>1453</v>
      </c>
      <c r="O323" s="218" t="s">
        <v>364</v>
      </c>
      <c r="P323" s="87" t="s">
        <v>782</v>
      </c>
      <c r="Q323" s="87"/>
      <c r="R323" s="87" t="s">
        <v>776</v>
      </c>
      <c r="S323" s="2" t="s">
        <v>379</v>
      </c>
      <c r="T323" s="2" t="s">
        <v>379</v>
      </c>
      <c r="U323" s="2" t="s">
        <v>380</v>
      </c>
      <c r="V323" s="274" t="s">
        <v>1484</v>
      </c>
      <c r="W323" s="540"/>
      <c r="X323" s="540"/>
      <c r="Y323" s="540"/>
      <c r="Z323" s="2"/>
    </row>
    <row r="324" spans="2:26" ht="15.9" customHeight="1" x14ac:dyDescent="0.2">
      <c r="B324" s="278"/>
      <c r="C324" s="549" t="s">
        <v>770</v>
      </c>
      <c r="D324" s="550"/>
      <c r="E324" s="52">
        <v>1</v>
      </c>
      <c r="F324" s="94">
        <v>10.6</v>
      </c>
      <c r="G324" s="87" t="s">
        <v>561</v>
      </c>
      <c r="H324" s="87" t="s">
        <v>510</v>
      </c>
      <c r="I324" s="87" t="s">
        <v>352</v>
      </c>
      <c r="J324" s="299" t="s">
        <v>352</v>
      </c>
      <c r="K324" s="551"/>
      <c r="L324" s="300"/>
      <c r="M324" s="87" t="s">
        <v>777</v>
      </c>
      <c r="N324" s="87" t="s">
        <v>777</v>
      </c>
      <c r="O324" s="218" t="s">
        <v>364</v>
      </c>
      <c r="P324" s="87" t="s">
        <v>782</v>
      </c>
      <c r="Q324" s="87"/>
      <c r="R324" s="87" t="s">
        <v>776</v>
      </c>
      <c r="S324" s="2" t="s">
        <v>379</v>
      </c>
      <c r="T324" s="2" t="s">
        <v>379</v>
      </c>
      <c r="U324" s="2" t="s">
        <v>380</v>
      </c>
      <c r="V324" s="274" t="s">
        <v>777</v>
      </c>
      <c r="W324" s="540"/>
      <c r="X324" s="540"/>
      <c r="Y324" s="540"/>
      <c r="Z324" s="2" t="s">
        <v>846</v>
      </c>
    </row>
    <row r="325" spans="2:26" ht="15.9" customHeight="1" x14ac:dyDescent="0.2">
      <c r="B325" s="278"/>
      <c r="C325" s="549" t="s">
        <v>770</v>
      </c>
      <c r="D325" s="550"/>
      <c r="E325" s="52">
        <v>2</v>
      </c>
      <c r="F325" s="94">
        <v>10.6</v>
      </c>
      <c r="G325" s="87" t="s">
        <v>561</v>
      </c>
      <c r="H325" s="87" t="s">
        <v>510</v>
      </c>
      <c r="I325" s="87" t="s">
        <v>352</v>
      </c>
      <c r="J325" s="274" t="s">
        <v>352</v>
      </c>
      <c r="K325" s="274"/>
      <c r="L325" s="274"/>
      <c r="M325" s="87" t="s">
        <v>777</v>
      </c>
      <c r="N325" s="87" t="s">
        <v>1474</v>
      </c>
      <c r="O325" s="218" t="s">
        <v>1304</v>
      </c>
      <c r="P325" s="87" t="s">
        <v>1304</v>
      </c>
      <c r="Q325" s="87"/>
      <c r="R325" s="87" t="s">
        <v>776</v>
      </c>
      <c r="S325" s="2" t="s">
        <v>378</v>
      </c>
      <c r="T325" s="2" t="s">
        <v>383</v>
      </c>
      <c r="U325" s="2" t="s">
        <v>382</v>
      </c>
      <c r="V325" s="274" t="s">
        <v>1456</v>
      </c>
      <c r="W325" s="540"/>
      <c r="X325" s="540"/>
      <c r="Y325" s="540"/>
      <c r="Z325" s="2" t="s">
        <v>1287</v>
      </c>
    </row>
    <row r="326" spans="2:26" ht="15.9" customHeight="1" x14ac:dyDescent="0.2">
      <c r="B326" s="278"/>
      <c r="C326" s="549" t="s">
        <v>770</v>
      </c>
      <c r="D326" s="550"/>
      <c r="E326" s="52">
        <v>3</v>
      </c>
      <c r="F326" s="94">
        <v>10.6</v>
      </c>
      <c r="G326" s="87" t="s">
        <v>561</v>
      </c>
      <c r="H326" s="87" t="s">
        <v>510</v>
      </c>
      <c r="I326" s="87" t="s">
        <v>352</v>
      </c>
      <c r="J326" s="274" t="s">
        <v>352</v>
      </c>
      <c r="K326" s="274"/>
      <c r="L326" s="274"/>
      <c r="M326" s="87" t="s">
        <v>777</v>
      </c>
      <c r="N326" s="87" t="s">
        <v>1474</v>
      </c>
      <c r="O326" s="218" t="s">
        <v>1304</v>
      </c>
      <c r="P326" s="87" t="s">
        <v>1304</v>
      </c>
      <c r="Q326" s="87"/>
      <c r="R326" s="87" t="s">
        <v>776</v>
      </c>
      <c r="S326" s="2" t="s">
        <v>378</v>
      </c>
      <c r="T326" s="2" t="s">
        <v>383</v>
      </c>
      <c r="U326" s="2" t="s">
        <v>382</v>
      </c>
      <c r="V326" s="274" t="s">
        <v>1456</v>
      </c>
      <c r="W326" s="540"/>
      <c r="X326" s="540"/>
      <c r="Y326" s="540"/>
      <c r="Z326" s="2" t="s">
        <v>1287</v>
      </c>
    </row>
    <row r="327" spans="2:26" ht="15.9" customHeight="1" x14ac:dyDescent="0.2">
      <c r="B327" s="278"/>
      <c r="C327" s="549" t="s">
        <v>770</v>
      </c>
      <c r="D327" s="550"/>
      <c r="E327" s="52">
        <v>4</v>
      </c>
      <c r="F327" s="94">
        <v>10.6</v>
      </c>
      <c r="G327" s="87" t="s">
        <v>561</v>
      </c>
      <c r="H327" s="87" t="s">
        <v>510</v>
      </c>
      <c r="I327" s="87" t="s">
        <v>352</v>
      </c>
      <c r="J327" s="299" t="s">
        <v>352</v>
      </c>
      <c r="K327" s="551"/>
      <c r="L327" s="300"/>
      <c r="M327" s="87" t="s">
        <v>777</v>
      </c>
      <c r="N327" s="87" t="s">
        <v>1455</v>
      </c>
      <c r="O327" s="218" t="s">
        <v>364</v>
      </c>
      <c r="P327" s="87" t="s">
        <v>782</v>
      </c>
      <c r="Q327" s="87"/>
      <c r="R327" s="87" t="s">
        <v>776</v>
      </c>
      <c r="S327" s="2" t="s">
        <v>378</v>
      </c>
      <c r="T327" s="2" t="s">
        <v>383</v>
      </c>
      <c r="U327" s="2" t="s">
        <v>382</v>
      </c>
      <c r="V327" s="299" t="s">
        <v>1456</v>
      </c>
      <c r="W327" s="551"/>
      <c r="X327" s="551"/>
      <c r="Y327" s="300"/>
      <c r="Z327" s="2" t="s">
        <v>1287</v>
      </c>
    </row>
    <row r="328" spans="2:26" ht="15.9" customHeight="1" x14ac:dyDescent="0.2">
      <c r="B328" s="278"/>
      <c r="C328" s="549" t="s">
        <v>1553</v>
      </c>
      <c r="D328" s="550"/>
      <c r="E328" s="52">
        <v>5</v>
      </c>
      <c r="F328" s="94">
        <v>10.6</v>
      </c>
      <c r="G328" s="87" t="s">
        <v>561</v>
      </c>
      <c r="H328" s="87" t="s">
        <v>512</v>
      </c>
      <c r="I328" s="87" t="s">
        <v>352</v>
      </c>
      <c r="J328" s="299" t="s">
        <v>352</v>
      </c>
      <c r="K328" s="551"/>
      <c r="L328" s="300"/>
      <c r="M328" s="87" t="s">
        <v>1104</v>
      </c>
      <c r="N328" s="87" t="s">
        <v>1455</v>
      </c>
      <c r="O328" s="218" t="s">
        <v>364</v>
      </c>
      <c r="P328" s="87" t="s">
        <v>782</v>
      </c>
      <c r="Q328" s="87"/>
      <c r="R328" s="87" t="s">
        <v>790</v>
      </c>
      <c r="S328" s="2" t="s">
        <v>378</v>
      </c>
      <c r="T328" s="2" t="s">
        <v>383</v>
      </c>
      <c r="U328" s="2" t="s">
        <v>382</v>
      </c>
      <c r="V328" s="274" t="s">
        <v>1456</v>
      </c>
      <c r="W328" s="540"/>
      <c r="X328" s="540"/>
      <c r="Y328" s="540"/>
      <c r="Z328" s="87" t="s">
        <v>1459</v>
      </c>
    </row>
    <row r="329" spans="2:26" ht="15.9" customHeight="1" x14ac:dyDescent="0.2">
      <c r="B329" s="278"/>
      <c r="C329" s="549" t="s">
        <v>1553</v>
      </c>
      <c r="D329" s="550"/>
      <c r="E329" s="52">
        <v>6</v>
      </c>
      <c r="F329" s="94">
        <v>10.6</v>
      </c>
      <c r="G329" s="87" t="s">
        <v>561</v>
      </c>
      <c r="H329" s="87" t="s">
        <v>512</v>
      </c>
      <c r="I329" s="87" t="s">
        <v>361</v>
      </c>
      <c r="J329" s="274" t="s">
        <v>355</v>
      </c>
      <c r="K329" s="274"/>
      <c r="L329" s="274"/>
      <c r="M329" s="87" t="s">
        <v>1583</v>
      </c>
      <c r="N329" s="87" t="s">
        <v>1453</v>
      </c>
      <c r="O329" s="218" t="s">
        <v>364</v>
      </c>
      <c r="P329" s="87" t="s">
        <v>782</v>
      </c>
      <c r="Q329" s="87"/>
      <c r="R329" s="87" t="s">
        <v>776</v>
      </c>
      <c r="S329" s="2" t="s">
        <v>379</v>
      </c>
      <c r="T329" s="2" t="s">
        <v>379</v>
      </c>
      <c r="U329" s="2" t="s">
        <v>380</v>
      </c>
      <c r="V329" s="274" t="s">
        <v>1484</v>
      </c>
      <c r="W329" s="540"/>
      <c r="X329" s="540"/>
      <c r="Y329" s="540"/>
      <c r="Z329" s="2"/>
    </row>
    <row r="330" spans="2:26" ht="15.9" customHeight="1" x14ac:dyDescent="0.2">
      <c r="B330" s="278"/>
      <c r="C330" s="549" t="s">
        <v>1553</v>
      </c>
      <c r="D330" s="550"/>
      <c r="E330" s="52">
        <v>7</v>
      </c>
      <c r="F330" s="94">
        <v>10.6</v>
      </c>
      <c r="G330" s="87" t="s">
        <v>561</v>
      </c>
      <c r="H330" s="87" t="s">
        <v>512</v>
      </c>
      <c r="I330" s="87" t="s">
        <v>352</v>
      </c>
      <c r="J330" s="299" t="s">
        <v>352</v>
      </c>
      <c r="K330" s="551"/>
      <c r="L330" s="300"/>
      <c r="M330" s="87" t="s">
        <v>1107</v>
      </c>
      <c r="N330" s="87" t="s">
        <v>1474</v>
      </c>
      <c r="O330" s="218" t="s">
        <v>1304</v>
      </c>
      <c r="P330" s="87" t="s">
        <v>1304</v>
      </c>
      <c r="Q330" s="87"/>
      <c r="R330" s="87" t="s">
        <v>790</v>
      </c>
      <c r="S330" s="2" t="s">
        <v>378</v>
      </c>
      <c r="T330" s="2" t="s">
        <v>383</v>
      </c>
      <c r="U330" s="2" t="s">
        <v>382</v>
      </c>
      <c r="V330" s="274" t="s">
        <v>1456</v>
      </c>
      <c r="W330" s="540"/>
      <c r="X330" s="540"/>
      <c r="Y330" s="540"/>
      <c r="Z330" s="87" t="s">
        <v>1459</v>
      </c>
    </row>
    <row r="331" spans="2:26" ht="15.9" customHeight="1" x14ac:dyDescent="0.2">
      <c r="B331" s="278"/>
      <c r="C331" s="549" t="s">
        <v>1553</v>
      </c>
      <c r="D331" s="550"/>
      <c r="E331" s="52">
        <v>8</v>
      </c>
      <c r="F331" s="94">
        <v>10.6</v>
      </c>
      <c r="G331" s="87" t="s">
        <v>561</v>
      </c>
      <c r="H331" s="87" t="s">
        <v>512</v>
      </c>
      <c r="I331" s="87" t="s">
        <v>352</v>
      </c>
      <c r="J331" s="299" t="s">
        <v>352</v>
      </c>
      <c r="K331" s="551"/>
      <c r="L331" s="300"/>
      <c r="M331" s="87" t="s">
        <v>1108</v>
      </c>
      <c r="N331" s="87" t="s">
        <v>1455</v>
      </c>
      <c r="O331" s="218" t="s">
        <v>364</v>
      </c>
      <c r="P331" s="87" t="s">
        <v>782</v>
      </c>
      <c r="Q331" s="87"/>
      <c r="R331" s="87" t="s">
        <v>790</v>
      </c>
      <c r="S331" s="2" t="s">
        <v>378</v>
      </c>
      <c r="T331" s="2" t="s">
        <v>383</v>
      </c>
      <c r="U331" s="2" t="s">
        <v>382</v>
      </c>
      <c r="V331" s="274" t="s">
        <v>1456</v>
      </c>
      <c r="W331" s="540"/>
      <c r="X331" s="540"/>
      <c r="Y331" s="540"/>
      <c r="Z331" s="87" t="s">
        <v>1459</v>
      </c>
    </row>
    <row r="332" spans="2:26" ht="15.9" customHeight="1" x14ac:dyDescent="0.2">
      <c r="B332" s="278"/>
      <c r="C332" s="549" t="s">
        <v>1553</v>
      </c>
      <c r="D332" s="550"/>
      <c r="E332" s="52">
        <v>9</v>
      </c>
      <c r="F332" s="94">
        <v>10.6</v>
      </c>
      <c r="G332" s="87" t="s">
        <v>561</v>
      </c>
      <c r="H332" s="87" t="s">
        <v>512</v>
      </c>
      <c r="I332" s="87" t="s">
        <v>352</v>
      </c>
      <c r="J332" s="299" t="s">
        <v>352</v>
      </c>
      <c r="K332" s="551"/>
      <c r="L332" s="300"/>
      <c r="M332" s="87" t="s">
        <v>983</v>
      </c>
      <c r="N332" s="87" t="s">
        <v>1474</v>
      </c>
      <c r="O332" s="218" t="s">
        <v>1304</v>
      </c>
      <c r="P332" s="87" t="s">
        <v>1304</v>
      </c>
      <c r="Q332" s="87"/>
      <c r="R332" s="87" t="s">
        <v>790</v>
      </c>
      <c r="S332" s="2" t="s">
        <v>378</v>
      </c>
      <c r="T332" s="2" t="s">
        <v>383</v>
      </c>
      <c r="U332" s="2" t="s">
        <v>382</v>
      </c>
      <c r="V332" s="274" t="s">
        <v>1456</v>
      </c>
      <c r="W332" s="540"/>
      <c r="X332" s="540"/>
      <c r="Y332" s="540"/>
      <c r="Z332" s="87" t="s">
        <v>1459</v>
      </c>
    </row>
    <row r="333" spans="2:26" ht="15.9" customHeight="1" x14ac:dyDescent="0.2">
      <c r="B333" s="278"/>
      <c r="C333" s="549" t="s">
        <v>1553</v>
      </c>
      <c r="D333" s="550"/>
      <c r="E333" s="52">
        <v>10</v>
      </c>
      <c r="F333" s="94">
        <v>10.6</v>
      </c>
      <c r="G333" s="87" t="s">
        <v>561</v>
      </c>
      <c r="H333" s="87" t="s">
        <v>512</v>
      </c>
      <c r="I333" s="87" t="s">
        <v>352</v>
      </c>
      <c r="J333" s="299" t="s">
        <v>352</v>
      </c>
      <c r="K333" s="551"/>
      <c r="L333" s="300"/>
      <c r="M333" s="87" t="s">
        <v>826</v>
      </c>
      <c r="N333" s="87" t="s">
        <v>1455</v>
      </c>
      <c r="O333" s="218" t="s">
        <v>364</v>
      </c>
      <c r="P333" s="87" t="s">
        <v>782</v>
      </c>
      <c r="Q333" s="87"/>
      <c r="R333" s="87" t="s">
        <v>790</v>
      </c>
      <c r="S333" s="2" t="s">
        <v>378</v>
      </c>
      <c r="T333" s="2" t="s">
        <v>383</v>
      </c>
      <c r="U333" s="2" t="s">
        <v>382</v>
      </c>
      <c r="V333" s="274" t="s">
        <v>1456</v>
      </c>
      <c r="W333" s="540"/>
      <c r="X333" s="540"/>
      <c r="Y333" s="540"/>
      <c r="Z333" s="87" t="s">
        <v>1459</v>
      </c>
    </row>
    <row r="334" spans="2:26" ht="15.9" customHeight="1" x14ac:dyDescent="0.2">
      <c r="B334" s="278"/>
      <c r="C334" s="549" t="s">
        <v>1553</v>
      </c>
      <c r="D334" s="550"/>
      <c r="E334" s="52">
        <v>11</v>
      </c>
      <c r="F334" s="94">
        <v>10.6</v>
      </c>
      <c r="G334" s="87" t="s">
        <v>561</v>
      </c>
      <c r="H334" s="87" t="s">
        <v>516</v>
      </c>
      <c r="I334" s="87" t="s">
        <v>352</v>
      </c>
      <c r="J334" s="299" t="s">
        <v>352</v>
      </c>
      <c r="K334" s="551"/>
      <c r="L334" s="300"/>
      <c r="M334" s="87" t="s">
        <v>1111</v>
      </c>
      <c r="N334" s="87" t="s">
        <v>1455</v>
      </c>
      <c r="O334" s="218" t="s">
        <v>364</v>
      </c>
      <c r="P334" s="87" t="s">
        <v>782</v>
      </c>
      <c r="Q334" s="87"/>
      <c r="R334" s="87" t="s">
        <v>790</v>
      </c>
      <c r="S334" s="2" t="s">
        <v>378</v>
      </c>
      <c r="T334" s="2" t="s">
        <v>383</v>
      </c>
      <c r="U334" s="2" t="s">
        <v>382</v>
      </c>
      <c r="V334" s="274" t="s">
        <v>1456</v>
      </c>
      <c r="W334" s="540"/>
      <c r="X334" s="540"/>
      <c r="Y334" s="540"/>
      <c r="Z334" s="87" t="s">
        <v>1459</v>
      </c>
    </row>
    <row r="335" spans="2:26" ht="15.9" customHeight="1" x14ac:dyDescent="0.2">
      <c r="B335" s="278"/>
      <c r="C335" s="549" t="s">
        <v>1553</v>
      </c>
      <c r="D335" s="550"/>
      <c r="E335" s="52">
        <v>12</v>
      </c>
      <c r="F335" s="94">
        <v>10.6</v>
      </c>
      <c r="G335" s="87" t="s">
        <v>561</v>
      </c>
      <c r="H335" s="87" t="s">
        <v>517</v>
      </c>
      <c r="I335" s="87" t="s">
        <v>352</v>
      </c>
      <c r="J335" s="299" t="s">
        <v>352</v>
      </c>
      <c r="K335" s="551"/>
      <c r="L335" s="300"/>
      <c r="M335" s="87" t="s">
        <v>868</v>
      </c>
      <c r="N335" s="87" t="s">
        <v>1455</v>
      </c>
      <c r="O335" s="218" t="s">
        <v>364</v>
      </c>
      <c r="P335" s="87" t="s">
        <v>782</v>
      </c>
      <c r="Q335" s="87"/>
      <c r="R335" s="87" t="s">
        <v>790</v>
      </c>
      <c r="S335" s="2" t="s">
        <v>378</v>
      </c>
      <c r="T335" s="2" t="s">
        <v>383</v>
      </c>
      <c r="U335" s="2" t="s">
        <v>382</v>
      </c>
      <c r="V335" s="274" t="s">
        <v>1456</v>
      </c>
      <c r="W335" s="540"/>
      <c r="X335" s="540"/>
      <c r="Y335" s="540"/>
      <c r="Z335" s="87" t="s">
        <v>1459</v>
      </c>
    </row>
    <row r="336" spans="2:26" ht="15.9" customHeight="1" x14ac:dyDescent="0.2">
      <c r="B336" s="278"/>
      <c r="C336" s="549" t="s">
        <v>770</v>
      </c>
      <c r="D336" s="550"/>
      <c r="E336" s="52">
        <v>13</v>
      </c>
      <c r="F336" s="94">
        <v>10.6</v>
      </c>
      <c r="G336" s="87" t="s">
        <v>561</v>
      </c>
      <c r="H336" s="87" t="s">
        <v>511</v>
      </c>
      <c r="I336" s="87" t="s">
        <v>352</v>
      </c>
      <c r="J336" s="299" t="s">
        <v>352</v>
      </c>
      <c r="K336" s="551"/>
      <c r="L336" s="300"/>
      <c r="M336" s="87" t="s">
        <v>777</v>
      </c>
      <c r="N336" s="87" t="s">
        <v>777</v>
      </c>
      <c r="O336" s="218" t="s">
        <v>364</v>
      </c>
      <c r="P336" s="87" t="s">
        <v>782</v>
      </c>
      <c r="Q336" s="87"/>
      <c r="R336" s="87" t="s">
        <v>776</v>
      </c>
      <c r="S336" s="2" t="s">
        <v>379</v>
      </c>
      <c r="T336" s="2" t="s">
        <v>379</v>
      </c>
      <c r="U336" s="2" t="s">
        <v>380</v>
      </c>
      <c r="V336" s="274" t="s">
        <v>777</v>
      </c>
      <c r="W336" s="540"/>
      <c r="X336" s="540"/>
      <c r="Y336" s="540"/>
      <c r="Z336" s="2" t="s">
        <v>846</v>
      </c>
    </row>
    <row r="337" spans="2:26" ht="15.9" customHeight="1" x14ac:dyDescent="0.2">
      <c r="B337" s="278"/>
      <c r="C337" s="549" t="s">
        <v>1553</v>
      </c>
      <c r="D337" s="550"/>
      <c r="E337" s="52">
        <v>14</v>
      </c>
      <c r="F337" s="94">
        <v>10.6</v>
      </c>
      <c r="G337" s="87" t="s">
        <v>561</v>
      </c>
      <c r="H337" s="87" t="s">
        <v>511</v>
      </c>
      <c r="I337" s="87" t="s">
        <v>351</v>
      </c>
      <c r="J337" s="274" t="s">
        <v>559</v>
      </c>
      <c r="K337" s="274"/>
      <c r="L337" s="274"/>
      <c r="M337" s="87" t="s">
        <v>1583</v>
      </c>
      <c r="N337" s="87" t="s">
        <v>1453</v>
      </c>
      <c r="O337" s="218" t="s">
        <v>364</v>
      </c>
      <c r="P337" s="87" t="s">
        <v>782</v>
      </c>
      <c r="Q337" s="87"/>
      <c r="R337" s="87" t="s">
        <v>776</v>
      </c>
      <c r="S337" s="2" t="s">
        <v>379</v>
      </c>
      <c r="T337" s="2" t="s">
        <v>379</v>
      </c>
      <c r="U337" s="2" t="s">
        <v>380</v>
      </c>
      <c r="V337" s="274" t="s">
        <v>1484</v>
      </c>
      <c r="W337" s="540"/>
      <c r="X337" s="540"/>
      <c r="Y337" s="540"/>
      <c r="Z337" s="2"/>
    </row>
    <row r="338" spans="2:26" ht="15.9" customHeight="1" x14ac:dyDescent="0.2">
      <c r="B338" s="278"/>
      <c r="C338" s="549" t="s">
        <v>770</v>
      </c>
      <c r="D338" s="550"/>
      <c r="E338" s="52">
        <v>15</v>
      </c>
      <c r="F338" s="94">
        <v>10.6</v>
      </c>
      <c r="G338" s="87" t="s">
        <v>561</v>
      </c>
      <c r="H338" s="87" t="s">
        <v>511</v>
      </c>
      <c r="I338" s="87" t="s">
        <v>352</v>
      </c>
      <c r="J338" s="299" t="s">
        <v>352</v>
      </c>
      <c r="K338" s="551"/>
      <c r="L338" s="300"/>
      <c r="M338" s="87" t="s">
        <v>777</v>
      </c>
      <c r="N338" s="87" t="s">
        <v>777</v>
      </c>
      <c r="O338" s="218" t="s">
        <v>364</v>
      </c>
      <c r="P338" s="87" t="s">
        <v>782</v>
      </c>
      <c r="Q338" s="87"/>
      <c r="R338" s="87" t="s">
        <v>776</v>
      </c>
      <c r="S338" s="2" t="s">
        <v>379</v>
      </c>
      <c r="T338" s="2" t="s">
        <v>379</v>
      </c>
      <c r="U338" s="2" t="s">
        <v>380</v>
      </c>
      <c r="V338" s="274" t="s">
        <v>777</v>
      </c>
      <c r="W338" s="540"/>
      <c r="X338" s="540"/>
      <c r="Y338" s="540"/>
      <c r="Z338" s="2" t="s">
        <v>846</v>
      </c>
    </row>
    <row r="339" spans="2:26" ht="15.9" customHeight="1" x14ac:dyDescent="0.2">
      <c r="B339" s="278"/>
      <c r="C339" s="549" t="s">
        <v>1553</v>
      </c>
      <c r="D339" s="550"/>
      <c r="E339" s="52">
        <v>16</v>
      </c>
      <c r="F339" s="94">
        <v>10.6</v>
      </c>
      <c r="G339" s="87" t="s">
        <v>561</v>
      </c>
      <c r="H339" s="87" t="s">
        <v>511</v>
      </c>
      <c r="I339" s="87" t="s">
        <v>352</v>
      </c>
      <c r="J339" s="299" t="s">
        <v>352</v>
      </c>
      <c r="K339" s="551"/>
      <c r="L339" s="300"/>
      <c r="M339" s="87" t="s">
        <v>1113</v>
      </c>
      <c r="N339" s="87" t="s">
        <v>1455</v>
      </c>
      <c r="O339" s="218" t="s">
        <v>364</v>
      </c>
      <c r="P339" s="87" t="s">
        <v>782</v>
      </c>
      <c r="Q339" s="87"/>
      <c r="R339" s="87" t="s">
        <v>790</v>
      </c>
      <c r="S339" s="2" t="s">
        <v>378</v>
      </c>
      <c r="T339" s="2" t="s">
        <v>383</v>
      </c>
      <c r="U339" s="2" t="s">
        <v>382</v>
      </c>
      <c r="V339" s="274" t="s">
        <v>1456</v>
      </c>
      <c r="W339" s="540"/>
      <c r="X339" s="540"/>
      <c r="Y339" s="540"/>
      <c r="Z339" s="87" t="s">
        <v>1459</v>
      </c>
    </row>
    <row r="340" spans="2:26" ht="15.9" customHeight="1" x14ac:dyDescent="0.2">
      <c r="B340" s="278"/>
      <c r="C340" s="549" t="s">
        <v>1553</v>
      </c>
      <c r="D340" s="550"/>
      <c r="E340" s="52">
        <v>17</v>
      </c>
      <c r="F340" s="94">
        <v>10.6</v>
      </c>
      <c r="G340" s="87" t="s">
        <v>561</v>
      </c>
      <c r="H340" s="87" t="s">
        <v>511</v>
      </c>
      <c r="I340" s="87" t="s">
        <v>351</v>
      </c>
      <c r="J340" s="274" t="s">
        <v>368</v>
      </c>
      <c r="K340" s="274"/>
      <c r="L340" s="274"/>
      <c r="M340" s="87" t="s">
        <v>1114</v>
      </c>
      <c r="N340" s="87" t="s">
        <v>1455</v>
      </c>
      <c r="O340" s="218" t="s">
        <v>364</v>
      </c>
      <c r="P340" s="87" t="s">
        <v>782</v>
      </c>
      <c r="Q340" s="87"/>
      <c r="R340" s="87" t="s">
        <v>790</v>
      </c>
      <c r="S340" s="2" t="s">
        <v>378</v>
      </c>
      <c r="T340" s="2" t="s">
        <v>383</v>
      </c>
      <c r="U340" s="2" t="s">
        <v>382</v>
      </c>
      <c r="V340" s="274" t="s">
        <v>1456</v>
      </c>
      <c r="W340" s="540"/>
      <c r="X340" s="540"/>
      <c r="Y340" s="540"/>
      <c r="Z340" s="2" t="s">
        <v>1473</v>
      </c>
    </row>
    <row r="341" spans="2:26" ht="15.9" customHeight="1" x14ac:dyDescent="0.2">
      <c r="B341" s="278"/>
      <c r="C341" s="549" t="s">
        <v>770</v>
      </c>
      <c r="D341" s="550"/>
      <c r="E341" s="52">
        <v>18</v>
      </c>
      <c r="F341" s="94">
        <v>10.6</v>
      </c>
      <c r="G341" s="87" t="s">
        <v>561</v>
      </c>
      <c r="H341" s="87" t="s">
        <v>509</v>
      </c>
      <c r="I341" s="87" t="s">
        <v>352</v>
      </c>
      <c r="J341" s="299" t="s">
        <v>352</v>
      </c>
      <c r="K341" s="551"/>
      <c r="L341" s="300"/>
      <c r="M341" s="87" t="s">
        <v>777</v>
      </c>
      <c r="N341" s="87" t="s">
        <v>1455</v>
      </c>
      <c r="O341" s="218" t="s">
        <v>364</v>
      </c>
      <c r="P341" s="87" t="s">
        <v>782</v>
      </c>
      <c r="Q341" s="87"/>
      <c r="R341" s="87" t="s">
        <v>776</v>
      </c>
      <c r="S341" s="2" t="s">
        <v>378</v>
      </c>
      <c r="T341" s="2" t="s">
        <v>383</v>
      </c>
      <c r="U341" s="2" t="s">
        <v>382</v>
      </c>
      <c r="V341" s="299" t="s">
        <v>1456</v>
      </c>
      <c r="W341" s="551"/>
      <c r="X341" s="551"/>
      <c r="Y341" s="300"/>
      <c r="Z341" s="2" t="s">
        <v>1287</v>
      </c>
    </row>
    <row r="342" spans="2:26" ht="15.9" customHeight="1" x14ac:dyDescent="0.2">
      <c r="B342" s="278"/>
      <c r="C342" s="549" t="s">
        <v>1553</v>
      </c>
      <c r="D342" s="550"/>
      <c r="E342" s="52">
        <v>19</v>
      </c>
      <c r="F342" s="94">
        <v>10.6</v>
      </c>
      <c r="G342" s="87" t="s">
        <v>348</v>
      </c>
      <c r="H342" s="87" t="s">
        <v>370</v>
      </c>
      <c r="I342" s="87" t="s">
        <v>351</v>
      </c>
      <c r="J342" s="274" t="s">
        <v>357</v>
      </c>
      <c r="K342" s="274"/>
      <c r="L342" s="274"/>
      <c r="M342" s="87" t="s">
        <v>1517</v>
      </c>
      <c r="N342" s="87" t="s">
        <v>1455</v>
      </c>
      <c r="O342" s="218" t="s">
        <v>364</v>
      </c>
      <c r="P342" s="87" t="s">
        <v>782</v>
      </c>
      <c r="Q342" s="87"/>
      <c r="R342" s="87" t="s">
        <v>790</v>
      </c>
      <c r="S342" s="2" t="s">
        <v>378</v>
      </c>
      <c r="T342" s="2" t="s">
        <v>383</v>
      </c>
      <c r="U342" s="2" t="s">
        <v>382</v>
      </c>
      <c r="V342" s="274" t="s">
        <v>1456</v>
      </c>
      <c r="W342" s="540"/>
      <c r="X342" s="540"/>
      <c r="Y342" s="540"/>
      <c r="Z342" s="2" t="s">
        <v>1554</v>
      </c>
    </row>
    <row r="343" spans="2:26" ht="15.9" customHeight="1" x14ac:dyDescent="0.2">
      <c r="B343" s="278"/>
      <c r="C343" s="549" t="s">
        <v>770</v>
      </c>
      <c r="D343" s="550"/>
      <c r="E343" s="52">
        <v>20</v>
      </c>
      <c r="F343" s="94">
        <v>10.6</v>
      </c>
      <c r="G343" s="87" t="s">
        <v>561</v>
      </c>
      <c r="H343" s="87" t="s">
        <v>509</v>
      </c>
      <c r="I343" s="87" t="s">
        <v>352</v>
      </c>
      <c r="J343" s="299" t="s">
        <v>352</v>
      </c>
      <c r="K343" s="551"/>
      <c r="L343" s="300"/>
      <c r="M343" s="87" t="s">
        <v>777</v>
      </c>
      <c r="N343" s="87" t="s">
        <v>1455</v>
      </c>
      <c r="O343" s="218" t="s">
        <v>364</v>
      </c>
      <c r="P343" s="87" t="s">
        <v>782</v>
      </c>
      <c r="Q343" s="87"/>
      <c r="R343" s="87" t="s">
        <v>776</v>
      </c>
      <c r="S343" s="2" t="s">
        <v>378</v>
      </c>
      <c r="T343" s="2" t="s">
        <v>383</v>
      </c>
      <c r="U343" s="2" t="s">
        <v>382</v>
      </c>
      <c r="V343" s="299" t="s">
        <v>1456</v>
      </c>
      <c r="W343" s="551"/>
      <c r="X343" s="551"/>
      <c r="Y343" s="300"/>
      <c r="Z343" s="2" t="s">
        <v>1287</v>
      </c>
    </row>
    <row r="344" spans="2:26" ht="15.9" customHeight="1" x14ac:dyDescent="0.2">
      <c r="B344" s="278"/>
      <c r="C344" s="549" t="s">
        <v>770</v>
      </c>
      <c r="D344" s="550"/>
      <c r="E344" s="52">
        <v>21</v>
      </c>
      <c r="F344" s="94">
        <v>10.6</v>
      </c>
      <c r="G344" s="87" t="s">
        <v>561</v>
      </c>
      <c r="H344" s="87" t="s">
        <v>509</v>
      </c>
      <c r="I344" s="87" t="s">
        <v>352</v>
      </c>
      <c r="J344" s="299" t="s">
        <v>352</v>
      </c>
      <c r="K344" s="551"/>
      <c r="L344" s="300"/>
      <c r="M344" s="87" t="s">
        <v>777</v>
      </c>
      <c r="N344" s="87" t="s">
        <v>1455</v>
      </c>
      <c r="O344" s="218" t="s">
        <v>364</v>
      </c>
      <c r="P344" s="87" t="s">
        <v>782</v>
      </c>
      <c r="Q344" s="87"/>
      <c r="R344" s="87" t="s">
        <v>776</v>
      </c>
      <c r="S344" s="2" t="s">
        <v>378</v>
      </c>
      <c r="T344" s="2" t="s">
        <v>383</v>
      </c>
      <c r="U344" s="2" t="s">
        <v>382</v>
      </c>
      <c r="V344" s="299" t="s">
        <v>1456</v>
      </c>
      <c r="W344" s="551"/>
      <c r="X344" s="551"/>
      <c r="Y344" s="300"/>
      <c r="Z344" s="2" t="s">
        <v>1287</v>
      </c>
    </row>
    <row r="345" spans="2:26" ht="15.9" customHeight="1" x14ac:dyDescent="0.2">
      <c r="B345" s="278"/>
      <c r="C345" s="549" t="s">
        <v>1553</v>
      </c>
      <c r="D345" s="550"/>
      <c r="E345" s="52">
        <v>22</v>
      </c>
      <c r="F345" s="94">
        <v>10.6</v>
      </c>
      <c r="G345" s="87" t="s">
        <v>350</v>
      </c>
      <c r="H345" s="87" t="s">
        <v>375</v>
      </c>
      <c r="I345" s="87" t="s">
        <v>352</v>
      </c>
      <c r="J345" s="274" t="s">
        <v>359</v>
      </c>
      <c r="K345" s="274"/>
      <c r="L345" s="274"/>
      <c r="M345" s="87" t="s">
        <v>1119</v>
      </c>
      <c r="N345" s="87" t="s">
        <v>1474</v>
      </c>
      <c r="O345" s="218" t="s">
        <v>1304</v>
      </c>
      <c r="P345" s="87" t="s">
        <v>1304</v>
      </c>
      <c r="Q345" s="87"/>
      <c r="R345" s="87" t="s">
        <v>1304</v>
      </c>
      <c r="S345" s="2" t="s">
        <v>378</v>
      </c>
      <c r="T345" s="2" t="s">
        <v>383</v>
      </c>
      <c r="U345" s="2" t="s">
        <v>382</v>
      </c>
      <c r="V345" s="274" t="s">
        <v>1456</v>
      </c>
      <c r="W345" s="540"/>
      <c r="X345" s="540"/>
      <c r="Y345" s="540"/>
      <c r="Z345" s="2" t="s">
        <v>1475</v>
      </c>
    </row>
    <row r="346" spans="2:26" ht="15.9" customHeight="1" x14ac:dyDescent="0.2">
      <c r="B346" s="278"/>
      <c r="C346" s="549" t="s">
        <v>1553</v>
      </c>
      <c r="D346" s="550"/>
      <c r="E346" s="52">
        <v>23</v>
      </c>
      <c r="F346" s="94">
        <v>10.6</v>
      </c>
      <c r="G346" s="87" t="s">
        <v>350</v>
      </c>
      <c r="H346" s="87" t="s">
        <v>373</v>
      </c>
      <c r="I346" s="87" t="s">
        <v>351</v>
      </c>
      <c r="J346" s="274" t="s">
        <v>559</v>
      </c>
      <c r="K346" s="274"/>
      <c r="L346" s="274"/>
      <c r="M346" s="87" t="s">
        <v>1583</v>
      </c>
      <c r="N346" s="87" t="s">
        <v>1453</v>
      </c>
      <c r="O346" s="218" t="s">
        <v>363</v>
      </c>
      <c r="P346" s="87" t="s">
        <v>782</v>
      </c>
      <c r="Q346" s="87"/>
      <c r="R346" s="87" t="s">
        <v>1304</v>
      </c>
      <c r="S346" s="2" t="s">
        <v>379</v>
      </c>
      <c r="T346" s="2" t="s">
        <v>379</v>
      </c>
      <c r="U346" s="2" t="s">
        <v>380</v>
      </c>
      <c r="V346" s="274" t="s">
        <v>1555</v>
      </c>
      <c r="W346" s="540"/>
      <c r="X346" s="540"/>
      <c r="Y346" s="540"/>
      <c r="Z346" s="2"/>
    </row>
    <row r="347" spans="2:26" ht="15.9" customHeight="1" x14ac:dyDescent="0.2">
      <c r="B347" s="278"/>
      <c r="C347" s="549" t="s">
        <v>1553</v>
      </c>
      <c r="D347" s="550"/>
      <c r="E347" s="52">
        <v>24</v>
      </c>
      <c r="F347" s="94">
        <v>10.6</v>
      </c>
      <c r="G347" s="87" t="s">
        <v>350</v>
      </c>
      <c r="H347" s="87" t="s">
        <v>375</v>
      </c>
      <c r="I347" s="87" t="s">
        <v>352</v>
      </c>
      <c r="J347" s="274" t="s">
        <v>359</v>
      </c>
      <c r="K347" s="274"/>
      <c r="L347" s="274"/>
      <c r="M347" s="87" t="s">
        <v>1123</v>
      </c>
      <c r="N347" s="87" t="s">
        <v>1474</v>
      </c>
      <c r="O347" s="218" t="s">
        <v>1304</v>
      </c>
      <c r="P347" s="87" t="s">
        <v>1304</v>
      </c>
      <c r="Q347" s="87"/>
      <c r="R347" s="87" t="s">
        <v>1304</v>
      </c>
      <c r="S347" s="2" t="s">
        <v>378</v>
      </c>
      <c r="T347" s="2" t="s">
        <v>383</v>
      </c>
      <c r="U347" s="2" t="s">
        <v>382</v>
      </c>
      <c r="V347" s="274" t="s">
        <v>1456</v>
      </c>
      <c r="W347" s="540"/>
      <c r="X347" s="540"/>
      <c r="Y347" s="540"/>
      <c r="Z347" s="2" t="s">
        <v>1475</v>
      </c>
    </row>
    <row r="348" spans="2:26" ht="15.9" customHeight="1" x14ac:dyDescent="0.2">
      <c r="B348" s="278"/>
      <c r="C348" s="549" t="s">
        <v>1556</v>
      </c>
      <c r="D348" s="550"/>
      <c r="E348" s="52">
        <v>1</v>
      </c>
      <c r="F348" s="94">
        <v>10.1</v>
      </c>
      <c r="G348" s="87" t="s">
        <v>561</v>
      </c>
      <c r="H348" s="87" t="s">
        <v>511</v>
      </c>
      <c r="I348" s="87" t="s">
        <v>352</v>
      </c>
      <c r="J348" s="274" t="s">
        <v>352</v>
      </c>
      <c r="K348" s="274"/>
      <c r="L348" s="274"/>
      <c r="M348" s="87" t="s">
        <v>1583</v>
      </c>
      <c r="N348" s="87" t="s">
        <v>1453</v>
      </c>
      <c r="O348" s="218" t="s">
        <v>364</v>
      </c>
      <c r="P348" s="87" t="s">
        <v>782</v>
      </c>
      <c r="Q348" s="87"/>
      <c r="R348" s="87" t="s">
        <v>776</v>
      </c>
      <c r="S348" s="2" t="s">
        <v>379</v>
      </c>
      <c r="T348" s="2" t="s">
        <v>379</v>
      </c>
      <c r="U348" s="2" t="s">
        <v>380</v>
      </c>
      <c r="V348" s="299" t="s">
        <v>1454</v>
      </c>
      <c r="W348" s="551"/>
      <c r="X348" s="551"/>
      <c r="Y348" s="300"/>
      <c r="Z348" s="2"/>
    </row>
    <row r="349" spans="2:26" ht="15.9" customHeight="1" x14ac:dyDescent="0.2">
      <c r="B349" s="278"/>
      <c r="C349" s="549" t="s">
        <v>769</v>
      </c>
      <c r="D349" s="550"/>
      <c r="E349" s="52">
        <v>2</v>
      </c>
      <c r="F349" s="94">
        <v>10.1</v>
      </c>
      <c r="G349" s="87" t="s">
        <v>561</v>
      </c>
      <c r="H349" s="87" t="s">
        <v>509</v>
      </c>
      <c r="I349" s="87" t="s">
        <v>352</v>
      </c>
      <c r="J349" s="299" t="s">
        <v>352</v>
      </c>
      <c r="K349" s="551"/>
      <c r="L349" s="300"/>
      <c r="M349" s="87" t="s">
        <v>777</v>
      </c>
      <c r="N349" s="87" t="s">
        <v>1455</v>
      </c>
      <c r="O349" s="218" t="s">
        <v>364</v>
      </c>
      <c r="P349" s="87" t="s">
        <v>782</v>
      </c>
      <c r="Q349" s="87"/>
      <c r="R349" s="87" t="s">
        <v>776</v>
      </c>
      <c r="S349" s="2" t="s">
        <v>378</v>
      </c>
      <c r="T349" s="2" t="s">
        <v>383</v>
      </c>
      <c r="U349" s="2" t="s">
        <v>382</v>
      </c>
      <c r="V349" s="299" t="s">
        <v>1456</v>
      </c>
      <c r="W349" s="551"/>
      <c r="X349" s="551"/>
      <c r="Y349" s="300"/>
      <c r="Z349" s="2" t="s">
        <v>1287</v>
      </c>
    </row>
    <row r="350" spans="2:26" ht="15.9" customHeight="1" x14ac:dyDescent="0.2">
      <c r="B350" s="278"/>
      <c r="C350" s="549" t="s">
        <v>769</v>
      </c>
      <c r="D350" s="550"/>
      <c r="E350" s="52">
        <v>3</v>
      </c>
      <c r="F350" s="94">
        <v>10.1</v>
      </c>
      <c r="G350" s="87" t="s">
        <v>561</v>
      </c>
      <c r="H350" s="87" t="s">
        <v>509</v>
      </c>
      <c r="I350" s="87" t="s">
        <v>352</v>
      </c>
      <c r="J350" s="299" t="s">
        <v>352</v>
      </c>
      <c r="K350" s="551"/>
      <c r="L350" s="300"/>
      <c r="M350" s="87" t="s">
        <v>777</v>
      </c>
      <c r="N350" s="87" t="s">
        <v>1455</v>
      </c>
      <c r="O350" s="218" t="s">
        <v>364</v>
      </c>
      <c r="P350" s="87" t="s">
        <v>782</v>
      </c>
      <c r="Q350" s="87"/>
      <c r="R350" s="87" t="s">
        <v>776</v>
      </c>
      <c r="S350" s="2" t="s">
        <v>378</v>
      </c>
      <c r="T350" s="2" t="s">
        <v>383</v>
      </c>
      <c r="U350" s="2" t="s">
        <v>382</v>
      </c>
      <c r="V350" s="299" t="s">
        <v>1456</v>
      </c>
      <c r="W350" s="551"/>
      <c r="X350" s="551"/>
      <c r="Y350" s="300"/>
      <c r="Z350" s="2" t="s">
        <v>1287</v>
      </c>
    </row>
    <row r="351" spans="2:26" ht="15.9" customHeight="1" x14ac:dyDescent="0.2">
      <c r="B351" s="278"/>
      <c r="C351" s="549" t="s">
        <v>1556</v>
      </c>
      <c r="D351" s="550"/>
      <c r="E351" s="52">
        <v>4</v>
      </c>
      <c r="F351" s="94">
        <v>10.1</v>
      </c>
      <c r="G351" s="87" t="s">
        <v>350</v>
      </c>
      <c r="H351" s="87" t="s">
        <v>373</v>
      </c>
      <c r="I351" s="87" t="s">
        <v>351</v>
      </c>
      <c r="J351" s="274" t="s">
        <v>559</v>
      </c>
      <c r="K351" s="274"/>
      <c r="L351" s="274"/>
      <c r="M351" s="87" t="s">
        <v>1124</v>
      </c>
      <c r="N351" s="87" t="s">
        <v>1455</v>
      </c>
      <c r="O351" s="218" t="s">
        <v>363</v>
      </c>
      <c r="P351" s="87" t="s">
        <v>782</v>
      </c>
      <c r="Q351" s="87"/>
      <c r="R351" s="87" t="s">
        <v>1304</v>
      </c>
      <c r="S351" s="2" t="s">
        <v>378</v>
      </c>
      <c r="T351" s="2" t="s">
        <v>383</v>
      </c>
      <c r="U351" s="2" t="s">
        <v>382</v>
      </c>
      <c r="V351" s="274" t="s">
        <v>1456</v>
      </c>
      <c r="W351" s="540"/>
      <c r="X351" s="540"/>
      <c r="Y351" s="540"/>
      <c r="Z351" s="2" t="s">
        <v>1462</v>
      </c>
    </row>
    <row r="352" spans="2:26" ht="15.9" customHeight="1" x14ac:dyDescent="0.2">
      <c r="B352" s="278"/>
      <c r="C352" s="549" t="s">
        <v>768</v>
      </c>
      <c r="D352" s="550"/>
      <c r="E352" s="52">
        <v>1</v>
      </c>
      <c r="F352" s="94">
        <v>10.8</v>
      </c>
      <c r="G352" s="87" t="s">
        <v>561</v>
      </c>
      <c r="H352" s="87" t="s">
        <v>510</v>
      </c>
      <c r="I352" s="87" t="s">
        <v>352</v>
      </c>
      <c r="J352" s="299" t="s">
        <v>352</v>
      </c>
      <c r="K352" s="551"/>
      <c r="L352" s="300"/>
      <c r="M352" s="87" t="s">
        <v>777</v>
      </c>
      <c r="N352" s="87" t="s">
        <v>1455</v>
      </c>
      <c r="O352" s="218" t="s">
        <v>364</v>
      </c>
      <c r="P352" s="87" t="s">
        <v>782</v>
      </c>
      <c r="Q352" s="87"/>
      <c r="R352" s="87" t="s">
        <v>776</v>
      </c>
      <c r="S352" s="2" t="s">
        <v>378</v>
      </c>
      <c r="T352" s="2" t="s">
        <v>383</v>
      </c>
      <c r="U352" s="2" t="s">
        <v>382</v>
      </c>
      <c r="V352" s="299" t="s">
        <v>1456</v>
      </c>
      <c r="W352" s="551"/>
      <c r="X352" s="551"/>
      <c r="Y352" s="300"/>
      <c r="Z352" s="2" t="s">
        <v>1287</v>
      </c>
    </row>
    <row r="353" spans="2:26" ht="15.9" customHeight="1" x14ac:dyDescent="0.2">
      <c r="B353" s="278"/>
      <c r="C353" s="549" t="s">
        <v>768</v>
      </c>
      <c r="D353" s="550"/>
      <c r="E353" s="52">
        <v>2</v>
      </c>
      <c r="F353" s="94">
        <v>10.8</v>
      </c>
      <c r="G353" s="87" t="s">
        <v>561</v>
      </c>
      <c r="H353" s="87" t="s">
        <v>510</v>
      </c>
      <c r="I353" s="87" t="s">
        <v>352</v>
      </c>
      <c r="J353" s="299" t="s">
        <v>352</v>
      </c>
      <c r="K353" s="551"/>
      <c r="L353" s="300"/>
      <c r="M353" s="87" t="s">
        <v>777</v>
      </c>
      <c r="N353" s="87" t="s">
        <v>1455</v>
      </c>
      <c r="O353" s="218" t="s">
        <v>364</v>
      </c>
      <c r="P353" s="87" t="s">
        <v>782</v>
      </c>
      <c r="Q353" s="87"/>
      <c r="R353" s="87" t="s">
        <v>776</v>
      </c>
      <c r="S353" s="2" t="s">
        <v>378</v>
      </c>
      <c r="T353" s="2" t="s">
        <v>383</v>
      </c>
      <c r="U353" s="2" t="s">
        <v>382</v>
      </c>
      <c r="V353" s="299" t="s">
        <v>1456</v>
      </c>
      <c r="W353" s="551"/>
      <c r="X353" s="551"/>
      <c r="Y353" s="300"/>
      <c r="Z353" s="2" t="s">
        <v>1287</v>
      </c>
    </row>
    <row r="354" spans="2:26" ht="15.9" customHeight="1" x14ac:dyDescent="0.2">
      <c r="B354" s="278"/>
      <c r="C354" s="549" t="s">
        <v>1557</v>
      </c>
      <c r="D354" s="550"/>
      <c r="E354" s="52">
        <v>3</v>
      </c>
      <c r="F354" s="94">
        <v>10.8</v>
      </c>
      <c r="G354" s="87" t="s">
        <v>561</v>
      </c>
      <c r="H354" s="87" t="s">
        <v>512</v>
      </c>
      <c r="I354" s="87" t="s">
        <v>352</v>
      </c>
      <c r="J354" s="299" t="s">
        <v>352</v>
      </c>
      <c r="K354" s="551"/>
      <c r="L354" s="300"/>
      <c r="M354" s="87" t="s">
        <v>1107</v>
      </c>
      <c r="N354" s="87" t="s">
        <v>1455</v>
      </c>
      <c r="O354" s="218" t="s">
        <v>364</v>
      </c>
      <c r="P354" s="87" t="s">
        <v>782</v>
      </c>
      <c r="Q354" s="87"/>
      <c r="R354" s="87" t="s">
        <v>790</v>
      </c>
      <c r="S354" s="2" t="s">
        <v>378</v>
      </c>
      <c r="T354" s="2" t="s">
        <v>383</v>
      </c>
      <c r="U354" s="2" t="s">
        <v>382</v>
      </c>
      <c r="V354" s="274" t="s">
        <v>1456</v>
      </c>
      <c r="W354" s="540"/>
      <c r="X354" s="540"/>
      <c r="Y354" s="540"/>
      <c r="Z354" s="87" t="s">
        <v>1459</v>
      </c>
    </row>
    <row r="355" spans="2:26" ht="15.9" customHeight="1" x14ac:dyDescent="0.2">
      <c r="B355" s="278"/>
      <c r="C355" s="549" t="s">
        <v>1557</v>
      </c>
      <c r="D355" s="550"/>
      <c r="E355" s="52">
        <v>4</v>
      </c>
      <c r="F355" s="94">
        <v>10.8</v>
      </c>
      <c r="G355" s="87" t="s">
        <v>561</v>
      </c>
      <c r="H355" s="87" t="s">
        <v>512</v>
      </c>
      <c r="I355" s="87" t="s">
        <v>361</v>
      </c>
      <c r="J355" s="274" t="s">
        <v>355</v>
      </c>
      <c r="K355" s="274"/>
      <c r="L355" s="274"/>
      <c r="M355" s="87" t="s">
        <v>1583</v>
      </c>
      <c r="N355" s="87" t="s">
        <v>1453</v>
      </c>
      <c r="O355" s="218" t="s">
        <v>364</v>
      </c>
      <c r="P355" s="87" t="s">
        <v>782</v>
      </c>
      <c r="Q355" s="87"/>
      <c r="R355" s="87" t="s">
        <v>776</v>
      </c>
      <c r="S355" s="2" t="s">
        <v>379</v>
      </c>
      <c r="T355" s="2" t="s">
        <v>379</v>
      </c>
      <c r="U355" s="2" t="s">
        <v>380</v>
      </c>
      <c r="V355" s="274" t="s">
        <v>1484</v>
      </c>
      <c r="W355" s="540"/>
      <c r="X355" s="540"/>
      <c r="Y355" s="540"/>
      <c r="Z355" s="2"/>
    </row>
    <row r="356" spans="2:26" ht="15.9" customHeight="1" x14ac:dyDescent="0.2">
      <c r="B356" s="278"/>
      <c r="C356" s="549" t="s">
        <v>1557</v>
      </c>
      <c r="D356" s="550"/>
      <c r="E356" s="52">
        <v>5</v>
      </c>
      <c r="F356" s="94">
        <v>10.8</v>
      </c>
      <c r="G356" s="87" t="s">
        <v>561</v>
      </c>
      <c r="H356" s="87" t="s">
        <v>517</v>
      </c>
      <c r="I356" s="87" t="s">
        <v>351</v>
      </c>
      <c r="J356" s="274" t="s">
        <v>357</v>
      </c>
      <c r="K356" s="274"/>
      <c r="L356" s="274"/>
      <c r="M356" s="87" t="s">
        <v>793</v>
      </c>
      <c r="N356" s="87" t="s">
        <v>1455</v>
      </c>
      <c r="O356" s="218" t="s">
        <v>363</v>
      </c>
      <c r="P356" s="87" t="s">
        <v>782</v>
      </c>
      <c r="Q356" s="87"/>
      <c r="R356" s="87" t="s">
        <v>781</v>
      </c>
      <c r="S356" s="2" t="s">
        <v>378</v>
      </c>
      <c r="T356" s="2" t="s">
        <v>383</v>
      </c>
      <c r="U356" s="2" t="s">
        <v>382</v>
      </c>
      <c r="V356" s="274" t="s">
        <v>1456</v>
      </c>
      <c r="W356" s="540"/>
      <c r="X356" s="540"/>
      <c r="Y356" s="540"/>
      <c r="Z356" s="2" t="s">
        <v>785</v>
      </c>
    </row>
    <row r="357" spans="2:26" ht="15.9" customHeight="1" x14ac:dyDescent="0.2">
      <c r="B357" s="278"/>
      <c r="C357" s="549" t="s">
        <v>1557</v>
      </c>
      <c r="D357" s="550"/>
      <c r="E357" s="52">
        <v>6</v>
      </c>
      <c r="F357" s="94">
        <v>10.8</v>
      </c>
      <c r="G357" s="87" t="s">
        <v>561</v>
      </c>
      <c r="H357" s="87" t="s">
        <v>517</v>
      </c>
      <c r="I357" s="87" t="s">
        <v>352</v>
      </c>
      <c r="J357" s="299" t="s">
        <v>352</v>
      </c>
      <c r="K357" s="551"/>
      <c r="L357" s="300"/>
      <c r="M357" s="87" t="s">
        <v>868</v>
      </c>
      <c r="N357" s="87" t="s">
        <v>1455</v>
      </c>
      <c r="O357" s="218" t="s">
        <v>364</v>
      </c>
      <c r="P357" s="87" t="s">
        <v>782</v>
      </c>
      <c r="Q357" s="87"/>
      <c r="R357" s="87" t="s">
        <v>790</v>
      </c>
      <c r="S357" s="2" t="s">
        <v>378</v>
      </c>
      <c r="T357" s="2" t="s">
        <v>383</v>
      </c>
      <c r="U357" s="2" t="s">
        <v>382</v>
      </c>
      <c r="V357" s="274" t="s">
        <v>1456</v>
      </c>
      <c r="W357" s="540"/>
      <c r="X357" s="540"/>
      <c r="Y357" s="540"/>
      <c r="Z357" s="87" t="s">
        <v>1459</v>
      </c>
    </row>
    <row r="358" spans="2:26" ht="15.9" customHeight="1" x14ac:dyDescent="0.2">
      <c r="B358" s="278"/>
      <c r="C358" s="549" t="s">
        <v>1557</v>
      </c>
      <c r="D358" s="550"/>
      <c r="E358" s="52">
        <v>7</v>
      </c>
      <c r="F358" s="94">
        <v>10.8</v>
      </c>
      <c r="G358" s="87" t="s">
        <v>561</v>
      </c>
      <c r="H358" s="87" t="s">
        <v>515</v>
      </c>
      <c r="I358" s="87" t="s">
        <v>351</v>
      </c>
      <c r="J358" s="274" t="s">
        <v>357</v>
      </c>
      <c r="K358" s="274"/>
      <c r="L358" s="274"/>
      <c r="M358" s="87" t="s">
        <v>1128</v>
      </c>
      <c r="N358" s="87" t="s">
        <v>1455</v>
      </c>
      <c r="O358" s="218" t="s">
        <v>363</v>
      </c>
      <c r="P358" s="87" t="s">
        <v>782</v>
      </c>
      <c r="Q358" s="87"/>
      <c r="R358" s="87" t="s">
        <v>781</v>
      </c>
      <c r="S358" s="2" t="s">
        <v>378</v>
      </c>
      <c r="T358" s="2" t="s">
        <v>383</v>
      </c>
      <c r="U358" s="2" t="s">
        <v>382</v>
      </c>
      <c r="V358" s="274" t="s">
        <v>1456</v>
      </c>
      <c r="W358" s="540"/>
      <c r="X358" s="540"/>
      <c r="Y358" s="540"/>
      <c r="Z358" s="2" t="s">
        <v>785</v>
      </c>
    </row>
    <row r="359" spans="2:26" ht="15.9" customHeight="1" x14ac:dyDescent="0.2">
      <c r="B359" s="278"/>
      <c r="C359" s="549" t="s">
        <v>768</v>
      </c>
      <c r="D359" s="550"/>
      <c r="E359" s="52">
        <v>8</v>
      </c>
      <c r="F359" s="94">
        <v>10.8</v>
      </c>
      <c r="G359" s="87" t="s">
        <v>561</v>
      </c>
      <c r="H359" s="87" t="s">
        <v>509</v>
      </c>
      <c r="I359" s="87" t="s">
        <v>352</v>
      </c>
      <c r="J359" s="274" t="s">
        <v>352</v>
      </c>
      <c r="K359" s="274"/>
      <c r="L359" s="274"/>
      <c r="M359" s="87" t="s">
        <v>777</v>
      </c>
      <c r="N359" s="87" t="s">
        <v>1474</v>
      </c>
      <c r="O359" s="218" t="s">
        <v>1304</v>
      </c>
      <c r="P359" s="87" t="s">
        <v>1304</v>
      </c>
      <c r="Q359" s="87"/>
      <c r="R359" s="87" t="s">
        <v>776</v>
      </c>
      <c r="S359" s="2" t="s">
        <v>378</v>
      </c>
      <c r="T359" s="2" t="s">
        <v>383</v>
      </c>
      <c r="U359" s="2" t="s">
        <v>382</v>
      </c>
      <c r="V359" s="274" t="s">
        <v>1456</v>
      </c>
      <c r="W359" s="540"/>
      <c r="X359" s="540"/>
      <c r="Y359" s="540"/>
      <c r="Z359" s="2" t="s">
        <v>1287</v>
      </c>
    </row>
    <row r="360" spans="2:26" ht="15.9" customHeight="1" x14ac:dyDescent="0.2">
      <c r="B360" s="278"/>
      <c r="C360" s="549" t="s">
        <v>768</v>
      </c>
      <c r="D360" s="550"/>
      <c r="E360" s="52">
        <v>9</v>
      </c>
      <c r="F360" s="94">
        <v>10.8</v>
      </c>
      <c r="G360" s="87" t="s">
        <v>561</v>
      </c>
      <c r="H360" s="87" t="s">
        <v>509</v>
      </c>
      <c r="I360" s="87" t="s">
        <v>352</v>
      </c>
      <c r="J360" s="299" t="s">
        <v>352</v>
      </c>
      <c r="K360" s="551"/>
      <c r="L360" s="300"/>
      <c r="M360" s="87" t="s">
        <v>777</v>
      </c>
      <c r="N360" s="87" t="s">
        <v>1455</v>
      </c>
      <c r="O360" s="218" t="s">
        <v>364</v>
      </c>
      <c r="P360" s="87" t="s">
        <v>782</v>
      </c>
      <c r="Q360" s="87"/>
      <c r="R360" s="87" t="s">
        <v>776</v>
      </c>
      <c r="S360" s="2" t="s">
        <v>378</v>
      </c>
      <c r="T360" s="2" t="s">
        <v>383</v>
      </c>
      <c r="U360" s="2" t="s">
        <v>382</v>
      </c>
      <c r="V360" s="299" t="s">
        <v>1456</v>
      </c>
      <c r="W360" s="551"/>
      <c r="X360" s="551"/>
      <c r="Y360" s="300"/>
      <c r="Z360" s="2" t="s">
        <v>1287</v>
      </c>
    </row>
    <row r="361" spans="2:26" ht="15.9" customHeight="1" x14ac:dyDescent="0.2">
      <c r="B361" s="278"/>
      <c r="C361" s="549" t="s">
        <v>1557</v>
      </c>
      <c r="D361" s="550"/>
      <c r="E361" s="52">
        <v>10</v>
      </c>
      <c r="F361" s="94">
        <v>10.8</v>
      </c>
      <c r="G361" s="87" t="s">
        <v>350</v>
      </c>
      <c r="H361" s="87" t="s">
        <v>375</v>
      </c>
      <c r="I361" s="87" t="s">
        <v>352</v>
      </c>
      <c r="J361" s="274" t="s">
        <v>359</v>
      </c>
      <c r="K361" s="274"/>
      <c r="L361" s="274"/>
      <c r="M361" s="87" t="s">
        <v>1130</v>
      </c>
      <c r="N361" s="87" t="s">
        <v>1474</v>
      </c>
      <c r="O361" s="218" t="s">
        <v>1304</v>
      </c>
      <c r="P361" s="87" t="s">
        <v>1304</v>
      </c>
      <c r="Q361" s="87"/>
      <c r="R361" s="87" t="s">
        <v>1304</v>
      </c>
      <c r="S361" s="2" t="s">
        <v>378</v>
      </c>
      <c r="T361" s="2" t="s">
        <v>383</v>
      </c>
      <c r="U361" s="2" t="s">
        <v>382</v>
      </c>
      <c r="V361" s="274" t="s">
        <v>1456</v>
      </c>
      <c r="W361" s="540"/>
      <c r="X361" s="540"/>
      <c r="Y361" s="540"/>
      <c r="Z361" s="2" t="s">
        <v>1475</v>
      </c>
    </row>
    <row r="362" spans="2:26" ht="15.9" customHeight="1" x14ac:dyDescent="0.2">
      <c r="B362" s="278"/>
      <c r="C362" s="549" t="s">
        <v>1557</v>
      </c>
      <c r="D362" s="550"/>
      <c r="E362" s="52">
        <v>11</v>
      </c>
      <c r="F362" s="94">
        <v>10.8</v>
      </c>
      <c r="G362" s="87" t="s">
        <v>350</v>
      </c>
      <c r="H362" s="87" t="s">
        <v>375</v>
      </c>
      <c r="I362" s="87" t="s">
        <v>352</v>
      </c>
      <c r="J362" s="274" t="s">
        <v>359</v>
      </c>
      <c r="K362" s="274"/>
      <c r="L362" s="274"/>
      <c r="M362" s="87" t="s">
        <v>1090</v>
      </c>
      <c r="N362" s="87" t="s">
        <v>1474</v>
      </c>
      <c r="O362" s="218" t="s">
        <v>1304</v>
      </c>
      <c r="P362" s="87" t="s">
        <v>1304</v>
      </c>
      <c r="Q362" s="87"/>
      <c r="R362" s="87" t="s">
        <v>1304</v>
      </c>
      <c r="S362" s="2" t="s">
        <v>378</v>
      </c>
      <c r="T362" s="2" t="s">
        <v>383</v>
      </c>
      <c r="U362" s="2" t="s">
        <v>382</v>
      </c>
      <c r="V362" s="274" t="s">
        <v>1456</v>
      </c>
      <c r="W362" s="540"/>
      <c r="X362" s="540"/>
      <c r="Y362" s="540"/>
      <c r="Z362" s="2" t="s">
        <v>1475</v>
      </c>
    </row>
    <row r="363" spans="2:26" ht="15.9" customHeight="1" x14ac:dyDescent="0.2">
      <c r="B363" s="278"/>
      <c r="C363" s="549" t="s">
        <v>1557</v>
      </c>
      <c r="D363" s="550"/>
      <c r="E363" s="52">
        <v>12</v>
      </c>
      <c r="F363" s="94">
        <v>10.8</v>
      </c>
      <c r="G363" s="87" t="s">
        <v>350</v>
      </c>
      <c r="H363" s="87" t="s">
        <v>376</v>
      </c>
      <c r="I363" s="87" t="s">
        <v>351</v>
      </c>
      <c r="J363" s="274" t="s">
        <v>559</v>
      </c>
      <c r="K363" s="274"/>
      <c r="L363" s="274"/>
      <c r="M363" s="87" t="s">
        <v>905</v>
      </c>
      <c r="N363" s="87" t="s">
        <v>1455</v>
      </c>
      <c r="O363" s="218" t="s">
        <v>364</v>
      </c>
      <c r="P363" s="87" t="s">
        <v>782</v>
      </c>
      <c r="Q363" s="87"/>
      <c r="R363" s="87" t="s">
        <v>1304</v>
      </c>
      <c r="S363" s="2" t="s">
        <v>378</v>
      </c>
      <c r="T363" s="2" t="s">
        <v>383</v>
      </c>
      <c r="U363" s="2" t="s">
        <v>382</v>
      </c>
      <c r="V363" s="274" t="s">
        <v>1456</v>
      </c>
      <c r="W363" s="540"/>
      <c r="X363" s="540"/>
      <c r="Y363" s="540"/>
      <c r="Z363" s="2" t="s">
        <v>1480</v>
      </c>
    </row>
    <row r="364" spans="2:26" ht="15.9" customHeight="1" x14ac:dyDescent="0.2">
      <c r="B364" s="278"/>
      <c r="C364" s="549" t="s">
        <v>1557</v>
      </c>
      <c r="D364" s="550"/>
      <c r="E364" s="52">
        <v>13</v>
      </c>
      <c r="F364" s="94">
        <v>10.8</v>
      </c>
      <c r="G364" s="87" t="s">
        <v>350</v>
      </c>
      <c r="H364" s="87" t="s">
        <v>375</v>
      </c>
      <c r="I364" s="87" t="s">
        <v>352</v>
      </c>
      <c r="J364" s="274" t="s">
        <v>359</v>
      </c>
      <c r="K364" s="274"/>
      <c r="L364" s="274"/>
      <c r="M364" s="87" t="s">
        <v>1133</v>
      </c>
      <c r="N364" s="87" t="s">
        <v>1474</v>
      </c>
      <c r="O364" s="218" t="s">
        <v>1304</v>
      </c>
      <c r="P364" s="87" t="s">
        <v>1304</v>
      </c>
      <c r="Q364" s="87"/>
      <c r="R364" s="87" t="s">
        <v>1304</v>
      </c>
      <c r="S364" s="2" t="s">
        <v>378</v>
      </c>
      <c r="T364" s="2" t="s">
        <v>383</v>
      </c>
      <c r="U364" s="2" t="s">
        <v>382</v>
      </c>
      <c r="V364" s="274" t="s">
        <v>1456</v>
      </c>
      <c r="W364" s="540"/>
      <c r="X364" s="540"/>
      <c r="Y364" s="540"/>
      <c r="Z364" s="2" t="s">
        <v>1475</v>
      </c>
    </row>
    <row r="365" spans="2:26" ht="15.9" customHeight="1" x14ac:dyDescent="0.2">
      <c r="B365" s="278"/>
      <c r="C365" s="549" t="s">
        <v>767</v>
      </c>
      <c r="D365" s="550"/>
      <c r="E365" s="52">
        <v>1</v>
      </c>
      <c r="F365" s="94">
        <v>10.3</v>
      </c>
      <c r="G365" s="87" t="s">
        <v>561</v>
      </c>
      <c r="H365" s="87" t="s">
        <v>510</v>
      </c>
      <c r="I365" s="87" t="s">
        <v>352</v>
      </c>
      <c r="J365" s="299" t="s">
        <v>352</v>
      </c>
      <c r="K365" s="551"/>
      <c r="L365" s="300"/>
      <c r="M365" s="87" t="s">
        <v>777</v>
      </c>
      <c r="N365" s="87" t="s">
        <v>1455</v>
      </c>
      <c r="O365" s="218" t="s">
        <v>364</v>
      </c>
      <c r="P365" s="87" t="s">
        <v>782</v>
      </c>
      <c r="Q365" s="87"/>
      <c r="R365" s="87" t="s">
        <v>776</v>
      </c>
      <c r="S365" s="2" t="s">
        <v>378</v>
      </c>
      <c r="T365" s="2" t="s">
        <v>383</v>
      </c>
      <c r="U365" s="2" t="s">
        <v>382</v>
      </c>
      <c r="V365" s="299" t="s">
        <v>1456</v>
      </c>
      <c r="W365" s="551"/>
      <c r="X365" s="551"/>
      <c r="Y365" s="300"/>
      <c r="Z365" s="2" t="s">
        <v>1287</v>
      </c>
    </row>
    <row r="366" spans="2:26" ht="15.9" customHeight="1" x14ac:dyDescent="0.2">
      <c r="B366" s="278"/>
      <c r="C366" s="549" t="s">
        <v>767</v>
      </c>
      <c r="D366" s="550"/>
      <c r="E366" s="52">
        <v>2</v>
      </c>
      <c r="F366" s="94">
        <v>10.3</v>
      </c>
      <c r="G366" s="87" t="s">
        <v>561</v>
      </c>
      <c r="H366" s="87" t="s">
        <v>510</v>
      </c>
      <c r="I366" s="87" t="s">
        <v>352</v>
      </c>
      <c r="J366" s="299" t="s">
        <v>352</v>
      </c>
      <c r="K366" s="551"/>
      <c r="L366" s="300"/>
      <c r="M366" s="87" t="s">
        <v>777</v>
      </c>
      <c r="N366" s="87" t="s">
        <v>777</v>
      </c>
      <c r="O366" s="218" t="s">
        <v>364</v>
      </c>
      <c r="P366" s="87" t="s">
        <v>782</v>
      </c>
      <c r="Q366" s="87"/>
      <c r="R366" s="87" t="s">
        <v>776</v>
      </c>
      <c r="S366" s="2" t="s">
        <v>379</v>
      </c>
      <c r="T366" s="2" t="s">
        <v>379</v>
      </c>
      <c r="U366" s="2" t="s">
        <v>380</v>
      </c>
      <c r="V366" s="274" t="s">
        <v>777</v>
      </c>
      <c r="W366" s="540"/>
      <c r="X366" s="540"/>
      <c r="Y366" s="540"/>
      <c r="Z366" s="2" t="s">
        <v>846</v>
      </c>
    </row>
    <row r="367" spans="2:26" ht="15.9" customHeight="1" x14ac:dyDescent="0.2">
      <c r="B367" s="278"/>
      <c r="C367" s="549" t="s">
        <v>767</v>
      </c>
      <c r="D367" s="550"/>
      <c r="E367" s="52">
        <v>3</v>
      </c>
      <c r="F367" s="94">
        <v>10.3</v>
      </c>
      <c r="G367" s="87" t="s">
        <v>561</v>
      </c>
      <c r="H367" s="87" t="s">
        <v>510</v>
      </c>
      <c r="I367" s="87" t="s">
        <v>352</v>
      </c>
      <c r="J367" s="299" t="s">
        <v>352</v>
      </c>
      <c r="K367" s="551"/>
      <c r="L367" s="300"/>
      <c r="M367" s="87" t="s">
        <v>777</v>
      </c>
      <c r="N367" s="87" t="s">
        <v>777</v>
      </c>
      <c r="O367" s="218" t="s">
        <v>364</v>
      </c>
      <c r="P367" s="87" t="s">
        <v>782</v>
      </c>
      <c r="Q367" s="87"/>
      <c r="R367" s="87" t="s">
        <v>776</v>
      </c>
      <c r="S367" s="2" t="s">
        <v>379</v>
      </c>
      <c r="T367" s="2" t="s">
        <v>379</v>
      </c>
      <c r="U367" s="2" t="s">
        <v>380</v>
      </c>
      <c r="V367" s="274" t="s">
        <v>777</v>
      </c>
      <c r="W367" s="540"/>
      <c r="X367" s="540"/>
      <c r="Y367" s="540"/>
      <c r="Z367" s="2" t="s">
        <v>846</v>
      </c>
    </row>
    <row r="368" spans="2:26" ht="15.9" customHeight="1" x14ac:dyDescent="0.2">
      <c r="B368" s="278"/>
      <c r="C368" s="549" t="s">
        <v>767</v>
      </c>
      <c r="D368" s="550"/>
      <c r="E368" s="52">
        <v>4</v>
      </c>
      <c r="F368" s="94">
        <v>10.3</v>
      </c>
      <c r="G368" s="87" t="s">
        <v>561</v>
      </c>
      <c r="H368" s="87" t="s">
        <v>510</v>
      </c>
      <c r="I368" s="87" t="s">
        <v>352</v>
      </c>
      <c r="J368" s="299" t="s">
        <v>352</v>
      </c>
      <c r="K368" s="551"/>
      <c r="L368" s="300"/>
      <c r="M368" s="87" t="s">
        <v>777</v>
      </c>
      <c r="N368" s="87" t="s">
        <v>777</v>
      </c>
      <c r="O368" s="218" t="s">
        <v>364</v>
      </c>
      <c r="P368" s="87" t="s">
        <v>782</v>
      </c>
      <c r="Q368" s="87"/>
      <c r="R368" s="87" t="s">
        <v>776</v>
      </c>
      <c r="S368" s="2" t="s">
        <v>379</v>
      </c>
      <c r="T368" s="2" t="s">
        <v>379</v>
      </c>
      <c r="U368" s="2" t="s">
        <v>380</v>
      </c>
      <c r="V368" s="274" t="s">
        <v>777</v>
      </c>
      <c r="W368" s="540"/>
      <c r="X368" s="540"/>
      <c r="Y368" s="540"/>
      <c r="Z368" s="2" t="s">
        <v>846</v>
      </c>
    </row>
    <row r="369" spans="2:26" ht="15.9" customHeight="1" x14ac:dyDescent="0.2">
      <c r="B369" s="278"/>
      <c r="C369" s="549" t="s">
        <v>1558</v>
      </c>
      <c r="D369" s="550"/>
      <c r="E369" s="52">
        <v>5</v>
      </c>
      <c r="F369" s="94">
        <v>10.3</v>
      </c>
      <c r="G369" s="87" t="s">
        <v>561</v>
      </c>
      <c r="H369" s="87" t="s">
        <v>512</v>
      </c>
      <c r="I369" s="87" t="s">
        <v>361</v>
      </c>
      <c r="J369" s="274" t="s">
        <v>355</v>
      </c>
      <c r="K369" s="274"/>
      <c r="L369" s="274"/>
      <c r="M369" s="87" t="s">
        <v>1583</v>
      </c>
      <c r="N369" s="87" t="s">
        <v>1453</v>
      </c>
      <c r="O369" s="218" t="s">
        <v>364</v>
      </c>
      <c r="P369" s="87" t="s">
        <v>782</v>
      </c>
      <c r="Q369" s="87"/>
      <c r="R369" s="87" t="s">
        <v>776</v>
      </c>
      <c r="S369" s="2" t="s">
        <v>379</v>
      </c>
      <c r="T369" s="2" t="s">
        <v>379</v>
      </c>
      <c r="U369" s="2" t="s">
        <v>380</v>
      </c>
      <c r="V369" s="274" t="s">
        <v>1352</v>
      </c>
      <c r="W369" s="540"/>
      <c r="X369" s="540"/>
      <c r="Y369" s="540"/>
      <c r="Z369" s="2"/>
    </row>
    <row r="370" spans="2:26" ht="15.9" customHeight="1" x14ac:dyDescent="0.2">
      <c r="B370" s="278"/>
      <c r="C370" s="549" t="s">
        <v>1558</v>
      </c>
      <c r="D370" s="550"/>
      <c r="E370" s="52">
        <v>6</v>
      </c>
      <c r="F370" s="94">
        <v>10.3</v>
      </c>
      <c r="G370" s="87" t="s">
        <v>561</v>
      </c>
      <c r="H370" s="87" t="s">
        <v>512</v>
      </c>
      <c r="I370" s="87" t="s">
        <v>352</v>
      </c>
      <c r="J370" s="299" t="s">
        <v>352</v>
      </c>
      <c r="K370" s="551"/>
      <c r="L370" s="300"/>
      <c r="M370" s="87" t="s">
        <v>1135</v>
      </c>
      <c r="N370" s="87" t="s">
        <v>1455</v>
      </c>
      <c r="O370" s="218" t="s">
        <v>364</v>
      </c>
      <c r="P370" s="87" t="s">
        <v>782</v>
      </c>
      <c r="Q370" s="87"/>
      <c r="R370" s="87" t="s">
        <v>790</v>
      </c>
      <c r="S370" s="2" t="s">
        <v>378</v>
      </c>
      <c r="T370" s="2" t="s">
        <v>383</v>
      </c>
      <c r="U370" s="2" t="s">
        <v>382</v>
      </c>
      <c r="V370" s="274" t="s">
        <v>1456</v>
      </c>
      <c r="W370" s="540"/>
      <c r="X370" s="540"/>
      <c r="Y370" s="540"/>
      <c r="Z370" s="87" t="s">
        <v>1287</v>
      </c>
    </row>
    <row r="371" spans="2:26" ht="15.9" customHeight="1" x14ac:dyDescent="0.2">
      <c r="B371" s="278"/>
      <c r="C371" s="549" t="s">
        <v>1558</v>
      </c>
      <c r="D371" s="550"/>
      <c r="E371" s="52">
        <v>7</v>
      </c>
      <c r="F371" s="94">
        <v>10.3</v>
      </c>
      <c r="G371" s="87" t="s">
        <v>561</v>
      </c>
      <c r="H371" s="87" t="s">
        <v>512</v>
      </c>
      <c r="I371" s="87" t="s">
        <v>352</v>
      </c>
      <c r="J371" s="299" t="s">
        <v>352</v>
      </c>
      <c r="K371" s="551"/>
      <c r="L371" s="300"/>
      <c r="M371" s="87" t="s">
        <v>1136</v>
      </c>
      <c r="N371" s="87" t="s">
        <v>1455</v>
      </c>
      <c r="O371" s="218" t="s">
        <v>364</v>
      </c>
      <c r="P371" s="87" t="s">
        <v>782</v>
      </c>
      <c r="Q371" s="87"/>
      <c r="R371" s="87" t="s">
        <v>790</v>
      </c>
      <c r="S371" s="2" t="s">
        <v>378</v>
      </c>
      <c r="T371" s="2" t="s">
        <v>383</v>
      </c>
      <c r="U371" s="2" t="s">
        <v>382</v>
      </c>
      <c r="V371" s="274" t="s">
        <v>1456</v>
      </c>
      <c r="W371" s="540"/>
      <c r="X371" s="540"/>
      <c r="Y371" s="540"/>
      <c r="Z371" s="87" t="s">
        <v>1287</v>
      </c>
    </row>
    <row r="372" spans="2:26" ht="15.9" customHeight="1" x14ac:dyDescent="0.2">
      <c r="B372" s="278"/>
      <c r="C372" s="549" t="s">
        <v>1558</v>
      </c>
      <c r="D372" s="550"/>
      <c r="E372" s="52">
        <v>8</v>
      </c>
      <c r="F372" s="94">
        <v>10.3</v>
      </c>
      <c r="G372" s="87" t="s">
        <v>561</v>
      </c>
      <c r="H372" s="87" t="s">
        <v>512</v>
      </c>
      <c r="I372" s="87" t="s">
        <v>352</v>
      </c>
      <c r="J372" s="299" t="s">
        <v>352</v>
      </c>
      <c r="K372" s="551"/>
      <c r="L372" s="300"/>
      <c r="M372" s="87" t="s">
        <v>1111</v>
      </c>
      <c r="N372" s="87" t="s">
        <v>1455</v>
      </c>
      <c r="O372" s="218" t="s">
        <v>364</v>
      </c>
      <c r="P372" s="87" t="s">
        <v>782</v>
      </c>
      <c r="Q372" s="87"/>
      <c r="R372" s="87" t="s">
        <v>790</v>
      </c>
      <c r="S372" s="2" t="s">
        <v>378</v>
      </c>
      <c r="T372" s="2" t="s">
        <v>383</v>
      </c>
      <c r="U372" s="2" t="s">
        <v>382</v>
      </c>
      <c r="V372" s="274" t="s">
        <v>1456</v>
      </c>
      <c r="W372" s="540"/>
      <c r="X372" s="540"/>
      <c r="Y372" s="540"/>
      <c r="Z372" s="87" t="s">
        <v>1287</v>
      </c>
    </row>
    <row r="373" spans="2:26" ht="15.9" customHeight="1" x14ac:dyDescent="0.2">
      <c r="B373" s="278"/>
      <c r="C373" s="549" t="s">
        <v>1558</v>
      </c>
      <c r="D373" s="550"/>
      <c r="E373" s="52">
        <v>9</v>
      </c>
      <c r="F373" s="94">
        <v>10.3</v>
      </c>
      <c r="G373" s="87" t="s">
        <v>561</v>
      </c>
      <c r="H373" s="87" t="s">
        <v>513</v>
      </c>
      <c r="I373" s="87" t="s">
        <v>352</v>
      </c>
      <c r="J373" s="299" t="s">
        <v>352</v>
      </c>
      <c r="K373" s="551"/>
      <c r="L373" s="300"/>
      <c r="M373" s="87" t="s">
        <v>1008</v>
      </c>
      <c r="N373" s="87" t="s">
        <v>1455</v>
      </c>
      <c r="O373" s="218" t="s">
        <v>364</v>
      </c>
      <c r="P373" s="87" t="s">
        <v>782</v>
      </c>
      <c r="Q373" s="87"/>
      <c r="R373" s="87" t="s">
        <v>790</v>
      </c>
      <c r="S373" s="2" t="s">
        <v>378</v>
      </c>
      <c r="T373" s="2" t="s">
        <v>383</v>
      </c>
      <c r="U373" s="2" t="s">
        <v>382</v>
      </c>
      <c r="V373" s="274" t="s">
        <v>1456</v>
      </c>
      <c r="W373" s="540"/>
      <c r="X373" s="540"/>
      <c r="Y373" s="540"/>
      <c r="Z373" s="87" t="s">
        <v>1287</v>
      </c>
    </row>
    <row r="374" spans="2:26" ht="15.9" customHeight="1" x14ac:dyDescent="0.2">
      <c r="B374" s="278"/>
      <c r="C374" s="549" t="s">
        <v>767</v>
      </c>
      <c r="D374" s="550"/>
      <c r="E374" s="52">
        <v>10</v>
      </c>
      <c r="F374" s="94">
        <v>10.3</v>
      </c>
      <c r="G374" s="87" t="s">
        <v>561</v>
      </c>
      <c r="H374" s="87" t="s">
        <v>513</v>
      </c>
      <c r="I374" s="87" t="s">
        <v>352</v>
      </c>
      <c r="J374" s="299" t="s">
        <v>352</v>
      </c>
      <c r="K374" s="551"/>
      <c r="L374" s="300"/>
      <c r="M374" s="87" t="s">
        <v>777</v>
      </c>
      <c r="N374" s="87" t="s">
        <v>777</v>
      </c>
      <c r="O374" s="218" t="s">
        <v>364</v>
      </c>
      <c r="P374" s="87" t="s">
        <v>782</v>
      </c>
      <c r="Q374" s="87"/>
      <c r="R374" s="87" t="s">
        <v>776</v>
      </c>
      <c r="S374" s="2" t="s">
        <v>379</v>
      </c>
      <c r="T374" s="2" t="s">
        <v>379</v>
      </c>
      <c r="U374" s="2" t="s">
        <v>380</v>
      </c>
      <c r="V374" s="274" t="s">
        <v>777</v>
      </c>
      <c r="W374" s="540"/>
      <c r="X374" s="540"/>
      <c r="Y374" s="540"/>
      <c r="Z374" s="2" t="s">
        <v>846</v>
      </c>
    </row>
    <row r="375" spans="2:26" ht="15.9" customHeight="1" x14ac:dyDescent="0.2">
      <c r="B375" s="278"/>
      <c r="C375" s="549" t="s">
        <v>767</v>
      </c>
      <c r="D375" s="550"/>
      <c r="E375" s="52">
        <v>11</v>
      </c>
      <c r="F375" s="94">
        <v>10.3</v>
      </c>
      <c r="G375" s="87" t="s">
        <v>561</v>
      </c>
      <c r="H375" s="87" t="s">
        <v>511</v>
      </c>
      <c r="I375" s="87" t="s">
        <v>352</v>
      </c>
      <c r="J375" s="299" t="s">
        <v>352</v>
      </c>
      <c r="K375" s="551"/>
      <c r="L375" s="300"/>
      <c r="M375" s="87" t="s">
        <v>777</v>
      </c>
      <c r="N375" s="87" t="s">
        <v>777</v>
      </c>
      <c r="O375" s="218" t="s">
        <v>364</v>
      </c>
      <c r="P375" s="87" t="s">
        <v>782</v>
      </c>
      <c r="Q375" s="87"/>
      <c r="R375" s="87" t="s">
        <v>776</v>
      </c>
      <c r="S375" s="2" t="s">
        <v>379</v>
      </c>
      <c r="T375" s="2" t="s">
        <v>379</v>
      </c>
      <c r="U375" s="2" t="s">
        <v>380</v>
      </c>
      <c r="V375" s="274" t="s">
        <v>777</v>
      </c>
      <c r="W375" s="540"/>
      <c r="X375" s="540"/>
      <c r="Y375" s="540"/>
      <c r="Z375" s="2" t="s">
        <v>846</v>
      </c>
    </row>
    <row r="376" spans="2:26" ht="15.9" customHeight="1" x14ac:dyDescent="0.2">
      <c r="B376" s="278"/>
      <c r="C376" s="549" t="s">
        <v>1558</v>
      </c>
      <c r="D376" s="550"/>
      <c r="E376" s="52">
        <v>12</v>
      </c>
      <c r="F376" s="94">
        <v>10.3</v>
      </c>
      <c r="G376" s="87" t="s">
        <v>561</v>
      </c>
      <c r="H376" s="87" t="s">
        <v>511</v>
      </c>
      <c r="I376" s="87" t="s">
        <v>361</v>
      </c>
      <c r="J376" s="274" t="s">
        <v>355</v>
      </c>
      <c r="K376" s="274"/>
      <c r="L376" s="274"/>
      <c r="M376" s="87" t="s">
        <v>1583</v>
      </c>
      <c r="N376" s="87" t="s">
        <v>1453</v>
      </c>
      <c r="O376" s="218" t="s">
        <v>364</v>
      </c>
      <c r="P376" s="87" t="s">
        <v>782</v>
      </c>
      <c r="Q376" s="87"/>
      <c r="R376" s="87" t="s">
        <v>776</v>
      </c>
      <c r="S376" s="2" t="s">
        <v>379</v>
      </c>
      <c r="T376" s="2" t="s">
        <v>379</v>
      </c>
      <c r="U376" s="2" t="s">
        <v>380</v>
      </c>
      <c r="V376" s="274" t="s">
        <v>1352</v>
      </c>
      <c r="W376" s="540"/>
      <c r="X376" s="540"/>
      <c r="Y376" s="540"/>
      <c r="Z376" s="2"/>
    </row>
    <row r="377" spans="2:26" ht="15.9" customHeight="1" x14ac:dyDescent="0.2">
      <c r="B377" s="278"/>
      <c r="C377" s="549" t="s">
        <v>1558</v>
      </c>
      <c r="D377" s="550"/>
      <c r="E377" s="52">
        <v>13</v>
      </c>
      <c r="F377" s="94">
        <v>10.3</v>
      </c>
      <c r="G377" s="87" t="s">
        <v>561</v>
      </c>
      <c r="H377" s="87" t="s">
        <v>511</v>
      </c>
      <c r="I377" s="87" t="s">
        <v>352</v>
      </c>
      <c r="J377" s="299" t="s">
        <v>352</v>
      </c>
      <c r="K377" s="551"/>
      <c r="L377" s="300"/>
      <c r="M377" s="87" t="s">
        <v>1111</v>
      </c>
      <c r="N377" s="87" t="s">
        <v>1455</v>
      </c>
      <c r="O377" s="218" t="s">
        <v>364</v>
      </c>
      <c r="P377" s="87" t="s">
        <v>782</v>
      </c>
      <c r="Q377" s="87"/>
      <c r="R377" s="87" t="s">
        <v>790</v>
      </c>
      <c r="S377" s="2" t="s">
        <v>378</v>
      </c>
      <c r="T377" s="2" t="s">
        <v>383</v>
      </c>
      <c r="U377" s="2" t="s">
        <v>382</v>
      </c>
      <c r="V377" s="274" t="s">
        <v>1456</v>
      </c>
      <c r="W377" s="540"/>
      <c r="X377" s="540"/>
      <c r="Y377" s="540"/>
      <c r="Z377" s="87" t="s">
        <v>1287</v>
      </c>
    </row>
    <row r="378" spans="2:26" ht="15.9" customHeight="1" x14ac:dyDescent="0.2">
      <c r="B378" s="278"/>
      <c r="C378" s="549" t="s">
        <v>1558</v>
      </c>
      <c r="D378" s="550"/>
      <c r="E378" s="52">
        <v>14</v>
      </c>
      <c r="F378" s="94">
        <v>10.3</v>
      </c>
      <c r="G378" s="87" t="s">
        <v>561</v>
      </c>
      <c r="H378" s="87" t="s">
        <v>515</v>
      </c>
      <c r="I378" s="87" t="s">
        <v>352</v>
      </c>
      <c r="J378" s="299" t="s">
        <v>352</v>
      </c>
      <c r="K378" s="551"/>
      <c r="L378" s="300"/>
      <c r="M378" s="87" t="s">
        <v>1047</v>
      </c>
      <c r="N378" s="87" t="s">
        <v>1455</v>
      </c>
      <c r="O378" s="218" t="s">
        <v>364</v>
      </c>
      <c r="P378" s="87" t="s">
        <v>782</v>
      </c>
      <c r="Q378" s="87"/>
      <c r="R378" s="87" t="s">
        <v>790</v>
      </c>
      <c r="S378" s="2" t="s">
        <v>378</v>
      </c>
      <c r="T378" s="2" t="s">
        <v>383</v>
      </c>
      <c r="U378" s="2" t="s">
        <v>382</v>
      </c>
      <c r="V378" s="274" t="s">
        <v>1456</v>
      </c>
      <c r="W378" s="540"/>
      <c r="X378" s="540"/>
      <c r="Y378" s="540"/>
      <c r="Z378" s="87" t="s">
        <v>1287</v>
      </c>
    </row>
    <row r="379" spans="2:26" ht="15.9" customHeight="1" x14ac:dyDescent="0.2">
      <c r="B379" s="278"/>
      <c r="C379" s="549" t="s">
        <v>1558</v>
      </c>
      <c r="D379" s="550"/>
      <c r="E379" s="52">
        <v>15</v>
      </c>
      <c r="F379" s="94">
        <v>10.3</v>
      </c>
      <c r="G379" s="87" t="s">
        <v>561</v>
      </c>
      <c r="H379" s="87" t="s">
        <v>511</v>
      </c>
      <c r="I379" s="87" t="s">
        <v>352</v>
      </c>
      <c r="J379" s="299" t="s">
        <v>352</v>
      </c>
      <c r="K379" s="551"/>
      <c r="L379" s="300"/>
      <c r="M379" s="87" t="s">
        <v>1111</v>
      </c>
      <c r="N379" s="87" t="s">
        <v>1455</v>
      </c>
      <c r="O379" s="218" t="s">
        <v>364</v>
      </c>
      <c r="P379" s="87" t="s">
        <v>782</v>
      </c>
      <c r="Q379" s="87"/>
      <c r="R379" s="87" t="s">
        <v>790</v>
      </c>
      <c r="S379" s="2" t="s">
        <v>378</v>
      </c>
      <c r="T379" s="2" t="s">
        <v>383</v>
      </c>
      <c r="U379" s="2" t="s">
        <v>382</v>
      </c>
      <c r="V379" s="274" t="s">
        <v>1456</v>
      </c>
      <c r="W379" s="540"/>
      <c r="X379" s="540"/>
      <c r="Y379" s="540"/>
      <c r="Z379" s="87" t="s">
        <v>1287</v>
      </c>
    </row>
    <row r="380" spans="2:26" ht="15.9" customHeight="1" x14ac:dyDescent="0.2">
      <c r="B380" s="278"/>
      <c r="C380" s="549" t="s">
        <v>767</v>
      </c>
      <c r="D380" s="550"/>
      <c r="E380" s="52">
        <v>16</v>
      </c>
      <c r="F380" s="94">
        <v>10.3</v>
      </c>
      <c r="G380" s="87" t="s">
        <v>561</v>
      </c>
      <c r="H380" s="87" t="s">
        <v>509</v>
      </c>
      <c r="I380" s="87" t="s">
        <v>352</v>
      </c>
      <c r="J380" s="299" t="s">
        <v>352</v>
      </c>
      <c r="K380" s="551"/>
      <c r="L380" s="300"/>
      <c r="M380" s="87" t="s">
        <v>777</v>
      </c>
      <c r="N380" s="87" t="s">
        <v>777</v>
      </c>
      <c r="O380" s="218" t="s">
        <v>364</v>
      </c>
      <c r="P380" s="87" t="s">
        <v>782</v>
      </c>
      <c r="Q380" s="87"/>
      <c r="R380" s="87" t="s">
        <v>776</v>
      </c>
      <c r="S380" s="2" t="s">
        <v>379</v>
      </c>
      <c r="T380" s="2" t="s">
        <v>379</v>
      </c>
      <c r="U380" s="2" t="s">
        <v>380</v>
      </c>
      <c r="V380" s="274" t="s">
        <v>777</v>
      </c>
      <c r="W380" s="540"/>
      <c r="X380" s="540"/>
      <c r="Y380" s="540"/>
      <c r="Z380" s="2" t="s">
        <v>846</v>
      </c>
    </row>
    <row r="381" spans="2:26" ht="15.9" customHeight="1" x14ac:dyDescent="0.2">
      <c r="B381" s="278"/>
      <c r="C381" s="549" t="s">
        <v>767</v>
      </c>
      <c r="D381" s="550"/>
      <c r="E381" s="52">
        <v>17</v>
      </c>
      <c r="F381" s="94">
        <v>10.3</v>
      </c>
      <c r="G381" s="87" t="s">
        <v>561</v>
      </c>
      <c r="H381" s="87" t="s">
        <v>509</v>
      </c>
      <c r="I381" s="87" t="s">
        <v>352</v>
      </c>
      <c r="J381" s="299" t="s">
        <v>352</v>
      </c>
      <c r="K381" s="551"/>
      <c r="L381" s="300"/>
      <c r="M381" s="87" t="s">
        <v>777</v>
      </c>
      <c r="N381" s="87" t="s">
        <v>777</v>
      </c>
      <c r="O381" s="218" t="s">
        <v>364</v>
      </c>
      <c r="P381" s="87" t="s">
        <v>782</v>
      </c>
      <c r="Q381" s="87"/>
      <c r="R381" s="87" t="s">
        <v>776</v>
      </c>
      <c r="S381" s="2" t="s">
        <v>379</v>
      </c>
      <c r="T381" s="2" t="s">
        <v>379</v>
      </c>
      <c r="U381" s="2" t="s">
        <v>380</v>
      </c>
      <c r="V381" s="274" t="s">
        <v>777</v>
      </c>
      <c r="W381" s="540"/>
      <c r="X381" s="540"/>
      <c r="Y381" s="540"/>
      <c r="Z381" s="2" t="s">
        <v>846</v>
      </c>
    </row>
    <row r="382" spans="2:26" ht="15.9" customHeight="1" x14ac:dyDescent="0.2">
      <c r="B382" s="278"/>
      <c r="C382" s="549" t="s">
        <v>767</v>
      </c>
      <c r="D382" s="550"/>
      <c r="E382" s="52">
        <v>18</v>
      </c>
      <c r="F382" s="94">
        <v>10.3</v>
      </c>
      <c r="G382" s="87" t="s">
        <v>561</v>
      </c>
      <c r="H382" s="87" t="s">
        <v>509</v>
      </c>
      <c r="I382" s="87" t="s">
        <v>352</v>
      </c>
      <c r="J382" s="274" t="s">
        <v>352</v>
      </c>
      <c r="K382" s="274"/>
      <c r="L382" s="274"/>
      <c r="M382" s="87" t="s">
        <v>777</v>
      </c>
      <c r="N382" s="87" t="s">
        <v>1474</v>
      </c>
      <c r="O382" s="218" t="s">
        <v>1304</v>
      </c>
      <c r="P382" s="87" t="s">
        <v>1304</v>
      </c>
      <c r="Q382" s="87"/>
      <c r="R382" s="87" t="s">
        <v>776</v>
      </c>
      <c r="S382" s="2" t="s">
        <v>378</v>
      </c>
      <c r="T382" s="2" t="s">
        <v>383</v>
      </c>
      <c r="U382" s="2" t="s">
        <v>382</v>
      </c>
      <c r="V382" s="274" t="s">
        <v>1456</v>
      </c>
      <c r="W382" s="540"/>
      <c r="X382" s="540"/>
      <c r="Y382" s="540"/>
      <c r="Z382" s="2" t="s">
        <v>1287</v>
      </c>
    </row>
    <row r="383" spans="2:26" ht="15.9" customHeight="1" x14ac:dyDescent="0.2">
      <c r="B383" s="278"/>
      <c r="C383" s="549" t="s">
        <v>1558</v>
      </c>
      <c r="D383" s="550"/>
      <c r="E383" s="52">
        <v>19</v>
      </c>
      <c r="F383" s="94">
        <v>10.3</v>
      </c>
      <c r="G383" s="87" t="s">
        <v>350</v>
      </c>
      <c r="H383" s="87" t="s">
        <v>375</v>
      </c>
      <c r="I383" s="87" t="s">
        <v>351</v>
      </c>
      <c r="J383" s="274" t="s">
        <v>559</v>
      </c>
      <c r="K383" s="274"/>
      <c r="L383" s="274"/>
      <c r="M383" s="87" t="s">
        <v>908</v>
      </c>
      <c r="N383" s="87" t="s">
        <v>1455</v>
      </c>
      <c r="O383" s="218" t="s">
        <v>364</v>
      </c>
      <c r="P383" s="87" t="s">
        <v>782</v>
      </c>
      <c r="Q383" s="87"/>
      <c r="R383" s="87" t="s">
        <v>1304</v>
      </c>
      <c r="S383" s="2" t="s">
        <v>378</v>
      </c>
      <c r="T383" s="2" t="s">
        <v>383</v>
      </c>
      <c r="U383" s="2" t="s">
        <v>382</v>
      </c>
      <c r="V383" s="274" t="s">
        <v>1456</v>
      </c>
      <c r="W383" s="540"/>
      <c r="X383" s="540"/>
      <c r="Y383" s="540"/>
      <c r="Z383" s="2" t="s">
        <v>795</v>
      </c>
    </row>
    <row r="384" spans="2:26" ht="15.9" customHeight="1" x14ac:dyDescent="0.2">
      <c r="B384" s="278"/>
      <c r="C384" s="549" t="s">
        <v>766</v>
      </c>
      <c r="D384" s="550"/>
      <c r="E384" s="52">
        <v>1</v>
      </c>
      <c r="F384" s="94">
        <v>10.6</v>
      </c>
      <c r="G384" s="87" t="s">
        <v>561</v>
      </c>
      <c r="H384" s="87" t="s">
        <v>510</v>
      </c>
      <c r="I384" s="87" t="s">
        <v>352</v>
      </c>
      <c r="J384" s="299" t="s">
        <v>352</v>
      </c>
      <c r="K384" s="551"/>
      <c r="L384" s="300"/>
      <c r="M384" s="87" t="s">
        <v>777</v>
      </c>
      <c r="N384" s="87" t="s">
        <v>777</v>
      </c>
      <c r="O384" s="218" t="s">
        <v>364</v>
      </c>
      <c r="P384" s="87" t="s">
        <v>782</v>
      </c>
      <c r="Q384" s="87"/>
      <c r="R384" s="87" t="s">
        <v>776</v>
      </c>
      <c r="S384" s="2" t="s">
        <v>379</v>
      </c>
      <c r="T384" s="2" t="s">
        <v>379</v>
      </c>
      <c r="U384" s="2" t="s">
        <v>380</v>
      </c>
      <c r="V384" s="274" t="s">
        <v>777</v>
      </c>
      <c r="W384" s="540"/>
      <c r="X384" s="540"/>
      <c r="Y384" s="540"/>
      <c r="Z384" s="2" t="s">
        <v>846</v>
      </c>
    </row>
    <row r="385" spans="2:26" ht="15.9" customHeight="1" x14ac:dyDescent="0.2">
      <c r="B385" s="278"/>
      <c r="C385" s="549" t="s">
        <v>766</v>
      </c>
      <c r="D385" s="550"/>
      <c r="E385" s="52">
        <v>2</v>
      </c>
      <c r="F385" s="94">
        <v>10.6</v>
      </c>
      <c r="G385" s="87" t="s">
        <v>561</v>
      </c>
      <c r="H385" s="87" t="s">
        <v>510</v>
      </c>
      <c r="I385" s="87" t="s">
        <v>352</v>
      </c>
      <c r="J385" s="299" t="s">
        <v>352</v>
      </c>
      <c r="K385" s="551"/>
      <c r="L385" s="300"/>
      <c r="M385" s="87" t="s">
        <v>777</v>
      </c>
      <c r="N385" s="87" t="s">
        <v>1455</v>
      </c>
      <c r="O385" s="218" t="s">
        <v>364</v>
      </c>
      <c r="P385" s="87" t="s">
        <v>782</v>
      </c>
      <c r="Q385" s="87"/>
      <c r="R385" s="87" t="s">
        <v>776</v>
      </c>
      <c r="S385" s="2" t="s">
        <v>378</v>
      </c>
      <c r="T385" s="2" t="s">
        <v>383</v>
      </c>
      <c r="U385" s="2" t="s">
        <v>382</v>
      </c>
      <c r="V385" s="299" t="s">
        <v>1456</v>
      </c>
      <c r="W385" s="551"/>
      <c r="X385" s="551"/>
      <c r="Y385" s="300"/>
      <c r="Z385" s="2" t="s">
        <v>1287</v>
      </c>
    </row>
    <row r="386" spans="2:26" ht="15.9" customHeight="1" x14ac:dyDescent="0.2">
      <c r="B386" s="278"/>
      <c r="C386" s="549" t="s">
        <v>1559</v>
      </c>
      <c r="D386" s="550"/>
      <c r="E386" s="52">
        <v>3</v>
      </c>
      <c r="F386" s="94">
        <v>10.6</v>
      </c>
      <c r="G386" s="87" t="s">
        <v>561</v>
      </c>
      <c r="H386" s="87" t="s">
        <v>512</v>
      </c>
      <c r="I386" s="87" t="s">
        <v>352</v>
      </c>
      <c r="J386" s="299" t="s">
        <v>352</v>
      </c>
      <c r="K386" s="551"/>
      <c r="L386" s="300"/>
      <c r="M386" s="87" t="s">
        <v>1135</v>
      </c>
      <c r="N386" s="87" t="s">
        <v>1455</v>
      </c>
      <c r="O386" s="218" t="s">
        <v>364</v>
      </c>
      <c r="P386" s="87" t="s">
        <v>782</v>
      </c>
      <c r="Q386" s="87"/>
      <c r="R386" s="87" t="s">
        <v>790</v>
      </c>
      <c r="S386" s="2" t="s">
        <v>378</v>
      </c>
      <c r="T386" s="2" t="s">
        <v>383</v>
      </c>
      <c r="U386" s="2" t="s">
        <v>382</v>
      </c>
      <c r="V386" s="274" t="s">
        <v>1456</v>
      </c>
      <c r="W386" s="540"/>
      <c r="X386" s="540"/>
      <c r="Y386" s="540"/>
      <c r="Z386" s="87" t="s">
        <v>1287</v>
      </c>
    </row>
    <row r="387" spans="2:26" ht="15.9" customHeight="1" x14ac:dyDescent="0.2">
      <c r="B387" s="278"/>
      <c r="C387" s="549" t="s">
        <v>1559</v>
      </c>
      <c r="D387" s="550"/>
      <c r="E387" s="52">
        <v>4</v>
      </c>
      <c r="F387" s="94">
        <v>10.6</v>
      </c>
      <c r="G387" s="87" t="s">
        <v>561</v>
      </c>
      <c r="H387" s="87" t="s">
        <v>512</v>
      </c>
      <c r="I387" s="87" t="s">
        <v>352</v>
      </c>
      <c r="J387" s="299" t="s">
        <v>352</v>
      </c>
      <c r="K387" s="551"/>
      <c r="L387" s="300"/>
      <c r="M387" s="87" t="s">
        <v>1104</v>
      </c>
      <c r="N387" s="87" t="s">
        <v>1455</v>
      </c>
      <c r="O387" s="218" t="s">
        <v>364</v>
      </c>
      <c r="P387" s="87" t="s">
        <v>782</v>
      </c>
      <c r="Q387" s="87"/>
      <c r="R387" s="87" t="s">
        <v>790</v>
      </c>
      <c r="S387" s="2" t="s">
        <v>378</v>
      </c>
      <c r="T387" s="2" t="s">
        <v>383</v>
      </c>
      <c r="U387" s="2" t="s">
        <v>382</v>
      </c>
      <c r="V387" s="274" t="s">
        <v>1456</v>
      </c>
      <c r="W387" s="540"/>
      <c r="X387" s="540"/>
      <c r="Y387" s="540"/>
      <c r="Z387" s="87" t="s">
        <v>1287</v>
      </c>
    </row>
    <row r="388" spans="2:26" ht="15.9" customHeight="1" x14ac:dyDescent="0.2">
      <c r="B388" s="278"/>
      <c r="C388" s="549" t="s">
        <v>1559</v>
      </c>
      <c r="D388" s="550"/>
      <c r="E388" s="52">
        <v>5</v>
      </c>
      <c r="F388" s="94">
        <v>10.6</v>
      </c>
      <c r="G388" s="87" t="s">
        <v>561</v>
      </c>
      <c r="H388" s="87" t="s">
        <v>512</v>
      </c>
      <c r="I388" s="87" t="s">
        <v>352</v>
      </c>
      <c r="J388" s="299" t="s">
        <v>352</v>
      </c>
      <c r="K388" s="551"/>
      <c r="L388" s="300"/>
      <c r="M388" s="87" t="s">
        <v>856</v>
      </c>
      <c r="N388" s="87" t="s">
        <v>1455</v>
      </c>
      <c r="O388" s="218" t="s">
        <v>364</v>
      </c>
      <c r="P388" s="87" t="s">
        <v>782</v>
      </c>
      <c r="Q388" s="87"/>
      <c r="R388" s="87" t="s">
        <v>790</v>
      </c>
      <c r="S388" s="2" t="s">
        <v>378</v>
      </c>
      <c r="T388" s="2" t="s">
        <v>383</v>
      </c>
      <c r="U388" s="2" t="s">
        <v>382</v>
      </c>
      <c r="V388" s="274" t="s">
        <v>1456</v>
      </c>
      <c r="W388" s="540"/>
      <c r="X388" s="540"/>
      <c r="Y388" s="540"/>
      <c r="Z388" s="87" t="s">
        <v>1287</v>
      </c>
    </row>
    <row r="389" spans="2:26" ht="15.9" customHeight="1" x14ac:dyDescent="0.2">
      <c r="B389" s="278"/>
      <c r="C389" s="549" t="s">
        <v>1559</v>
      </c>
      <c r="D389" s="550"/>
      <c r="E389" s="52">
        <v>6</v>
      </c>
      <c r="F389" s="94">
        <v>10.6</v>
      </c>
      <c r="G389" s="87" t="s">
        <v>561</v>
      </c>
      <c r="H389" s="87" t="s">
        <v>516</v>
      </c>
      <c r="I389" s="87" t="s">
        <v>352</v>
      </c>
      <c r="J389" s="299" t="s">
        <v>352</v>
      </c>
      <c r="K389" s="551"/>
      <c r="L389" s="300"/>
      <c r="M389" s="87" t="s">
        <v>1143</v>
      </c>
      <c r="N389" s="87" t="s">
        <v>1455</v>
      </c>
      <c r="O389" s="218" t="s">
        <v>364</v>
      </c>
      <c r="P389" s="87" t="s">
        <v>782</v>
      </c>
      <c r="Q389" s="87"/>
      <c r="R389" s="87" t="s">
        <v>790</v>
      </c>
      <c r="S389" s="2" t="s">
        <v>378</v>
      </c>
      <c r="T389" s="2" t="s">
        <v>383</v>
      </c>
      <c r="U389" s="2" t="s">
        <v>382</v>
      </c>
      <c r="V389" s="274" t="s">
        <v>1456</v>
      </c>
      <c r="W389" s="540"/>
      <c r="X389" s="540"/>
      <c r="Y389" s="540"/>
      <c r="Z389" s="87" t="s">
        <v>1287</v>
      </c>
    </row>
    <row r="390" spans="2:26" ht="15.9" customHeight="1" x14ac:dyDescent="0.2">
      <c r="B390" s="278"/>
      <c r="C390" s="549" t="s">
        <v>1559</v>
      </c>
      <c r="D390" s="550"/>
      <c r="E390" s="52">
        <v>7</v>
      </c>
      <c r="F390" s="94">
        <v>10.6</v>
      </c>
      <c r="G390" s="87" t="s">
        <v>561</v>
      </c>
      <c r="H390" s="87" t="s">
        <v>515</v>
      </c>
      <c r="I390" s="87" t="s">
        <v>352</v>
      </c>
      <c r="J390" s="299" t="s">
        <v>352</v>
      </c>
      <c r="K390" s="551"/>
      <c r="L390" s="300"/>
      <c r="M390" s="87" t="s">
        <v>1035</v>
      </c>
      <c r="N390" s="87" t="s">
        <v>1455</v>
      </c>
      <c r="O390" s="218" t="s">
        <v>364</v>
      </c>
      <c r="P390" s="87" t="s">
        <v>782</v>
      </c>
      <c r="Q390" s="87"/>
      <c r="R390" s="87" t="s">
        <v>790</v>
      </c>
      <c r="S390" s="2" t="s">
        <v>378</v>
      </c>
      <c r="T390" s="2" t="s">
        <v>383</v>
      </c>
      <c r="U390" s="2" t="s">
        <v>382</v>
      </c>
      <c r="V390" s="274" t="s">
        <v>1456</v>
      </c>
      <c r="W390" s="540"/>
      <c r="X390" s="540"/>
      <c r="Y390" s="540"/>
      <c r="Z390" s="87" t="s">
        <v>1287</v>
      </c>
    </row>
    <row r="391" spans="2:26" ht="15.9" customHeight="1" x14ac:dyDescent="0.2">
      <c r="B391" s="278"/>
      <c r="C391" s="549" t="s">
        <v>766</v>
      </c>
      <c r="D391" s="550"/>
      <c r="E391" s="52">
        <v>8</v>
      </c>
      <c r="F391" s="94">
        <v>10.6</v>
      </c>
      <c r="G391" s="87" t="s">
        <v>561</v>
      </c>
      <c r="H391" s="87" t="s">
        <v>509</v>
      </c>
      <c r="I391" s="87" t="s">
        <v>352</v>
      </c>
      <c r="J391" s="299" t="s">
        <v>352</v>
      </c>
      <c r="K391" s="551"/>
      <c r="L391" s="300"/>
      <c r="M391" s="87" t="s">
        <v>777</v>
      </c>
      <c r="N391" s="87" t="s">
        <v>1455</v>
      </c>
      <c r="O391" s="218" t="s">
        <v>364</v>
      </c>
      <c r="P391" s="87" t="s">
        <v>782</v>
      </c>
      <c r="Q391" s="87"/>
      <c r="R391" s="87" t="s">
        <v>776</v>
      </c>
      <c r="S391" s="2" t="s">
        <v>378</v>
      </c>
      <c r="T391" s="2" t="s">
        <v>383</v>
      </c>
      <c r="U391" s="2" t="s">
        <v>382</v>
      </c>
      <c r="V391" s="299" t="s">
        <v>1456</v>
      </c>
      <c r="W391" s="551"/>
      <c r="X391" s="551"/>
      <c r="Y391" s="300"/>
      <c r="Z391" s="2" t="s">
        <v>1287</v>
      </c>
    </row>
    <row r="392" spans="2:26" ht="15.9" customHeight="1" x14ac:dyDescent="0.2">
      <c r="B392" s="278"/>
      <c r="C392" s="549" t="s">
        <v>766</v>
      </c>
      <c r="D392" s="550"/>
      <c r="E392" s="52">
        <v>9</v>
      </c>
      <c r="F392" s="94">
        <v>10.6</v>
      </c>
      <c r="G392" s="87" t="s">
        <v>561</v>
      </c>
      <c r="H392" s="87" t="s">
        <v>509</v>
      </c>
      <c r="I392" s="87" t="s">
        <v>352</v>
      </c>
      <c r="J392" s="299" t="s">
        <v>352</v>
      </c>
      <c r="K392" s="551"/>
      <c r="L392" s="300"/>
      <c r="M392" s="87" t="s">
        <v>777</v>
      </c>
      <c r="N392" s="87" t="s">
        <v>1455</v>
      </c>
      <c r="O392" s="218" t="s">
        <v>364</v>
      </c>
      <c r="P392" s="87" t="s">
        <v>782</v>
      </c>
      <c r="Q392" s="87"/>
      <c r="R392" s="87" t="s">
        <v>776</v>
      </c>
      <c r="S392" s="2" t="s">
        <v>378</v>
      </c>
      <c r="T392" s="2" t="s">
        <v>383</v>
      </c>
      <c r="U392" s="2" t="s">
        <v>382</v>
      </c>
      <c r="V392" s="299" t="s">
        <v>1456</v>
      </c>
      <c r="W392" s="551"/>
      <c r="X392" s="551"/>
      <c r="Y392" s="300"/>
      <c r="Z392" s="2" t="s">
        <v>1287</v>
      </c>
    </row>
    <row r="393" spans="2:26" ht="15.9" customHeight="1" x14ac:dyDescent="0.2">
      <c r="B393" s="278"/>
      <c r="C393" s="549" t="s">
        <v>766</v>
      </c>
      <c r="D393" s="550"/>
      <c r="E393" s="52">
        <v>10</v>
      </c>
      <c r="F393" s="94">
        <v>10.6</v>
      </c>
      <c r="G393" s="87" t="s">
        <v>561</v>
      </c>
      <c r="H393" s="87" t="s">
        <v>509</v>
      </c>
      <c r="I393" s="87" t="s">
        <v>352</v>
      </c>
      <c r="J393" s="299" t="s">
        <v>352</v>
      </c>
      <c r="K393" s="551"/>
      <c r="L393" s="300"/>
      <c r="M393" s="87" t="s">
        <v>777</v>
      </c>
      <c r="N393" s="87" t="s">
        <v>777</v>
      </c>
      <c r="O393" s="218" t="s">
        <v>364</v>
      </c>
      <c r="P393" s="87" t="s">
        <v>782</v>
      </c>
      <c r="Q393" s="87"/>
      <c r="R393" s="87" t="s">
        <v>776</v>
      </c>
      <c r="S393" s="2" t="s">
        <v>379</v>
      </c>
      <c r="T393" s="2" t="s">
        <v>379</v>
      </c>
      <c r="U393" s="2" t="s">
        <v>380</v>
      </c>
      <c r="V393" s="274" t="s">
        <v>777</v>
      </c>
      <c r="W393" s="540"/>
      <c r="X393" s="540"/>
      <c r="Y393" s="540"/>
      <c r="Z393" s="2" t="s">
        <v>846</v>
      </c>
    </row>
    <row r="394" spans="2:26" ht="15.9" customHeight="1" x14ac:dyDescent="0.2">
      <c r="B394" s="278"/>
      <c r="C394" s="549" t="s">
        <v>766</v>
      </c>
      <c r="D394" s="550"/>
      <c r="E394" s="52">
        <v>11</v>
      </c>
      <c r="F394" s="94">
        <v>10.6</v>
      </c>
      <c r="G394" s="87" t="s">
        <v>561</v>
      </c>
      <c r="H394" s="87" t="s">
        <v>509</v>
      </c>
      <c r="I394" s="87" t="s">
        <v>352</v>
      </c>
      <c r="J394" s="274" t="s">
        <v>352</v>
      </c>
      <c r="K394" s="274"/>
      <c r="L394" s="274"/>
      <c r="M394" s="87" t="s">
        <v>777</v>
      </c>
      <c r="N394" s="87" t="s">
        <v>1474</v>
      </c>
      <c r="O394" s="218" t="s">
        <v>1304</v>
      </c>
      <c r="P394" s="87" t="s">
        <v>1304</v>
      </c>
      <c r="Q394" s="87"/>
      <c r="R394" s="87" t="s">
        <v>776</v>
      </c>
      <c r="S394" s="2" t="s">
        <v>378</v>
      </c>
      <c r="T394" s="2" t="s">
        <v>383</v>
      </c>
      <c r="U394" s="2" t="s">
        <v>382</v>
      </c>
      <c r="V394" s="274" t="s">
        <v>1456</v>
      </c>
      <c r="W394" s="540"/>
      <c r="X394" s="540"/>
      <c r="Y394" s="540"/>
      <c r="Z394" s="2" t="s">
        <v>1287</v>
      </c>
    </row>
    <row r="395" spans="2:26" ht="15.9" customHeight="1" x14ac:dyDescent="0.2">
      <c r="B395" s="278"/>
      <c r="C395" s="549" t="s">
        <v>1559</v>
      </c>
      <c r="D395" s="550"/>
      <c r="E395" s="52">
        <v>12</v>
      </c>
      <c r="F395" s="94">
        <v>10.6</v>
      </c>
      <c r="G395" s="87" t="s">
        <v>350</v>
      </c>
      <c r="H395" s="87" t="s">
        <v>375</v>
      </c>
      <c r="I395" s="87" t="s">
        <v>352</v>
      </c>
      <c r="J395" s="274" t="s">
        <v>359</v>
      </c>
      <c r="K395" s="274"/>
      <c r="L395" s="274"/>
      <c r="M395" s="87" t="s">
        <v>1145</v>
      </c>
      <c r="N395" s="87" t="s">
        <v>1474</v>
      </c>
      <c r="O395" s="218" t="s">
        <v>1304</v>
      </c>
      <c r="P395" s="87" t="s">
        <v>1304</v>
      </c>
      <c r="Q395" s="87"/>
      <c r="R395" s="87" t="s">
        <v>1304</v>
      </c>
      <c r="S395" s="2" t="s">
        <v>378</v>
      </c>
      <c r="T395" s="2" t="s">
        <v>383</v>
      </c>
      <c r="U395" s="2" t="s">
        <v>382</v>
      </c>
      <c r="V395" s="274" t="s">
        <v>1456</v>
      </c>
      <c r="W395" s="540"/>
      <c r="X395" s="540"/>
      <c r="Y395" s="540"/>
      <c r="Z395" s="2" t="s">
        <v>359</v>
      </c>
    </row>
    <row r="396" spans="2:26" ht="15.9" customHeight="1" x14ac:dyDescent="0.2">
      <c r="B396" s="278"/>
      <c r="C396" s="549" t="s">
        <v>765</v>
      </c>
      <c r="D396" s="550"/>
      <c r="E396" s="52">
        <v>1</v>
      </c>
      <c r="F396" s="94">
        <v>10.3</v>
      </c>
      <c r="G396" s="87" t="s">
        <v>561</v>
      </c>
      <c r="H396" s="87" t="s">
        <v>510</v>
      </c>
      <c r="I396" s="87" t="s">
        <v>352</v>
      </c>
      <c r="J396" s="299" t="s">
        <v>352</v>
      </c>
      <c r="K396" s="551"/>
      <c r="L396" s="300"/>
      <c r="M396" s="87" t="s">
        <v>777</v>
      </c>
      <c r="N396" s="87" t="s">
        <v>777</v>
      </c>
      <c r="O396" s="218" t="s">
        <v>364</v>
      </c>
      <c r="P396" s="87" t="s">
        <v>782</v>
      </c>
      <c r="Q396" s="87"/>
      <c r="R396" s="87" t="s">
        <v>776</v>
      </c>
      <c r="S396" s="2" t="s">
        <v>379</v>
      </c>
      <c r="T396" s="2" t="s">
        <v>379</v>
      </c>
      <c r="U396" s="2" t="s">
        <v>380</v>
      </c>
      <c r="V396" s="274" t="s">
        <v>777</v>
      </c>
      <c r="W396" s="540"/>
      <c r="X396" s="540"/>
      <c r="Y396" s="540"/>
      <c r="Z396" s="2" t="s">
        <v>846</v>
      </c>
    </row>
    <row r="397" spans="2:26" ht="15.9" customHeight="1" x14ac:dyDescent="0.2">
      <c r="B397" s="278"/>
      <c r="C397" s="549" t="s">
        <v>1560</v>
      </c>
      <c r="D397" s="550"/>
      <c r="E397" s="52">
        <v>2</v>
      </c>
      <c r="F397" s="94">
        <v>10.3</v>
      </c>
      <c r="G397" s="87" t="s">
        <v>561</v>
      </c>
      <c r="H397" s="87" t="s">
        <v>516</v>
      </c>
      <c r="I397" s="87" t="s">
        <v>352</v>
      </c>
      <c r="J397" s="299" t="s">
        <v>352</v>
      </c>
      <c r="K397" s="551"/>
      <c r="L397" s="300"/>
      <c r="M397" s="87" t="s">
        <v>983</v>
      </c>
      <c r="N397" s="87" t="s">
        <v>1455</v>
      </c>
      <c r="O397" s="218" t="s">
        <v>364</v>
      </c>
      <c r="P397" s="87" t="s">
        <v>782</v>
      </c>
      <c r="Q397" s="87"/>
      <c r="R397" s="87" t="s">
        <v>790</v>
      </c>
      <c r="S397" s="2" t="s">
        <v>378</v>
      </c>
      <c r="T397" s="2" t="s">
        <v>383</v>
      </c>
      <c r="U397" s="2" t="s">
        <v>382</v>
      </c>
      <c r="V397" s="274" t="s">
        <v>1456</v>
      </c>
      <c r="W397" s="540"/>
      <c r="X397" s="540"/>
      <c r="Y397" s="540"/>
      <c r="Z397" s="87" t="s">
        <v>1287</v>
      </c>
    </row>
    <row r="398" spans="2:26" ht="15.9" customHeight="1" x14ac:dyDescent="0.2">
      <c r="B398" s="278"/>
      <c r="C398" s="549" t="s">
        <v>1560</v>
      </c>
      <c r="D398" s="550"/>
      <c r="E398" s="52">
        <v>3</v>
      </c>
      <c r="F398" s="94">
        <v>10.3</v>
      </c>
      <c r="G398" s="87" t="s">
        <v>561</v>
      </c>
      <c r="H398" s="87" t="s">
        <v>516</v>
      </c>
      <c r="I398" s="87" t="s">
        <v>351</v>
      </c>
      <c r="J398" s="274" t="s">
        <v>559</v>
      </c>
      <c r="K398" s="274"/>
      <c r="L398" s="274"/>
      <c r="M398" s="87" t="s">
        <v>783</v>
      </c>
      <c r="N398" s="87" t="s">
        <v>1455</v>
      </c>
      <c r="O398" s="218" t="s">
        <v>62</v>
      </c>
      <c r="P398" s="87" t="s">
        <v>62</v>
      </c>
      <c r="Q398" s="87" t="s">
        <v>62</v>
      </c>
      <c r="R398" s="87" t="s">
        <v>776</v>
      </c>
      <c r="S398" s="2" t="s">
        <v>379</v>
      </c>
      <c r="T398" s="2" t="s">
        <v>379</v>
      </c>
      <c r="U398" s="2" t="s">
        <v>380</v>
      </c>
      <c r="V398" s="274" t="s">
        <v>1561</v>
      </c>
      <c r="W398" s="540"/>
      <c r="X398" s="540"/>
      <c r="Y398" s="540"/>
      <c r="Z398" s="2"/>
    </row>
    <row r="399" spans="2:26" ht="15.9" customHeight="1" x14ac:dyDescent="0.2">
      <c r="B399" s="278"/>
      <c r="C399" s="549" t="s">
        <v>765</v>
      </c>
      <c r="D399" s="550"/>
      <c r="E399" s="52">
        <v>4</v>
      </c>
      <c r="F399" s="94">
        <v>10.3</v>
      </c>
      <c r="G399" s="87" t="s">
        <v>561</v>
      </c>
      <c r="H399" s="87" t="s">
        <v>516</v>
      </c>
      <c r="I399" s="87" t="s">
        <v>352</v>
      </c>
      <c r="J399" s="299" t="s">
        <v>352</v>
      </c>
      <c r="K399" s="551"/>
      <c r="L399" s="300"/>
      <c r="M399" s="87" t="s">
        <v>777</v>
      </c>
      <c r="N399" s="87" t="s">
        <v>777</v>
      </c>
      <c r="O399" s="218" t="s">
        <v>364</v>
      </c>
      <c r="P399" s="87" t="s">
        <v>782</v>
      </c>
      <c r="Q399" s="87"/>
      <c r="R399" s="87" t="s">
        <v>776</v>
      </c>
      <c r="S399" s="2" t="s">
        <v>379</v>
      </c>
      <c r="T399" s="2" t="s">
        <v>379</v>
      </c>
      <c r="U399" s="2" t="s">
        <v>380</v>
      </c>
      <c r="V399" s="274" t="s">
        <v>777</v>
      </c>
      <c r="W399" s="540"/>
      <c r="X399" s="540"/>
      <c r="Y399" s="540"/>
      <c r="Z399" s="2" t="s">
        <v>846</v>
      </c>
    </row>
    <row r="400" spans="2:26" ht="15.9" customHeight="1" x14ac:dyDescent="0.2">
      <c r="B400" s="278"/>
      <c r="C400" s="549" t="s">
        <v>1560</v>
      </c>
      <c r="D400" s="550"/>
      <c r="E400" s="52">
        <v>5</v>
      </c>
      <c r="F400" s="94">
        <v>10.3</v>
      </c>
      <c r="G400" s="87" t="s">
        <v>561</v>
      </c>
      <c r="H400" s="87" t="s">
        <v>513</v>
      </c>
      <c r="I400" s="87" t="s">
        <v>352</v>
      </c>
      <c r="J400" s="299" t="s">
        <v>352</v>
      </c>
      <c r="K400" s="551"/>
      <c r="L400" s="300"/>
      <c r="M400" s="87" t="s">
        <v>1002</v>
      </c>
      <c r="N400" s="87" t="s">
        <v>1455</v>
      </c>
      <c r="O400" s="218" t="s">
        <v>363</v>
      </c>
      <c r="P400" s="87" t="s">
        <v>782</v>
      </c>
      <c r="Q400" s="87"/>
      <c r="R400" s="87" t="s">
        <v>790</v>
      </c>
      <c r="S400" s="2" t="s">
        <v>378</v>
      </c>
      <c r="T400" s="2" t="s">
        <v>383</v>
      </c>
      <c r="U400" s="2" t="s">
        <v>382</v>
      </c>
      <c r="V400" s="274" t="s">
        <v>1456</v>
      </c>
      <c r="W400" s="540"/>
      <c r="X400" s="540"/>
      <c r="Y400" s="540"/>
      <c r="Z400" s="87" t="s">
        <v>1287</v>
      </c>
    </row>
    <row r="401" spans="2:26" ht="15.9" customHeight="1" x14ac:dyDescent="0.2">
      <c r="B401" s="278"/>
      <c r="C401" s="549" t="s">
        <v>1560</v>
      </c>
      <c r="D401" s="550"/>
      <c r="E401" s="52">
        <v>6</v>
      </c>
      <c r="F401" s="94">
        <v>10.3</v>
      </c>
      <c r="G401" s="87" t="s">
        <v>561</v>
      </c>
      <c r="H401" s="87" t="s">
        <v>513</v>
      </c>
      <c r="I401" s="87" t="s">
        <v>352</v>
      </c>
      <c r="J401" s="299" t="s">
        <v>352</v>
      </c>
      <c r="K401" s="551"/>
      <c r="L401" s="300"/>
      <c r="M401" s="87" t="s">
        <v>984</v>
      </c>
      <c r="N401" s="87" t="s">
        <v>1455</v>
      </c>
      <c r="O401" s="218" t="s">
        <v>363</v>
      </c>
      <c r="P401" s="87" t="s">
        <v>782</v>
      </c>
      <c r="Q401" s="87"/>
      <c r="R401" s="87" t="s">
        <v>781</v>
      </c>
      <c r="S401" s="2" t="s">
        <v>378</v>
      </c>
      <c r="T401" s="2" t="s">
        <v>383</v>
      </c>
      <c r="U401" s="2" t="s">
        <v>382</v>
      </c>
      <c r="V401" s="274" t="s">
        <v>1456</v>
      </c>
      <c r="W401" s="540"/>
      <c r="X401" s="540"/>
      <c r="Y401" s="540"/>
      <c r="Z401" s="87" t="s">
        <v>1363</v>
      </c>
    </row>
    <row r="402" spans="2:26" ht="15.9" customHeight="1" x14ac:dyDescent="0.2">
      <c r="B402" s="278"/>
      <c r="C402" s="549" t="s">
        <v>1560</v>
      </c>
      <c r="D402" s="550"/>
      <c r="E402" s="52">
        <v>7</v>
      </c>
      <c r="F402" s="94">
        <v>10.3</v>
      </c>
      <c r="G402" s="87" t="s">
        <v>561</v>
      </c>
      <c r="H402" s="87" t="s">
        <v>513</v>
      </c>
      <c r="I402" s="87" t="s">
        <v>352</v>
      </c>
      <c r="J402" s="299" t="s">
        <v>352</v>
      </c>
      <c r="K402" s="551"/>
      <c r="L402" s="300"/>
      <c r="M402" s="87" t="s">
        <v>1035</v>
      </c>
      <c r="N402" s="87" t="s">
        <v>1495</v>
      </c>
      <c r="O402" s="218" t="s">
        <v>364</v>
      </c>
      <c r="P402" s="87" t="s">
        <v>782</v>
      </c>
      <c r="Q402" s="87"/>
      <c r="R402" s="87" t="s">
        <v>781</v>
      </c>
      <c r="S402" s="2" t="s">
        <v>378</v>
      </c>
      <c r="T402" s="2" t="s">
        <v>383</v>
      </c>
      <c r="U402" s="2" t="s">
        <v>382</v>
      </c>
      <c r="V402" s="274" t="s">
        <v>1456</v>
      </c>
      <c r="W402" s="540"/>
      <c r="X402" s="540"/>
      <c r="Y402" s="540"/>
      <c r="Z402" s="87" t="s">
        <v>1363</v>
      </c>
    </row>
    <row r="403" spans="2:26" ht="15.9" customHeight="1" x14ac:dyDescent="0.2">
      <c r="B403" s="278"/>
      <c r="C403" s="549" t="s">
        <v>765</v>
      </c>
      <c r="D403" s="550"/>
      <c r="E403" s="52">
        <v>8</v>
      </c>
      <c r="F403" s="94">
        <v>10.3</v>
      </c>
      <c r="G403" s="87" t="s">
        <v>561</v>
      </c>
      <c r="H403" s="87" t="s">
        <v>515</v>
      </c>
      <c r="I403" s="87" t="s">
        <v>352</v>
      </c>
      <c r="J403" s="299" t="s">
        <v>352</v>
      </c>
      <c r="K403" s="551"/>
      <c r="L403" s="300"/>
      <c r="M403" s="87" t="s">
        <v>777</v>
      </c>
      <c r="N403" s="87" t="s">
        <v>777</v>
      </c>
      <c r="O403" s="218" t="s">
        <v>364</v>
      </c>
      <c r="P403" s="87" t="s">
        <v>782</v>
      </c>
      <c r="Q403" s="87"/>
      <c r="R403" s="87" t="s">
        <v>776</v>
      </c>
      <c r="S403" s="2" t="s">
        <v>379</v>
      </c>
      <c r="T403" s="2" t="s">
        <v>379</v>
      </c>
      <c r="U403" s="2" t="s">
        <v>380</v>
      </c>
      <c r="V403" s="274" t="s">
        <v>777</v>
      </c>
      <c r="W403" s="540"/>
      <c r="X403" s="540"/>
      <c r="Y403" s="540"/>
      <c r="Z403" s="2" t="s">
        <v>846</v>
      </c>
    </row>
    <row r="404" spans="2:26" ht="15.9" customHeight="1" x14ac:dyDescent="0.2">
      <c r="B404" s="278"/>
      <c r="C404" s="549" t="s">
        <v>765</v>
      </c>
      <c r="D404" s="550"/>
      <c r="E404" s="52">
        <v>9</v>
      </c>
      <c r="F404" s="94">
        <v>10.3</v>
      </c>
      <c r="G404" s="87" t="s">
        <v>561</v>
      </c>
      <c r="H404" s="87" t="s">
        <v>509</v>
      </c>
      <c r="I404" s="87" t="s">
        <v>352</v>
      </c>
      <c r="J404" s="299" t="s">
        <v>352</v>
      </c>
      <c r="K404" s="551"/>
      <c r="L404" s="300"/>
      <c r="M404" s="87" t="s">
        <v>777</v>
      </c>
      <c r="N404" s="87" t="s">
        <v>1455</v>
      </c>
      <c r="O404" s="218" t="s">
        <v>364</v>
      </c>
      <c r="P404" s="87" t="s">
        <v>782</v>
      </c>
      <c r="Q404" s="87"/>
      <c r="R404" s="87" t="s">
        <v>776</v>
      </c>
      <c r="S404" s="2" t="s">
        <v>378</v>
      </c>
      <c r="T404" s="2" t="s">
        <v>383</v>
      </c>
      <c r="U404" s="2" t="s">
        <v>382</v>
      </c>
      <c r="V404" s="299" t="s">
        <v>1456</v>
      </c>
      <c r="W404" s="551"/>
      <c r="X404" s="551"/>
      <c r="Y404" s="300"/>
      <c r="Z404" s="2" t="s">
        <v>1287</v>
      </c>
    </row>
    <row r="405" spans="2:26" ht="15.9" customHeight="1" x14ac:dyDescent="0.2">
      <c r="B405" s="278"/>
      <c r="C405" s="549" t="s">
        <v>1560</v>
      </c>
      <c r="D405" s="550"/>
      <c r="E405" s="52">
        <v>10</v>
      </c>
      <c r="F405" s="94">
        <v>10.3</v>
      </c>
      <c r="G405" s="87" t="s">
        <v>350</v>
      </c>
      <c r="H405" s="87" t="s">
        <v>375</v>
      </c>
      <c r="I405" s="87" t="s">
        <v>352</v>
      </c>
      <c r="J405" s="274" t="s">
        <v>359</v>
      </c>
      <c r="K405" s="274"/>
      <c r="L405" s="274"/>
      <c r="M405" s="87" t="s">
        <v>1154</v>
      </c>
      <c r="N405" s="87" t="s">
        <v>1474</v>
      </c>
      <c r="O405" s="218" t="s">
        <v>1304</v>
      </c>
      <c r="P405" s="87" t="s">
        <v>1304</v>
      </c>
      <c r="Q405" s="87"/>
      <c r="R405" s="87" t="s">
        <v>1304</v>
      </c>
      <c r="S405" s="2" t="s">
        <v>378</v>
      </c>
      <c r="T405" s="2" t="s">
        <v>383</v>
      </c>
      <c r="U405" s="2" t="s">
        <v>382</v>
      </c>
      <c r="V405" s="274" t="s">
        <v>1456</v>
      </c>
      <c r="W405" s="540"/>
      <c r="X405" s="540"/>
      <c r="Y405" s="540"/>
      <c r="Z405" s="2" t="s">
        <v>359</v>
      </c>
    </row>
    <row r="406" spans="2:26" ht="15.9" customHeight="1" x14ac:dyDescent="0.2">
      <c r="B406" s="278"/>
      <c r="C406" s="549" t="s">
        <v>764</v>
      </c>
      <c r="D406" s="550"/>
      <c r="E406" s="52">
        <v>1</v>
      </c>
      <c r="F406" s="94">
        <v>10.5</v>
      </c>
      <c r="G406" s="87" t="s">
        <v>561</v>
      </c>
      <c r="H406" s="87" t="s">
        <v>510</v>
      </c>
      <c r="I406" s="87" t="s">
        <v>352</v>
      </c>
      <c r="J406" s="299" t="s">
        <v>352</v>
      </c>
      <c r="K406" s="551"/>
      <c r="L406" s="300"/>
      <c r="M406" s="87" t="s">
        <v>777</v>
      </c>
      <c r="N406" s="87" t="s">
        <v>777</v>
      </c>
      <c r="O406" s="218" t="s">
        <v>364</v>
      </c>
      <c r="P406" s="87" t="s">
        <v>782</v>
      </c>
      <c r="Q406" s="87"/>
      <c r="R406" s="87" t="s">
        <v>776</v>
      </c>
      <c r="S406" s="2" t="s">
        <v>379</v>
      </c>
      <c r="T406" s="2" t="s">
        <v>379</v>
      </c>
      <c r="U406" s="2" t="s">
        <v>380</v>
      </c>
      <c r="V406" s="274" t="s">
        <v>777</v>
      </c>
      <c r="W406" s="540"/>
      <c r="X406" s="540"/>
      <c r="Y406" s="540"/>
      <c r="Z406" s="2" t="s">
        <v>846</v>
      </c>
    </row>
    <row r="407" spans="2:26" ht="15.9" customHeight="1" x14ac:dyDescent="0.2">
      <c r="B407" s="278"/>
      <c r="C407" s="549" t="s">
        <v>764</v>
      </c>
      <c r="D407" s="550"/>
      <c r="E407" s="52">
        <v>2</v>
      </c>
      <c r="F407" s="94">
        <v>10.5</v>
      </c>
      <c r="G407" s="87" t="s">
        <v>561</v>
      </c>
      <c r="H407" s="87" t="s">
        <v>510</v>
      </c>
      <c r="I407" s="87" t="s">
        <v>352</v>
      </c>
      <c r="J407" s="274" t="s">
        <v>352</v>
      </c>
      <c r="K407" s="274"/>
      <c r="L407" s="274"/>
      <c r="M407" s="87" t="s">
        <v>777</v>
      </c>
      <c r="N407" s="87" t="s">
        <v>1455</v>
      </c>
      <c r="O407" s="218" t="s">
        <v>364</v>
      </c>
      <c r="P407" s="87" t="s">
        <v>782</v>
      </c>
      <c r="Q407" s="87"/>
      <c r="R407" s="87" t="s">
        <v>776</v>
      </c>
      <c r="S407" s="2" t="s">
        <v>378</v>
      </c>
      <c r="T407" s="2" t="s">
        <v>383</v>
      </c>
      <c r="U407" s="2" t="s">
        <v>382</v>
      </c>
      <c r="V407" s="274" t="s">
        <v>1456</v>
      </c>
      <c r="W407" s="540"/>
      <c r="X407" s="540"/>
      <c r="Y407" s="540"/>
      <c r="Z407" s="2" t="s">
        <v>1287</v>
      </c>
    </row>
    <row r="408" spans="2:26" ht="15.9" customHeight="1" x14ac:dyDescent="0.2">
      <c r="B408" s="278"/>
      <c r="C408" s="549" t="s">
        <v>764</v>
      </c>
      <c r="D408" s="550"/>
      <c r="E408" s="52">
        <v>3</v>
      </c>
      <c r="F408" s="94">
        <v>10.5</v>
      </c>
      <c r="G408" s="87" t="s">
        <v>561</v>
      </c>
      <c r="H408" s="87" t="s">
        <v>510</v>
      </c>
      <c r="I408" s="87" t="s">
        <v>352</v>
      </c>
      <c r="J408" s="299" t="s">
        <v>352</v>
      </c>
      <c r="K408" s="551"/>
      <c r="L408" s="300"/>
      <c r="M408" s="87" t="s">
        <v>777</v>
      </c>
      <c r="N408" s="87" t="s">
        <v>777</v>
      </c>
      <c r="O408" s="218" t="s">
        <v>364</v>
      </c>
      <c r="P408" s="87" t="s">
        <v>782</v>
      </c>
      <c r="Q408" s="87"/>
      <c r="R408" s="87" t="s">
        <v>776</v>
      </c>
      <c r="S408" s="2" t="s">
        <v>379</v>
      </c>
      <c r="T408" s="2" t="s">
        <v>379</v>
      </c>
      <c r="U408" s="2" t="s">
        <v>380</v>
      </c>
      <c r="V408" s="274" t="s">
        <v>777</v>
      </c>
      <c r="W408" s="540"/>
      <c r="X408" s="540"/>
      <c r="Y408" s="540"/>
      <c r="Z408" s="2" t="s">
        <v>846</v>
      </c>
    </row>
    <row r="409" spans="2:26" ht="15.9" customHeight="1" x14ac:dyDescent="0.2">
      <c r="B409" s="278"/>
      <c r="C409" s="549" t="s">
        <v>1562</v>
      </c>
      <c r="D409" s="550"/>
      <c r="E409" s="52">
        <v>4</v>
      </c>
      <c r="F409" s="94">
        <v>10.5</v>
      </c>
      <c r="G409" s="87" t="s">
        <v>561</v>
      </c>
      <c r="H409" s="87" t="s">
        <v>513</v>
      </c>
      <c r="I409" s="87" t="s">
        <v>352</v>
      </c>
      <c r="J409" s="299" t="s">
        <v>352</v>
      </c>
      <c r="K409" s="551"/>
      <c r="L409" s="300"/>
      <c r="M409" s="87" t="s">
        <v>984</v>
      </c>
      <c r="N409" s="87" t="s">
        <v>1495</v>
      </c>
      <c r="O409" s="218" t="s">
        <v>364</v>
      </c>
      <c r="P409" s="87" t="s">
        <v>782</v>
      </c>
      <c r="Q409" s="87"/>
      <c r="R409" s="87" t="s">
        <v>781</v>
      </c>
      <c r="S409" s="2" t="s">
        <v>378</v>
      </c>
      <c r="T409" s="2" t="s">
        <v>383</v>
      </c>
      <c r="U409" s="2" t="s">
        <v>382</v>
      </c>
      <c r="V409" s="274" t="s">
        <v>1456</v>
      </c>
      <c r="W409" s="540"/>
      <c r="X409" s="540"/>
      <c r="Y409" s="540"/>
      <c r="Z409" s="87" t="s">
        <v>1363</v>
      </c>
    </row>
    <row r="410" spans="2:26" ht="15.9" customHeight="1" x14ac:dyDescent="0.2">
      <c r="B410" s="278"/>
      <c r="C410" s="549" t="s">
        <v>1562</v>
      </c>
      <c r="D410" s="550"/>
      <c r="E410" s="52">
        <v>5</v>
      </c>
      <c r="F410" s="94">
        <v>10.5</v>
      </c>
      <c r="G410" s="87" t="s">
        <v>350</v>
      </c>
      <c r="H410" s="87" t="s">
        <v>373</v>
      </c>
      <c r="I410" s="87" t="s">
        <v>351</v>
      </c>
      <c r="J410" s="274" t="s">
        <v>559</v>
      </c>
      <c r="K410" s="274"/>
      <c r="L410" s="274"/>
      <c r="M410" s="87" t="s">
        <v>849</v>
      </c>
      <c r="N410" s="87" t="s">
        <v>1455</v>
      </c>
      <c r="O410" s="218" t="s">
        <v>363</v>
      </c>
      <c r="P410" s="87" t="s">
        <v>782</v>
      </c>
      <c r="Q410" s="87"/>
      <c r="R410" s="87" t="s">
        <v>1304</v>
      </c>
      <c r="S410" s="2" t="s">
        <v>378</v>
      </c>
      <c r="T410" s="2" t="s">
        <v>383</v>
      </c>
      <c r="U410" s="2" t="s">
        <v>382</v>
      </c>
      <c r="V410" s="274" t="s">
        <v>1456</v>
      </c>
      <c r="W410" s="540"/>
      <c r="X410" s="540"/>
      <c r="Y410" s="540"/>
      <c r="Z410" s="2" t="s">
        <v>795</v>
      </c>
    </row>
    <row r="411" spans="2:26" ht="15.9" customHeight="1" x14ac:dyDescent="0.2">
      <c r="B411" s="278"/>
      <c r="C411" s="549" t="s">
        <v>1562</v>
      </c>
      <c r="D411" s="550"/>
      <c r="E411" s="52">
        <v>6</v>
      </c>
      <c r="F411" s="94">
        <v>10.5</v>
      </c>
      <c r="G411" s="87" t="s">
        <v>350</v>
      </c>
      <c r="H411" s="87" t="s">
        <v>375</v>
      </c>
      <c r="I411" s="87" t="s">
        <v>352</v>
      </c>
      <c r="J411" s="274" t="s">
        <v>359</v>
      </c>
      <c r="K411" s="274"/>
      <c r="L411" s="274"/>
      <c r="M411" s="87" t="s">
        <v>1157</v>
      </c>
      <c r="N411" s="87" t="s">
        <v>1474</v>
      </c>
      <c r="O411" s="218" t="s">
        <v>1304</v>
      </c>
      <c r="P411" s="87" t="s">
        <v>1304</v>
      </c>
      <c r="Q411" s="87"/>
      <c r="R411" s="87" t="s">
        <v>1304</v>
      </c>
      <c r="S411" s="2" t="s">
        <v>378</v>
      </c>
      <c r="T411" s="2" t="s">
        <v>383</v>
      </c>
      <c r="U411" s="2" t="s">
        <v>382</v>
      </c>
      <c r="V411" s="274" t="s">
        <v>1456</v>
      </c>
      <c r="W411" s="540"/>
      <c r="X411" s="540"/>
      <c r="Y411" s="540"/>
      <c r="Z411" s="2" t="s">
        <v>359</v>
      </c>
    </row>
    <row r="412" spans="2:26" ht="15.9" customHeight="1" x14ac:dyDescent="0.2">
      <c r="B412" s="278"/>
      <c r="C412" s="549" t="s">
        <v>763</v>
      </c>
      <c r="D412" s="550"/>
      <c r="E412" s="52">
        <v>1</v>
      </c>
      <c r="F412" s="94">
        <v>10.4</v>
      </c>
      <c r="G412" s="87" t="s">
        <v>561</v>
      </c>
      <c r="H412" s="87" t="s">
        <v>510</v>
      </c>
      <c r="I412" s="87" t="s">
        <v>352</v>
      </c>
      <c r="J412" s="299" t="s">
        <v>352</v>
      </c>
      <c r="K412" s="551"/>
      <c r="L412" s="300"/>
      <c r="M412" s="87" t="s">
        <v>777</v>
      </c>
      <c r="N412" s="87" t="s">
        <v>1455</v>
      </c>
      <c r="O412" s="218" t="s">
        <v>364</v>
      </c>
      <c r="P412" s="87" t="s">
        <v>782</v>
      </c>
      <c r="Q412" s="87"/>
      <c r="R412" s="87" t="s">
        <v>776</v>
      </c>
      <c r="S412" s="2" t="s">
        <v>378</v>
      </c>
      <c r="T412" s="2" t="s">
        <v>383</v>
      </c>
      <c r="U412" s="2" t="s">
        <v>382</v>
      </c>
      <c r="V412" s="299" t="s">
        <v>1456</v>
      </c>
      <c r="W412" s="551"/>
      <c r="X412" s="551"/>
      <c r="Y412" s="300"/>
      <c r="Z412" s="2" t="s">
        <v>1287</v>
      </c>
    </row>
    <row r="413" spans="2:26" ht="15.9" customHeight="1" x14ac:dyDescent="0.2">
      <c r="B413" s="278"/>
      <c r="C413" s="549" t="s">
        <v>763</v>
      </c>
      <c r="D413" s="550"/>
      <c r="E413" s="52">
        <v>2</v>
      </c>
      <c r="F413" s="94">
        <v>10.4</v>
      </c>
      <c r="G413" s="87" t="s">
        <v>561</v>
      </c>
      <c r="H413" s="87" t="s">
        <v>510</v>
      </c>
      <c r="I413" s="87" t="s">
        <v>352</v>
      </c>
      <c r="J413" s="299" t="s">
        <v>352</v>
      </c>
      <c r="K413" s="551"/>
      <c r="L413" s="300"/>
      <c r="M413" s="87" t="s">
        <v>777</v>
      </c>
      <c r="N413" s="87" t="s">
        <v>777</v>
      </c>
      <c r="O413" s="218" t="s">
        <v>364</v>
      </c>
      <c r="P413" s="87" t="s">
        <v>782</v>
      </c>
      <c r="Q413" s="87"/>
      <c r="R413" s="87" t="s">
        <v>776</v>
      </c>
      <c r="S413" s="2" t="s">
        <v>379</v>
      </c>
      <c r="T413" s="2" t="s">
        <v>379</v>
      </c>
      <c r="U413" s="2" t="s">
        <v>380</v>
      </c>
      <c r="V413" s="274" t="s">
        <v>777</v>
      </c>
      <c r="W413" s="540"/>
      <c r="X413" s="540"/>
      <c r="Y413" s="540"/>
      <c r="Z413" s="2" t="s">
        <v>846</v>
      </c>
    </row>
    <row r="414" spans="2:26" ht="15.9" customHeight="1" x14ac:dyDescent="0.2">
      <c r="B414" s="278"/>
      <c r="C414" s="549" t="s">
        <v>1563</v>
      </c>
      <c r="D414" s="550"/>
      <c r="E414" s="52">
        <v>3</v>
      </c>
      <c r="F414" s="94">
        <v>10.4</v>
      </c>
      <c r="G414" s="87" t="s">
        <v>561</v>
      </c>
      <c r="H414" s="87" t="s">
        <v>516</v>
      </c>
      <c r="I414" s="87" t="s">
        <v>352</v>
      </c>
      <c r="J414" s="274" t="s">
        <v>540</v>
      </c>
      <c r="K414" s="274"/>
      <c r="L414" s="274"/>
      <c r="M414" s="87" t="s">
        <v>783</v>
      </c>
      <c r="N414" s="87" t="s">
        <v>1455</v>
      </c>
      <c r="O414" s="218" t="s">
        <v>363</v>
      </c>
      <c r="P414" s="87" t="s">
        <v>782</v>
      </c>
      <c r="Q414" s="87"/>
      <c r="R414" s="87" t="s">
        <v>781</v>
      </c>
      <c r="S414" s="2" t="s">
        <v>378</v>
      </c>
      <c r="T414" s="2" t="s">
        <v>383</v>
      </c>
      <c r="U414" s="2" t="s">
        <v>382</v>
      </c>
      <c r="V414" s="274" t="s">
        <v>1456</v>
      </c>
      <c r="W414" s="540"/>
      <c r="X414" s="540"/>
      <c r="Y414" s="540"/>
      <c r="Z414" s="2" t="s">
        <v>1027</v>
      </c>
    </row>
    <row r="415" spans="2:26" ht="15.9" customHeight="1" x14ac:dyDescent="0.2">
      <c r="B415" s="278"/>
      <c r="C415" s="549" t="s">
        <v>1563</v>
      </c>
      <c r="D415" s="550"/>
      <c r="E415" s="52">
        <v>4</v>
      </c>
      <c r="F415" s="94">
        <v>10.4</v>
      </c>
      <c r="G415" s="87" t="s">
        <v>561</v>
      </c>
      <c r="H415" s="87" t="s">
        <v>516</v>
      </c>
      <c r="I415" s="87" t="s">
        <v>352</v>
      </c>
      <c r="J415" s="299" t="s">
        <v>352</v>
      </c>
      <c r="K415" s="551"/>
      <c r="L415" s="300"/>
      <c r="M415" s="87" t="s">
        <v>1064</v>
      </c>
      <c r="N415" s="87" t="s">
        <v>1474</v>
      </c>
      <c r="O415" s="218" t="s">
        <v>1304</v>
      </c>
      <c r="P415" s="87" t="s">
        <v>1304</v>
      </c>
      <c r="Q415" s="87"/>
      <c r="R415" s="87" t="s">
        <v>790</v>
      </c>
      <c r="S415" s="2" t="s">
        <v>378</v>
      </c>
      <c r="T415" s="2" t="s">
        <v>383</v>
      </c>
      <c r="U415" s="2" t="s">
        <v>382</v>
      </c>
      <c r="V415" s="274" t="s">
        <v>1456</v>
      </c>
      <c r="W415" s="540"/>
      <c r="X415" s="540"/>
      <c r="Y415" s="540"/>
      <c r="Z415" s="87" t="s">
        <v>1287</v>
      </c>
    </row>
    <row r="416" spans="2:26" ht="15.9" customHeight="1" x14ac:dyDescent="0.2">
      <c r="B416" s="278"/>
      <c r="C416" s="549" t="s">
        <v>1563</v>
      </c>
      <c r="D416" s="550"/>
      <c r="E416" s="52">
        <v>5</v>
      </c>
      <c r="F416" s="94">
        <v>10.4</v>
      </c>
      <c r="G416" s="87" t="s">
        <v>561</v>
      </c>
      <c r="H416" s="87" t="s">
        <v>517</v>
      </c>
      <c r="I416" s="87" t="s">
        <v>352</v>
      </c>
      <c r="J416" s="299" t="s">
        <v>352</v>
      </c>
      <c r="K416" s="551"/>
      <c r="L416" s="300"/>
      <c r="M416" s="87" t="s">
        <v>825</v>
      </c>
      <c r="N416" s="87" t="s">
        <v>1455</v>
      </c>
      <c r="O416" s="218" t="s">
        <v>363</v>
      </c>
      <c r="P416" s="87" t="s">
        <v>782</v>
      </c>
      <c r="Q416" s="87"/>
      <c r="R416" s="87" t="s">
        <v>790</v>
      </c>
      <c r="S416" s="2" t="s">
        <v>378</v>
      </c>
      <c r="T416" s="2" t="s">
        <v>383</v>
      </c>
      <c r="U416" s="2" t="s">
        <v>382</v>
      </c>
      <c r="V416" s="274" t="s">
        <v>1456</v>
      </c>
      <c r="W416" s="540"/>
      <c r="X416" s="540"/>
      <c r="Y416" s="540"/>
      <c r="Z416" s="87" t="s">
        <v>1287</v>
      </c>
    </row>
    <row r="417" spans="2:26" ht="15.9" customHeight="1" x14ac:dyDescent="0.2">
      <c r="B417" s="278"/>
      <c r="C417" s="549" t="s">
        <v>763</v>
      </c>
      <c r="D417" s="550"/>
      <c r="E417" s="52">
        <v>6</v>
      </c>
      <c r="F417" s="94">
        <v>10.4</v>
      </c>
      <c r="G417" s="87" t="s">
        <v>561</v>
      </c>
      <c r="H417" s="87" t="s">
        <v>509</v>
      </c>
      <c r="I417" s="87" t="s">
        <v>352</v>
      </c>
      <c r="J417" s="299" t="s">
        <v>352</v>
      </c>
      <c r="K417" s="551"/>
      <c r="L417" s="300"/>
      <c r="M417" s="87" t="s">
        <v>777</v>
      </c>
      <c r="N417" s="87" t="s">
        <v>777</v>
      </c>
      <c r="O417" s="218" t="s">
        <v>364</v>
      </c>
      <c r="P417" s="87" t="s">
        <v>782</v>
      </c>
      <c r="Q417" s="87"/>
      <c r="R417" s="87" t="s">
        <v>776</v>
      </c>
      <c r="S417" s="2" t="s">
        <v>379</v>
      </c>
      <c r="T417" s="2" t="s">
        <v>379</v>
      </c>
      <c r="U417" s="2" t="s">
        <v>380</v>
      </c>
      <c r="V417" s="274" t="s">
        <v>777</v>
      </c>
      <c r="W417" s="540"/>
      <c r="X417" s="540"/>
      <c r="Y417" s="540"/>
      <c r="Z417" s="2" t="s">
        <v>846</v>
      </c>
    </row>
    <row r="418" spans="2:26" ht="15.9" customHeight="1" x14ac:dyDescent="0.2">
      <c r="B418" s="278"/>
      <c r="C418" s="549" t="s">
        <v>1563</v>
      </c>
      <c r="D418" s="550"/>
      <c r="E418" s="52">
        <v>7</v>
      </c>
      <c r="F418" s="94">
        <v>10.4</v>
      </c>
      <c r="G418" s="87" t="s">
        <v>350</v>
      </c>
      <c r="H418" s="87" t="s">
        <v>375</v>
      </c>
      <c r="I418" s="87" t="s">
        <v>352</v>
      </c>
      <c r="J418" s="274" t="s">
        <v>359</v>
      </c>
      <c r="K418" s="274"/>
      <c r="L418" s="274"/>
      <c r="M418" s="87" t="s">
        <v>1160</v>
      </c>
      <c r="N418" s="87" t="s">
        <v>1474</v>
      </c>
      <c r="O418" s="218" t="s">
        <v>1304</v>
      </c>
      <c r="P418" s="87" t="s">
        <v>1304</v>
      </c>
      <c r="Q418" s="87"/>
      <c r="R418" s="87" t="s">
        <v>1304</v>
      </c>
      <c r="S418" s="2" t="s">
        <v>378</v>
      </c>
      <c r="T418" s="2" t="s">
        <v>383</v>
      </c>
      <c r="U418" s="2" t="s">
        <v>382</v>
      </c>
      <c r="V418" s="274" t="s">
        <v>1456</v>
      </c>
      <c r="W418" s="540"/>
      <c r="X418" s="540"/>
      <c r="Y418" s="540"/>
      <c r="Z418" s="2" t="s">
        <v>359</v>
      </c>
    </row>
    <row r="419" spans="2:26" ht="15.9" customHeight="1" x14ac:dyDescent="0.2">
      <c r="B419" s="278"/>
      <c r="C419" s="549" t="s">
        <v>762</v>
      </c>
      <c r="D419" s="550"/>
      <c r="E419" s="52">
        <v>1</v>
      </c>
      <c r="F419" s="94">
        <v>10.6</v>
      </c>
      <c r="G419" s="87" t="s">
        <v>561</v>
      </c>
      <c r="H419" s="87" t="s">
        <v>510</v>
      </c>
      <c r="I419" s="87" t="s">
        <v>352</v>
      </c>
      <c r="J419" s="299" t="s">
        <v>352</v>
      </c>
      <c r="K419" s="551"/>
      <c r="L419" s="300"/>
      <c r="M419" s="87" t="s">
        <v>777</v>
      </c>
      <c r="N419" s="87" t="s">
        <v>1455</v>
      </c>
      <c r="O419" s="218" t="s">
        <v>364</v>
      </c>
      <c r="P419" s="87" t="s">
        <v>782</v>
      </c>
      <c r="Q419" s="87"/>
      <c r="R419" s="87" t="s">
        <v>776</v>
      </c>
      <c r="S419" s="2" t="s">
        <v>378</v>
      </c>
      <c r="T419" s="2" t="s">
        <v>383</v>
      </c>
      <c r="U419" s="2" t="s">
        <v>382</v>
      </c>
      <c r="V419" s="299" t="s">
        <v>1456</v>
      </c>
      <c r="W419" s="551"/>
      <c r="X419" s="551"/>
      <c r="Y419" s="300"/>
      <c r="Z419" s="2" t="s">
        <v>1287</v>
      </c>
    </row>
    <row r="420" spans="2:26" ht="15.9" customHeight="1" x14ac:dyDescent="0.2">
      <c r="B420" s="278"/>
      <c r="C420" s="549" t="s">
        <v>762</v>
      </c>
      <c r="D420" s="550"/>
      <c r="E420" s="52">
        <v>2</v>
      </c>
      <c r="F420" s="94">
        <v>10.6</v>
      </c>
      <c r="G420" s="87" t="s">
        <v>561</v>
      </c>
      <c r="H420" s="87" t="s">
        <v>510</v>
      </c>
      <c r="I420" s="87" t="s">
        <v>352</v>
      </c>
      <c r="J420" s="299" t="s">
        <v>352</v>
      </c>
      <c r="K420" s="551"/>
      <c r="L420" s="300"/>
      <c r="M420" s="87" t="s">
        <v>777</v>
      </c>
      <c r="N420" s="87" t="s">
        <v>777</v>
      </c>
      <c r="O420" s="218" t="s">
        <v>364</v>
      </c>
      <c r="P420" s="87" t="s">
        <v>782</v>
      </c>
      <c r="Q420" s="87"/>
      <c r="R420" s="87" t="s">
        <v>776</v>
      </c>
      <c r="S420" s="2" t="s">
        <v>379</v>
      </c>
      <c r="T420" s="2" t="s">
        <v>379</v>
      </c>
      <c r="U420" s="2" t="s">
        <v>380</v>
      </c>
      <c r="V420" s="274" t="s">
        <v>777</v>
      </c>
      <c r="W420" s="540"/>
      <c r="X420" s="540"/>
      <c r="Y420" s="540"/>
      <c r="Z420" s="2" t="s">
        <v>846</v>
      </c>
    </row>
    <row r="421" spans="2:26" ht="15.9" customHeight="1" x14ac:dyDescent="0.2">
      <c r="B421" s="278"/>
      <c r="C421" s="549" t="s">
        <v>762</v>
      </c>
      <c r="D421" s="550"/>
      <c r="E421" s="52">
        <v>3</v>
      </c>
      <c r="F421" s="94">
        <v>10.6</v>
      </c>
      <c r="G421" s="87" t="s">
        <v>561</v>
      </c>
      <c r="H421" s="87" t="s">
        <v>516</v>
      </c>
      <c r="I421" s="87" t="s">
        <v>352</v>
      </c>
      <c r="J421" s="299" t="s">
        <v>352</v>
      </c>
      <c r="K421" s="551"/>
      <c r="L421" s="300"/>
      <c r="M421" s="87" t="s">
        <v>777</v>
      </c>
      <c r="N421" s="87" t="s">
        <v>777</v>
      </c>
      <c r="O421" s="218" t="s">
        <v>364</v>
      </c>
      <c r="P421" s="87" t="s">
        <v>782</v>
      </c>
      <c r="Q421" s="87"/>
      <c r="R421" s="87" t="s">
        <v>776</v>
      </c>
      <c r="S421" s="2" t="s">
        <v>379</v>
      </c>
      <c r="T421" s="2" t="s">
        <v>379</v>
      </c>
      <c r="U421" s="2" t="s">
        <v>380</v>
      </c>
      <c r="V421" s="274" t="s">
        <v>777</v>
      </c>
      <c r="W421" s="540"/>
      <c r="X421" s="540"/>
      <c r="Y421" s="540"/>
      <c r="Z421" s="2" t="s">
        <v>846</v>
      </c>
    </row>
    <row r="422" spans="2:26" ht="15.9" customHeight="1" x14ac:dyDescent="0.2">
      <c r="B422" s="278"/>
      <c r="C422" s="549" t="s">
        <v>762</v>
      </c>
      <c r="D422" s="550"/>
      <c r="E422" s="52">
        <v>4</v>
      </c>
      <c r="F422" s="94">
        <v>10.6</v>
      </c>
      <c r="G422" s="87" t="s">
        <v>561</v>
      </c>
      <c r="H422" s="87" t="s">
        <v>509</v>
      </c>
      <c r="I422" s="87" t="s">
        <v>352</v>
      </c>
      <c r="J422" s="299" t="s">
        <v>352</v>
      </c>
      <c r="K422" s="551"/>
      <c r="L422" s="300"/>
      <c r="M422" s="87" t="s">
        <v>777</v>
      </c>
      <c r="N422" s="87" t="s">
        <v>777</v>
      </c>
      <c r="O422" s="218" t="s">
        <v>364</v>
      </c>
      <c r="P422" s="87" t="s">
        <v>782</v>
      </c>
      <c r="Q422" s="87"/>
      <c r="R422" s="87" t="s">
        <v>776</v>
      </c>
      <c r="S422" s="2" t="s">
        <v>379</v>
      </c>
      <c r="T422" s="2" t="s">
        <v>379</v>
      </c>
      <c r="U422" s="2" t="s">
        <v>380</v>
      </c>
      <c r="V422" s="274" t="s">
        <v>777</v>
      </c>
      <c r="W422" s="540"/>
      <c r="X422" s="540"/>
      <c r="Y422" s="540"/>
      <c r="Z422" s="2" t="s">
        <v>846</v>
      </c>
    </row>
    <row r="423" spans="2:26" ht="15.9" customHeight="1" x14ac:dyDescent="0.2">
      <c r="B423" s="278"/>
      <c r="C423" s="549" t="s">
        <v>762</v>
      </c>
      <c r="D423" s="550"/>
      <c r="E423" s="52">
        <v>5</v>
      </c>
      <c r="F423" s="94">
        <v>10.6</v>
      </c>
      <c r="G423" s="87" t="s">
        <v>561</v>
      </c>
      <c r="H423" s="87" t="s">
        <v>509</v>
      </c>
      <c r="I423" s="87" t="s">
        <v>352</v>
      </c>
      <c r="J423" s="299" t="s">
        <v>352</v>
      </c>
      <c r="K423" s="551"/>
      <c r="L423" s="300"/>
      <c r="M423" s="87" t="s">
        <v>777</v>
      </c>
      <c r="N423" s="87" t="s">
        <v>777</v>
      </c>
      <c r="O423" s="218" t="s">
        <v>364</v>
      </c>
      <c r="P423" s="87" t="s">
        <v>782</v>
      </c>
      <c r="Q423" s="87"/>
      <c r="R423" s="87" t="s">
        <v>776</v>
      </c>
      <c r="S423" s="2" t="s">
        <v>379</v>
      </c>
      <c r="T423" s="2" t="s">
        <v>379</v>
      </c>
      <c r="U423" s="2" t="s">
        <v>380</v>
      </c>
      <c r="V423" s="274" t="s">
        <v>777</v>
      </c>
      <c r="W423" s="540"/>
      <c r="X423" s="540"/>
      <c r="Y423" s="540"/>
      <c r="Z423" s="2" t="s">
        <v>846</v>
      </c>
    </row>
    <row r="424" spans="2:26" ht="15.9" customHeight="1" x14ac:dyDescent="0.2">
      <c r="B424" s="278"/>
      <c r="C424" s="549" t="s">
        <v>1564</v>
      </c>
      <c r="D424" s="550"/>
      <c r="E424" s="52">
        <v>6</v>
      </c>
      <c r="F424" s="94">
        <v>10.6</v>
      </c>
      <c r="G424" s="87" t="s">
        <v>350</v>
      </c>
      <c r="H424" s="87" t="s">
        <v>373</v>
      </c>
      <c r="I424" s="87" t="s">
        <v>351</v>
      </c>
      <c r="J424" s="274" t="s">
        <v>559</v>
      </c>
      <c r="K424" s="274"/>
      <c r="L424" s="274"/>
      <c r="M424" s="87" t="s">
        <v>1161</v>
      </c>
      <c r="N424" s="87" t="s">
        <v>1455</v>
      </c>
      <c r="O424" s="218" t="s">
        <v>363</v>
      </c>
      <c r="P424" s="87" t="s">
        <v>782</v>
      </c>
      <c r="Q424" s="87"/>
      <c r="R424" s="87" t="s">
        <v>1304</v>
      </c>
      <c r="S424" s="2" t="s">
        <v>378</v>
      </c>
      <c r="T424" s="2" t="s">
        <v>383</v>
      </c>
      <c r="U424" s="2" t="s">
        <v>382</v>
      </c>
      <c r="V424" s="274" t="s">
        <v>1456</v>
      </c>
      <c r="W424" s="540"/>
      <c r="X424" s="540"/>
      <c r="Y424" s="540"/>
      <c r="Z424" s="2" t="s">
        <v>1312</v>
      </c>
    </row>
    <row r="425" spans="2:26" ht="15.9" customHeight="1" x14ac:dyDescent="0.2">
      <c r="B425" s="278"/>
      <c r="C425" s="549" t="s">
        <v>1564</v>
      </c>
      <c r="D425" s="550"/>
      <c r="E425" s="52">
        <v>7</v>
      </c>
      <c r="F425" s="94">
        <v>10.6</v>
      </c>
      <c r="G425" s="87" t="s">
        <v>350</v>
      </c>
      <c r="H425" s="87" t="s">
        <v>375</v>
      </c>
      <c r="I425" s="87" t="s">
        <v>352</v>
      </c>
      <c r="J425" s="274" t="s">
        <v>359</v>
      </c>
      <c r="K425" s="274"/>
      <c r="L425" s="274"/>
      <c r="M425" s="87" t="s">
        <v>1130</v>
      </c>
      <c r="N425" s="87" t="s">
        <v>1474</v>
      </c>
      <c r="O425" s="218" t="s">
        <v>1304</v>
      </c>
      <c r="P425" s="87" t="s">
        <v>1304</v>
      </c>
      <c r="Q425" s="87"/>
      <c r="R425" s="87" t="s">
        <v>1304</v>
      </c>
      <c r="S425" s="2" t="s">
        <v>378</v>
      </c>
      <c r="T425" s="2" t="s">
        <v>383</v>
      </c>
      <c r="U425" s="2" t="s">
        <v>382</v>
      </c>
      <c r="V425" s="274" t="s">
        <v>1456</v>
      </c>
      <c r="W425" s="540"/>
      <c r="X425" s="540"/>
      <c r="Y425" s="540"/>
      <c r="Z425" s="2" t="s">
        <v>359</v>
      </c>
    </row>
    <row r="426" spans="2:26" ht="15.9" customHeight="1" x14ac:dyDescent="0.2">
      <c r="B426" s="278"/>
      <c r="C426" s="549" t="s">
        <v>1564</v>
      </c>
      <c r="D426" s="550"/>
      <c r="E426" s="52">
        <v>8</v>
      </c>
      <c r="F426" s="94">
        <v>10.6</v>
      </c>
      <c r="G426" s="87" t="s">
        <v>350</v>
      </c>
      <c r="H426" s="87" t="s">
        <v>375</v>
      </c>
      <c r="I426" s="87" t="s">
        <v>351</v>
      </c>
      <c r="J426" s="274" t="s">
        <v>559</v>
      </c>
      <c r="K426" s="274"/>
      <c r="L426" s="274"/>
      <c r="M426" s="87" t="s">
        <v>908</v>
      </c>
      <c r="N426" s="87" t="s">
        <v>1455</v>
      </c>
      <c r="O426" s="218" t="s">
        <v>364</v>
      </c>
      <c r="P426" s="87" t="s">
        <v>782</v>
      </c>
      <c r="Q426" s="87"/>
      <c r="R426" s="87" t="s">
        <v>1304</v>
      </c>
      <c r="S426" s="2" t="s">
        <v>378</v>
      </c>
      <c r="T426" s="2" t="s">
        <v>383</v>
      </c>
      <c r="U426" s="2" t="s">
        <v>382</v>
      </c>
      <c r="V426" s="274" t="s">
        <v>1456</v>
      </c>
      <c r="W426" s="540"/>
      <c r="X426" s="540"/>
      <c r="Y426" s="540"/>
      <c r="Z426" s="2" t="s">
        <v>795</v>
      </c>
    </row>
    <row r="427" spans="2:26" ht="15.9" customHeight="1" x14ac:dyDescent="0.2">
      <c r="B427" s="278"/>
      <c r="C427" s="549" t="s">
        <v>761</v>
      </c>
      <c r="D427" s="550"/>
      <c r="E427" s="52">
        <v>1</v>
      </c>
      <c r="F427" s="94">
        <v>10.199999999999999</v>
      </c>
      <c r="G427" s="87" t="s">
        <v>561</v>
      </c>
      <c r="H427" s="87" t="s">
        <v>510</v>
      </c>
      <c r="I427" s="87" t="s">
        <v>352</v>
      </c>
      <c r="J427" s="274" t="s">
        <v>352</v>
      </c>
      <c r="K427" s="274"/>
      <c r="L427" s="274"/>
      <c r="M427" s="87" t="s">
        <v>777</v>
      </c>
      <c r="N427" s="87" t="s">
        <v>1474</v>
      </c>
      <c r="O427" s="218" t="s">
        <v>1304</v>
      </c>
      <c r="P427" s="87" t="s">
        <v>1304</v>
      </c>
      <c r="Q427" s="87"/>
      <c r="R427" s="87" t="s">
        <v>776</v>
      </c>
      <c r="S427" s="2" t="s">
        <v>378</v>
      </c>
      <c r="T427" s="2" t="s">
        <v>383</v>
      </c>
      <c r="U427" s="2" t="s">
        <v>382</v>
      </c>
      <c r="V427" s="274" t="s">
        <v>1456</v>
      </c>
      <c r="W427" s="540"/>
      <c r="X427" s="540"/>
      <c r="Y427" s="540"/>
      <c r="Z427" s="2" t="s">
        <v>1287</v>
      </c>
    </row>
    <row r="428" spans="2:26" ht="15.9" customHeight="1" x14ac:dyDescent="0.2">
      <c r="B428" s="278"/>
      <c r="C428" s="549" t="s">
        <v>1565</v>
      </c>
      <c r="D428" s="550"/>
      <c r="E428" s="52">
        <v>2</v>
      </c>
      <c r="F428" s="94">
        <v>10.199999999999999</v>
      </c>
      <c r="G428" s="87" t="s">
        <v>561</v>
      </c>
      <c r="H428" s="87" t="s">
        <v>517</v>
      </c>
      <c r="I428" s="87" t="s">
        <v>352</v>
      </c>
      <c r="J428" s="299" t="s">
        <v>352</v>
      </c>
      <c r="K428" s="551"/>
      <c r="L428" s="300"/>
      <c r="M428" s="87" t="s">
        <v>868</v>
      </c>
      <c r="N428" s="87" t="s">
        <v>1455</v>
      </c>
      <c r="O428" s="218" t="s">
        <v>364</v>
      </c>
      <c r="P428" s="87" t="s">
        <v>782</v>
      </c>
      <c r="Q428" s="87"/>
      <c r="R428" s="87" t="s">
        <v>790</v>
      </c>
      <c r="S428" s="2" t="s">
        <v>378</v>
      </c>
      <c r="T428" s="2" t="s">
        <v>383</v>
      </c>
      <c r="U428" s="2" t="s">
        <v>382</v>
      </c>
      <c r="V428" s="274" t="s">
        <v>1456</v>
      </c>
      <c r="W428" s="540"/>
      <c r="X428" s="540"/>
      <c r="Y428" s="540"/>
      <c r="Z428" s="87" t="s">
        <v>1287</v>
      </c>
    </row>
    <row r="429" spans="2:26" ht="15.9" customHeight="1" x14ac:dyDescent="0.2">
      <c r="B429" s="278"/>
      <c r="C429" s="549" t="s">
        <v>1565</v>
      </c>
      <c r="D429" s="550"/>
      <c r="E429" s="52">
        <v>3</v>
      </c>
      <c r="F429" s="94">
        <v>10.199999999999999</v>
      </c>
      <c r="G429" s="87" t="s">
        <v>350</v>
      </c>
      <c r="H429" s="87" t="s">
        <v>375</v>
      </c>
      <c r="I429" s="87" t="s">
        <v>352</v>
      </c>
      <c r="J429" s="274" t="s">
        <v>359</v>
      </c>
      <c r="K429" s="274"/>
      <c r="L429" s="274"/>
      <c r="M429" s="87" t="s">
        <v>1039</v>
      </c>
      <c r="N429" s="87" t="s">
        <v>1474</v>
      </c>
      <c r="O429" s="218" t="s">
        <v>1304</v>
      </c>
      <c r="P429" s="87" t="s">
        <v>1304</v>
      </c>
      <c r="Q429" s="87"/>
      <c r="R429" s="87" t="s">
        <v>1304</v>
      </c>
      <c r="S429" s="2" t="s">
        <v>378</v>
      </c>
      <c r="T429" s="2" t="s">
        <v>383</v>
      </c>
      <c r="U429" s="2" t="s">
        <v>382</v>
      </c>
      <c r="V429" s="274" t="s">
        <v>1456</v>
      </c>
      <c r="W429" s="540"/>
      <c r="X429" s="540"/>
      <c r="Y429" s="540"/>
      <c r="Z429" s="2" t="s">
        <v>359</v>
      </c>
    </row>
    <row r="430" spans="2:26" ht="15.9" customHeight="1" x14ac:dyDescent="0.2">
      <c r="B430" s="278"/>
      <c r="C430" s="549" t="s">
        <v>760</v>
      </c>
      <c r="D430" s="550"/>
      <c r="E430" s="52">
        <v>1</v>
      </c>
      <c r="F430" s="94">
        <v>10.4</v>
      </c>
      <c r="G430" s="87" t="s">
        <v>561</v>
      </c>
      <c r="H430" s="87" t="s">
        <v>510</v>
      </c>
      <c r="I430" s="87" t="s">
        <v>352</v>
      </c>
      <c r="J430" s="299" t="s">
        <v>352</v>
      </c>
      <c r="K430" s="551"/>
      <c r="L430" s="300"/>
      <c r="M430" s="87" t="s">
        <v>777</v>
      </c>
      <c r="N430" s="87" t="s">
        <v>1455</v>
      </c>
      <c r="O430" s="218" t="s">
        <v>364</v>
      </c>
      <c r="P430" s="87" t="s">
        <v>782</v>
      </c>
      <c r="Q430" s="87"/>
      <c r="R430" s="87" t="s">
        <v>776</v>
      </c>
      <c r="S430" s="2" t="s">
        <v>378</v>
      </c>
      <c r="T430" s="2" t="s">
        <v>383</v>
      </c>
      <c r="U430" s="2" t="s">
        <v>382</v>
      </c>
      <c r="V430" s="299" t="s">
        <v>1456</v>
      </c>
      <c r="W430" s="551"/>
      <c r="X430" s="551"/>
      <c r="Y430" s="300"/>
      <c r="Z430" s="2" t="s">
        <v>1287</v>
      </c>
    </row>
    <row r="431" spans="2:26" ht="15.9" customHeight="1" x14ac:dyDescent="0.2">
      <c r="B431" s="278"/>
      <c r="C431" s="549" t="s">
        <v>760</v>
      </c>
      <c r="D431" s="550"/>
      <c r="E431" s="52">
        <v>2</v>
      </c>
      <c r="F431" s="94">
        <v>10.4</v>
      </c>
      <c r="G431" s="87" t="s">
        <v>561</v>
      </c>
      <c r="H431" s="87" t="s">
        <v>516</v>
      </c>
      <c r="I431" s="87" t="s">
        <v>352</v>
      </c>
      <c r="J431" s="299" t="s">
        <v>352</v>
      </c>
      <c r="K431" s="551"/>
      <c r="L431" s="300"/>
      <c r="M431" s="87" t="s">
        <v>777</v>
      </c>
      <c r="N431" s="87" t="s">
        <v>777</v>
      </c>
      <c r="O431" s="218" t="s">
        <v>364</v>
      </c>
      <c r="P431" s="87" t="s">
        <v>782</v>
      </c>
      <c r="Q431" s="87"/>
      <c r="R431" s="87" t="s">
        <v>776</v>
      </c>
      <c r="S431" s="2" t="s">
        <v>379</v>
      </c>
      <c r="T431" s="2" t="s">
        <v>379</v>
      </c>
      <c r="U431" s="2" t="s">
        <v>380</v>
      </c>
      <c r="V431" s="274" t="s">
        <v>777</v>
      </c>
      <c r="W431" s="540"/>
      <c r="X431" s="540"/>
      <c r="Y431" s="540"/>
      <c r="Z431" s="2" t="s">
        <v>846</v>
      </c>
    </row>
    <row r="432" spans="2:26" ht="15.9" customHeight="1" x14ac:dyDescent="0.2">
      <c r="B432" s="278"/>
      <c r="C432" s="549" t="s">
        <v>760</v>
      </c>
      <c r="D432" s="550"/>
      <c r="E432" s="52">
        <v>3</v>
      </c>
      <c r="F432" s="94">
        <v>10.4</v>
      </c>
      <c r="G432" s="87" t="s">
        <v>561</v>
      </c>
      <c r="H432" s="87" t="s">
        <v>509</v>
      </c>
      <c r="I432" s="87" t="s">
        <v>352</v>
      </c>
      <c r="J432" s="299" t="s">
        <v>352</v>
      </c>
      <c r="K432" s="551"/>
      <c r="L432" s="300"/>
      <c r="M432" s="87" t="s">
        <v>777</v>
      </c>
      <c r="N432" s="87" t="s">
        <v>777</v>
      </c>
      <c r="O432" s="218" t="s">
        <v>364</v>
      </c>
      <c r="P432" s="87" t="s">
        <v>782</v>
      </c>
      <c r="Q432" s="87"/>
      <c r="R432" s="87" t="s">
        <v>776</v>
      </c>
      <c r="S432" s="2" t="s">
        <v>379</v>
      </c>
      <c r="T432" s="2" t="s">
        <v>379</v>
      </c>
      <c r="U432" s="2" t="s">
        <v>380</v>
      </c>
      <c r="V432" s="274" t="s">
        <v>777</v>
      </c>
      <c r="W432" s="540"/>
      <c r="X432" s="540"/>
      <c r="Y432" s="540"/>
      <c r="Z432" s="2" t="s">
        <v>846</v>
      </c>
    </row>
    <row r="433" spans="2:26" ht="15.9" customHeight="1" x14ac:dyDescent="0.2">
      <c r="B433" s="278"/>
      <c r="C433" s="549" t="s">
        <v>760</v>
      </c>
      <c r="D433" s="550"/>
      <c r="E433" s="52">
        <v>4</v>
      </c>
      <c r="F433" s="94">
        <v>10.4</v>
      </c>
      <c r="G433" s="87" t="s">
        <v>561</v>
      </c>
      <c r="H433" s="87" t="s">
        <v>509</v>
      </c>
      <c r="I433" s="87" t="s">
        <v>352</v>
      </c>
      <c r="J433" s="299" t="s">
        <v>352</v>
      </c>
      <c r="K433" s="551"/>
      <c r="L433" s="300"/>
      <c r="M433" s="87" t="s">
        <v>777</v>
      </c>
      <c r="N433" s="87" t="s">
        <v>777</v>
      </c>
      <c r="O433" s="218" t="s">
        <v>364</v>
      </c>
      <c r="P433" s="87" t="s">
        <v>782</v>
      </c>
      <c r="Q433" s="87"/>
      <c r="R433" s="87" t="s">
        <v>776</v>
      </c>
      <c r="S433" s="2" t="s">
        <v>379</v>
      </c>
      <c r="T433" s="2" t="s">
        <v>379</v>
      </c>
      <c r="U433" s="2" t="s">
        <v>380</v>
      </c>
      <c r="V433" s="274" t="s">
        <v>777</v>
      </c>
      <c r="W433" s="540"/>
      <c r="X433" s="540"/>
      <c r="Y433" s="540"/>
      <c r="Z433" s="2" t="s">
        <v>846</v>
      </c>
    </row>
    <row r="434" spans="2:26" ht="15.9" customHeight="1" x14ac:dyDescent="0.2">
      <c r="B434" s="278"/>
      <c r="C434" s="549" t="s">
        <v>760</v>
      </c>
      <c r="D434" s="550"/>
      <c r="E434" s="52">
        <v>5</v>
      </c>
      <c r="F434" s="94">
        <v>10.4</v>
      </c>
      <c r="G434" s="87" t="s">
        <v>561</v>
      </c>
      <c r="H434" s="87" t="s">
        <v>509</v>
      </c>
      <c r="I434" s="87" t="s">
        <v>352</v>
      </c>
      <c r="J434" s="299" t="s">
        <v>352</v>
      </c>
      <c r="K434" s="551"/>
      <c r="L434" s="300"/>
      <c r="M434" s="87" t="s">
        <v>777</v>
      </c>
      <c r="N434" s="87" t="s">
        <v>777</v>
      </c>
      <c r="O434" s="218" t="s">
        <v>364</v>
      </c>
      <c r="P434" s="87" t="s">
        <v>782</v>
      </c>
      <c r="Q434" s="87"/>
      <c r="R434" s="87" t="s">
        <v>776</v>
      </c>
      <c r="S434" s="2" t="s">
        <v>379</v>
      </c>
      <c r="T434" s="2" t="s">
        <v>379</v>
      </c>
      <c r="U434" s="2" t="s">
        <v>380</v>
      </c>
      <c r="V434" s="274" t="s">
        <v>777</v>
      </c>
      <c r="W434" s="540"/>
      <c r="X434" s="540"/>
      <c r="Y434" s="540"/>
      <c r="Z434" s="2" t="s">
        <v>846</v>
      </c>
    </row>
    <row r="435" spans="2:26" ht="15.9" customHeight="1" x14ac:dyDescent="0.2">
      <c r="B435" s="278"/>
      <c r="C435" s="549" t="s">
        <v>759</v>
      </c>
      <c r="D435" s="550"/>
      <c r="E435" s="52">
        <v>1</v>
      </c>
      <c r="F435" s="94">
        <v>10.4</v>
      </c>
      <c r="G435" s="87" t="s">
        <v>561</v>
      </c>
      <c r="H435" s="87" t="s">
        <v>510</v>
      </c>
      <c r="I435" s="87" t="s">
        <v>352</v>
      </c>
      <c r="J435" s="299" t="s">
        <v>352</v>
      </c>
      <c r="K435" s="551"/>
      <c r="L435" s="300"/>
      <c r="M435" s="87" t="s">
        <v>777</v>
      </c>
      <c r="N435" s="87" t="s">
        <v>1455</v>
      </c>
      <c r="O435" s="218" t="s">
        <v>363</v>
      </c>
      <c r="P435" s="87" t="s">
        <v>782</v>
      </c>
      <c r="Q435" s="87"/>
      <c r="R435" s="87" t="s">
        <v>776</v>
      </c>
      <c r="S435" s="2" t="s">
        <v>378</v>
      </c>
      <c r="T435" s="2" t="s">
        <v>383</v>
      </c>
      <c r="U435" s="2" t="s">
        <v>382</v>
      </c>
      <c r="V435" s="299" t="s">
        <v>1456</v>
      </c>
      <c r="W435" s="551"/>
      <c r="X435" s="551"/>
      <c r="Y435" s="300"/>
      <c r="Z435" s="2" t="s">
        <v>1287</v>
      </c>
    </row>
    <row r="436" spans="2:26" ht="15.9" customHeight="1" x14ac:dyDescent="0.2">
      <c r="B436" s="278"/>
      <c r="C436" s="549" t="s">
        <v>759</v>
      </c>
      <c r="D436" s="550"/>
      <c r="E436" s="52">
        <v>2</v>
      </c>
      <c r="F436" s="94">
        <v>10.4</v>
      </c>
      <c r="G436" s="87" t="s">
        <v>561</v>
      </c>
      <c r="H436" s="87" t="s">
        <v>510</v>
      </c>
      <c r="I436" s="87" t="s">
        <v>352</v>
      </c>
      <c r="J436" s="299" t="s">
        <v>352</v>
      </c>
      <c r="K436" s="551"/>
      <c r="L436" s="300"/>
      <c r="M436" s="87" t="s">
        <v>777</v>
      </c>
      <c r="N436" s="87" t="s">
        <v>1455</v>
      </c>
      <c r="O436" s="218" t="s">
        <v>363</v>
      </c>
      <c r="P436" s="87" t="s">
        <v>782</v>
      </c>
      <c r="Q436" s="87"/>
      <c r="R436" s="87" t="s">
        <v>776</v>
      </c>
      <c r="S436" s="2" t="s">
        <v>378</v>
      </c>
      <c r="T436" s="2" t="s">
        <v>383</v>
      </c>
      <c r="U436" s="2" t="s">
        <v>382</v>
      </c>
      <c r="V436" s="299" t="s">
        <v>1456</v>
      </c>
      <c r="W436" s="551"/>
      <c r="X436" s="551"/>
      <c r="Y436" s="300"/>
      <c r="Z436" s="2" t="s">
        <v>1287</v>
      </c>
    </row>
    <row r="437" spans="2:26" ht="15.9" customHeight="1" x14ac:dyDescent="0.2">
      <c r="B437" s="278"/>
      <c r="C437" s="549" t="s">
        <v>759</v>
      </c>
      <c r="D437" s="550"/>
      <c r="E437" s="52">
        <v>3</v>
      </c>
      <c r="F437" s="94">
        <v>10.4</v>
      </c>
      <c r="G437" s="87" t="s">
        <v>561</v>
      </c>
      <c r="H437" s="87" t="s">
        <v>509</v>
      </c>
      <c r="I437" s="87" t="s">
        <v>352</v>
      </c>
      <c r="J437" s="299" t="s">
        <v>352</v>
      </c>
      <c r="K437" s="551"/>
      <c r="L437" s="300"/>
      <c r="M437" s="87" t="s">
        <v>777</v>
      </c>
      <c r="N437" s="87" t="s">
        <v>777</v>
      </c>
      <c r="O437" s="218" t="s">
        <v>364</v>
      </c>
      <c r="P437" s="87" t="s">
        <v>782</v>
      </c>
      <c r="Q437" s="87"/>
      <c r="R437" s="87" t="s">
        <v>776</v>
      </c>
      <c r="S437" s="2" t="s">
        <v>379</v>
      </c>
      <c r="T437" s="2" t="s">
        <v>379</v>
      </c>
      <c r="U437" s="2" t="s">
        <v>380</v>
      </c>
      <c r="V437" s="274" t="s">
        <v>777</v>
      </c>
      <c r="W437" s="540"/>
      <c r="X437" s="540"/>
      <c r="Y437" s="540"/>
      <c r="Z437" s="2" t="s">
        <v>846</v>
      </c>
    </row>
    <row r="438" spans="2:26" ht="15.9" customHeight="1" x14ac:dyDescent="0.2">
      <c r="B438" s="278"/>
      <c r="C438" s="549" t="s">
        <v>759</v>
      </c>
      <c r="D438" s="550"/>
      <c r="E438" s="52">
        <v>4</v>
      </c>
      <c r="F438" s="94">
        <v>10.4</v>
      </c>
      <c r="G438" s="87" t="s">
        <v>561</v>
      </c>
      <c r="H438" s="87" t="s">
        <v>509</v>
      </c>
      <c r="I438" s="87" t="s">
        <v>352</v>
      </c>
      <c r="J438" s="299" t="s">
        <v>352</v>
      </c>
      <c r="K438" s="551"/>
      <c r="L438" s="300"/>
      <c r="M438" s="87" t="s">
        <v>777</v>
      </c>
      <c r="N438" s="87" t="s">
        <v>777</v>
      </c>
      <c r="O438" s="218" t="s">
        <v>364</v>
      </c>
      <c r="P438" s="87" t="s">
        <v>782</v>
      </c>
      <c r="Q438" s="87"/>
      <c r="R438" s="87" t="s">
        <v>776</v>
      </c>
      <c r="S438" s="2" t="s">
        <v>379</v>
      </c>
      <c r="T438" s="2" t="s">
        <v>379</v>
      </c>
      <c r="U438" s="2" t="s">
        <v>380</v>
      </c>
      <c r="V438" s="274" t="s">
        <v>777</v>
      </c>
      <c r="W438" s="540"/>
      <c r="X438" s="540"/>
      <c r="Y438" s="540"/>
      <c r="Z438" s="2" t="s">
        <v>846</v>
      </c>
    </row>
    <row r="439" spans="2:26" ht="15.9" customHeight="1" x14ac:dyDescent="0.2">
      <c r="B439" s="278"/>
      <c r="C439" s="549" t="s">
        <v>759</v>
      </c>
      <c r="D439" s="550"/>
      <c r="E439" s="52">
        <v>5</v>
      </c>
      <c r="F439" s="94">
        <v>10.4</v>
      </c>
      <c r="G439" s="87" t="s">
        <v>561</v>
      </c>
      <c r="H439" s="87" t="s">
        <v>509</v>
      </c>
      <c r="I439" s="87" t="s">
        <v>352</v>
      </c>
      <c r="J439" s="299" t="s">
        <v>352</v>
      </c>
      <c r="K439" s="551"/>
      <c r="L439" s="300"/>
      <c r="M439" s="87" t="s">
        <v>777</v>
      </c>
      <c r="N439" s="87" t="s">
        <v>777</v>
      </c>
      <c r="O439" s="218" t="s">
        <v>364</v>
      </c>
      <c r="P439" s="87" t="s">
        <v>782</v>
      </c>
      <c r="Q439" s="87"/>
      <c r="R439" s="87" t="s">
        <v>776</v>
      </c>
      <c r="S439" s="2" t="s">
        <v>379</v>
      </c>
      <c r="T439" s="2" t="s">
        <v>379</v>
      </c>
      <c r="U439" s="2" t="s">
        <v>380</v>
      </c>
      <c r="V439" s="274" t="s">
        <v>777</v>
      </c>
      <c r="W439" s="540"/>
      <c r="X439" s="540"/>
      <c r="Y439" s="540"/>
      <c r="Z439" s="2" t="s">
        <v>846</v>
      </c>
    </row>
    <row r="440" spans="2:26" ht="15.9" customHeight="1" x14ac:dyDescent="0.2">
      <c r="B440" s="278"/>
      <c r="C440" s="549" t="s">
        <v>759</v>
      </c>
      <c r="D440" s="550"/>
      <c r="E440" s="52">
        <v>6</v>
      </c>
      <c r="F440" s="94">
        <v>10.4</v>
      </c>
      <c r="G440" s="87" t="s">
        <v>561</v>
      </c>
      <c r="H440" s="87" t="s">
        <v>509</v>
      </c>
      <c r="I440" s="87" t="s">
        <v>352</v>
      </c>
      <c r="J440" s="299" t="s">
        <v>352</v>
      </c>
      <c r="K440" s="551"/>
      <c r="L440" s="300"/>
      <c r="M440" s="87" t="s">
        <v>777</v>
      </c>
      <c r="N440" s="87" t="s">
        <v>777</v>
      </c>
      <c r="O440" s="218" t="s">
        <v>364</v>
      </c>
      <c r="P440" s="87" t="s">
        <v>782</v>
      </c>
      <c r="Q440" s="87"/>
      <c r="R440" s="87" t="s">
        <v>776</v>
      </c>
      <c r="S440" s="2" t="s">
        <v>379</v>
      </c>
      <c r="T440" s="2" t="s">
        <v>379</v>
      </c>
      <c r="U440" s="2" t="s">
        <v>380</v>
      </c>
      <c r="V440" s="274" t="s">
        <v>777</v>
      </c>
      <c r="W440" s="540"/>
      <c r="X440" s="540"/>
      <c r="Y440" s="540"/>
      <c r="Z440" s="2" t="s">
        <v>846</v>
      </c>
    </row>
    <row r="441" spans="2:26" ht="15.9" customHeight="1" x14ac:dyDescent="0.2">
      <c r="B441" s="278"/>
      <c r="C441" s="549" t="s">
        <v>1566</v>
      </c>
      <c r="D441" s="550"/>
      <c r="E441" s="52">
        <v>1</v>
      </c>
      <c r="F441" s="94">
        <v>10.3</v>
      </c>
      <c r="G441" s="87" t="s">
        <v>561</v>
      </c>
      <c r="H441" s="87" t="s">
        <v>517</v>
      </c>
      <c r="I441" s="87" t="s">
        <v>351</v>
      </c>
      <c r="J441" s="274" t="s">
        <v>559</v>
      </c>
      <c r="K441" s="274"/>
      <c r="L441" s="274"/>
      <c r="M441" s="87" t="s">
        <v>1165</v>
      </c>
      <c r="N441" s="87" t="s">
        <v>1455</v>
      </c>
      <c r="O441" s="218" t="s">
        <v>363</v>
      </c>
      <c r="P441" s="87" t="s">
        <v>782</v>
      </c>
      <c r="Q441" s="87"/>
      <c r="R441" s="87" t="s">
        <v>781</v>
      </c>
      <c r="S441" s="2" t="s">
        <v>378</v>
      </c>
      <c r="T441" s="2" t="s">
        <v>383</v>
      </c>
      <c r="U441" s="2" t="s">
        <v>382</v>
      </c>
      <c r="V441" s="274" t="s">
        <v>1456</v>
      </c>
      <c r="W441" s="540"/>
      <c r="X441" s="540"/>
      <c r="Y441" s="540"/>
      <c r="Z441" s="2" t="s">
        <v>795</v>
      </c>
    </row>
    <row r="442" spans="2:26" ht="15.9" customHeight="1" x14ac:dyDescent="0.2">
      <c r="B442" s="278"/>
      <c r="C442" s="549" t="s">
        <v>758</v>
      </c>
      <c r="D442" s="550"/>
      <c r="E442" s="52">
        <v>2</v>
      </c>
      <c r="F442" s="94">
        <v>10.3</v>
      </c>
      <c r="G442" s="87" t="s">
        <v>561</v>
      </c>
      <c r="H442" s="87" t="s">
        <v>509</v>
      </c>
      <c r="I442" s="87" t="s">
        <v>352</v>
      </c>
      <c r="J442" s="299" t="s">
        <v>352</v>
      </c>
      <c r="K442" s="551"/>
      <c r="L442" s="300"/>
      <c r="M442" s="87" t="s">
        <v>777</v>
      </c>
      <c r="N442" s="87" t="s">
        <v>777</v>
      </c>
      <c r="O442" s="218" t="s">
        <v>364</v>
      </c>
      <c r="P442" s="87" t="s">
        <v>782</v>
      </c>
      <c r="Q442" s="87"/>
      <c r="R442" s="87" t="s">
        <v>776</v>
      </c>
      <c r="S442" s="2" t="s">
        <v>379</v>
      </c>
      <c r="T442" s="2" t="s">
        <v>379</v>
      </c>
      <c r="U442" s="2" t="s">
        <v>380</v>
      </c>
      <c r="V442" s="274" t="s">
        <v>777</v>
      </c>
      <c r="W442" s="540"/>
      <c r="X442" s="540"/>
      <c r="Y442" s="540"/>
      <c r="Z442" s="2" t="s">
        <v>846</v>
      </c>
    </row>
    <row r="443" spans="2:26" ht="15.9" customHeight="1" x14ac:dyDescent="0.2">
      <c r="B443" s="278"/>
      <c r="C443" s="549" t="s">
        <v>758</v>
      </c>
      <c r="D443" s="550"/>
      <c r="E443" s="52">
        <v>3</v>
      </c>
      <c r="F443" s="94">
        <v>10.3</v>
      </c>
      <c r="G443" s="87" t="s">
        <v>561</v>
      </c>
      <c r="H443" s="87" t="s">
        <v>509</v>
      </c>
      <c r="I443" s="87" t="s">
        <v>352</v>
      </c>
      <c r="J443" s="299" t="s">
        <v>352</v>
      </c>
      <c r="K443" s="551"/>
      <c r="L443" s="300"/>
      <c r="M443" s="87" t="s">
        <v>777</v>
      </c>
      <c r="N443" s="87" t="s">
        <v>1455</v>
      </c>
      <c r="O443" s="218" t="s">
        <v>364</v>
      </c>
      <c r="P443" s="87" t="s">
        <v>782</v>
      </c>
      <c r="Q443" s="87"/>
      <c r="R443" s="87" t="s">
        <v>776</v>
      </c>
      <c r="S443" s="2" t="s">
        <v>378</v>
      </c>
      <c r="T443" s="2" t="s">
        <v>383</v>
      </c>
      <c r="U443" s="2" t="s">
        <v>382</v>
      </c>
      <c r="V443" s="299" t="s">
        <v>1456</v>
      </c>
      <c r="W443" s="551"/>
      <c r="X443" s="551"/>
      <c r="Y443" s="300"/>
      <c r="Z443" s="2" t="s">
        <v>1287</v>
      </c>
    </row>
    <row r="444" spans="2:26" ht="15.9" customHeight="1" x14ac:dyDescent="0.2">
      <c r="B444" s="278"/>
      <c r="C444" s="549" t="s">
        <v>758</v>
      </c>
      <c r="D444" s="550"/>
      <c r="E444" s="52">
        <v>4</v>
      </c>
      <c r="F444" s="94">
        <v>10.3</v>
      </c>
      <c r="G444" s="87" t="s">
        <v>561</v>
      </c>
      <c r="H444" s="87" t="s">
        <v>509</v>
      </c>
      <c r="I444" s="87" t="s">
        <v>352</v>
      </c>
      <c r="J444" s="299" t="s">
        <v>352</v>
      </c>
      <c r="K444" s="551"/>
      <c r="L444" s="300"/>
      <c r="M444" s="87" t="s">
        <v>777</v>
      </c>
      <c r="N444" s="87" t="s">
        <v>777</v>
      </c>
      <c r="O444" s="218" t="s">
        <v>364</v>
      </c>
      <c r="P444" s="87" t="s">
        <v>782</v>
      </c>
      <c r="Q444" s="87"/>
      <c r="R444" s="87" t="s">
        <v>776</v>
      </c>
      <c r="S444" s="2" t="s">
        <v>379</v>
      </c>
      <c r="T444" s="2" t="s">
        <v>379</v>
      </c>
      <c r="U444" s="2" t="s">
        <v>380</v>
      </c>
      <c r="V444" s="274" t="s">
        <v>777</v>
      </c>
      <c r="W444" s="540"/>
      <c r="X444" s="540"/>
      <c r="Y444" s="540"/>
      <c r="Z444" s="2" t="s">
        <v>846</v>
      </c>
    </row>
    <row r="445" spans="2:26" ht="15.9" customHeight="1" x14ac:dyDescent="0.2">
      <c r="B445" s="278"/>
      <c r="C445" s="549" t="s">
        <v>1566</v>
      </c>
      <c r="D445" s="550"/>
      <c r="E445" s="52">
        <v>5</v>
      </c>
      <c r="F445" s="94">
        <v>10.3</v>
      </c>
      <c r="G445" s="87" t="s">
        <v>350</v>
      </c>
      <c r="H445" s="87" t="s">
        <v>373</v>
      </c>
      <c r="I445" s="87" t="s">
        <v>351</v>
      </c>
      <c r="J445" s="274" t="s">
        <v>559</v>
      </c>
      <c r="K445" s="274"/>
      <c r="L445" s="274"/>
      <c r="M445" s="87" t="s">
        <v>806</v>
      </c>
      <c r="N445" s="87" t="s">
        <v>1455</v>
      </c>
      <c r="O445" s="218" t="s">
        <v>363</v>
      </c>
      <c r="P445" s="87" t="s">
        <v>782</v>
      </c>
      <c r="Q445" s="87"/>
      <c r="R445" s="87" t="s">
        <v>1304</v>
      </c>
      <c r="S445" s="2" t="s">
        <v>378</v>
      </c>
      <c r="T445" s="2" t="s">
        <v>383</v>
      </c>
      <c r="U445" s="2" t="s">
        <v>382</v>
      </c>
      <c r="V445" s="274" t="s">
        <v>1456</v>
      </c>
      <c r="W445" s="540"/>
      <c r="X445" s="540"/>
      <c r="Y445" s="540"/>
      <c r="Z445" s="2" t="s">
        <v>795</v>
      </c>
    </row>
    <row r="446" spans="2:26" ht="15.9" customHeight="1" x14ac:dyDescent="0.2">
      <c r="B446" s="278"/>
      <c r="C446" s="549" t="s">
        <v>757</v>
      </c>
      <c r="D446" s="550"/>
      <c r="E446" s="52">
        <v>1</v>
      </c>
      <c r="F446" s="94">
        <v>10.5</v>
      </c>
      <c r="G446" s="87" t="s">
        <v>561</v>
      </c>
      <c r="H446" s="87" t="s">
        <v>510</v>
      </c>
      <c r="I446" s="87" t="s">
        <v>352</v>
      </c>
      <c r="J446" s="299" t="s">
        <v>352</v>
      </c>
      <c r="K446" s="551"/>
      <c r="L446" s="300"/>
      <c r="M446" s="87" t="s">
        <v>777</v>
      </c>
      <c r="N446" s="87" t="s">
        <v>1455</v>
      </c>
      <c r="O446" s="218" t="s">
        <v>364</v>
      </c>
      <c r="P446" s="87" t="s">
        <v>782</v>
      </c>
      <c r="Q446" s="87"/>
      <c r="R446" s="87" t="s">
        <v>776</v>
      </c>
      <c r="S446" s="2" t="s">
        <v>378</v>
      </c>
      <c r="T446" s="2" t="s">
        <v>383</v>
      </c>
      <c r="U446" s="2" t="s">
        <v>382</v>
      </c>
      <c r="V446" s="299" t="s">
        <v>1456</v>
      </c>
      <c r="W446" s="551"/>
      <c r="X446" s="551"/>
      <c r="Y446" s="300"/>
      <c r="Z446" s="2" t="s">
        <v>1287</v>
      </c>
    </row>
    <row r="447" spans="2:26" ht="15.9" customHeight="1" x14ac:dyDescent="0.2">
      <c r="B447" s="278"/>
      <c r="C447" s="549" t="s">
        <v>757</v>
      </c>
      <c r="D447" s="550"/>
      <c r="E447" s="52">
        <v>2</v>
      </c>
      <c r="F447" s="94">
        <v>10.5</v>
      </c>
      <c r="G447" s="87" t="s">
        <v>561</v>
      </c>
      <c r="H447" s="87" t="s">
        <v>510</v>
      </c>
      <c r="I447" s="87" t="s">
        <v>352</v>
      </c>
      <c r="J447" s="299" t="s">
        <v>352</v>
      </c>
      <c r="K447" s="551"/>
      <c r="L447" s="300"/>
      <c r="M447" s="87" t="s">
        <v>777</v>
      </c>
      <c r="N447" s="87" t="s">
        <v>1455</v>
      </c>
      <c r="O447" s="218" t="s">
        <v>363</v>
      </c>
      <c r="P447" s="87" t="s">
        <v>782</v>
      </c>
      <c r="Q447" s="87"/>
      <c r="R447" s="87" t="s">
        <v>776</v>
      </c>
      <c r="S447" s="2" t="s">
        <v>378</v>
      </c>
      <c r="T447" s="2" t="s">
        <v>383</v>
      </c>
      <c r="U447" s="2" t="s">
        <v>382</v>
      </c>
      <c r="V447" s="299" t="s">
        <v>1456</v>
      </c>
      <c r="W447" s="551"/>
      <c r="X447" s="551"/>
      <c r="Y447" s="300"/>
      <c r="Z447" s="2" t="s">
        <v>1287</v>
      </c>
    </row>
    <row r="448" spans="2:26" ht="15.9" customHeight="1" x14ac:dyDescent="0.2">
      <c r="B448" s="278"/>
      <c r="C448" s="549" t="s">
        <v>1567</v>
      </c>
      <c r="D448" s="550"/>
      <c r="E448" s="52">
        <v>3</v>
      </c>
      <c r="F448" s="94">
        <v>10.5</v>
      </c>
      <c r="G448" s="87" t="s">
        <v>561</v>
      </c>
      <c r="H448" s="87" t="s">
        <v>512</v>
      </c>
      <c r="I448" s="87" t="s">
        <v>351</v>
      </c>
      <c r="J448" s="299" t="s">
        <v>559</v>
      </c>
      <c r="K448" s="551"/>
      <c r="L448" s="300"/>
      <c r="M448" s="87" t="s">
        <v>1175</v>
      </c>
      <c r="N448" s="87" t="s">
        <v>1455</v>
      </c>
      <c r="O448" s="218" t="s">
        <v>62</v>
      </c>
      <c r="P448" s="87" t="s">
        <v>62</v>
      </c>
      <c r="Q448" s="87"/>
      <c r="R448" s="87" t="s">
        <v>62</v>
      </c>
      <c r="S448" s="2" t="s">
        <v>378</v>
      </c>
      <c r="T448" s="2" t="s">
        <v>384</v>
      </c>
      <c r="U448" s="2" t="s">
        <v>382</v>
      </c>
      <c r="V448" s="274" t="s">
        <v>1460</v>
      </c>
      <c r="W448" s="540"/>
      <c r="X448" s="540"/>
      <c r="Y448" s="540"/>
      <c r="Z448" s="2" t="s">
        <v>795</v>
      </c>
    </row>
    <row r="449" spans="2:26" ht="15.9" customHeight="1" x14ac:dyDescent="0.2">
      <c r="B449" s="278"/>
      <c r="C449" s="549" t="s">
        <v>1567</v>
      </c>
      <c r="D449" s="550"/>
      <c r="E449" s="52">
        <v>4</v>
      </c>
      <c r="F449" s="94">
        <v>10.5</v>
      </c>
      <c r="G449" s="87" t="s">
        <v>561</v>
      </c>
      <c r="H449" s="87" t="s">
        <v>512</v>
      </c>
      <c r="I449" s="87" t="s">
        <v>351</v>
      </c>
      <c r="J449" s="299" t="s">
        <v>559</v>
      </c>
      <c r="K449" s="551"/>
      <c r="L449" s="300"/>
      <c r="M449" s="87" t="s">
        <v>1177</v>
      </c>
      <c r="N449" s="87" t="s">
        <v>1455</v>
      </c>
      <c r="O449" s="218" t="s">
        <v>62</v>
      </c>
      <c r="P449" s="87" t="s">
        <v>62</v>
      </c>
      <c r="Q449" s="87"/>
      <c r="R449" s="87" t="s">
        <v>62</v>
      </c>
      <c r="S449" s="2" t="s">
        <v>378</v>
      </c>
      <c r="T449" s="2" t="s">
        <v>384</v>
      </c>
      <c r="U449" s="2" t="s">
        <v>382</v>
      </c>
      <c r="V449" s="274" t="s">
        <v>1460</v>
      </c>
      <c r="W449" s="540"/>
      <c r="X449" s="540"/>
      <c r="Y449" s="540"/>
      <c r="Z449" s="2" t="s">
        <v>795</v>
      </c>
    </row>
    <row r="450" spans="2:26" ht="15.9" customHeight="1" x14ac:dyDescent="0.2">
      <c r="B450" s="278"/>
      <c r="C450" s="549" t="s">
        <v>1567</v>
      </c>
      <c r="D450" s="550"/>
      <c r="E450" s="52">
        <v>5</v>
      </c>
      <c r="F450" s="94">
        <v>10.5</v>
      </c>
      <c r="G450" s="87" t="s">
        <v>561</v>
      </c>
      <c r="H450" s="87" t="s">
        <v>512</v>
      </c>
      <c r="I450" s="87" t="s">
        <v>351</v>
      </c>
      <c r="J450" s="299" t="s">
        <v>559</v>
      </c>
      <c r="K450" s="551"/>
      <c r="L450" s="300"/>
      <c r="M450" s="87" t="s">
        <v>1179</v>
      </c>
      <c r="N450" s="87" t="s">
        <v>1455</v>
      </c>
      <c r="O450" s="218" t="s">
        <v>62</v>
      </c>
      <c r="P450" s="87" t="s">
        <v>62</v>
      </c>
      <c r="Q450" s="87"/>
      <c r="R450" s="87" t="s">
        <v>62</v>
      </c>
      <c r="S450" s="2" t="s">
        <v>378</v>
      </c>
      <c r="T450" s="2" t="s">
        <v>384</v>
      </c>
      <c r="U450" s="2" t="s">
        <v>382</v>
      </c>
      <c r="V450" s="274" t="s">
        <v>1460</v>
      </c>
      <c r="W450" s="540"/>
      <c r="X450" s="540"/>
      <c r="Y450" s="540"/>
      <c r="Z450" s="2" t="s">
        <v>795</v>
      </c>
    </row>
    <row r="451" spans="2:26" ht="15.9" customHeight="1" x14ac:dyDescent="0.2">
      <c r="B451" s="278"/>
      <c r="C451" s="549" t="s">
        <v>1567</v>
      </c>
      <c r="D451" s="550"/>
      <c r="E451" s="52">
        <v>6</v>
      </c>
      <c r="F451" s="94">
        <v>10.5</v>
      </c>
      <c r="G451" s="87" t="s">
        <v>561</v>
      </c>
      <c r="H451" s="87" t="s">
        <v>512</v>
      </c>
      <c r="I451" s="87" t="s">
        <v>352</v>
      </c>
      <c r="J451" s="299" t="s">
        <v>352</v>
      </c>
      <c r="K451" s="551"/>
      <c r="L451" s="300"/>
      <c r="M451" s="87" t="s">
        <v>1181</v>
      </c>
      <c r="N451" s="87" t="s">
        <v>1455</v>
      </c>
      <c r="O451" s="218" t="s">
        <v>363</v>
      </c>
      <c r="P451" s="87" t="s">
        <v>782</v>
      </c>
      <c r="Q451" s="87"/>
      <c r="R451" s="87" t="s">
        <v>781</v>
      </c>
      <c r="S451" s="2" t="s">
        <v>378</v>
      </c>
      <c r="T451" s="2" t="s">
        <v>383</v>
      </c>
      <c r="U451" s="2" t="s">
        <v>382</v>
      </c>
      <c r="V451" s="274" t="s">
        <v>1456</v>
      </c>
      <c r="W451" s="540"/>
      <c r="X451" s="540"/>
      <c r="Y451" s="540"/>
      <c r="Z451" s="87" t="s">
        <v>1363</v>
      </c>
    </row>
    <row r="452" spans="2:26" ht="15.9" customHeight="1" x14ac:dyDescent="0.2">
      <c r="B452" s="278"/>
      <c r="C452" s="549" t="s">
        <v>1567</v>
      </c>
      <c r="D452" s="550"/>
      <c r="E452" s="52">
        <v>7</v>
      </c>
      <c r="F452" s="94">
        <v>10.5</v>
      </c>
      <c r="G452" s="87" t="s">
        <v>561</v>
      </c>
      <c r="H452" s="87" t="s">
        <v>513</v>
      </c>
      <c r="I452" s="87" t="s">
        <v>352</v>
      </c>
      <c r="J452" s="299" t="s">
        <v>352</v>
      </c>
      <c r="K452" s="551"/>
      <c r="L452" s="300"/>
      <c r="M452" s="87" t="s">
        <v>825</v>
      </c>
      <c r="N452" s="87" t="s">
        <v>1455</v>
      </c>
      <c r="O452" s="218" t="s">
        <v>364</v>
      </c>
      <c r="P452" s="87" t="s">
        <v>782</v>
      </c>
      <c r="Q452" s="87"/>
      <c r="R452" s="87" t="s">
        <v>790</v>
      </c>
      <c r="S452" s="2" t="s">
        <v>378</v>
      </c>
      <c r="T452" s="2" t="s">
        <v>383</v>
      </c>
      <c r="U452" s="2" t="s">
        <v>382</v>
      </c>
      <c r="V452" s="274" t="s">
        <v>1456</v>
      </c>
      <c r="W452" s="540"/>
      <c r="X452" s="540"/>
      <c r="Y452" s="540"/>
      <c r="Z452" s="87" t="s">
        <v>1287</v>
      </c>
    </row>
    <row r="453" spans="2:26" ht="15.9" customHeight="1" x14ac:dyDescent="0.2">
      <c r="B453" s="278"/>
      <c r="C453" s="549" t="s">
        <v>757</v>
      </c>
      <c r="D453" s="550"/>
      <c r="E453" s="52">
        <v>8</v>
      </c>
      <c r="F453" s="94">
        <v>10.5</v>
      </c>
      <c r="G453" s="87" t="s">
        <v>561</v>
      </c>
      <c r="H453" s="87" t="s">
        <v>509</v>
      </c>
      <c r="I453" s="87" t="s">
        <v>352</v>
      </c>
      <c r="J453" s="299" t="s">
        <v>352</v>
      </c>
      <c r="K453" s="551"/>
      <c r="L453" s="300"/>
      <c r="M453" s="87" t="s">
        <v>777</v>
      </c>
      <c r="N453" s="87" t="s">
        <v>777</v>
      </c>
      <c r="O453" s="218" t="s">
        <v>364</v>
      </c>
      <c r="P453" s="87" t="s">
        <v>782</v>
      </c>
      <c r="Q453" s="87"/>
      <c r="R453" s="87" t="s">
        <v>776</v>
      </c>
      <c r="S453" s="2" t="s">
        <v>379</v>
      </c>
      <c r="T453" s="2" t="s">
        <v>379</v>
      </c>
      <c r="U453" s="2" t="s">
        <v>380</v>
      </c>
      <c r="V453" s="274" t="s">
        <v>777</v>
      </c>
      <c r="W453" s="540"/>
      <c r="X453" s="540"/>
      <c r="Y453" s="540"/>
      <c r="Z453" s="2" t="s">
        <v>846</v>
      </c>
    </row>
    <row r="454" spans="2:26" ht="15.9" customHeight="1" x14ac:dyDescent="0.2">
      <c r="B454" s="278"/>
      <c r="C454" s="549" t="s">
        <v>756</v>
      </c>
      <c r="D454" s="550"/>
      <c r="E454" s="52">
        <v>1</v>
      </c>
      <c r="F454" s="94">
        <v>10.7</v>
      </c>
      <c r="G454" s="87" t="s">
        <v>561</v>
      </c>
      <c r="H454" s="87" t="s">
        <v>510</v>
      </c>
      <c r="I454" s="87" t="s">
        <v>352</v>
      </c>
      <c r="J454" s="299" t="s">
        <v>352</v>
      </c>
      <c r="K454" s="551"/>
      <c r="L454" s="300"/>
      <c r="M454" s="87" t="s">
        <v>777</v>
      </c>
      <c r="N454" s="87" t="s">
        <v>1455</v>
      </c>
      <c r="O454" s="218" t="s">
        <v>364</v>
      </c>
      <c r="P454" s="87" t="s">
        <v>782</v>
      </c>
      <c r="Q454" s="87"/>
      <c r="R454" s="87" t="s">
        <v>776</v>
      </c>
      <c r="S454" s="2" t="s">
        <v>378</v>
      </c>
      <c r="T454" s="2" t="s">
        <v>383</v>
      </c>
      <c r="U454" s="2" t="s">
        <v>382</v>
      </c>
      <c r="V454" s="299" t="s">
        <v>1456</v>
      </c>
      <c r="W454" s="551"/>
      <c r="X454" s="551"/>
      <c r="Y454" s="300"/>
      <c r="Z454" s="2" t="s">
        <v>1287</v>
      </c>
    </row>
    <row r="455" spans="2:26" ht="15.9" customHeight="1" x14ac:dyDescent="0.2">
      <c r="B455" s="278"/>
      <c r="C455" s="549" t="s">
        <v>756</v>
      </c>
      <c r="D455" s="550"/>
      <c r="E455" s="52">
        <v>2</v>
      </c>
      <c r="F455" s="94">
        <v>10.7</v>
      </c>
      <c r="G455" s="87" t="s">
        <v>561</v>
      </c>
      <c r="H455" s="87" t="s">
        <v>510</v>
      </c>
      <c r="I455" s="87" t="s">
        <v>352</v>
      </c>
      <c r="J455" s="299" t="s">
        <v>352</v>
      </c>
      <c r="K455" s="551"/>
      <c r="L455" s="300"/>
      <c r="M455" s="87" t="s">
        <v>777</v>
      </c>
      <c r="N455" s="87" t="s">
        <v>1455</v>
      </c>
      <c r="O455" s="218" t="s">
        <v>363</v>
      </c>
      <c r="P455" s="87" t="s">
        <v>782</v>
      </c>
      <c r="Q455" s="87"/>
      <c r="R455" s="87" t="s">
        <v>776</v>
      </c>
      <c r="S455" s="2" t="s">
        <v>378</v>
      </c>
      <c r="T455" s="2" t="s">
        <v>383</v>
      </c>
      <c r="U455" s="2" t="s">
        <v>382</v>
      </c>
      <c r="V455" s="299" t="s">
        <v>1456</v>
      </c>
      <c r="W455" s="551"/>
      <c r="X455" s="551"/>
      <c r="Y455" s="300"/>
      <c r="Z455" s="2" t="s">
        <v>1287</v>
      </c>
    </row>
    <row r="456" spans="2:26" ht="15.9" customHeight="1" x14ac:dyDescent="0.2">
      <c r="B456" s="278"/>
      <c r="C456" s="549" t="s">
        <v>756</v>
      </c>
      <c r="D456" s="550"/>
      <c r="E456" s="52">
        <v>3</v>
      </c>
      <c r="F456" s="94">
        <v>10.7</v>
      </c>
      <c r="G456" s="87" t="s">
        <v>561</v>
      </c>
      <c r="H456" s="87" t="s">
        <v>512</v>
      </c>
      <c r="I456" s="87" t="s">
        <v>352</v>
      </c>
      <c r="J456" s="299" t="s">
        <v>352</v>
      </c>
      <c r="K456" s="551"/>
      <c r="L456" s="300"/>
      <c r="M456" s="87" t="s">
        <v>777</v>
      </c>
      <c r="N456" s="87" t="s">
        <v>777</v>
      </c>
      <c r="O456" s="218" t="s">
        <v>364</v>
      </c>
      <c r="P456" s="87" t="s">
        <v>782</v>
      </c>
      <c r="Q456" s="87"/>
      <c r="R456" s="87" t="s">
        <v>776</v>
      </c>
      <c r="S456" s="2" t="s">
        <v>379</v>
      </c>
      <c r="T456" s="2" t="s">
        <v>379</v>
      </c>
      <c r="U456" s="2" t="s">
        <v>380</v>
      </c>
      <c r="V456" s="274" t="s">
        <v>777</v>
      </c>
      <c r="W456" s="540"/>
      <c r="X456" s="540"/>
      <c r="Y456" s="540"/>
      <c r="Z456" s="2" t="s">
        <v>846</v>
      </c>
    </row>
    <row r="457" spans="2:26" ht="15.9" customHeight="1" x14ac:dyDescent="0.2">
      <c r="B457" s="278"/>
      <c r="C457" s="549" t="s">
        <v>1568</v>
      </c>
      <c r="D457" s="550"/>
      <c r="E457" s="52">
        <v>4</v>
      </c>
      <c r="F457" s="94">
        <v>10.7</v>
      </c>
      <c r="G457" s="87" t="s">
        <v>561</v>
      </c>
      <c r="H457" s="87" t="s">
        <v>516</v>
      </c>
      <c r="I457" s="87" t="s">
        <v>352</v>
      </c>
      <c r="J457" s="274" t="s">
        <v>540</v>
      </c>
      <c r="K457" s="274"/>
      <c r="L457" s="274"/>
      <c r="M457" s="87" t="s">
        <v>1186</v>
      </c>
      <c r="N457" s="87" t="s">
        <v>1455</v>
      </c>
      <c r="O457" s="218" t="s">
        <v>363</v>
      </c>
      <c r="P457" s="87" t="s">
        <v>782</v>
      </c>
      <c r="Q457" s="87"/>
      <c r="R457" s="87" t="s">
        <v>781</v>
      </c>
      <c r="S457" s="2" t="s">
        <v>378</v>
      </c>
      <c r="T457" s="2" t="s">
        <v>383</v>
      </c>
      <c r="U457" s="2" t="s">
        <v>382</v>
      </c>
      <c r="V457" s="274" t="s">
        <v>1456</v>
      </c>
      <c r="W457" s="540"/>
      <c r="X457" s="540"/>
      <c r="Y457" s="540"/>
      <c r="Z457" s="2" t="s">
        <v>1027</v>
      </c>
    </row>
    <row r="458" spans="2:26" ht="15.9" customHeight="1" x14ac:dyDescent="0.2">
      <c r="B458" s="278"/>
      <c r="C458" s="549" t="s">
        <v>1568</v>
      </c>
      <c r="D458" s="550"/>
      <c r="E458" s="52">
        <v>5</v>
      </c>
      <c r="F458" s="94">
        <v>10.7</v>
      </c>
      <c r="G458" s="87" t="s">
        <v>561</v>
      </c>
      <c r="H458" s="87" t="s">
        <v>511</v>
      </c>
      <c r="I458" s="87" t="s">
        <v>352</v>
      </c>
      <c r="J458" s="299" t="s">
        <v>352</v>
      </c>
      <c r="K458" s="551"/>
      <c r="L458" s="300"/>
      <c r="M458" s="87" t="s">
        <v>1189</v>
      </c>
      <c r="N458" s="87" t="s">
        <v>1455</v>
      </c>
      <c r="O458" s="218" t="s">
        <v>364</v>
      </c>
      <c r="P458" s="87" t="s">
        <v>782</v>
      </c>
      <c r="Q458" s="87"/>
      <c r="R458" s="87" t="s">
        <v>790</v>
      </c>
      <c r="S458" s="2" t="s">
        <v>378</v>
      </c>
      <c r="T458" s="2" t="s">
        <v>383</v>
      </c>
      <c r="U458" s="2" t="s">
        <v>382</v>
      </c>
      <c r="V458" s="274" t="s">
        <v>1456</v>
      </c>
      <c r="W458" s="540"/>
      <c r="X458" s="540"/>
      <c r="Y458" s="540"/>
      <c r="Z458" s="87" t="s">
        <v>1287</v>
      </c>
    </row>
    <row r="459" spans="2:26" ht="15.9" customHeight="1" x14ac:dyDescent="0.2">
      <c r="B459" s="278"/>
      <c r="C459" s="549" t="s">
        <v>756</v>
      </c>
      <c r="D459" s="550"/>
      <c r="E459" s="52">
        <v>6</v>
      </c>
      <c r="F459" s="94">
        <v>10.7</v>
      </c>
      <c r="G459" s="87" t="s">
        <v>561</v>
      </c>
      <c r="H459" s="87" t="s">
        <v>515</v>
      </c>
      <c r="I459" s="87" t="s">
        <v>352</v>
      </c>
      <c r="J459" s="299" t="s">
        <v>352</v>
      </c>
      <c r="K459" s="551"/>
      <c r="L459" s="300"/>
      <c r="M459" s="87" t="s">
        <v>777</v>
      </c>
      <c r="N459" s="87" t="s">
        <v>777</v>
      </c>
      <c r="O459" s="218" t="s">
        <v>364</v>
      </c>
      <c r="P459" s="87" t="s">
        <v>782</v>
      </c>
      <c r="Q459" s="87"/>
      <c r="R459" s="87" t="s">
        <v>776</v>
      </c>
      <c r="S459" s="2" t="s">
        <v>379</v>
      </c>
      <c r="T459" s="2" t="s">
        <v>379</v>
      </c>
      <c r="U459" s="2" t="s">
        <v>380</v>
      </c>
      <c r="V459" s="274" t="s">
        <v>777</v>
      </c>
      <c r="W459" s="540"/>
      <c r="X459" s="540"/>
      <c r="Y459" s="540"/>
      <c r="Z459" s="2" t="s">
        <v>846</v>
      </c>
    </row>
    <row r="460" spans="2:26" ht="15.9" customHeight="1" x14ac:dyDescent="0.2">
      <c r="B460" s="278"/>
      <c r="C460" s="549" t="s">
        <v>756</v>
      </c>
      <c r="D460" s="550"/>
      <c r="E460" s="52">
        <v>7</v>
      </c>
      <c r="F460" s="94">
        <v>10.7</v>
      </c>
      <c r="G460" s="87" t="s">
        <v>561</v>
      </c>
      <c r="H460" s="87" t="s">
        <v>509</v>
      </c>
      <c r="I460" s="87" t="s">
        <v>352</v>
      </c>
      <c r="J460" s="299" t="s">
        <v>352</v>
      </c>
      <c r="K460" s="551"/>
      <c r="L460" s="300"/>
      <c r="M460" s="87" t="s">
        <v>777</v>
      </c>
      <c r="N460" s="87" t="s">
        <v>777</v>
      </c>
      <c r="O460" s="218" t="s">
        <v>364</v>
      </c>
      <c r="P460" s="87" t="s">
        <v>782</v>
      </c>
      <c r="Q460" s="87"/>
      <c r="R460" s="87" t="s">
        <v>776</v>
      </c>
      <c r="S460" s="2" t="s">
        <v>379</v>
      </c>
      <c r="T460" s="2" t="s">
        <v>379</v>
      </c>
      <c r="U460" s="2" t="s">
        <v>380</v>
      </c>
      <c r="V460" s="274" t="s">
        <v>777</v>
      </c>
      <c r="W460" s="540"/>
      <c r="X460" s="540"/>
      <c r="Y460" s="540"/>
      <c r="Z460" s="2" t="s">
        <v>846</v>
      </c>
    </row>
    <row r="461" spans="2:26" ht="15.9" customHeight="1" x14ac:dyDescent="0.2">
      <c r="B461" s="278"/>
      <c r="C461" s="549" t="s">
        <v>756</v>
      </c>
      <c r="D461" s="550"/>
      <c r="E461" s="52">
        <v>8</v>
      </c>
      <c r="F461" s="94">
        <v>10.7</v>
      </c>
      <c r="G461" s="87" t="s">
        <v>561</v>
      </c>
      <c r="H461" s="87" t="s">
        <v>509</v>
      </c>
      <c r="I461" s="87" t="s">
        <v>352</v>
      </c>
      <c r="J461" s="299" t="s">
        <v>352</v>
      </c>
      <c r="K461" s="551"/>
      <c r="L461" s="300"/>
      <c r="M461" s="87" t="s">
        <v>777</v>
      </c>
      <c r="N461" s="87" t="s">
        <v>777</v>
      </c>
      <c r="O461" s="218" t="s">
        <v>364</v>
      </c>
      <c r="P461" s="87" t="s">
        <v>782</v>
      </c>
      <c r="Q461" s="87"/>
      <c r="R461" s="87" t="s">
        <v>776</v>
      </c>
      <c r="S461" s="2" t="s">
        <v>379</v>
      </c>
      <c r="T461" s="2" t="s">
        <v>379</v>
      </c>
      <c r="U461" s="2" t="s">
        <v>380</v>
      </c>
      <c r="V461" s="274" t="s">
        <v>777</v>
      </c>
      <c r="W461" s="540"/>
      <c r="X461" s="540"/>
      <c r="Y461" s="540"/>
      <c r="Z461" s="2" t="s">
        <v>846</v>
      </c>
    </row>
    <row r="462" spans="2:26" ht="15.9" customHeight="1" x14ac:dyDescent="0.2">
      <c r="B462" s="278"/>
      <c r="C462" s="549" t="s">
        <v>755</v>
      </c>
      <c r="D462" s="550"/>
      <c r="E462" s="52">
        <v>1</v>
      </c>
      <c r="F462" s="94">
        <v>10.4</v>
      </c>
      <c r="G462" s="87" t="s">
        <v>561</v>
      </c>
      <c r="H462" s="87" t="s">
        <v>510</v>
      </c>
      <c r="I462" s="87" t="s">
        <v>352</v>
      </c>
      <c r="J462" s="299" t="s">
        <v>352</v>
      </c>
      <c r="K462" s="551"/>
      <c r="L462" s="300"/>
      <c r="M462" s="87" t="s">
        <v>777</v>
      </c>
      <c r="N462" s="87" t="s">
        <v>1455</v>
      </c>
      <c r="O462" s="218" t="s">
        <v>364</v>
      </c>
      <c r="P462" s="87" t="s">
        <v>782</v>
      </c>
      <c r="Q462" s="87"/>
      <c r="R462" s="87" t="s">
        <v>776</v>
      </c>
      <c r="S462" s="2" t="s">
        <v>378</v>
      </c>
      <c r="T462" s="2" t="s">
        <v>383</v>
      </c>
      <c r="U462" s="2" t="s">
        <v>382</v>
      </c>
      <c r="V462" s="299" t="s">
        <v>1456</v>
      </c>
      <c r="W462" s="551"/>
      <c r="X462" s="551"/>
      <c r="Y462" s="300"/>
      <c r="Z462" s="2" t="s">
        <v>1287</v>
      </c>
    </row>
    <row r="463" spans="2:26" ht="15.9" customHeight="1" x14ac:dyDescent="0.2">
      <c r="B463" s="278"/>
      <c r="C463" s="549" t="s">
        <v>755</v>
      </c>
      <c r="D463" s="550"/>
      <c r="E463" s="52">
        <v>2</v>
      </c>
      <c r="F463" s="94">
        <v>10.4</v>
      </c>
      <c r="G463" s="87" t="s">
        <v>561</v>
      </c>
      <c r="H463" s="87" t="s">
        <v>510</v>
      </c>
      <c r="I463" s="87" t="s">
        <v>352</v>
      </c>
      <c r="J463" s="299" t="s">
        <v>352</v>
      </c>
      <c r="K463" s="551"/>
      <c r="L463" s="300"/>
      <c r="M463" s="87" t="s">
        <v>777</v>
      </c>
      <c r="N463" s="87" t="s">
        <v>1455</v>
      </c>
      <c r="O463" s="218" t="s">
        <v>364</v>
      </c>
      <c r="P463" s="87" t="s">
        <v>782</v>
      </c>
      <c r="Q463" s="87"/>
      <c r="R463" s="87" t="s">
        <v>776</v>
      </c>
      <c r="S463" s="2" t="s">
        <v>378</v>
      </c>
      <c r="T463" s="2" t="s">
        <v>383</v>
      </c>
      <c r="U463" s="2" t="s">
        <v>382</v>
      </c>
      <c r="V463" s="299" t="s">
        <v>1456</v>
      </c>
      <c r="W463" s="551"/>
      <c r="X463" s="551"/>
      <c r="Y463" s="300"/>
      <c r="Z463" s="2" t="s">
        <v>1287</v>
      </c>
    </row>
    <row r="464" spans="2:26" ht="15.9" customHeight="1" x14ac:dyDescent="0.2">
      <c r="B464" s="278"/>
      <c r="C464" s="549" t="s">
        <v>1569</v>
      </c>
      <c r="D464" s="550"/>
      <c r="E464" s="52">
        <v>3</v>
      </c>
      <c r="F464" s="94">
        <v>10.4</v>
      </c>
      <c r="G464" s="87" t="s">
        <v>561</v>
      </c>
      <c r="H464" s="87" t="s">
        <v>516</v>
      </c>
      <c r="I464" s="87" t="s">
        <v>351</v>
      </c>
      <c r="J464" s="299" t="s">
        <v>559</v>
      </c>
      <c r="K464" s="551"/>
      <c r="L464" s="300"/>
      <c r="M464" s="87" t="s">
        <v>940</v>
      </c>
      <c r="N464" s="87" t="s">
        <v>1455</v>
      </c>
      <c r="O464" s="218" t="s">
        <v>62</v>
      </c>
      <c r="P464" s="87" t="s">
        <v>62</v>
      </c>
      <c r="Q464" s="87"/>
      <c r="R464" s="87" t="s">
        <v>62</v>
      </c>
      <c r="S464" s="2" t="s">
        <v>378</v>
      </c>
      <c r="T464" s="2" t="s">
        <v>384</v>
      </c>
      <c r="U464" s="2" t="s">
        <v>382</v>
      </c>
      <c r="V464" s="274" t="s">
        <v>1460</v>
      </c>
      <c r="W464" s="540"/>
      <c r="X464" s="540"/>
      <c r="Y464" s="540"/>
      <c r="Z464" s="2" t="s">
        <v>795</v>
      </c>
    </row>
    <row r="465" spans="2:26" ht="15.9" customHeight="1" x14ac:dyDescent="0.2">
      <c r="B465" s="278"/>
      <c r="C465" s="549" t="s">
        <v>1569</v>
      </c>
      <c r="D465" s="550"/>
      <c r="E465" s="52">
        <v>4</v>
      </c>
      <c r="F465" s="94">
        <v>10.4</v>
      </c>
      <c r="G465" s="87" t="s">
        <v>561</v>
      </c>
      <c r="H465" s="87" t="s">
        <v>516</v>
      </c>
      <c r="I465" s="87" t="s">
        <v>352</v>
      </c>
      <c r="J465" s="299" t="s">
        <v>352</v>
      </c>
      <c r="K465" s="551"/>
      <c r="L465" s="300"/>
      <c r="M465" s="87" t="s">
        <v>1193</v>
      </c>
      <c r="N465" s="87" t="s">
        <v>1455</v>
      </c>
      <c r="O465" s="218" t="s">
        <v>364</v>
      </c>
      <c r="P465" s="87" t="s">
        <v>782</v>
      </c>
      <c r="Q465" s="87"/>
      <c r="R465" s="87" t="s">
        <v>790</v>
      </c>
      <c r="S465" s="2" t="s">
        <v>378</v>
      </c>
      <c r="T465" s="2" t="s">
        <v>383</v>
      </c>
      <c r="U465" s="2" t="s">
        <v>382</v>
      </c>
      <c r="V465" s="274" t="s">
        <v>1456</v>
      </c>
      <c r="W465" s="540"/>
      <c r="X465" s="540"/>
      <c r="Y465" s="540"/>
      <c r="Z465" s="87" t="s">
        <v>1287</v>
      </c>
    </row>
    <row r="466" spans="2:26" ht="15.9" customHeight="1" x14ac:dyDescent="0.2">
      <c r="B466" s="278"/>
      <c r="C466" s="549" t="s">
        <v>1569</v>
      </c>
      <c r="D466" s="550"/>
      <c r="E466" s="52">
        <v>5</v>
      </c>
      <c r="F466" s="94">
        <v>10.4</v>
      </c>
      <c r="G466" s="87" t="s">
        <v>561</v>
      </c>
      <c r="H466" s="87" t="s">
        <v>513</v>
      </c>
      <c r="I466" s="87" t="s">
        <v>352</v>
      </c>
      <c r="J466" s="299" t="s">
        <v>352</v>
      </c>
      <c r="K466" s="551"/>
      <c r="L466" s="300"/>
      <c r="M466" s="87" t="s">
        <v>825</v>
      </c>
      <c r="N466" s="87" t="s">
        <v>1455</v>
      </c>
      <c r="O466" s="218" t="s">
        <v>364</v>
      </c>
      <c r="P466" s="87" t="s">
        <v>782</v>
      </c>
      <c r="Q466" s="87"/>
      <c r="R466" s="87" t="s">
        <v>790</v>
      </c>
      <c r="S466" s="2" t="s">
        <v>378</v>
      </c>
      <c r="T466" s="2" t="s">
        <v>383</v>
      </c>
      <c r="U466" s="2" t="s">
        <v>382</v>
      </c>
      <c r="V466" s="274" t="s">
        <v>1456</v>
      </c>
      <c r="W466" s="540"/>
      <c r="X466" s="540"/>
      <c r="Y466" s="540"/>
      <c r="Z466" s="87" t="s">
        <v>1287</v>
      </c>
    </row>
    <row r="467" spans="2:26" ht="15.9" customHeight="1" x14ac:dyDescent="0.2">
      <c r="B467" s="278"/>
      <c r="C467" s="549" t="s">
        <v>1569</v>
      </c>
      <c r="D467" s="550"/>
      <c r="E467" s="52">
        <v>6</v>
      </c>
      <c r="F467" s="94">
        <v>10.4</v>
      </c>
      <c r="G467" s="87" t="s">
        <v>561</v>
      </c>
      <c r="H467" s="87" t="s">
        <v>512</v>
      </c>
      <c r="I467" s="87" t="s">
        <v>352</v>
      </c>
      <c r="J467" s="299" t="s">
        <v>352</v>
      </c>
      <c r="K467" s="551"/>
      <c r="L467" s="300"/>
      <c r="M467" s="87" t="s">
        <v>922</v>
      </c>
      <c r="N467" s="87" t="s">
        <v>1455</v>
      </c>
      <c r="O467" s="218" t="s">
        <v>363</v>
      </c>
      <c r="P467" s="87" t="s">
        <v>782</v>
      </c>
      <c r="Q467" s="87"/>
      <c r="R467" s="87" t="s">
        <v>781</v>
      </c>
      <c r="S467" s="2" t="s">
        <v>378</v>
      </c>
      <c r="T467" s="2" t="s">
        <v>383</v>
      </c>
      <c r="U467" s="2" t="s">
        <v>382</v>
      </c>
      <c r="V467" s="274" t="s">
        <v>1456</v>
      </c>
      <c r="W467" s="540"/>
      <c r="X467" s="540"/>
      <c r="Y467" s="540"/>
      <c r="Z467" s="87" t="s">
        <v>1363</v>
      </c>
    </row>
    <row r="468" spans="2:26" ht="15.9" customHeight="1" x14ac:dyDescent="0.2">
      <c r="B468" s="278"/>
      <c r="C468" s="549" t="s">
        <v>1569</v>
      </c>
      <c r="D468" s="550"/>
      <c r="E468" s="52">
        <v>7</v>
      </c>
      <c r="F468" s="94">
        <v>10.4</v>
      </c>
      <c r="G468" s="87" t="s">
        <v>561</v>
      </c>
      <c r="H468" s="87" t="s">
        <v>517</v>
      </c>
      <c r="I468" s="87" t="s">
        <v>352</v>
      </c>
      <c r="J468" s="299" t="s">
        <v>352</v>
      </c>
      <c r="K468" s="551"/>
      <c r="L468" s="300"/>
      <c r="M468" s="87" t="s">
        <v>1008</v>
      </c>
      <c r="N468" s="87" t="s">
        <v>1455</v>
      </c>
      <c r="O468" s="218" t="s">
        <v>364</v>
      </c>
      <c r="P468" s="87" t="s">
        <v>782</v>
      </c>
      <c r="Q468" s="87"/>
      <c r="R468" s="87" t="s">
        <v>790</v>
      </c>
      <c r="S468" s="2" t="s">
        <v>378</v>
      </c>
      <c r="T468" s="2" t="s">
        <v>383</v>
      </c>
      <c r="U468" s="2" t="s">
        <v>382</v>
      </c>
      <c r="V468" s="274" t="s">
        <v>1456</v>
      </c>
      <c r="W468" s="540"/>
      <c r="X468" s="540"/>
      <c r="Y468" s="540"/>
      <c r="Z468" s="87" t="s">
        <v>1287</v>
      </c>
    </row>
    <row r="469" spans="2:26" ht="15.9" customHeight="1" x14ac:dyDescent="0.2">
      <c r="B469" s="278"/>
      <c r="C469" s="549" t="s">
        <v>1569</v>
      </c>
      <c r="D469" s="550"/>
      <c r="E469" s="52">
        <v>8</v>
      </c>
      <c r="F469" s="94">
        <v>10.4</v>
      </c>
      <c r="G469" s="87" t="s">
        <v>561</v>
      </c>
      <c r="H469" s="87" t="s">
        <v>513</v>
      </c>
      <c r="I469" s="87" t="s">
        <v>352</v>
      </c>
      <c r="J469" s="299" t="s">
        <v>352</v>
      </c>
      <c r="K469" s="551"/>
      <c r="L469" s="300"/>
      <c r="M469" s="87" t="s">
        <v>1020</v>
      </c>
      <c r="N469" s="87" t="s">
        <v>1455</v>
      </c>
      <c r="O469" s="218" t="s">
        <v>364</v>
      </c>
      <c r="P469" s="87" t="s">
        <v>782</v>
      </c>
      <c r="Q469" s="87"/>
      <c r="R469" s="87" t="s">
        <v>790</v>
      </c>
      <c r="S469" s="2" t="s">
        <v>378</v>
      </c>
      <c r="T469" s="2" t="s">
        <v>383</v>
      </c>
      <c r="U469" s="2" t="s">
        <v>382</v>
      </c>
      <c r="V469" s="274" t="s">
        <v>1456</v>
      </c>
      <c r="W469" s="540"/>
      <c r="X469" s="540"/>
      <c r="Y469" s="540"/>
      <c r="Z469" s="87" t="s">
        <v>1287</v>
      </c>
    </row>
    <row r="470" spans="2:26" ht="15.9" customHeight="1" x14ac:dyDescent="0.2">
      <c r="B470" s="278"/>
      <c r="C470" s="549" t="s">
        <v>1569</v>
      </c>
      <c r="D470" s="550"/>
      <c r="E470" s="52">
        <v>9</v>
      </c>
      <c r="F470" s="94">
        <v>10.4</v>
      </c>
      <c r="G470" s="87" t="s">
        <v>561</v>
      </c>
      <c r="H470" s="87" t="s">
        <v>517</v>
      </c>
      <c r="I470" s="87" t="s">
        <v>352</v>
      </c>
      <c r="J470" s="299" t="s">
        <v>352</v>
      </c>
      <c r="K470" s="551"/>
      <c r="L470" s="300"/>
      <c r="M470" s="87" t="s">
        <v>1008</v>
      </c>
      <c r="N470" s="87" t="s">
        <v>1455</v>
      </c>
      <c r="O470" s="218" t="s">
        <v>364</v>
      </c>
      <c r="P470" s="87" t="s">
        <v>782</v>
      </c>
      <c r="Q470" s="87"/>
      <c r="R470" s="87" t="s">
        <v>790</v>
      </c>
      <c r="S470" s="2" t="s">
        <v>378</v>
      </c>
      <c r="T470" s="2" t="s">
        <v>383</v>
      </c>
      <c r="U470" s="2" t="s">
        <v>382</v>
      </c>
      <c r="V470" s="274" t="s">
        <v>1456</v>
      </c>
      <c r="W470" s="540"/>
      <c r="X470" s="540"/>
      <c r="Y470" s="540"/>
      <c r="Z470" s="87" t="s">
        <v>1287</v>
      </c>
    </row>
    <row r="471" spans="2:26" ht="15.9" customHeight="1" x14ac:dyDescent="0.2">
      <c r="B471" s="278"/>
      <c r="C471" s="549" t="s">
        <v>754</v>
      </c>
      <c r="D471" s="550"/>
      <c r="E471" s="52">
        <v>1</v>
      </c>
      <c r="F471" s="94">
        <v>10.5</v>
      </c>
      <c r="G471" s="87" t="s">
        <v>561</v>
      </c>
      <c r="H471" s="87" t="s">
        <v>510</v>
      </c>
      <c r="I471" s="87" t="s">
        <v>352</v>
      </c>
      <c r="J471" s="299" t="s">
        <v>352</v>
      </c>
      <c r="K471" s="551"/>
      <c r="L471" s="300"/>
      <c r="M471" s="87" t="s">
        <v>777</v>
      </c>
      <c r="N471" s="87" t="s">
        <v>1455</v>
      </c>
      <c r="O471" s="218" t="s">
        <v>364</v>
      </c>
      <c r="P471" s="87" t="s">
        <v>782</v>
      </c>
      <c r="Q471" s="87"/>
      <c r="R471" s="87" t="s">
        <v>776</v>
      </c>
      <c r="S471" s="2" t="s">
        <v>378</v>
      </c>
      <c r="T471" s="2" t="s">
        <v>383</v>
      </c>
      <c r="U471" s="2" t="s">
        <v>382</v>
      </c>
      <c r="V471" s="299" t="s">
        <v>1456</v>
      </c>
      <c r="W471" s="551"/>
      <c r="X471" s="551"/>
      <c r="Y471" s="300"/>
      <c r="Z471" s="2" t="s">
        <v>1287</v>
      </c>
    </row>
    <row r="472" spans="2:26" ht="15.9" customHeight="1" x14ac:dyDescent="0.2">
      <c r="B472" s="278"/>
      <c r="C472" s="549" t="s">
        <v>754</v>
      </c>
      <c r="D472" s="550"/>
      <c r="E472" s="52">
        <v>2</v>
      </c>
      <c r="F472" s="94">
        <v>10.5</v>
      </c>
      <c r="G472" s="87" t="s">
        <v>561</v>
      </c>
      <c r="H472" s="87" t="s">
        <v>510</v>
      </c>
      <c r="I472" s="87" t="s">
        <v>352</v>
      </c>
      <c r="J472" s="299" t="s">
        <v>352</v>
      </c>
      <c r="K472" s="551"/>
      <c r="L472" s="300"/>
      <c r="M472" s="87" t="s">
        <v>777</v>
      </c>
      <c r="N472" s="87" t="s">
        <v>777</v>
      </c>
      <c r="O472" s="218" t="s">
        <v>364</v>
      </c>
      <c r="P472" s="87" t="s">
        <v>782</v>
      </c>
      <c r="Q472" s="87"/>
      <c r="R472" s="87" t="s">
        <v>776</v>
      </c>
      <c r="S472" s="2" t="s">
        <v>379</v>
      </c>
      <c r="T472" s="2" t="s">
        <v>379</v>
      </c>
      <c r="U472" s="2" t="s">
        <v>380</v>
      </c>
      <c r="V472" s="274" t="s">
        <v>777</v>
      </c>
      <c r="W472" s="540"/>
      <c r="X472" s="540"/>
      <c r="Y472" s="540"/>
      <c r="Z472" s="2" t="s">
        <v>846</v>
      </c>
    </row>
    <row r="473" spans="2:26" ht="15.9" customHeight="1" x14ac:dyDescent="0.2">
      <c r="B473" s="278"/>
      <c r="C473" s="549" t="s">
        <v>1570</v>
      </c>
      <c r="D473" s="550"/>
      <c r="E473" s="52">
        <v>3</v>
      </c>
      <c r="F473" s="94">
        <v>10.5</v>
      </c>
      <c r="G473" s="87" t="s">
        <v>561</v>
      </c>
      <c r="H473" s="87" t="s">
        <v>512</v>
      </c>
      <c r="I473" s="87" t="s">
        <v>352</v>
      </c>
      <c r="J473" s="299" t="s">
        <v>352</v>
      </c>
      <c r="K473" s="551"/>
      <c r="L473" s="300"/>
      <c r="M473" s="87" t="s">
        <v>1113</v>
      </c>
      <c r="N473" s="87" t="s">
        <v>1455</v>
      </c>
      <c r="O473" s="218" t="s">
        <v>364</v>
      </c>
      <c r="P473" s="87" t="s">
        <v>782</v>
      </c>
      <c r="Q473" s="87"/>
      <c r="R473" s="87" t="s">
        <v>790</v>
      </c>
      <c r="S473" s="2" t="s">
        <v>378</v>
      </c>
      <c r="T473" s="2" t="s">
        <v>383</v>
      </c>
      <c r="U473" s="2" t="s">
        <v>382</v>
      </c>
      <c r="V473" s="274" t="s">
        <v>1456</v>
      </c>
      <c r="W473" s="540"/>
      <c r="X473" s="540"/>
      <c r="Y473" s="540"/>
      <c r="Z473" s="87" t="s">
        <v>1287</v>
      </c>
    </row>
    <row r="474" spans="2:26" ht="15.9" customHeight="1" x14ac:dyDescent="0.2">
      <c r="B474" s="278"/>
      <c r="C474" s="549" t="s">
        <v>1570</v>
      </c>
      <c r="D474" s="550"/>
      <c r="E474" s="52">
        <v>4</v>
      </c>
      <c r="F474" s="94">
        <v>10.5</v>
      </c>
      <c r="G474" s="87" t="s">
        <v>561</v>
      </c>
      <c r="H474" s="87" t="s">
        <v>513</v>
      </c>
      <c r="I474" s="87" t="s">
        <v>352</v>
      </c>
      <c r="J474" s="299" t="s">
        <v>352</v>
      </c>
      <c r="K474" s="551"/>
      <c r="L474" s="300"/>
      <c r="M474" s="87" t="s">
        <v>1002</v>
      </c>
      <c r="N474" s="87" t="s">
        <v>1455</v>
      </c>
      <c r="O474" s="218" t="s">
        <v>363</v>
      </c>
      <c r="P474" s="87" t="s">
        <v>782</v>
      </c>
      <c r="Q474" s="87"/>
      <c r="R474" s="87" t="s">
        <v>790</v>
      </c>
      <c r="S474" s="2" t="s">
        <v>378</v>
      </c>
      <c r="T474" s="2" t="s">
        <v>383</v>
      </c>
      <c r="U474" s="2" t="s">
        <v>382</v>
      </c>
      <c r="V474" s="274" t="s">
        <v>1456</v>
      </c>
      <c r="W474" s="540"/>
      <c r="X474" s="540"/>
      <c r="Y474" s="540"/>
      <c r="Z474" s="87" t="s">
        <v>1287</v>
      </c>
    </row>
    <row r="475" spans="2:26" ht="15.9" customHeight="1" x14ac:dyDescent="0.2">
      <c r="B475" s="278"/>
      <c r="C475" s="549" t="s">
        <v>754</v>
      </c>
      <c r="D475" s="550"/>
      <c r="E475" s="52">
        <v>5</v>
      </c>
      <c r="F475" s="94">
        <v>10.5</v>
      </c>
      <c r="G475" s="87" t="s">
        <v>561</v>
      </c>
      <c r="H475" s="87" t="s">
        <v>511</v>
      </c>
      <c r="I475" s="87" t="s">
        <v>352</v>
      </c>
      <c r="J475" s="299" t="s">
        <v>352</v>
      </c>
      <c r="K475" s="551"/>
      <c r="L475" s="300"/>
      <c r="M475" s="87" t="s">
        <v>777</v>
      </c>
      <c r="N475" s="87" t="s">
        <v>777</v>
      </c>
      <c r="O475" s="218" t="s">
        <v>364</v>
      </c>
      <c r="P475" s="87" t="s">
        <v>782</v>
      </c>
      <c r="Q475" s="87"/>
      <c r="R475" s="87" t="s">
        <v>776</v>
      </c>
      <c r="S475" s="2" t="s">
        <v>379</v>
      </c>
      <c r="T475" s="2" t="s">
        <v>379</v>
      </c>
      <c r="U475" s="2" t="s">
        <v>380</v>
      </c>
      <c r="V475" s="274" t="s">
        <v>777</v>
      </c>
      <c r="W475" s="540"/>
      <c r="X475" s="540"/>
      <c r="Y475" s="540"/>
      <c r="Z475" s="2" t="s">
        <v>846</v>
      </c>
    </row>
    <row r="476" spans="2:26" ht="15.9" customHeight="1" x14ac:dyDescent="0.2">
      <c r="B476" s="278"/>
      <c r="C476" s="549" t="s">
        <v>754</v>
      </c>
      <c r="D476" s="550"/>
      <c r="E476" s="52">
        <v>6</v>
      </c>
      <c r="F476" s="94">
        <v>10.5</v>
      </c>
      <c r="G476" s="87" t="s">
        <v>561</v>
      </c>
      <c r="H476" s="87" t="s">
        <v>515</v>
      </c>
      <c r="I476" s="87" t="s">
        <v>352</v>
      </c>
      <c r="J476" s="299" t="s">
        <v>352</v>
      </c>
      <c r="K476" s="551"/>
      <c r="L476" s="300"/>
      <c r="M476" s="87" t="s">
        <v>777</v>
      </c>
      <c r="N476" s="87" t="s">
        <v>777</v>
      </c>
      <c r="O476" s="218" t="s">
        <v>364</v>
      </c>
      <c r="P476" s="87" t="s">
        <v>782</v>
      </c>
      <c r="Q476" s="87"/>
      <c r="R476" s="87" t="s">
        <v>776</v>
      </c>
      <c r="S476" s="2" t="s">
        <v>379</v>
      </c>
      <c r="T476" s="2" t="s">
        <v>379</v>
      </c>
      <c r="U476" s="2" t="s">
        <v>380</v>
      </c>
      <c r="V476" s="274" t="s">
        <v>777</v>
      </c>
      <c r="W476" s="540"/>
      <c r="X476" s="540"/>
      <c r="Y476" s="540"/>
      <c r="Z476" s="2" t="s">
        <v>846</v>
      </c>
    </row>
    <row r="477" spans="2:26" ht="15.9" customHeight="1" x14ac:dyDescent="0.2">
      <c r="B477" s="278"/>
      <c r="C477" s="549" t="s">
        <v>754</v>
      </c>
      <c r="D477" s="550"/>
      <c r="E477" s="52">
        <v>7</v>
      </c>
      <c r="F477" s="94">
        <v>10.5</v>
      </c>
      <c r="G477" s="87" t="s">
        <v>350</v>
      </c>
      <c r="H477" s="87" t="s">
        <v>375</v>
      </c>
      <c r="I477" s="87" t="s">
        <v>352</v>
      </c>
      <c r="J477" s="299" t="s">
        <v>359</v>
      </c>
      <c r="K477" s="551"/>
      <c r="L477" s="300"/>
      <c r="M477" s="87" t="s">
        <v>777</v>
      </c>
      <c r="N477" s="87" t="s">
        <v>777</v>
      </c>
      <c r="O477" s="218" t="s">
        <v>364</v>
      </c>
      <c r="P477" s="87" t="s">
        <v>782</v>
      </c>
      <c r="Q477" s="87"/>
      <c r="R477" s="87" t="s">
        <v>776</v>
      </c>
      <c r="S477" s="2" t="s">
        <v>379</v>
      </c>
      <c r="T477" s="2" t="s">
        <v>379</v>
      </c>
      <c r="U477" s="2" t="s">
        <v>380</v>
      </c>
      <c r="V477" s="274" t="s">
        <v>777</v>
      </c>
      <c r="W477" s="540"/>
      <c r="X477" s="540"/>
      <c r="Y477" s="540"/>
      <c r="Z477" s="87" t="s">
        <v>1602</v>
      </c>
    </row>
    <row r="478" spans="2:26" ht="15.9" customHeight="1" x14ac:dyDescent="0.2">
      <c r="B478" s="278"/>
      <c r="C478" s="549" t="s">
        <v>753</v>
      </c>
      <c r="D478" s="550"/>
      <c r="E478" s="52">
        <v>1</v>
      </c>
      <c r="F478" s="94">
        <v>10.3</v>
      </c>
      <c r="G478" s="87" t="s">
        <v>561</v>
      </c>
      <c r="H478" s="87" t="s">
        <v>512</v>
      </c>
      <c r="I478" s="87" t="s">
        <v>352</v>
      </c>
      <c r="J478" s="299" t="s">
        <v>352</v>
      </c>
      <c r="K478" s="551"/>
      <c r="L478" s="300"/>
      <c r="M478" s="87" t="s">
        <v>777</v>
      </c>
      <c r="N478" s="87" t="s">
        <v>777</v>
      </c>
      <c r="O478" s="218" t="s">
        <v>364</v>
      </c>
      <c r="P478" s="87" t="s">
        <v>782</v>
      </c>
      <c r="Q478" s="87"/>
      <c r="R478" s="87" t="s">
        <v>776</v>
      </c>
      <c r="S478" s="2" t="s">
        <v>379</v>
      </c>
      <c r="T478" s="2" t="s">
        <v>379</v>
      </c>
      <c r="U478" s="2" t="s">
        <v>380</v>
      </c>
      <c r="V478" s="274" t="s">
        <v>777</v>
      </c>
      <c r="W478" s="540"/>
      <c r="X478" s="540"/>
      <c r="Y478" s="540"/>
      <c r="Z478" s="2" t="s">
        <v>846</v>
      </c>
    </row>
    <row r="479" spans="2:26" ht="15.9" customHeight="1" x14ac:dyDescent="0.2">
      <c r="B479" s="278"/>
      <c r="C479" s="549" t="s">
        <v>1571</v>
      </c>
      <c r="D479" s="550"/>
      <c r="E479" s="52">
        <v>2</v>
      </c>
      <c r="F479" s="94">
        <v>10.3</v>
      </c>
      <c r="G479" s="87" t="s">
        <v>561</v>
      </c>
      <c r="H479" s="87" t="s">
        <v>512</v>
      </c>
      <c r="I479" s="87" t="s">
        <v>352</v>
      </c>
      <c r="J479" s="299" t="s">
        <v>352</v>
      </c>
      <c r="K479" s="551"/>
      <c r="L479" s="300"/>
      <c r="M479" s="87" t="s">
        <v>1059</v>
      </c>
      <c r="N479" s="87" t="s">
        <v>1455</v>
      </c>
      <c r="O479" s="218" t="s">
        <v>364</v>
      </c>
      <c r="P479" s="87" t="s">
        <v>782</v>
      </c>
      <c r="Q479" s="87"/>
      <c r="R479" s="87" t="s">
        <v>790</v>
      </c>
      <c r="S479" s="2" t="s">
        <v>378</v>
      </c>
      <c r="T479" s="2" t="s">
        <v>383</v>
      </c>
      <c r="U479" s="2" t="s">
        <v>382</v>
      </c>
      <c r="V479" s="274" t="s">
        <v>1456</v>
      </c>
      <c r="W479" s="540"/>
      <c r="X479" s="540"/>
      <c r="Y479" s="540"/>
      <c r="Z479" s="87" t="s">
        <v>1287</v>
      </c>
    </row>
    <row r="480" spans="2:26" ht="15.9" customHeight="1" x14ac:dyDescent="0.2">
      <c r="B480" s="278"/>
      <c r="C480" s="549" t="s">
        <v>1571</v>
      </c>
      <c r="D480" s="550"/>
      <c r="E480" s="52">
        <v>3</v>
      </c>
      <c r="F480" s="94">
        <v>10.3</v>
      </c>
      <c r="G480" s="87" t="s">
        <v>561</v>
      </c>
      <c r="H480" s="87" t="s">
        <v>515</v>
      </c>
      <c r="I480" s="87" t="s">
        <v>361</v>
      </c>
      <c r="J480" s="274" t="s">
        <v>572</v>
      </c>
      <c r="K480" s="274"/>
      <c r="L480" s="274"/>
      <c r="M480" s="87" t="s">
        <v>1572</v>
      </c>
      <c r="N480" s="87" t="s">
        <v>1455</v>
      </c>
      <c r="O480" s="218" t="s">
        <v>364</v>
      </c>
      <c r="P480" s="87" t="s">
        <v>782</v>
      </c>
      <c r="Q480" s="87"/>
      <c r="R480" s="87" t="s">
        <v>790</v>
      </c>
      <c r="S480" s="2" t="s">
        <v>378</v>
      </c>
      <c r="T480" s="2" t="s">
        <v>383</v>
      </c>
      <c r="U480" s="2" t="s">
        <v>382</v>
      </c>
      <c r="V480" s="274" t="s">
        <v>1456</v>
      </c>
      <c r="W480" s="540"/>
      <c r="X480" s="540"/>
      <c r="Y480" s="540"/>
      <c r="Z480" s="2" t="s">
        <v>1465</v>
      </c>
    </row>
    <row r="481" spans="2:26" ht="15.9" customHeight="1" x14ac:dyDescent="0.2">
      <c r="B481" s="278"/>
      <c r="C481" s="549" t="s">
        <v>753</v>
      </c>
      <c r="D481" s="550"/>
      <c r="E481" s="52">
        <v>4</v>
      </c>
      <c r="F481" s="94">
        <v>10.3</v>
      </c>
      <c r="G481" s="87" t="s">
        <v>561</v>
      </c>
      <c r="H481" s="87" t="s">
        <v>509</v>
      </c>
      <c r="I481" s="87" t="s">
        <v>352</v>
      </c>
      <c r="J481" s="299" t="s">
        <v>352</v>
      </c>
      <c r="K481" s="551"/>
      <c r="L481" s="300"/>
      <c r="M481" s="87" t="s">
        <v>777</v>
      </c>
      <c r="N481" s="87" t="s">
        <v>777</v>
      </c>
      <c r="O481" s="218" t="s">
        <v>364</v>
      </c>
      <c r="P481" s="87" t="s">
        <v>782</v>
      </c>
      <c r="Q481" s="87"/>
      <c r="R481" s="87" t="s">
        <v>776</v>
      </c>
      <c r="S481" s="2" t="s">
        <v>379</v>
      </c>
      <c r="T481" s="2" t="s">
        <v>379</v>
      </c>
      <c r="U481" s="2" t="s">
        <v>380</v>
      </c>
      <c r="V481" s="274" t="s">
        <v>777</v>
      </c>
      <c r="W481" s="540"/>
      <c r="X481" s="540"/>
      <c r="Y481" s="540"/>
      <c r="Z481" s="2" t="s">
        <v>846</v>
      </c>
    </row>
    <row r="482" spans="2:26" ht="15.9" customHeight="1" x14ac:dyDescent="0.2">
      <c r="B482" s="278"/>
      <c r="C482" s="549" t="s">
        <v>753</v>
      </c>
      <c r="D482" s="550"/>
      <c r="E482" s="52">
        <v>5</v>
      </c>
      <c r="F482" s="94">
        <v>10.3</v>
      </c>
      <c r="G482" s="87" t="s">
        <v>350</v>
      </c>
      <c r="H482" s="87" t="s">
        <v>375</v>
      </c>
      <c r="I482" s="87" t="s">
        <v>352</v>
      </c>
      <c r="J482" s="299" t="s">
        <v>359</v>
      </c>
      <c r="K482" s="551"/>
      <c r="L482" s="300"/>
      <c r="M482" s="87" t="s">
        <v>777</v>
      </c>
      <c r="N482" s="87" t="s">
        <v>777</v>
      </c>
      <c r="O482" s="218" t="s">
        <v>364</v>
      </c>
      <c r="P482" s="87" t="s">
        <v>782</v>
      </c>
      <c r="Q482" s="87"/>
      <c r="R482" s="87" t="s">
        <v>776</v>
      </c>
      <c r="S482" s="2" t="s">
        <v>379</v>
      </c>
      <c r="T482" s="2" t="s">
        <v>379</v>
      </c>
      <c r="U482" s="2" t="s">
        <v>380</v>
      </c>
      <c r="V482" s="274" t="s">
        <v>777</v>
      </c>
      <c r="W482" s="540"/>
      <c r="X482" s="540"/>
      <c r="Y482" s="540"/>
      <c r="Z482" s="87" t="s">
        <v>1602</v>
      </c>
    </row>
    <row r="483" spans="2:26" ht="15.9" customHeight="1" x14ac:dyDescent="0.2">
      <c r="B483" s="278"/>
      <c r="C483" s="549" t="s">
        <v>1571</v>
      </c>
      <c r="D483" s="550"/>
      <c r="E483" s="52">
        <v>6</v>
      </c>
      <c r="F483" s="94">
        <v>10.3</v>
      </c>
      <c r="G483" s="87" t="s">
        <v>350</v>
      </c>
      <c r="H483" s="87" t="s">
        <v>375</v>
      </c>
      <c r="I483" s="87" t="s">
        <v>352</v>
      </c>
      <c r="J483" s="274" t="s">
        <v>359</v>
      </c>
      <c r="K483" s="274"/>
      <c r="L483" s="274"/>
      <c r="M483" s="87" t="s">
        <v>1031</v>
      </c>
      <c r="N483" s="87" t="s">
        <v>1474</v>
      </c>
      <c r="O483" s="218" t="s">
        <v>1304</v>
      </c>
      <c r="P483" s="87" t="s">
        <v>1304</v>
      </c>
      <c r="Q483" s="87"/>
      <c r="R483" s="87" t="s">
        <v>1304</v>
      </c>
      <c r="S483" s="2" t="s">
        <v>378</v>
      </c>
      <c r="T483" s="2" t="s">
        <v>383</v>
      </c>
      <c r="U483" s="2" t="s">
        <v>382</v>
      </c>
      <c r="V483" s="274" t="s">
        <v>1456</v>
      </c>
      <c r="W483" s="540"/>
      <c r="X483" s="540"/>
      <c r="Y483" s="540"/>
      <c r="Z483" s="2" t="s">
        <v>359</v>
      </c>
    </row>
    <row r="484" spans="2:26" ht="15.9" customHeight="1" x14ac:dyDescent="0.2">
      <c r="B484" s="278"/>
      <c r="C484" s="549" t="s">
        <v>1573</v>
      </c>
      <c r="D484" s="550"/>
      <c r="E484" s="52">
        <v>1</v>
      </c>
      <c r="F484" s="94">
        <v>10.6</v>
      </c>
      <c r="G484" s="87" t="s">
        <v>561</v>
      </c>
      <c r="H484" s="87" t="s">
        <v>512</v>
      </c>
      <c r="I484" s="87" t="s">
        <v>352</v>
      </c>
      <c r="J484" s="299" t="s">
        <v>352</v>
      </c>
      <c r="K484" s="551"/>
      <c r="L484" s="300"/>
      <c r="M484" s="87" t="s">
        <v>1135</v>
      </c>
      <c r="N484" s="87" t="s">
        <v>1455</v>
      </c>
      <c r="O484" s="218" t="s">
        <v>364</v>
      </c>
      <c r="P484" s="87" t="s">
        <v>782</v>
      </c>
      <c r="Q484" s="87"/>
      <c r="R484" s="87" t="s">
        <v>790</v>
      </c>
      <c r="S484" s="2" t="s">
        <v>378</v>
      </c>
      <c r="T484" s="2" t="s">
        <v>383</v>
      </c>
      <c r="U484" s="2" t="s">
        <v>382</v>
      </c>
      <c r="V484" s="274" t="s">
        <v>1456</v>
      </c>
      <c r="W484" s="540"/>
      <c r="X484" s="540"/>
      <c r="Y484" s="540"/>
      <c r="Z484" s="87" t="s">
        <v>1287</v>
      </c>
    </row>
    <row r="485" spans="2:26" ht="15.9" customHeight="1" x14ac:dyDescent="0.2">
      <c r="B485" s="278"/>
      <c r="C485" s="549" t="s">
        <v>1573</v>
      </c>
      <c r="D485" s="550"/>
      <c r="E485" s="52">
        <v>2</v>
      </c>
      <c r="F485" s="94">
        <v>10.6</v>
      </c>
      <c r="G485" s="87" t="s">
        <v>561</v>
      </c>
      <c r="H485" s="87" t="s">
        <v>512</v>
      </c>
      <c r="I485" s="87" t="s">
        <v>352</v>
      </c>
      <c r="J485" s="299" t="s">
        <v>352</v>
      </c>
      <c r="K485" s="551"/>
      <c r="L485" s="300"/>
      <c r="M485" s="87" t="s">
        <v>1181</v>
      </c>
      <c r="N485" s="87" t="s">
        <v>1455</v>
      </c>
      <c r="O485" s="218" t="s">
        <v>364</v>
      </c>
      <c r="P485" s="87" t="s">
        <v>782</v>
      </c>
      <c r="Q485" s="87"/>
      <c r="R485" s="87" t="s">
        <v>790</v>
      </c>
      <c r="S485" s="2" t="s">
        <v>378</v>
      </c>
      <c r="T485" s="2" t="s">
        <v>383</v>
      </c>
      <c r="U485" s="2" t="s">
        <v>382</v>
      </c>
      <c r="V485" s="274" t="s">
        <v>1456</v>
      </c>
      <c r="W485" s="540"/>
      <c r="X485" s="540"/>
      <c r="Y485" s="540"/>
      <c r="Z485" s="87" t="s">
        <v>1287</v>
      </c>
    </row>
    <row r="486" spans="2:26" ht="15.9" customHeight="1" x14ac:dyDescent="0.2">
      <c r="B486" s="278"/>
      <c r="C486" s="549" t="s">
        <v>752</v>
      </c>
      <c r="D486" s="550"/>
      <c r="E486" s="52">
        <v>3</v>
      </c>
      <c r="F486" s="94">
        <v>10.6</v>
      </c>
      <c r="G486" s="87" t="s">
        <v>561</v>
      </c>
      <c r="H486" s="87" t="s">
        <v>512</v>
      </c>
      <c r="I486" s="87" t="s">
        <v>352</v>
      </c>
      <c r="J486" s="299" t="s">
        <v>352</v>
      </c>
      <c r="K486" s="551"/>
      <c r="L486" s="300"/>
      <c r="M486" s="87" t="s">
        <v>777</v>
      </c>
      <c r="N486" s="87" t="s">
        <v>777</v>
      </c>
      <c r="O486" s="218" t="s">
        <v>364</v>
      </c>
      <c r="P486" s="87" t="s">
        <v>782</v>
      </c>
      <c r="Q486" s="87"/>
      <c r="R486" s="87" t="s">
        <v>776</v>
      </c>
      <c r="S486" s="2" t="s">
        <v>379</v>
      </c>
      <c r="T486" s="2" t="s">
        <v>379</v>
      </c>
      <c r="U486" s="2" t="s">
        <v>380</v>
      </c>
      <c r="V486" s="274" t="s">
        <v>777</v>
      </c>
      <c r="W486" s="540"/>
      <c r="X486" s="540"/>
      <c r="Y486" s="540"/>
      <c r="Z486" s="2" t="s">
        <v>846</v>
      </c>
    </row>
    <row r="487" spans="2:26" ht="15.9" customHeight="1" x14ac:dyDescent="0.2">
      <c r="B487" s="278"/>
      <c r="C487" s="549" t="s">
        <v>1573</v>
      </c>
      <c r="D487" s="550"/>
      <c r="E487" s="52">
        <v>4</v>
      </c>
      <c r="F487" s="94">
        <v>10.6</v>
      </c>
      <c r="G487" s="87" t="s">
        <v>561</v>
      </c>
      <c r="H487" s="87" t="s">
        <v>512</v>
      </c>
      <c r="I487" s="87" t="s">
        <v>352</v>
      </c>
      <c r="J487" s="299" t="s">
        <v>352</v>
      </c>
      <c r="K487" s="551"/>
      <c r="L487" s="300"/>
      <c r="M487" s="87" t="s">
        <v>1208</v>
      </c>
      <c r="N487" s="87" t="s">
        <v>1455</v>
      </c>
      <c r="O487" s="218" t="s">
        <v>364</v>
      </c>
      <c r="P487" s="87" t="s">
        <v>782</v>
      </c>
      <c r="Q487" s="87"/>
      <c r="R487" s="87" t="s">
        <v>790</v>
      </c>
      <c r="S487" s="2" t="s">
        <v>378</v>
      </c>
      <c r="T487" s="2" t="s">
        <v>383</v>
      </c>
      <c r="U487" s="2" t="s">
        <v>382</v>
      </c>
      <c r="V487" s="274" t="s">
        <v>1456</v>
      </c>
      <c r="W487" s="540"/>
      <c r="X487" s="540"/>
      <c r="Y487" s="540"/>
      <c r="Z487" s="87" t="s">
        <v>1287</v>
      </c>
    </row>
    <row r="488" spans="2:26" ht="15.9" customHeight="1" x14ac:dyDescent="0.2">
      <c r="B488" s="278"/>
      <c r="C488" s="549" t="s">
        <v>1573</v>
      </c>
      <c r="D488" s="550"/>
      <c r="E488" s="52">
        <v>5</v>
      </c>
      <c r="F488" s="94">
        <v>10.6</v>
      </c>
      <c r="G488" s="87" t="s">
        <v>561</v>
      </c>
      <c r="H488" s="87" t="s">
        <v>513</v>
      </c>
      <c r="I488" s="87" t="s">
        <v>352</v>
      </c>
      <c r="J488" s="299" t="s">
        <v>352</v>
      </c>
      <c r="K488" s="551"/>
      <c r="L488" s="300"/>
      <c r="M488" s="87" t="s">
        <v>868</v>
      </c>
      <c r="N488" s="87" t="s">
        <v>1455</v>
      </c>
      <c r="O488" s="218" t="s">
        <v>364</v>
      </c>
      <c r="P488" s="87" t="s">
        <v>782</v>
      </c>
      <c r="Q488" s="87"/>
      <c r="R488" s="87" t="s">
        <v>790</v>
      </c>
      <c r="S488" s="2" t="s">
        <v>378</v>
      </c>
      <c r="T488" s="2" t="s">
        <v>383</v>
      </c>
      <c r="U488" s="2" t="s">
        <v>382</v>
      </c>
      <c r="V488" s="274" t="s">
        <v>1456</v>
      </c>
      <c r="W488" s="540"/>
      <c r="X488" s="540"/>
      <c r="Y488" s="540"/>
      <c r="Z488" s="87" t="s">
        <v>1287</v>
      </c>
    </row>
    <row r="489" spans="2:26" ht="15.9" customHeight="1" x14ac:dyDescent="0.2">
      <c r="B489" s="278"/>
      <c r="C489" s="549" t="s">
        <v>1573</v>
      </c>
      <c r="D489" s="550"/>
      <c r="E489" s="52">
        <v>6</v>
      </c>
      <c r="F489" s="94">
        <v>10.6</v>
      </c>
      <c r="G489" s="87" t="s">
        <v>561</v>
      </c>
      <c r="H489" s="87" t="s">
        <v>511</v>
      </c>
      <c r="I489" s="87" t="s">
        <v>351</v>
      </c>
      <c r="J489" s="299" t="s">
        <v>559</v>
      </c>
      <c r="K489" s="551"/>
      <c r="L489" s="300"/>
      <c r="M489" s="87" t="s">
        <v>830</v>
      </c>
      <c r="N489" s="87" t="s">
        <v>1455</v>
      </c>
      <c r="O489" s="218" t="s">
        <v>364</v>
      </c>
      <c r="P489" s="87" t="s">
        <v>782</v>
      </c>
      <c r="Q489" s="87"/>
      <c r="R489" s="87" t="s">
        <v>790</v>
      </c>
      <c r="S489" s="2" t="s">
        <v>378</v>
      </c>
      <c r="T489" s="2" t="s">
        <v>383</v>
      </c>
      <c r="U489" s="2" t="s">
        <v>382</v>
      </c>
      <c r="V489" s="274" t="s">
        <v>1456</v>
      </c>
      <c r="W489" s="540"/>
      <c r="X489" s="540"/>
      <c r="Y489" s="540"/>
      <c r="Z489" s="87" t="s">
        <v>1402</v>
      </c>
    </row>
    <row r="490" spans="2:26" ht="15.9" customHeight="1" x14ac:dyDescent="0.2">
      <c r="B490" s="278"/>
      <c r="C490" s="549" t="s">
        <v>752</v>
      </c>
      <c r="D490" s="550"/>
      <c r="E490" s="52">
        <v>7</v>
      </c>
      <c r="F490" s="94">
        <v>10.6</v>
      </c>
      <c r="G490" s="87" t="s">
        <v>561</v>
      </c>
      <c r="H490" s="87" t="s">
        <v>511</v>
      </c>
      <c r="I490" s="87" t="s">
        <v>352</v>
      </c>
      <c r="J490" s="299" t="s">
        <v>352</v>
      </c>
      <c r="K490" s="551"/>
      <c r="L490" s="300"/>
      <c r="M490" s="87" t="s">
        <v>777</v>
      </c>
      <c r="N490" s="87" t="s">
        <v>777</v>
      </c>
      <c r="O490" s="218" t="s">
        <v>364</v>
      </c>
      <c r="P490" s="87" t="s">
        <v>782</v>
      </c>
      <c r="Q490" s="87"/>
      <c r="R490" s="87" t="s">
        <v>776</v>
      </c>
      <c r="S490" s="2" t="s">
        <v>379</v>
      </c>
      <c r="T490" s="2" t="s">
        <v>379</v>
      </c>
      <c r="U490" s="2" t="s">
        <v>380</v>
      </c>
      <c r="V490" s="274" t="s">
        <v>777</v>
      </c>
      <c r="W490" s="540"/>
      <c r="X490" s="540"/>
      <c r="Y490" s="540"/>
      <c r="Z490" s="2" t="s">
        <v>846</v>
      </c>
    </row>
    <row r="491" spans="2:26" ht="15.9" customHeight="1" x14ac:dyDescent="0.2">
      <c r="B491" s="278"/>
      <c r="C491" s="549" t="s">
        <v>1573</v>
      </c>
      <c r="D491" s="550"/>
      <c r="E491" s="52">
        <v>8</v>
      </c>
      <c r="F491" s="94">
        <v>10.6</v>
      </c>
      <c r="G491" s="87" t="s">
        <v>561</v>
      </c>
      <c r="H491" s="87" t="s">
        <v>511</v>
      </c>
      <c r="I491" s="87" t="s">
        <v>352</v>
      </c>
      <c r="J491" s="299" t="s">
        <v>352</v>
      </c>
      <c r="K491" s="551"/>
      <c r="L491" s="300"/>
      <c r="M491" s="87" t="s">
        <v>1213</v>
      </c>
      <c r="N491" s="87" t="s">
        <v>1455</v>
      </c>
      <c r="O491" s="218" t="s">
        <v>364</v>
      </c>
      <c r="P491" s="87" t="s">
        <v>782</v>
      </c>
      <c r="Q491" s="87"/>
      <c r="R491" s="87" t="s">
        <v>790</v>
      </c>
      <c r="S491" s="2" t="s">
        <v>378</v>
      </c>
      <c r="T491" s="2" t="s">
        <v>383</v>
      </c>
      <c r="U491" s="2" t="s">
        <v>382</v>
      </c>
      <c r="V491" s="274" t="s">
        <v>1456</v>
      </c>
      <c r="W491" s="540"/>
      <c r="X491" s="540"/>
      <c r="Y491" s="540"/>
      <c r="Z491" s="87" t="s">
        <v>1287</v>
      </c>
    </row>
    <row r="492" spans="2:26" ht="15.9" customHeight="1" x14ac:dyDescent="0.2">
      <c r="B492" s="278"/>
      <c r="C492" s="549" t="s">
        <v>1573</v>
      </c>
      <c r="D492" s="550"/>
      <c r="E492" s="52">
        <v>9</v>
      </c>
      <c r="F492" s="94">
        <v>10.6</v>
      </c>
      <c r="G492" s="87" t="s">
        <v>561</v>
      </c>
      <c r="H492" s="87" t="s">
        <v>511</v>
      </c>
      <c r="I492" s="87" t="s">
        <v>352</v>
      </c>
      <c r="J492" s="299" t="s">
        <v>352</v>
      </c>
      <c r="K492" s="551"/>
      <c r="L492" s="300"/>
      <c r="M492" s="87" t="s">
        <v>826</v>
      </c>
      <c r="N492" s="87" t="s">
        <v>1455</v>
      </c>
      <c r="O492" s="218" t="s">
        <v>364</v>
      </c>
      <c r="P492" s="87" t="s">
        <v>782</v>
      </c>
      <c r="Q492" s="87"/>
      <c r="R492" s="87" t="s">
        <v>790</v>
      </c>
      <c r="S492" s="2" t="s">
        <v>378</v>
      </c>
      <c r="T492" s="2" t="s">
        <v>383</v>
      </c>
      <c r="U492" s="2" t="s">
        <v>382</v>
      </c>
      <c r="V492" s="274" t="s">
        <v>1456</v>
      </c>
      <c r="W492" s="540"/>
      <c r="X492" s="540"/>
      <c r="Y492" s="540"/>
      <c r="Z492" s="87" t="s">
        <v>1287</v>
      </c>
    </row>
    <row r="493" spans="2:26" ht="15.9" customHeight="1" x14ac:dyDescent="0.2">
      <c r="B493" s="278"/>
      <c r="C493" s="549" t="s">
        <v>1573</v>
      </c>
      <c r="D493" s="550"/>
      <c r="E493" s="52">
        <v>10</v>
      </c>
      <c r="F493" s="94">
        <v>10.6</v>
      </c>
      <c r="G493" s="87" t="s">
        <v>561</v>
      </c>
      <c r="H493" s="87" t="s">
        <v>511</v>
      </c>
      <c r="I493" s="87" t="s">
        <v>352</v>
      </c>
      <c r="J493" s="299" t="s">
        <v>352</v>
      </c>
      <c r="K493" s="551"/>
      <c r="L493" s="300"/>
      <c r="M493" s="87" t="s">
        <v>826</v>
      </c>
      <c r="N493" s="87" t="s">
        <v>1455</v>
      </c>
      <c r="O493" s="218" t="s">
        <v>364</v>
      </c>
      <c r="P493" s="87" t="s">
        <v>782</v>
      </c>
      <c r="Q493" s="87"/>
      <c r="R493" s="87" t="s">
        <v>790</v>
      </c>
      <c r="S493" s="2" t="s">
        <v>378</v>
      </c>
      <c r="T493" s="2" t="s">
        <v>383</v>
      </c>
      <c r="U493" s="2" t="s">
        <v>382</v>
      </c>
      <c r="V493" s="274" t="s">
        <v>1456</v>
      </c>
      <c r="W493" s="540"/>
      <c r="X493" s="540"/>
      <c r="Y493" s="540"/>
      <c r="Z493" s="87" t="s">
        <v>1287</v>
      </c>
    </row>
    <row r="494" spans="2:26" ht="15.9" customHeight="1" x14ac:dyDescent="0.2">
      <c r="B494" s="278"/>
      <c r="C494" s="549" t="s">
        <v>751</v>
      </c>
      <c r="D494" s="550"/>
      <c r="E494" s="52">
        <v>1</v>
      </c>
      <c r="F494" s="94">
        <v>10.5</v>
      </c>
      <c r="G494" s="87" t="s">
        <v>561</v>
      </c>
      <c r="H494" s="87" t="s">
        <v>510</v>
      </c>
      <c r="I494" s="87" t="s">
        <v>352</v>
      </c>
      <c r="J494" s="299" t="s">
        <v>352</v>
      </c>
      <c r="K494" s="551"/>
      <c r="L494" s="300"/>
      <c r="M494" s="87" t="s">
        <v>777</v>
      </c>
      <c r="N494" s="87" t="s">
        <v>777</v>
      </c>
      <c r="O494" s="218" t="s">
        <v>364</v>
      </c>
      <c r="P494" s="87" t="s">
        <v>782</v>
      </c>
      <c r="Q494" s="87"/>
      <c r="R494" s="87" t="s">
        <v>776</v>
      </c>
      <c r="S494" s="2" t="s">
        <v>379</v>
      </c>
      <c r="T494" s="2" t="s">
        <v>379</v>
      </c>
      <c r="U494" s="2" t="s">
        <v>380</v>
      </c>
      <c r="V494" s="274" t="s">
        <v>777</v>
      </c>
      <c r="W494" s="540"/>
      <c r="X494" s="540"/>
      <c r="Y494" s="540"/>
      <c r="Z494" s="2" t="s">
        <v>846</v>
      </c>
    </row>
    <row r="495" spans="2:26" ht="15.9" customHeight="1" x14ac:dyDescent="0.2">
      <c r="B495" s="278"/>
      <c r="C495" s="549" t="s">
        <v>751</v>
      </c>
      <c r="D495" s="550"/>
      <c r="E495" s="52">
        <v>2</v>
      </c>
      <c r="F495" s="94">
        <v>10.5</v>
      </c>
      <c r="G495" s="87" t="s">
        <v>561</v>
      </c>
      <c r="H495" s="87" t="s">
        <v>510</v>
      </c>
      <c r="I495" s="87" t="s">
        <v>352</v>
      </c>
      <c r="J495" s="299" t="s">
        <v>352</v>
      </c>
      <c r="K495" s="551"/>
      <c r="L495" s="300"/>
      <c r="M495" s="87" t="s">
        <v>777</v>
      </c>
      <c r="N495" s="87" t="s">
        <v>777</v>
      </c>
      <c r="O495" s="218" t="s">
        <v>364</v>
      </c>
      <c r="P495" s="87" t="s">
        <v>782</v>
      </c>
      <c r="Q495" s="87"/>
      <c r="R495" s="87" t="s">
        <v>776</v>
      </c>
      <c r="S495" s="2" t="s">
        <v>379</v>
      </c>
      <c r="T495" s="2" t="s">
        <v>379</v>
      </c>
      <c r="U495" s="2" t="s">
        <v>380</v>
      </c>
      <c r="V495" s="274" t="s">
        <v>777</v>
      </c>
      <c r="W495" s="540"/>
      <c r="X495" s="540"/>
      <c r="Y495" s="540"/>
      <c r="Z495" s="2" t="s">
        <v>846</v>
      </c>
    </row>
    <row r="496" spans="2:26" ht="15.9" customHeight="1" x14ac:dyDescent="0.2">
      <c r="B496" s="278"/>
      <c r="C496" s="549" t="s">
        <v>1574</v>
      </c>
      <c r="D496" s="550"/>
      <c r="E496" s="52">
        <v>3</v>
      </c>
      <c r="F496" s="94">
        <v>10.5</v>
      </c>
      <c r="G496" s="87" t="s">
        <v>561</v>
      </c>
      <c r="H496" s="87" t="s">
        <v>512</v>
      </c>
      <c r="I496" s="87" t="s">
        <v>351</v>
      </c>
      <c r="J496" s="299" t="s">
        <v>559</v>
      </c>
      <c r="K496" s="551"/>
      <c r="L496" s="300"/>
      <c r="M496" s="87" t="s">
        <v>821</v>
      </c>
      <c r="N496" s="87" t="s">
        <v>1455</v>
      </c>
      <c r="O496" s="218" t="s">
        <v>62</v>
      </c>
      <c r="P496" s="87" t="s">
        <v>62</v>
      </c>
      <c r="Q496" s="87"/>
      <c r="R496" s="87" t="s">
        <v>62</v>
      </c>
      <c r="S496" s="2" t="s">
        <v>378</v>
      </c>
      <c r="T496" s="2" t="s">
        <v>384</v>
      </c>
      <c r="U496" s="2" t="s">
        <v>382</v>
      </c>
      <c r="V496" s="274" t="s">
        <v>1460</v>
      </c>
      <c r="W496" s="540"/>
      <c r="X496" s="540"/>
      <c r="Y496" s="540"/>
      <c r="Z496" s="2" t="s">
        <v>795</v>
      </c>
    </row>
    <row r="497" spans="2:26" ht="15.9" customHeight="1" x14ac:dyDescent="0.2">
      <c r="B497" s="278"/>
      <c r="C497" s="549" t="s">
        <v>1574</v>
      </c>
      <c r="D497" s="550"/>
      <c r="E497" s="52">
        <v>4</v>
      </c>
      <c r="F497" s="94">
        <v>10.5</v>
      </c>
      <c r="G497" s="87" t="s">
        <v>561</v>
      </c>
      <c r="H497" s="87" t="s">
        <v>512</v>
      </c>
      <c r="I497" s="87" t="s">
        <v>351</v>
      </c>
      <c r="J497" s="299" t="s">
        <v>559</v>
      </c>
      <c r="K497" s="551"/>
      <c r="L497" s="300"/>
      <c r="M497" s="87" t="s">
        <v>908</v>
      </c>
      <c r="N497" s="87" t="s">
        <v>1455</v>
      </c>
      <c r="O497" s="218" t="s">
        <v>62</v>
      </c>
      <c r="P497" s="87" t="s">
        <v>62</v>
      </c>
      <c r="Q497" s="87"/>
      <c r="R497" s="87" t="s">
        <v>62</v>
      </c>
      <c r="S497" s="2" t="s">
        <v>378</v>
      </c>
      <c r="T497" s="2" t="s">
        <v>384</v>
      </c>
      <c r="U497" s="2" t="s">
        <v>382</v>
      </c>
      <c r="V497" s="274" t="s">
        <v>1460</v>
      </c>
      <c r="W497" s="540"/>
      <c r="X497" s="540"/>
      <c r="Y497" s="540"/>
      <c r="Z497" s="2" t="s">
        <v>795</v>
      </c>
    </row>
    <row r="498" spans="2:26" ht="15.9" customHeight="1" x14ac:dyDescent="0.2">
      <c r="B498" s="278"/>
      <c r="C498" s="549" t="s">
        <v>1574</v>
      </c>
      <c r="D498" s="550"/>
      <c r="E498" s="52">
        <v>5</v>
      </c>
      <c r="F498" s="94">
        <v>10.5</v>
      </c>
      <c r="G498" s="87" t="s">
        <v>561</v>
      </c>
      <c r="H498" s="87" t="s">
        <v>515</v>
      </c>
      <c r="I498" s="87" t="s">
        <v>352</v>
      </c>
      <c r="J498" s="299" t="s">
        <v>352</v>
      </c>
      <c r="K498" s="551"/>
      <c r="L498" s="300"/>
      <c r="M498" s="87" t="s">
        <v>1219</v>
      </c>
      <c r="N498" s="87" t="s">
        <v>1455</v>
      </c>
      <c r="O498" s="218" t="s">
        <v>364</v>
      </c>
      <c r="P498" s="87" t="s">
        <v>782</v>
      </c>
      <c r="Q498" s="87"/>
      <c r="R498" s="87" t="s">
        <v>790</v>
      </c>
      <c r="S498" s="2" t="s">
        <v>378</v>
      </c>
      <c r="T498" s="2" t="s">
        <v>383</v>
      </c>
      <c r="U498" s="2" t="s">
        <v>382</v>
      </c>
      <c r="V498" s="274" t="s">
        <v>1456</v>
      </c>
      <c r="W498" s="540"/>
      <c r="X498" s="540"/>
      <c r="Y498" s="540"/>
      <c r="Z498" s="87" t="s">
        <v>1287</v>
      </c>
    </row>
    <row r="499" spans="2:26" ht="15.9" customHeight="1" x14ac:dyDescent="0.2">
      <c r="B499" s="278"/>
      <c r="C499" s="549" t="s">
        <v>750</v>
      </c>
      <c r="D499" s="550"/>
      <c r="E499" s="52">
        <v>1</v>
      </c>
      <c r="F499" s="94">
        <v>10.4</v>
      </c>
      <c r="G499" s="87" t="s">
        <v>561</v>
      </c>
      <c r="H499" s="87" t="s">
        <v>510</v>
      </c>
      <c r="I499" s="87" t="s">
        <v>352</v>
      </c>
      <c r="J499" s="299" t="s">
        <v>352</v>
      </c>
      <c r="K499" s="551"/>
      <c r="L499" s="300"/>
      <c r="M499" s="87" t="s">
        <v>777</v>
      </c>
      <c r="N499" s="87" t="s">
        <v>777</v>
      </c>
      <c r="O499" s="218" t="s">
        <v>364</v>
      </c>
      <c r="P499" s="87" t="s">
        <v>782</v>
      </c>
      <c r="Q499" s="87"/>
      <c r="R499" s="87" t="s">
        <v>776</v>
      </c>
      <c r="S499" s="2" t="s">
        <v>379</v>
      </c>
      <c r="T499" s="2" t="s">
        <v>379</v>
      </c>
      <c r="U499" s="2" t="s">
        <v>380</v>
      </c>
      <c r="V499" s="274" t="s">
        <v>777</v>
      </c>
      <c r="W499" s="540"/>
      <c r="X499" s="540"/>
      <c r="Y499" s="540"/>
      <c r="Z499" s="2" t="s">
        <v>846</v>
      </c>
    </row>
    <row r="500" spans="2:26" ht="15.9" customHeight="1" x14ac:dyDescent="0.2">
      <c r="B500" s="278"/>
      <c r="C500" s="549" t="s">
        <v>750</v>
      </c>
      <c r="D500" s="550"/>
      <c r="E500" s="52">
        <v>2</v>
      </c>
      <c r="F500" s="94">
        <v>10.4</v>
      </c>
      <c r="G500" s="87" t="s">
        <v>561</v>
      </c>
      <c r="H500" s="87" t="s">
        <v>516</v>
      </c>
      <c r="I500" s="87" t="s">
        <v>352</v>
      </c>
      <c r="J500" s="299" t="s">
        <v>352</v>
      </c>
      <c r="K500" s="551"/>
      <c r="L500" s="300"/>
      <c r="M500" s="87" t="s">
        <v>777</v>
      </c>
      <c r="N500" s="87" t="s">
        <v>777</v>
      </c>
      <c r="O500" s="218" t="s">
        <v>364</v>
      </c>
      <c r="P500" s="87" t="s">
        <v>782</v>
      </c>
      <c r="Q500" s="87"/>
      <c r="R500" s="87" t="s">
        <v>776</v>
      </c>
      <c r="S500" s="2" t="s">
        <v>379</v>
      </c>
      <c r="T500" s="2" t="s">
        <v>379</v>
      </c>
      <c r="U500" s="2" t="s">
        <v>380</v>
      </c>
      <c r="V500" s="274" t="s">
        <v>777</v>
      </c>
      <c r="W500" s="540"/>
      <c r="X500" s="540"/>
      <c r="Y500" s="540"/>
      <c r="Z500" s="2" t="s">
        <v>846</v>
      </c>
    </row>
    <row r="501" spans="2:26" ht="15.9" customHeight="1" x14ac:dyDescent="0.2">
      <c r="B501" s="278"/>
      <c r="C501" s="549" t="s">
        <v>1575</v>
      </c>
      <c r="D501" s="550"/>
      <c r="E501" s="52">
        <v>3</v>
      </c>
      <c r="F501" s="94">
        <v>10.4</v>
      </c>
      <c r="G501" s="87" t="s">
        <v>561</v>
      </c>
      <c r="H501" s="87" t="s">
        <v>512</v>
      </c>
      <c r="I501" s="87" t="s">
        <v>352</v>
      </c>
      <c r="J501" s="299" t="s">
        <v>352</v>
      </c>
      <c r="K501" s="551"/>
      <c r="L501" s="300"/>
      <c r="M501" s="87" t="s">
        <v>1208</v>
      </c>
      <c r="N501" s="87" t="s">
        <v>1455</v>
      </c>
      <c r="O501" s="218" t="s">
        <v>364</v>
      </c>
      <c r="P501" s="87" t="s">
        <v>782</v>
      </c>
      <c r="Q501" s="87"/>
      <c r="R501" s="87" t="s">
        <v>790</v>
      </c>
      <c r="S501" s="2" t="s">
        <v>378</v>
      </c>
      <c r="T501" s="2" t="s">
        <v>383</v>
      </c>
      <c r="U501" s="2" t="s">
        <v>382</v>
      </c>
      <c r="V501" s="274" t="s">
        <v>1456</v>
      </c>
      <c r="W501" s="540"/>
      <c r="X501" s="540"/>
      <c r="Y501" s="540"/>
      <c r="Z501" s="87" t="s">
        <v>1287</v>
      </c>
    </row>
    <row r="502" spans="2:26" ht="15.9" customHeight="1" x14ac:dyDescent="0.2">
      <c r="B502" s="278"/>
      <c r="C502" s="549" t="s">
        <v>1575</v>
      </c>
      <c r="D502" s="550"/>
      <c r="E502" s="52">
        <v>4</v>
      </c>
      <c r="F502" s="94">
        <v>10.4</v>
      </c>
      <c r="G502" s="87" t="s">
        <v>561</v>
      </c>
      <c r="H502" s="87" t="s">
        <v>513</v>
      </c>
      <c r="I502" s="87" t="s">
        <v>351</v>
      </c>
      <c r="J502" s="299" t="s">
        <v>559</v>
      </c>
      <c r="K502" s="551"/>
      <c r="L502" s="300"/>
      <c r="M502" s="87" t="s">
        <v>1220</v>
      </c>
      <c r="N502" s="87" t="s">
        <v>1455</v>
      </c>
      <c r="O502" s="218" t="s">
        <v>62</v>
      </c>
      <c r="P502" s="87" t="s">
        <v>62</v>
      </c>
      <c r="Q502" s="87"/>
      <c r="R502" s="87" t="s">
        <v>62</v>
      </c>
      <c r="S502" s="2" t="s">
        <v>378</v>
      </c>
      <c r="T502" s="2" t="s">
        <v>384</v>
      </c>
      <c r="U502" s="2" t="s">
        <v>382</v>
      </c>
      <c r="V502" s="274" t="s">
        <v>1460</v>
      </c>
      <c r="W502" s="540"/>
      <c r="X502" s="540"/>
      <c r="Y502" s="540"/>
      <c r="Z502" s="2" t="s">
        <v>795</v>
      </c>
    </row>
    <row r="503" spans="2:26" ht="15.9" customHeight="1" x14ac:dyDescent="0.2">
      <c r="B503" s="278"/>
      <c r="C503" s="549" t="s">
        <v>1575</v>
      </c>
      <c r="D503" s="550"/>
      <c r="E503" s="52">
        <v>5</v>
      </c>
      <c r="F503" s="94">
        <v>10.4</v>
      </c>
      <c r="G503" s="87" t="s">
        <v>561</v>
      </c>
      <c r="H503" s="87" t="s">
        <v>513</v>
      </c>
      <c r="I503" s="87" t="s">
        <v>351</v>
      </c>
      <c r="J503" s="299" t="s">
        <v>559</v>
      </c>
      <c r="K503" s="551"/>
      <c r="L503" s="300"/>
      <c r="M503" s="87" t="s">
        <v>1177</v>
      </c>
      <c r="N503" s="87" t="s">
        <v>1455</v>
      </c>
      <c r="O503" s="218" t="s">
        <v>62</v>
      </c>
      <c r="P503" s="87" t="s">
        <v>62</v>
      </c>
      <c r="Q503" s="87"/>
      <c r="R503" s="87" t="s">
        <v>62</v>
      </c>
      <c r="S503" s="2" t="s">
        <v>378</v>
      </c>
      <c r="T503" s="2" t="s">
        <v>384</v>
      </c>
      <c r="U503" s="2" t="s">
        <v>382</v>
      </c>
      <c r="V503" s="274" t="s">
        <v>1460</v>
      </c>
      <c r="W503" s="540"/>
      <c r="X503" s="540"/>
      <c r="Y503" s="540"/>
      <c r="Z503" s="2" t="s">
        <v>795</v>
      </c>
    </row>
    <row r="504" spans="2:26" ht="15.9" customHeight="1" x14ac:dyDescent="0.2">
      <c r="B504" s="278"/>
      <c r="C504" s="549" t="s">
        <v>750</v>
      </c>
      <c r="D504" s="550"/>
      <c r="E504" s="52">
        <v>6</v>
      </c>
      <c r="F504" s="94">
        <v>10.4</v>
      </c>
      <c r="G504" s="87" t="s">
        <v>561</v>
      </c>
      <c r="H504" s="87" t="s">
        <v>509</v>
      </c>
      <c r="I504" s="87" t="s">
        <v>352</v>
      </c>
      <c r="J504" s="299" t="s">
        <v>352</v>
      </c>
      <c r="K504" s="551"/>
      <c r="L504" s="300"/>
      <c r="M504" s="87" t="s">
        <v>777</v>
      </c>
      <c r="N504" s="87" t="s">
        <v>777</v>
      </c>
      <c r="O504" s="218" t="s">
        <v>364</v>
      </c>
      <c r="P504" s="87" t="s">
        <v>782</v>
      </c>
      <c r="Q504" s="87"/>
      <c r="R504" s="87" t="s">
        <v>776</v>
      </c>
      <c r="S504" s="2" t="s">
        <v>379</v>
      </c>
      <c r="T504" s="2" t="s">
        <v>379</v>
      </c>
      <c r="U504" s="2" t="s">
        <v>380</v>
      </c>
      <c r="V504" s="274" t="s">
        <v>777</v>
      </c>
      <c r="W504" s="540"/>
      <c r="X504" s="540"/>
      <c r="Y504" s="540"/>
      <c r="Z504" s="2" t="s">
        <v>846</v>
      </c>
    </row>
    <row r="505" spans="2:26" ht="15.9" customHeight="1" x14ac:dyDescent="0.2">
      <c r="B505" s="278"/>
      <c r="C505" s="549" t="s">
        <v>749</v>
      </c>
      <c r="D505" s="550"/>
      <c r="E505" s="52">
        <v>1</v>
      </c>
      <c r="F505" s="94">
        <v>10.6</v>
      </c>
      <c r="G505" s="87" t="s">
        <v>561</v>
      </c>
      <c r="H505" s="87" t="s">
        <v>512</v>
      </c>
      <c r="I505" s="87" t="s">
        <v>352</v>
      </c>
      <c r="J505" s="299" t="s">
        <v>352</v>
      </c>
      <c r="K505" s="551"/>
      <c r="L505" s="300"/>
      <c r="M505" s="87" t="s">
        <v>777</v>
      </c>
      <c r="N505" s="87" t="s">
        <v>777</v>
      </c>
      <c r="O505" s="218" t="s">
        <v>364</v>
      </c>
      <c r="P505" s="87" t="s">
        <v>782</v>
      </c>
      <c r="Q505" s="87"/>
      <c r="R505" s="87" t="s">
        <v>776</v>
      </c>
      <c r="S505" s="2" t="s">
        <v>379</v>
      </c>
      <c r="T505" s="2" t="s">
        <v>379</v>
      </c>
      <c r="U505" s="2" t="s">
        <v>380</v>
      </c>
      <c r="V505" s="274" t="s">
        <v>777</v>
      </c>
      <c r="W505" s="540"/>
      <c r="X505" s="540"/>
      <c r="Y505" s="540"/>
      <c r="Z505" s="2" t="s">
        <v>846</v>
      </c>
    </row>
    <row r="506" spans="2:26" ht="15.9" customHeight="1" x14ac:dyDescent="0.2">
      <c r="B506" s="278"/>
      <c r="C506" s="549" t="s">
        <v>749</v>
      </c>
      <c r="D506" s="550"/>
      <c r="E506" s="52">
        <v>2</v>
      </c>
      <c r="F506" s="94">
        <v>10.6</v>
      </c>
      <c r="G506" s="87" t="s">
        <v>561</v>
      </c>
      <c r="H506" s="87" t="s">
        <v>517</v>
      </c>
      <c r="I506" s="87" t="s">
        <v>352</v>
      </c>
      <c r="J506" s="299" t="s">
        <v>352</v>
      </c>
      <c r="K506" s="551"/>
      <c r="L506" s="300"/>
      <c r="M506" s="87" t="s">
        <v>777</v>
      </c>
      <c r="N506" s="87" t="s">
        <v>777</v>
      </c>
      <c r="O506" s="218" t="s">
        <v>364</v>
      </c>
      <c r="P506" s="87" t="s">
        <v>782</v>
      </c>
      <c r="Q506" s="87"/>
      <c r="R506" s="87" t="s">
        <v>776</v>
      </c>
      <c r="S506" s="2" t="s">
        <v>379</v>
      </c>
      <c r="T506" s="2" t="s">
        <v>379</v>
      </c>
      <c r="U506" s="2" t="s">
        <v>380</v>
      </c>
      <c r="V506" s="274" t="s">
        <v>777</v>
      </c>
      <c r="W506" s="540"/>
      <c r="X506" s="540"/>
      <c r="Y506" s="540"/>
      <c r="Z506" s="2" t="s">
        <v>846</v>
      </c>
    </row>
    <row r="507" spans="2:26" ht="15.9" customHeight="1" x14ac:dyDescent="0.2">
      <c r="B507" s="278"/>
      <c r="C507" s="549" t="s">
        <v>749</v>
      </c>
      <c r="D507" s="550"/>
      <c r="E507" s="52">
        <v>3</v>
      </c>
      <c r="F507" s="94">
        <v>10.6</v>
      </c>
      <c r="G507" s="87" t="s">
        <v>561</v>
      </c>
      <c r="H507" s="87" t="s">
        <v>515</v>
      </c>
      <c r="I507" s="87" t="s">
        <v>352</v>
      </c>
      <c r="J507" s="299" t="s">
        <v>352</v>
      </c>
      <c r="K507" s="551"/>
      <c r="L507" s="300"/>
      <c r="M507" s="87" t="s">
        <v>777</v>
      </c>
      <c r="N507" s="87" t="s">
        <v>777</v>
      </c>
      <c r="O507" s="218" t="s">
        <v>364</v>
      </c>
      <c r="P507" s="87" t="s">
        <v>782</v>
      </c>
      <c r="Q507" s="87"/>
      <c r="R507" s="87" t="s">
        <v>776</v>
      </c>
      <c r="S507" s="2" t="s">
        <v>379</v>
      </c>
      <c r="T507" s="2" t="s">
        <v>379</v>
      </c>
      <c r="U507" s="2" t="s">
        <v>380</v>
      </c>
      <c r="V507" s="274" t="s">
        <v>777</v>
      </c>
      <c r="W507" s="540"/>
      <c r="X507" s="540"/>
      <c r="Y507" s="540"/>
      <c r="Z507" s="2" t="s">
        <v>846</v>
      </c>
    </row>
    <row r="508" spans="2:26" ht="15.9" customHeight="1" x14ac:dyDescent="0.2">
      <c r="B508" s="278"/>
      <c r="C508" s="549" t="s">
        <v>749</v>
      </c>
      <c r="D508" s="550"/>
      <c r="E508" s="52">
        <v>4</v>
      </c>
      <c r="F508" s="94">
        <v>10.6</v>
      </c>
      <c r="G508" s="87" t="s">
        <v>561</v>
      </c>
      <c r="H508" s="87" t="s">
        <v>509</v>
      </c>
      <c r="I508" s="87" t="s">
        <v>352</v>
      </c>
      <c r="J508" s="299" t="s">
        <v>352</v>
      </c>
      <c r="K508" s="551"/>
      <c r="L508" s="300"/>
      <c r="M508" s="87" t="s">
        <v>777</v>
      </c>
      <c r="N508" s="87" t="s">
        <v>777</v>
      </c>
      <c r="O508" s="218" t="s">
        <v>364</v>
      </c>
      <c r="P508" s="87" t="s">
        <v>782</v>
      </c>
      <c r="Q508" s="87"/>
      <c r="R508" s="87" t="s">
        <v>776</v>
      </c>
      <c r="S508" s="2" t="s">
        <v>379</v>
      </c>
      <c r="T508" s="2" t="s">
        <v>379</v>
      </c>
      <c r="U508" s="2" t="s">
        <v>380</v>
      </c>
      <c r="V508" s="274" t="s">
        <v>777</v>
      </c>
      <c r="W508" s="540"/>
      <c r="X508" s="540"/>
      <c r="Y508" s="540"/>
      <c r="Z508" s="2" t="s">
        <v>846</v>
      </c>
    </row>
    <row r="509" spans="2:26" ht="15.9" customHeight="1" x14ac:dyDescent="0.2">
      <c r="B509" s="278"/>
      <c r="C509" s="549" t="s">
        <v>748</v>
      </c>
      <c r="D509" s="550"/>
      <c r="E509" s="52">
        <v>1</v>
      </c>
      <c r="F509" s="94">
        <v>10.5</v>
      </c>
      <c r="G509" s="87" t="s">
        <v>561</v>
      </c>
      <c r="H509" s="87" t="s">
        <v>510</v>
      </c>
      <c r="I509" s="87" t="s">
        <v>352</v>
      </c>
      <c r="J509" s="299" t="s">
        <v>352</v>
      </c>
      <c r="K509" s="551"/>
      <c r="L509" s="300"/>
      <c r="M509" s="87" t="s">
        <v>777</v>
      </c>
      <c r="N509" s="87" t="s">
        <v>777</v>
      </c>
      <c r="O509" s="218" t="s">
        <v>364</v>
      </c>
      <c r="P509" s="87" t="s">
        <v>782</v>
      </c>
      <c r="Q509" s="87"/>
      <c r="R509" s="87" t="s">
        <v>776</v>
      </c>
      <c r="S509" s="2" t="s">
        <v>379</v>
      </c>
      <c r="T509" s="2" t="s">
        <v>379</v>
      </c>
      <c r="U509" s="2" t="s">
        <v>380</v>
      </c>
      <c r="V509" s="274" t="s">
        <v>777</v>
      </c>
      <c r="W509" s="540"/>
      <c r="X509" s="540"/>
      <c r="Y509" s="540"/>
      <c r="Z509" s="2" t="s">
        <v>846</v>
      </c>
    </row>
    <row r="510" spans="2:26" ht="15.9" customHeight="1" x14ac:dyDescent="0.2">
      <c r="B510" s="278"/>
      <c r="C510" s="549" t="s">
        <v>1576</v>
      </c>
      <c r="D510" s="550"/>
      <c r="E510" s="52">
        <v>2</v>
      </c>
      <c r="F510" s="94">
        <v>10.5</v>
      </c>
      <c r="G510" s="87" t="s">
        <v>561</v>
      </c>
      <c r="H510" s="87" t="s">
        <v>511</v>
      </c>
      <c r="I510" s="87" t="s">
        <v>351</v>
      </c>
      <c r="J510" s="299" t="s">
        <v>559</v>
      </c>
      <c r="K510" s="551"/>
      <c r="L510" s="300"/>
      <c r="M510" s="87" t="s">
        <v>956</v>
      </c>
      <c r="N510" s="87" t="s">
        <v>1455</v>
      </c>
      <c r="O510" s="218" t="s">
        <v>62</v>
      </c>
      <c r="P510" s="87" t="s">
        <v>62</v>
      </c>
      <c r="Q510" s="87"/>
      <c r="R510" s="87" t="s">
        <v>62</v>
      </c>
      <c r="S510" s="2" t="s">
        <v>378</v>
      </c>
      <c r="T510" s="2" t="s">
        <v>384</v>
      </c>
      <c r="U510" s="2" t="s">
        <v>382</v>
      </c>
      <c r="V510" s="274" t="s">
        <v>1460</v>
      </c>
      <c r="W510" s="540"/>
      <c r="X510" s="540"/>
      <c r="Y510" s="540"/>
      <c r="Z510" s="2" t="s">
        <v>795</v>
      </c>
    </row>
    <row r="511" spans="2:26" ht="15.9" customHeight="1" x14ac:dyDescent="0.2">
      <c r="B511" s="278"/>
      <c r="C511" s="549" t="s">
        <v>747</v>
      </c>
      <c r="D511" s="550"/>
      <c r="E511" s="52">
        <v>1</v>
      </c>
      <c r="F511" s="94">
        <v>10.3</v>
      </c>
      <c r="G511" s="87" t="s">
        <v>561</v>
      </c>
      <c r="H511" s="87" t="s">
        <v>510</v>
      </c>
      <c r="I511" s="87" t="s">
        <v>352</v>
      </c>
      <c r="J511" s="299" t="s">
        <v>352</v>
      </c>
      <c r="K511" s="551"/>
      <c r="L511" s="300"/>
      <c r="M511" s="87" t="s">
        <v>777</v>
      </c>
      <c r="N511" s="87" t="s">
        <v>777</v>
      </c>
      <c r="O511" s="218" t="s">
        <v>364</v>
      </c>
      <c r="P511" s="87" t="s">
        <v>782</v>
      </c>
      <c r="Q511" s="87"/>
      <c r="R511" s="87" t="s">
        <v>776</v>
      </c>
      <c r="S511" s="2" t="s">
        <v>379</v>
      </c>
      <c r="T511" s="2" t="s">
        <v>379</v>
      </c>
      <c r="U511" s="2" t="s">
        <v>380</v>
      </c>
      <c r="V511" s="274" t="s">
        <v>777</v>
      </c>
      <c r="W511" s="540"/>
      <c r="X511" s="540"/>
      <c r="Y511" s="540"/>
      <c r="Z511" s="2" t="s">
        <v>846</v>
      </c>
    </row>
    <row r="512" spans="2:26" ht="15.9" customHeight="1" x14ac:dyDescent="0.2">
      <c r="B512" s="278"/>
      <c r="C512" s="549" t="s">
        <v>1577</v>
      </c>
      <c r="D512" s="550"/>
      <c r="E512" s="52">
        <v>1</v>
      </c>
      <c r="F512" s="94">
        <v>10.7</v>
      </c>
      <c r="G512" s="87" t="s">
        <v>561</v>
      </c>
      <c r="H512" s="87" t="s">
        <v>512</v>
      </c>
      <c r="I512" s="87" t="s">
        <v>352</v>
      </c>
      <c r="J512" s="299" t="s">
        <v>352</v>
      </c>
      <c r="K512" s="551"/>
      <c r="L512" s="300"/>
      <c r="M512" s="87" t="s">
        <v>1224</v>
      </c>
      <c r="N512" s="87" t="s">
        <v>1455</v>
      </c>
      <c r="O512" s="218" t="s">
        <v>364</v>
      </c>
      <c r="P512" s="87" t="s">
        <v>782</v>
      </c>
      <c r="Q512" s="87"/>
      <c r="R512" s="87" t="s">
        <v>790</v>
      </c>
      <c r="S512" s="2" t="s">
        <v>378</v>
      </c>
      <c r="T512" s="2" t="s">
        <v>383</v>
      </c>
      <c r="U512" s="2" t="s">
        <v>382</v>
      </c>
      <c r="V512" s="274" t="s">
        <v>1456</v>
      </c>
      <c r="W512" s="540"/>
      <c r="X512" s="540"/>
      <c r="Y512" s="540"/>
      <c r="Z512" s="87" t="s">
        <v>1287</v>
      </c>
    </row>
    <row r="513" spans="2:26" ht="15.9" customHeight="1" x14ac:dyDescent="0.2">
      <c r="B513" s="278"/>
      <c r="C513" s="549" t="s">
        <v>1577</v>
      </c>
      <c r="D513" s="550"/>
      <c r="E513" s="52">
        <v>2</v>
      </c>
      <c r="F513" s="94">
        <v>10.7</v>
      </c>
      <c r="G513" s="87" t="s">
        <v>561</v>
      </c>
      <c r="H513" s="87" t="s">
        <v>513</v>
      </c>
      <c r="I513" s="87" t="s">
        <v>351</v>
      </c>
      <c r="J513" s="299" t="s">
        <v>559</v>
      </c>
      <c r="K513" s="551"/>
      <c r="L513" s="300"/>
      <c r="M513" s="87" t="s">
        <v>1225</v>
      </c>
      <c r="N513" s="87" t="s">
        <v>1455</v>
      </c>
      <c r="O513" s="218" t="s">
        <v>62</v>
      </c>
      <c r="P513" s="87" t="s">
        <v>62</v>
      </c>
      <c r="Q513" s="87"/>
      <c r="R513" s="87" t="s">
        <v>62</v>
      </c>
      <c r="S513" s="2" t="s">
        <v>378</v>
      </c>
      <c r="T513" s="2" t="s">
        <v>384</v>
      </c>
      <c r="U513" s="2" t="s">
        <v>382</v>
      </c>
      <c r="V513" s="274" t="s">
        <v>1460</v>
      </c>
      <c r="W513" s="540"/>
      <c r="X513" s="540"/>
      <c r="Y513" s="540"/>
      <c r="Z513" s="2" t="s">
        <v>795</v>
      </c>
    </row>
    <row r="514" spans="2:26" ht="15.9" customHeight="1" x14ac:dyDescent="0.2">
      <c r="B514" s="278"/>
      <c r="C514" s="549" t="s">
        <v>1577</v>
      </c>
      <c r="D514" s="550"/>
      <c r="E514" s="52">
        <v>3</v>
      </c>
      <c r="F514" s="94">
        <v>10.7</v>
      </c>
      <c r="G514" s="87" t="s">
        <v>561</v>
      </c>
      <c r="H514" s="87" t="s">
        <v>513</v>
      </c>
      <c r="I514" s="87" t="s">
        <v>351</v>
      </c>
      <c r="J514" s="299" t="s">
        <v>559</v>
      </c>
      <c r="K514" s="551"/>
      <c r="L514" s="300"/>
      <c r="M514" s="87" t="s">
        <v>885</v>
      </c>
      <c r="N514" s="87" t="s">
        <v>1455</v>
      </c>
      <c r="O514" s="218" t="s">
        <v>62</v>
      </c>
      <c r="P514" s="87" t="s">
        <v>62</v>
      </c>
      <c r="Q514" s="87"/>
      <c r="R514" s="87" t="s">
        <v>62</v>
      </c>
      <c r="S514" s="2" t="s">
        <v>378</v>
      </c>
      <c r="T514" s="2" t="s">
        <v>384</v>
      </c>
      <c r="U514" s="2" t="s">
        <v>382</v>
      </c>
      <c r="V514" s="274" t="s">
        <v>1460</v>
      </c>
      <c r="W514" s="540"/>
      <c r="X514" s="540"/>
      <c r="Y514" s="540"/>
      <c r="Z514" s="2" t="s">
        <v>795</v>
      </c>
    </row>
    <row r="515" spans="2:26" ht="15.9" customHeight="1" x14ac:dyDescent="0.2">
      <c r="B515" s="278"/>
      <c r="C515" s="549" t="s">
        <v>1577</v>
      </c>
      <c r="D515" s="550"/>
      <c r="E515" s="52">
        <v>4</v>
      </c>
      <c r="F515" s="94">
        <v>10.7</v>
      </c>
      <c r="G515" s="87" t="s">
        <v>561</v>
      </c>
      <c r="H515" s="87" t="s">
        <v>513</v>
      </c>
      <c r="I515" s="87" t="s">
        <v>352</v>
      </c>
      <c r="J515" s="299" t="s">
        <v>352</v>
      </c>
      <c r="K515" s="551"/>
      <c r="L515" s="300"/>
      <c r="M515" s="87" t="s">
        <v>825</v>
      </c>
      <c r="N515" s="87" t="s">
        <v>1495</v>
      </c>
      <c r="O515" s="218" t="s">
        <v>364</v>
      </c>
      <c r="P515" s="87" t="s">
        <v>782</v>
      </c>
      <c r="Q515" s="87"/>
      <c r="R515" s="87" t="s">
        <v>781</v>
      </c>
      <c r="S515" s="2" t="s">
        <v>378</v>
      </c>
      <c r="T515" s="2" t="s">
        <v>383</v>
      </c>
      <c r="U515" s="2" t="s">
        <v>382</v>
      </c>
      <c r="V515" s="274" t="s">
        <v>1456</v>
      </c>
      <c r="W515" s="540"/>
      <c r="X515" s="540"/>
      <c r="Y515" s="540"/>
      <c r="Z515" s="87" t="s">
        <v>1363</v>
      </c>
    </row>
    <row r="516" spans="2:26" ht="15.9" customHeight="1" x14ac:dyDescent="0.2">
      <c r="B516" s="278"/>
      <c r="C516" s="549" t="s">
        <v>1577</v>
      </c>
      <c r="D516" s="550"/>
      <c r="E516" s="52">
        <v>5</v>
      </c>
      <c r="F516" s="94">
        <v>10.7</v>
      </c>
      <c r="G516" s="87" t="s">
        <v>561</v>
      </c>
      <c r="H516" s="87" t="s">
        <v>517</v>
      </c>
      <c r="I516" s="87" t="s">
        <v>352</v>
      </c>
      <c r="J516" s="299" t="s">
        <v>352</v>
      </c>
      <c r="K516" s="551"/>
      <c r="L516" s="300"/>
      <c r="M516" s="87" t="s">
        <v>825</v>
      </c>
      <c r="N516" s="87" t="s">
        <v>1455</v>
      </c>
      <c r="O516" s="218" t="s">
        <v>364</v>
      </c>
      <c r="P516" s="87" t="s">
        <v>782</v>
      </c>
      <c r="Q516" s="87"/>
      <c r="R516" s="87" t="s">
        <v>790</v>
      </c>
      <c r="S516" s="2" t="s">
        <v>378</v>
      </c>
      <c r="T516" s="2" t="s">
        <v>383</v>
      </c>
      <c r="U516" s="2" t="s">
        <v>382</v>
      </c>
      <c r="V516" s="274" t="s">
        <v>1456</v>
      </c>
      <c r="W516" s="540"/>
      <c r="X516" s="540"/>
      <c r="Y516" s="540"/>
      <c r="Z516" s="87" t="s">
        <v>1287</v>
      </c>
    </row>
    <row r="517" spans="2:26" ht="15.9" customHeight="1" x14ac:dyDescent="0.2">
      <c r="B517" s="278"/>
      <c r="C517" s="549" t="s">
        <v>1578</v>
      </c>
      <c r="D517" s="550"/>
      <c r="E517" s="52">
        <v>1</v>
      </c>
      <c r="F517" s="94">
        <v>10.7</v>
      </c>
      <c r="G517" s="87" t="s">
        <v>561</v>
      </c>
      <c r="H517" s="87" t="s">
        <v>516</v>
      </c>
      <c r="I517" s="87" t="s">
        <v>352</v>
      </c>
      <c r="J517" s="274" t="s">
        <v>540</v>
      </c>
      <c r="K517" s="274"/>
      <c r="L517" s="274"/>
      <c r="M517" s="87" t="s">
        <v>1229</v>
      </c>
      <c r="N517" s="87" t="s">
        <v>1495</v>
      </c>
      <c r="O517" s="218" t="s">
        <v>363</v>
      </c>
      <c r="P517" s="87" t="s">
        <v>782</v>
      </c>
      <c r="Q517" s="87"/>
      <c r="R517" s="87" t="s">
        <v>781</v>
      </c>
      <c r="S517" s="2" t="s">
        <v>378</v>
      </c>
      <c r="T517" s="2" t="s">
        <v>383</v>
      </c>
      <c r="U517" s="2" t="s">
        <v>382</v>
      </c>
      <c r="V517" s="274" t="s">
        <v>1456</v>
      </c>
      <c r="W517" s="540"/>
      <c r="X517" s="540"/>
      <c r="Y517" s="540"/>
      <c r="Z517" s="2" t="s">
        <v>1027</v>
      </c>
    </row>
    <row r="518" spans="2:26" ht="15.9" customHeight="1" x14ac:dyDescent="0.2">
      <c r="B518" s="278"/>
      <c r="C518" s="549" t="s">
        <v>1578</v>
      </c>
      <c r="D518" s="550"/>
      <c r="E518" s="52">
        <v>2</v>
      </c>
      <c r="F518" s="94">
        <v>10.7</v>
      </c>
      <c r="G518" s="87" t="s">
        <v>561</v>
      </c>
      <c r="H518" s="87" t="s">
        <v>516</v>
      </c>
      <c r="I518" s="87" t="s">
        <v>352</v>
      </c>
      <c r="J518" s="299" t="s">
        <v>352</v>
      </c>
      <c r="K518" s="551"/>
      <c r="L518" s="300"/>
      <c r="M518" s="87" t="s">
        <v>1020</v>
      </c>
      <c r="N518" s="87" t="s">
        <v>1455</v>
      </c>
      <c r="O518" s="218" t="s">
        <v>363</v>
      </c>
      <c r="P518" s="87" t="s">
        <v>782</v>
      </c>
      <c r="Q518" s="87"/>
      <c r="R518" s="87" t="s">
        <v>781</v>
      </c>
      <c r="S518" s="2" t="s">
        <v>378</v>
      </c>
      <c r="T518" s="2" t="s">
        <v>383</v>
      </c>
      <c r="U518" s="2" t="s">
        <v>382</v>
      </c>
      <c r="V518" s="274" t="s">
        <v>1456</v>
      </c>
      <c r="W518" s="540"/>
      <c r="X518" s="540"/>
      <c r="Y518" s="540"/>
      <c r="Z518" s="87" t="s">
        <v>1363</v>
      </c>
    </row>
    <row r="519" spans="2:26" ht="15.9" customHeight="1" x14ac:dyDescent="0.2">
      <c r="B519" s="278"/>
      <c r="C519" s="549" t="s">
        <v>745</v>
      </c>
      <c r="D519" s="550"/>
      <c r="E519" s="52">
        <v>3</v>
      </c>
      <c r="F519" s="94">
        <v>10.7</v>
      </c>
      <c r="G519" s="87" t="s">
        <v>561</v>
      </c>
      <c r="H519" s="87" t="s">
        <v>513</v>
      </c>
      <c r="I519" s="87" t="s">
        <v>352</v>
      </c>
      <c r="J519" s="299" t="s">
        <v>352</v>
      </c>
      <c r="K519" s="551"/>
      <c r="L519" s="300"/>
      <c r="M519" s="87" t="s">
        <v>1008</v>
      </c>
      <c r="N519" s="87" t="s">
        <v>1455</v>
      </c>
      <c r="O519" s="218" t="s">
        <v>364</v>
      </c>
      <c r="P519" s="87" t="s">
        <v>782</v>
      </c>
      <c r="Q519" s="87"/>
      <c r="R519" s="87" t="s">
        <v>790</v>
      </c>
      <c r="S519" s="2" t="s">
        <v>378</v>
      </c>
      <c r="T519" s="2" t="s">
        <v>383</v>
      </c>
      <c r="U519" s="2" t="s">
        <v>382</v>
      </c>
      <c r="V519" s="274" t="s">
        <v>1456</v>
      </c>
      <c r="W519" s="540"/>
      <c r="X519" s="540"/>
      <c r="Y519" s="540"/>
      <c r="Z519" s="87" t="s">
        <v>1287</v>
      </c>
    </row>
    <row r="520" spans="2:26" ht="15.9" customHeight="1" x14ac:dyDescent="0.2">
      <c r="B520" s="278"/>
      <c r="C520" s="549" t="s">
        <v>1578</v>
      </c>
      <c r="D520" s="550"/>
      <c r="E520" s="52">
        <v>4</v>
      </c>
      <c r="F520" s="94">
        <v>10.7</v>
      </c>
      <c r="G520" s="87" t="s">
        <v>561</v>
      </c>
      <c r="H520" s="87" t="s">
        <v>511</v>
      </c>
      <c r="I520" s="87" t="s">
        <v>352</v>
      </c>
      <c r="J520" s="299" t="s">
        <v>352</v>
      </c>
      <c r="K520" s="551"/>
      <c r="L520" s="300"/>
      <c r="M520" s="87" t="s">
        <v>777</v>
      </c>
      <c r="N520" s="87" t="s">
        <v>777</v>
      </c>
      <c r="O520" s="218" t="s">
        <v>364</v>
      </c>
      <c r="P520" s="87" t="s">
        <v>782</v>
      </c>
      <c r="Q520" s="87"/>
      <c r="R520" s="87" t="s">
        <v>776</v>
      </c>
      <c r="S520" s="2" t="s">
        <v>379</v>
      </c>
      <c r="T520" s="2" t="s">
        <v>379</v>
      </c>
      <c r="U520" s="2" t="s">
        <v>380</v>
      </c>
      <c r="V520" s="274" t="s">
        <v>777</v>
      </c>
      <c r="W520" s="540"/>
      <c r="X520" s="540"/>
      <c r="Y520" s="540"/>
      <c r="Z520" s="2" t="s">
        <v>846</v>
      </c>
    </row>
    <row r="521" spans="2:26" ht="15.9" customHeight="1" x14ac:dyDescent="0.2">
      <c r="B521" s="279"/>
      <c r="C521" s="549" t="s">
        <v>1579</v>
      </c>
      <c r="D521" s="550"/>
      <c r="E521" s="52">
        <v>1</v>
      </c>
      <c r="F521" s="94">
        <v>2.8</v>
      </c>
      <c r="G521" s="87" t="s">
        <v>561</v>
      </c>
      <c r="H521" s="87" t="s">
        <v>521</v>
      </c>
      <c r="I521" s="87" t="s">
        <v>361</v>
      </c>
      <c r="J521" s="274" t="s">
        <v>355</v>
      </c>
      <c r="K521" s="274"/>
      <c r="L521" s="274"/>
      <c r="M521" s="87" t="s">
        <v>1583</v>
      </c>
      <c r="N521" s="87" t="s">
        <v>1453</v>
      </c>
      <c r="O521" s="218" t="s">
        <v>363</v>
      </c>
      <c r="P521" s="87" t="s">
        <v>782</v>
      </c>
      <c r="Q521" s="87"/>
      <c r="R521" s="87" t="s">
        <v>776</v>
      </c>
      <c r="S521" s="2" t="s">
        <v>379</v>
      </c>
      <c r="T521" s="2" t="s">
        <v>379</v>
      </c>
      <c r="U521" s="2" t="s">
        <v>380</v>
      </c>
      <c r="V521" s="274" t="s">
        <v>1352</v>
      </c>
      <c r="W521" s="540"/>
      <c r="X521" s="540"/>
      <c r="Y521" s="540"/>
      <c r="Z521" s="2"/>
    </row>
    <row r="522" spans="2:26" ht="15.9" customHeight="1" x14ac:dyDescent="0.2">
      <c r="B522" s="92"/>
      <c r="C522" s="1" t="s">
        <v>288</v>
      </c>
      <c r="D522" s="36"/>
      <c r="F522" s="36"/>
      <c r="G522" s="89"/>
      <c r="H522" s="89"/>
      <c r="I522" s="89"/>
      <c r="J522" s="89"/>
      <c r="K522" s="89"/>
      <c r="L522" s="89"/>
      <c r="M522" s="89"/>
      <c r="N522" s="89"/>
      <c r="O522" s="89"/>
      <c r="P522" s="89"/>
      <c r="Q522" s="91"/>
      <c r="R522" s="107"/>
      <c r="S522" s="36"/>
      <c r="T522" s="36"/>
      <c r="U522" s="89"/>
      <c r="V522" s="108"/>
      <c r="W522" s="108"/>
      <c r="X522" s="108"/>
      <c r="Y522" s="108"/>
      <c r="Z522" s="36"/>
    </row>
    <row r="523" spans="2:26" ht="15.9" customHeight="1" x14ac:dyDescent="0.2">
      <c r="B523" s="92"/>
      <c r="C523" s="100" t="s">
        <v>289</v>
      </c>
      <c r="D523" s="36"/>
      <c r="F523" s="36"/>
      <c r="G523" s="89"/>
      <c r="H523" s="89"/>
      <c r="I523" s="89"/>
      <c r="J523" s="89"/>
      <c r="K523" s="89"/>
      <c r="L523" s="89"/>
      <c r="M523" s="89"/>
      <c r="N523" s="89"/>
      <c r="O523" s="89"/>
      <c r="P523" s="89"/>
      <c r="Q523" s="91"/>
      <c r="R523" s="107"/>
      <c r="S523" s="36"/>
      <c r="T523" s="36"/>
      <c r="U523" s="89"/>
      <c r="V523" s="108"/>
      <c r="W523" s="108"/>
      <c r="X523" s="108"/>
      <c r="Y523" s="108"/>
      <c r="Z523" s="36"/>
    </row>
    <row r="524" spans="2:26" ht="15.9" customHeight="1" x14ac:dyDescent="0.2">
      <c r="B524" s="93"/>
      <c r="C524" s="4" t="s">
        <v>258</v>
      </c>
      <c r="D524" s="4"/>
      <c r="E524" s="4"/>
      <c r="F524" s="4"/>
      <c r="G524" s="4"/>
      <c r="H524" s="4"/>
      <c r="I524" s="4"/>
      <c r="J524" s="4"/>
      <c r="K524" s="4"/>
      <c r="L524" s="4"/>
      <c r="M524" s="4"/>
      <c r="N524" s="4"/>
      <c r="O524" s="4"/>
      <c r="P524" s="4"/>
      <c r="Q524" s="4"/>
      <c r="R524" s="4"/>
      <c r="S524" s="4"/>
      <c r="T524" s="4"/>
      <c r="U524" s="4"/>
      <c r="V524" s="4"/>
      <c r="W524" s="4"/>
      <c r="X524" s="4"/>
      <c r="Y524" s="4"/>
    </row>
    <row r="525" spans="2:26" ht="15.9" customHeight="1" x14ac:dyDescent="0.2">
      <c r="B525" s="4"/>
      <c r="C525" s="4" t="s">
        <v>259</v>
      </c>
      <c r="D525" s="4"/>
      <c r="E525" s="4"/>
      <c r="F525" s="4"/>
      <c r="G525" s="4"/>
      <c r="H525" s="4"/>
      <c r="I525" s="4"/>
      <c r="J525" s="4"/>
      <c r="K525" s="4"/>
      <c r="L525" s="4"/>
      <c r="M525" s="4"/>
      <c r="N525" s="4"/>
      <c r="O525" s="4"/>
      <c r="P525" s="4"/>
      <c r="Q525" s="4"/>
      <c r="R525" s="4"/>
      <c r="S525" s="4"/>
      <c r="T525" s="4"/>
      <c r="U525" s="4"/>
      <c r="V525" s="4"/>
      <c r="W525" s="4"/>
      <c r="X525" s="4"/>
      <c r="Y525" s="4"/>
    </row>
    <row r="526" spans="2:26" ht="15.9" customHeight="1" x14ac:dyDescent="0.2">
      <c r="B526" s="4"/>
      <c r="C526" s="230" t="s">
        <v>469</v>
      </c>
      <c r="D526" s="230"/>
      <c r="E526" s="230"/>
      <c r="F526" s="230"/>
      <c r="G526" s="230"/>
      <c r="H526" s="230"/>
      <c r="I526" s="230"/>
      <c r="J526" s="230"/>
      <c r="K526" s="230"/>
      <c r="L526" s="230"/>
      <c r="M526" s="230"/>
      <c r="N526" s="230"/>
      <c r="O526" s="4"/>
      <c r="P526" s="4"/>
      <c r="Q526" s="4"/>
      <c r="R526" s="4"/>
      <c r="S526" s="4"/>
      <c r="T526" s="4"/>
      <c r="U526" s="4"/>
      <c r="V526" s="4"/>
      <c r="W526" s="4"/>
      <c r="X526" s="4"/>
      <c r="Y526" s="4"/>
    </row>
    <row r="527" spans="2:26" ht="15.9" customHeight="1" x14ac:dyDescent="0.2">
      <c r="C527" s="231" t="s">
        <v>570</v>
      </c>
      <c r="D527" s="232"/>
      <c r="E527" s="232"/>
      <c r="F527" s="232"/>
      <c r="G527" s="232"/>
      <c r="H527" s="232"/>
      <c r="I527" s="232"/>
      <c r="J527" s="232"/>
      <c r="K527" s="232"/>
      <c r="L527" s="232"/>
      <c r="M527" s="232"/>
      <c r="N527" s="232"/>
    </row>
  </sheetData>
  <autoFilter ref="A1:Z527" xr:uid="{00000000-0001-0000-0600-000000000000}"/>
  <dataConsolidate/>
  <mergeCells count="1578">
    <mergeCell ref="V32:Y32"/>
    <mergeCell ref="V33:Y33"/>
    <mergeCell ref="C48:D48"/>
    <mergeCell ref="J48:L48"/>
    <mergeCell ref="C43:D43"/>
    <mergeCell ref="J43:L43"/>
    <mergeCell ref="C44:D44"/>
    <mergeCell ref="J44:L44"/>
    <mergeCell ref="V521:Y521"/>
    <mergeCell ref="V34:Y34"/>
    <mergeCell ref="V36:Y36"/>
    <mergeCell ref="V42:Y42"/>
    <mergeCell ref="V45:Y45"/>
    <mergeCell ref="V46:Y46"/>
    <mergeCell ref="V47:Y47"/>
    <mergeCell ref="V48:Y48"/>
    <mergeCell ref="V49:Y49"/>
    <mergeCell ref="V52:Y52"/>
    <mergeCell ref="V137:Y137"/>
    <mergeCell ref="V362:Y362"/>
    <mergeCell ref="V43:Y43"/>
    <mergeCell ref="V44:Y44"/>
    <mergeCell ref="J16:L16"/>
    <mergeCell ref="J14:L14"/>
    <mergeCell ref="C21:D21"/>
    <mergeCell ref="J21:L21"/>
    <mergeCell ref="C25:D25"/>
    <mergeCell ref="J25:L25"/>
    <mergeCell ref="C49:D49"/>
    <mergeCell ref="J49:L49"/>
    <mergeCell ref="C52:D52"/>
    <mergeCell ref="J52:L52"/>
    <mergeCell ref="B2:Y2"/>
    <mergeCell ref="F3:H3"/>
    <mergeCell ref="B3:E3"/>
    <mergeCell ref="B4:E4"/>
    <mergeCell ref="K3:N3"/>
    <mergeCell ref="E5:E8"/>
    <mergeCell ref="C5:D8"/>
    <mergeCell ref="F5:F8"/>
    <mergeCell ref="K4:N4"/>
    <mergeCell ref="I3:J3"/>
    <mergeCell ref="I4:J4"/>
    <mergeCell ref="F4:H4"/>
    <mergeCell ref="C36:D36"/>
    <mergeCell ref="C9:D9"/>
    <mergeCell ref="C12:D12"/>
    <mergeCell ref="C11:D11"/>
    <mergeCell ref="J11:L11"/>
    <mergeCell ref="G5:H6"/>
    <mergeCell ref="I5:N6"/>
    <mergeCell ref="C27:D27"/>
    <mergeCell ref="J42:L42"/>
    <mergeCell ref="C45:D45"/>
    <mergeCell ref="V16:Y16"/>
    <mergeCell ref="J19:L19"/>
    <mergeCell ref="V19:Y19"/>
    <mergeCell ref="Z5:Z8"/>
    <mergeCell ref="O3:P3"/>
    <mergeCell ref="O4:P4"/>
    <mergeCell ref="U3:X4"/>
    <mergeCell ref="Y3:Z4"/>
    <mergeCell ref="Q3:T3"/>
    <mergeCell ref="Q4:T4"/>
    <mergeCell ref="T7:T8"/>
    <mergeCell ref="U7:U8"/>
    <mergeCell ref="V7:Y8"/>
    <mergeCell ref="O5:P6"/>
    <mergeCell ref="C521:D521"/>
    <mergeCell ref="J521:L521"/>
    <mergeCell ref="J12:L12"/>
    <mergeCell ref="J32:L32"/>
    <mergeCell ref="C28:D28"/>
    <mergeCell ref="J28:L28"/>
    <mergeCell ref="C24:D24"/>
    <mergeCell ref="C26:D26"/>
    <mergeCell ref="J24:L24"/>
    <mergeCell ref="J30:L30"/>
    <mergeCell ref="C19:D19"/>
    <mergeCell ref="J34:L34"/>
    <mergeCell ref="J36:L36"/>
    <mergeCell ref="J33:L33"/>
    <mergeCell ref="C42:D42"/>
    <mergeCell ref="C14:D14"/>
    <mergeCell ref="C16:D16"/>
    <mergeCell ref="J27:L27"/>
    <mergeCell ref="J9:L9"/>
    <mergeCell ref="C15:D15"/>
    <mergeCell ref="J15:L15"/>
    <mergeCell ref="U5:Y6"/>
    <mergeCell ref="Q5:T6"/>
    <mergeCell ref="V9:Y9"/>
    <mergeCell ref="V11:Y11"/>
    <mergeCell ref="V12:Y12"/>
    <mergeCell ref="V14:Y14"/>
    <mergeCell ref="V15:Y15"/>
    <mergeCell ref="G7:G8"/>
    <mergeCell ref="H7:H8"/>
    <mergeCell ref="J7:L8"/>
    <mergeCell ref="I7:I8"/>
    <mergeCell ref="M7:M8"/>
    <mergeCell ref="N7:N8"/>
    <mergeCell ref="O7:O8"/>
    <mergeCell ref="P7:P8"/>
    <mergeCell ref="S7:S8"/>
    <mergeCell ref="Q7:R7"/>
    <mergeCell ref="C67:D67"/>
    <mergeCell ref="J67:L67"/>
    <mergeCell ref="V67:Y67"/>
    <mergeCell ref="C72:D72"/>
    <mergeCell ref="J72:L72"/>
    <mergeCell ref="V72:Y72"/>
    <mergeCell ref="C73:D73"/>
    <mergeCell ref="J73:L73"/>
    <mergeCell ref="V73:Y73"/>
    <mergeCell ref="C68:D68"/>
    <mergeCell ref="J68:L68"/>
    <mergeCell ref="V68:Y68"/>
    <mergeCell ref="C69:D69"/>
    <mergeCell ref="J69:L69"/>
    <mergeCell ref="V69:Y69"/>
    <mergeCell ref="C70:D70"/>
    <mergeCell ref="J70:L70"/>
    <mergeCell ref="V70:Y70"/>
    <mergeCell ref="C71:D71"/>
    <mergeCell ref="J71:L71"/>
    <mergeCell ref="V71:Y71"/>
    <mergeCell ref="C61:D61"/>
    <mergeCell ref="J61:L61"/>
    <mergeCell ref="V61:Y61"/>
    <mergeCell ref="C66:D66"/>
    <mergeCell ref="J66:L66"/>
    <mergeCell ref="V66:Y66"/>
    <mergeCell ref="C62:D62"/>
    <mergeCell ref="J62:L62"/>
    <mergeCell ref="V62:Y62"/>
    <mergeCell ref="C63:D63"/>
    <mergeCell ref="J63:L63"/>
    <mergeCell ref="V63:Y63"/>
    <mergeCell ref="C64:D64"/>
    <mergeCell ref="J64:L64"/>
    <mergeCell ref="V64:Y64"/>
    <mergeCell ref="C65:D65"/>
    <mergeCell ref="J65:L65"/>
    <mergeCell ref="V65:Y65"/>
    <mergeCell ref="C74:D74"/>
    <mergeCell ref="J74:L74"/>
    <mergeCell ref="V74:Y74"/>
    <mergeCell ref="C75:D75"/>
    <mergeCell ref="J75:L75"/>
    <mergeCell ref="V75:Y75"/>
    <mergeCell ref="C76:D76"/>
    <mergeCell ref="J76:L76"/>
    <mergeCell ref="V76:Y76"/>
    <mergeCell ref="C77:D77"/>
    <mergeCell ref="J77:L77"/>
    <mergeCell ref="V77:Y77"/>
    <mergeCell ref="C79:D79"/>
    <mergeCell ref="J79:L79"/>
    <mergeCell ref="V79:Y79"/>
    <mergeCell ref="C83:D83"/>
    <mergeCell ref="J83:L83"/>
    <mergeCell ref="V83:Y83"/>
    <mergeCell ref="C78:D78"/>
    <mergeCell ref="J78:L78"/>
    <mergeCell ref="V78:Y78"/>
    <mergeCell ref="C80:D80"/>
    <mergeCell ref="J80:L80"/>
    <mergeCell ref="V80:Y80"/>
    <mergeCell ref="C81:D81"/>
    <mergeCell ref="J81:L81"/>
    <mergeCell ref="V81:Y81"/>
    <mergeCell ref="C82:D82"/>
    <mergeCell ref="J82:L82"/>
    <mergeCell ref="V82:Y82"/>
    <mergeCell ref="V93:Y93"/>
    <mergeCell ref="C94:D94"/>
    <mergeCell ref="J94:L94"/>
    <mergeCell ref="V94:Y94"/>
    <mergeCell ref="C95:D95"/>
    <mergeCell ref="J95:L95"/>
    <mergeCell ref="V95:Y95"/>
    <mergeCell ref="C97:D97"/>
    <mergeCell ref="J97:L97"/>
    <mergeCell ref="V97:Y97"/>
    <mergeCell ref="C84:D84"/>
    <mergeCell ref="J84:L84"/>
    <mergeCell ref="V84:Y84"/>
    <mergeCell ref="C85:D85"/>
    <mergeCell ref="J85:L85"/>
    <mergeCell ref="V85:Y85"/>
    <mergeCell ref="C86:D86"/>
    <mergeCell ref="J86:L86"/>
    <mergeCell ref="V86:Y86"/>
    <mergeCell ref="C87:D87"/>
    <mergeCell ref="J87:L87"/>
    <mergeCell ref="V87:Y87"/>
    <mergeCell ref="C88:D88"/>
    <mergeCell ref="J88:L88"/>
    <mergeCell ref="V88:Y88"/>
    <mergeCell ref="C89:D89"/>
    <mergeCell ref="J89:L89"/>
    <mergeCell ref="V89:Y89"/>
    <mergeCell ref="C110:D110"/>
    <mergeCell ref="J110:L110"/>
    <mergeCell ref="V110:Y110"/>
    <mergeCell ref="C111:D111"/>
    <mergeCell ref="J111:L111"/>
    <mergeCell ref="V111:Y111"/>
    <mergeCell ref="C112:D112"/>
    <mergeCell ref="J112:L112"/>
    <mergeCell ref="V112:Y112"/>
    <mergeCell ref="C113:D113"/>
    <mergeCell ref="J113:L113"/>
    <mergeCell ref="V113:Y113"/>
    <mergeCell ref="C98:D98"/>
    <mergeCell ref="J98:L98"/>
    <mergeCell ref="V98:Y98"/>
    <mergeCell ref="C99:D99"/>
    <mergeCell ref="J99:L99"/>
    <mergeCell ref="V99:Y99"/>
    <mergeCell ref="C101:D101"/>
    <mergeCell ref="J101:L101"/>
    <mergeCell ref="V101:Y101"/>
    <mergeCell ref="C102:D102"/>
    <mergeCell ref="J102:L102"/>
    <mergeCell ref="V102:Y102"/>
    <mergeCell ref="C103:D103"/>
    <mergeCell ref="J103:L103"/>
    <mergeCell ref="V103:Y103"/>
    <mergeCell ref="C104:D104"/>
    <mergeCell ref="J104:L104"/>
    <mergeCell ref="V104:Y104"/>
    <mergeCell ref="C118:D118"/>
    <mergeCell ref="J118:L118"/>
    <mergeCell ref="V118:Y118"/>
    <mergeCell ref="C119:D119"/>
    <mergeCell ref="J119:L119"/>
    <mergeCell ref="V119:Y119"/>
    <mergeCell ref="C120:D120"/>
    <mergeCell ref="J120:L120"/>
    <mergeCell ref="V120:Y120"/>
    <mergeCell ref="C121:D121"/>
    <mergeCell ref="J121:L121"/>
    <mergeCell ref="V121:Y121"/>
    <mergeCell ref="C122:D122"/>
    <mergeCell ref="J122:L122"/>
    <mergeCell ref="V122:Y122"/>
    <mergeCell ref="C123:D123"/>
    <mergeCell ref="J123:L123"/>
    <mergeCell ref="V123:Y123"/>
    <mergeCell ref="V127:Y127"/>
    <mergeCell ref="C138:D138"/>
    <mergeCell ref="J138:L138"/>
    <mergeCell ref="V138:Y138"/>
    <mergeCell ref="C139:D139"/>
    <mergeCell ref="J139:L139"/>
    <mergeCell ref="V139:Y139"/>
    <mergeCell ref="C128:D128"/>
    <mergeCell ref="J128:L128"/>
    <mergeCell ref="V128:Y128"/>
    <mergeCell ref="C129:D129"/>
    <mergeCell ref="J129:L129"/>
    <mergeCell ref="V129:Y129"/>
    <mergeCell ref="C130:D130"/>
    <mergeCell ref="J130:L130"/>
    <mergeCell ref="V130:Y130"/>
    <mergeCell ref="C131:D131"/>
    <mergeCell ref="J131:L131"/>
    <mergeCell ref="V131:Y131"/>
    <mergeCell ref="C132:D132"/>
    <mergeCell ref="J132:L132"/>
    <mergeCell ref="V132:Y132"/>
    <mergeCell ref="C135:D135"/>
    <mergeCell ref="J135:L135"/>
    <mergeCell ref="V135:Y135"/>
    <mergeCell ref="C136:D136"/>
    <mergeCell ref="J136:L136"/>
    <mergeCell ref="V136:Y136"/>
    <mergeCell ref="C137:D137"/>
    <mergeCell ref="J137:L137"/>
    <mergeCell ref="B5:B8"/>
    <mergeCell ref="B9:B521"/>
    <mergeCell ref="C30:D30"/>
    <mergeCell ref="C32:D32"/>
    <mergeCell ref="C33:D33"/>
    <mergeCell ref="C34:D34"/>
    <mergeCell ref="C133:D133"/>
    <mergeCell ref="J133:L133"/>
    <mergeCell ref="V133:Y133"/>
    <mergeCell ref="C134:D134"/>
    <mergeCell ref="J134:L134"/>
    <mergeCell ref="V134:Y134"/>
    <mergeCell ref="C143:D143"/>
    <mergeCell ref="J143:L143"/>
    <mergeCell ref="V143:Y143"/>
    <mergeCell ref="C144:D144"/>
    <mergeCell ref="J144:L144"/>
    <mergeCell ref="V144:Y144"/>
    <mergeCell ref="C145:D145"/>
    <mergeCell ref="C124:D124"/>
    <mergeCell ref="J124:L124"/>
    <mergeCell ref="V124:Y124"/>
    <mergeCell ref="C125:D125"/>
    <mergeCell ref="J125:L125"/>
    <mergeCell ref="V125:Y125"/>
    <mergeCell ref="C127:D127"/>
    <mergeCell ref="J127:L127"/>
    <mergeCell ref="C148:D148"/>
    <mergeCell ref="J148:L148"/>
    <mergeCell ref="V148:Y148"/>
    <mergeCell ref="C150:D150"/>
    <mergeCell ref="J150:L150"/>
    <mergeCell ref="V150:Y150"/>
    <mergeCell ref="C149:D149"/>
    <mergeCell ref="J149:L149"/>
    <mergeCell ref="V149:Y149"/>
    <mergeCell ref="C151:D151"/>
    <mergeCell ref="J151:L151"/>
    <mergeCell ref="V151:Y151"/>
    <mergeCell ref="C152:D152"/>
    <mergeCell ref="J152:L152"/>
    <mergeCell ref="V152:Y152"/>
    <mergeCell ref="C153:D153"/>
    <mergeCell ref="J153:L153"/>
    <mergeCell ref="V153:Y153"/>
    <mergeCell ref="C154:D154"/>
    <mergeCell ref="J154:L154"/>
    <mergeCell ref="V154:Y154"/>
    <mergeCell ref="C155:D155"/>
    <mergeCell ref="J155:L155"/>
    <mergeCell ref="V155:Y155"/>
    <mergeCell ref="C156:D156"/>
    <mergeCell ref="J156:L156"/>
    <mergeCell ref="V156:Y156"/>
    <mergeCell ref="C158:D158"/>
    <mergeCell ref="J158:L158"/>
    <mergeCell ref="V158:Y158"/>
    <mergeCell ref="C160:D160"/>
    <mergeCell ref="J160:L160"/>
    <mergeCell ref="V160:Y160"/>
    <mergeCell ref="C162:D162"/>
    <mergeCell ref="J162:L162"/>
    <mergeCell ref="V162:Y162"/>
    <mergeCell ref="C178:D178"/>
    <mergeCell ref="J178:L178"/>
    <mergeCell ref="V178:Y178"/>
    <mergeCell ref="C179:D179"/>
    <mergeCell ref="J179:L179"/>
    <mergeCell ref="V179:Y179"/>
    <mergeCell ref="C177:D177"/>
    <mergeCell ref="J177:L177"/>
    <mergeCell ref="V177:Y177"/>
    <mergeCell ref="C163:D163"/>
    <mergeCell ref="J163:L163"/>
    <mergeCell ref="V163:Y163"/>
    <mergeCell ref="C164:D164"/>
    <mergeCell ref="J164:L164"/>
    <mergeCell ref="V164:Y164"/>
    <mergeCell ref="C165:D165"/>
    <mergeCell ref="J165:L165"/>
    <mergeCell ref="V165:Y165"/>
    <mergeCell ref="C166:D166"/>
    <mergeCell ref="J166:L166"/>
    <mergeCell ref="V166:Y166"/>
    <mergeCell ref="C167:D167"/>
    <mergeCell ref="J167:L167"/>
    <mergeCell ref="V167:Y167"/>
    <mergeCell ref="C169:D169"/>
    <mergeCell ref="J169:L169"/>
    <mergeCell ref="V169:Y169"/>
    <mergeCell ref="C168:D168"/>
    <mergeCell ref="J168:L168"/>
    <mergeCell ref="V168:Y168"/>
    <mergeCell ref="J185:L185"/>
    <mergeCell ref="V185:Y185"/>
    <mergeCell ref="C190:D190"/>
    <mergeCell ref="J190:L190"/>
    <mergeCell ref="V190:Y190"/>
    <mergeCell ref="C195:D195"/>
    <mergeCell ref="J195:L195"/>
    <mergeCell ref="V195:Y195"/>
    <mergeCell ref="C196:D196"/>
    <mergeCell ref="J196:L196"/>
    <mergeCell ref="V196:Y196"/>
    <mergeCell ref="C191:D191"/>
    <mergeCell ref="J191:L191"/>
    <mergeCell ref="V191:Y191"/>
    <mergeCell ref="C192:D192"/>
    <mergeCell ref="J192:L192"/>
    <mergeCell ref="V192:Y192"/>
    <mergeCell ref="C193:D193"/>
    <mergeCell ref="J193:L193"/>
    <mergeCell ref="V193:Y193"/>
    <mergeCell ref="C194:D194"/>
    <mergeCell ref="J194:L194"/>
    <mergeCell ref="V194:Y194"/>
    <mergeCell ref="V200:Y200"/>
    <mergeCell ref="C202:D202"/>
    <mergeCell ref="J202:L202"/>
    <mergeCell ref="V202:Y202"/>
    <mergeCell ref="C203:D203"/>
    <mergeCell ref="J203:L203"/>
    <mergeCell ref="V203:Y203"/>
    <mergeCell ref="C205:D205"/>
    <mergeCell ref="J205:L205"/>
    <mergeCell ref="V205:Y205"/>
    <mergeCell ref="C204:D204"/>
    <mergeCell ref="J204:L204"/>
    <mergeCell ref="V204:Y204"/>
    <mergeCell ref="C180:D180"/>
    <mergeCell ref="J180:L180"/>
    <mergeCell ref="V180:Y180"/>
    <mergeCell ref="C184:D184"/>
    <mergeCell ref="J184:L184"/>
    <mergeCell ref="V184:Y184"/>
    <mergeCell ref="C186:D186"/>
    <mergeCell ref="J186:L186"/>
    <mergeCell ref="V186:Y186"/>
    <mergeCell ref="C181:D181"/>
    <mergeCell ref="J181:L181"/>
    <mergeCell ref="V181:Y181"/>
    <mergeCell ref="C182:D182"/>
    <mergeCell ref="J182:L182"/>
    <mergeCell ref="V182:Y182"/>
    <mergeCell ref="C183:D183"/>
    <mergeCell ref="J183:L183"/>
    <mergeCell ref="V183:Y183"/>
    <mergeCell ref="C185:D185"/>
    <mergeCell ref="C209:D209"/>
    <mergeCell ref="J209:L209"/>
    <mergeCell ref="V209:Y209"/>
    <mergeCell ref="C210:D210"/>
    <mergeCell ref="J210:L210"/>
    <mergeCell ref="V210:Y210"/>
    <mergeCell ref="C211:D211"/>
    <mergeCell ref="J211:L211"/>
    <mergeCell ref="V211:Y211"/>
    <mergeCell ref="C212:D212"/>
    <mergeCell ref="J212:L212"/>
    <mergeCell ref="V212:Y212"/>
    <mergeCell ref="C214:D214"/>
    <mergeCell ref="J214:L214"/>
    <mergeCell ref="V214:Y214"/>
    <mergeCell ref="C215:D215"/>
    <mergeCell ref="J215:L215"/>
    <mergeCell ref="V215:Y215"/>
    <mergeCell ref="C213:D213"/>
    <mergeCell ref="J213:L213"/>
    <mergeCell ref="V213:Y213"/>
    <mergeCell ref="C230:D230"/>
    <mergeCell ref="J230:L230"/>
    <mergeCell ref="V230:Y230"/>
    <mergeCell ref="C231:D231"/>
    <mergeCell ref="J231:L231"/>
    <mergeCell ref="V231:Y231"/>
    <mergeCell ref="C232:D232"/>
    <mergeCell ref="J232:L232"/>
    <mergeCell ref="V232:Y232"/>
    <mergeCell ref="C233:D233"/>
    <mergeCell ref="J233:L233"/>
    <mergeCell ref="V233:Y233"/>
    <mergeCell ref="C217:D217"/>
    <mergeCell ref="J217:L217"/>
    <mergeCell ref="V217:Y217"/>
    <mergeCell ref="C218:D218"/>
    <mergeCell ref="J218:L218"/>
    <mergeCell ref="V218:Y218"/>
    <mergeCell ref="C219:D219"/>
    <mergeCell ref="J219:L219"/>
    <mergeCell ref="V219:Y219"/>
    <mergeCell ref="C221:D221"/>
    <mergeCell ref="J221:L221"/>
    <mergeCell ref="V221:Y221"/>
    <mergeCell ref="C223:D223"/>
    <mergeCell ref="J223:L223"/>
    <mergeCell ref="V223:Y223"/>
    <mergeCell ref="C224:D224"/>
    <mergeCell ref="J224:L224"/>
    <mergeCell ref="V224:Y224"/>
    <mergeCell ref="C240:D240"/>
    <mergeCell ref="J240:L240"/>
    <mergeCell ref="V240:Y240"/>
    <mergeCell ref="C241:D241"/>
    <mergeCell ref="J241:L241"/>
    <mergeCell ref="V241:Y241"/>
    <mergeCell ref="C242:D242"/>
    <mergeCell ref="J242:L242"/>
    <mergeCell ref="V242:Y242"/>
    <mergeCell ref="C243:D243"/>
    <mergeCell ref="J243:L243"/>
    <mergeCell ref="V243:Y243"/>
    <mergeCell ref="C244:D244"/>
    <mergeCell ref="J244:L244"/>
    <mergeCell ref="V244:Y244"/>
    <mergeCell ref="C246:D246"/>
    <mergeCell ref="J246:L246"/>
    <mergeCell ref="V246:Y246"/>
    <mergeCell ref="C245:D245"/>
    <mergeCell ref="J245:L245"/>
    <mergeCell ref="V245:Y245"/>
    <mergeCell ref="V262:Y262"/>
    <mergeCell ref="C263:D263"/>
    <mergeCell ref="J263:L263"/>
    <mergeCell ref="V263:Y263"/>
    <mergeCell ref="C264:D264"/>
    <mergeCell ref="J264:L264"/>
    <mergeCell ref="V264:Y264"/>
    <mergeCell ref="C249:D249"/>
    <mergeCell ref="J249:L249"/>
    <mergeCell ref="V249:Y249"/>
    <mergeCell ref="C250:D250"/>
    <mergeCell ref="J250:L250"/>
    <mergeCell ref="V250:Y250"/>
    <mergeCell ref="C251:D251"/>
    <mergeCell ref="J251:L251"/>
    <mergeCell ref="V251:Y251"/>
    <mergeCell ref="C253:D253"/>
    <mergeCell ref="J253:L253"/>
    <mergeCell ref="V253:Y253"/>
    <mergeCell ref="C255:D255"/>
    <mergeCell ref="J255:L255"/>
    <mergeCell ref="V255:Y255"/>
    <mergeCell ref="C257:D257"/>
    <mergeCell ref="J257:L257"/>
    <mergeCell ref="V257:Y257"/>
    <mergeCell ref="C254:D254"/>
    <mergeCell ref="J254:L254"/>
    <mergeCell ref="V254:Y254"/>
    <mergeCell ref="C256:D256"/>
    <mergeCell ref="J256:L256"/>
    <mergeCell ref="V256:Y256"/>
    <mergeCell ref="C269:D269"/>
    <mergeCell ref="J269:L269"/>
    <mergeCell ref="V269:Y269"/>
    <mergeCell ref="C270:D270"/>
    <mergeCell ref="J270:L270"/>
    <mergeCell ref="V270:Y270"/>
    <mergeCell ref="C268:D268"/>
    <mergeCell ref="J268:L268"/>
    <mergeCell ref="V268:Y268"/>
    <mergeCell ref="C271:D271"/>
    <mergeCell ref="J271:L271"/>
    <mergeCell ref="V271:Y271"/>
    <mergeCell ref="C272:D272"/>
    <mergeCell ref="J272:L272"/>
    <mergeCell ref="V272:Y272"/>
    <mergeCell ref="C274:D274"/>
    <mergeCell ref="J274:L274"/>
    <mergeCell ref="V274:Y274"/>
    <mergeCell ref="C273:D273"/>
    <mergeCell ref="J273:L273"/>
    <mergeCell ref="V273:Y273"/>
    <mergeCell ref="V295:Y295"/>
    <mergeCell ref="C292:D292"/>
    <mergeCell ref="J292:L292"/>
    <mergeCell ref="V292:Y292"/>
    <mergeCell ref="C293:D293"/>
    <mergeCell ref="J293:L293"/>
    <mergeCell ref="V293:Y293"/>
    <mergeCell ref="C279:D279"/>
    <mergeCell ref="J279:L279"/>
    <mergeCell ref="V279:Y279"/>
    <mergeCell ref="C280:D280"/>
    <mergeCell ref="J280:L280"/>
    <mergeCell ref="V280:Y280"/>
    <mergeCell ref="C281:D281"/>
    <mergeCell ref="J281:L281"/>
    <mergeCell ref="V281:Y281"/>
    <mergeCell ref="C282:D282"/>
    <mergeCell ref="J282:L282"/>
    <mergeCell ref="V282:Y282"/>
    <mergeCell ref="C283:D283"/>
    <mergeCell ref="J283:L283"/>
    <mergeCell ref="V283:Y283"/>
    <mergeCell ref="C284:D284"/>
    <mergeCell ref="J284:L284"/>
    <mergeCell ref="V284:Y284"/>
    <mergeCell ref="C302:D302"/>
    <mergeCell ref="J302:L302"/>
    <mergeCell ref="V302:Y302"/>
    <mergeCell ref="C305:D305"/>
    <mergeCell ref="J305:L305"/>
    <mergeCell ref="V305:Y305"/>
    <mergeCell ref="C303:D303"/>
    <mergeCell ref="J303:L303"/>
    <mergeCell ref="V303:Y303"/>
    <mergeCell ref="C304:D304"/>
    <mergeCell ref="J304:L304"/>
    <mergeCell ref="V304:Y304"/>
    <mergeCell ref="C285:D285"/>
    <mergeCell ref="J285:L285"/>
    <mergeCell ref="V285:Y285"/>
    <mergeCell ref="C288:D288"/>
    <mergeCell ref="J288:L288"/>
    <mergeCell ref="V288:Y288"/>
    <mergeCell ref="C290:D290"/>
    <mergeCell ref="J290:L290"/>
    <mergeCell ref="V290:Y290"/>
    <mergeCell ref="C289:D289"/>
    <mergeCell ref="J289:L289"/>
    <mergeCell ref="V289:Y289"/>
    <mergeCell ref="C291:D291"/>
    <mergeCell ref="J291:L291"/>
    <mergeCell ref="V291:Y291"/>
    <mergeCell ref="C294:D294"/>
    <mergeCell ref="J294:L294"/>
    <mergeCell ref="V294:Y294"/>
    <mergeCell ref="C295:D295"/>
    <mergeCell ref="J295:L295"/>
    <mergeCell ref="C296:D296"/>
    <mergeCell ref="J296:L296"/>
    <mergeCell ref="V296:Y296"/>
    <mergeCell ref="C299:D299"/>
    <mergeCell ref="J299:L299"/>
    <mergeCell ref="V299:Y299"/>
    <mergeCell ref="C300:D300"/>
    <mergeCell ref="J300:L300"/>
    <mergeCell ref="V300:Y300"/>
    <mergeCell ref="C297:D297"/>
    <mergeCell ref="J297:L297"/>
    <mergeCell ref="V297:Y297"/>
    <mergeCell ref="C298:D298"/>
    <mergeCell ref="J298:L298"/>
    <mergeCell ref="V298:Y298"/>
    <mergeCell ref="C301:D301"/>
    <mergeCell ref="J301:L301"/>
    <mergeCell ref="V301:Y301"/>
    <mergeCell ref="V321:Y321"/>
    <mergeCell ref="C322:D322"/>
    <mergeCell ref="J322:L322"/>
    <mergeCell ref="V322:Y322"/>
    <mergeCell ref="C306:D306"/>
    <mergeCell ref="J306:L306"/>
    <mergeCell ref="V306:Y306"/>
    <mergeCell ref="C309:D309"/>
    <mergeCell ref="J309:L309"/>
    <mergeCell ref="V309:Y309"/>
    <mergeCell ref="C310:D310"/>
    <mergeCell ref="J310:L310"/>
    <mergeCell ref="V310:Y310"/>
    <mergeCell ref="C307:D307"/>
    <mergeCell ref="J307:L307"/>
    <mergeCell ref="V307:Y307"/>
    <mergeCell ref="C308:D308"/>
    <mergeCell ref="J308:L308"/>
    <mergeCell ref="V308:Y308"/>
    <mergeCell ref="C311:D311"/>
    <mergeCell ref="J311:L311"/>
    <mergeCell ref="V311:Y311"/>
    <mergeCell ref="C312:D312"/>
    <mergeCell ref="J312:L312"/>
    <mergeCell ref="V312:Y312"/>
    <mergeCell ref="C313:D313"/>
    <mergeCell ref="J313:L313"/>
    <mergeCell ref="V313:Y313"/>
    <mergeCell ref="C330:D330"/>
    <mergeCell ref="J330:L330"/>
    <mergeCell ref="V330:Y330"/>
    <mergeCell ref="C331:D331"/>
    <mergeCell ref="J331:L331"/>
    <mergeCell ref="V331:Y331"/>
    <mergeCell ref="C332:D332"/>
    <mergeCell ref="J332:L332"/>
    <mergeCell ref="V332:Y332"/>
    <mergeCell ref="C314:D314"/>
    <mergeCell ref="J314:L314"/>
    <mergeCell ref="V314:Y314"/>
    <mergeCell ref="C315:D315"/>
    <mergeCell ref="J315:L315"/>
    <mergeCell ref="V315:Y315"/>
    <mergeCell ref="C319:D319"/>
    <mergeCell ref="J319:L319"/>
    <mergeCell ref="V319:Y319"/>
    <mergeCell ref="C316:D316"/>
    <mergeCell ref="J316:L316"/>
    <mergeCell ref="V316:Y316"/>
    <mergeCell ref="C317:D317"/>
    <mergeCell ref="J317:L317"/>
    <mergeCell ref="V317:Y317"/>
    <mergeCell ref="C318:D318"/>
    <mergeCell ref="J318:L318"/>
    <mergeCell ref="V318:Y318"/>
    <mergeCell ref="C320:D320"/>
    <mergeCell ref="J320:L320"/>
    <mergeCell ref="V320:Y320"/>
    <mergeCell ref="C321:D321"/>
    <mergeCell ref="J321:L321"/>
    <mergeCell ref="C323:D323"/>
    <mergeCell ref="J323:L323"/>
    <mergeCell ref="V323:Y323"/>
    <mergeCell ref="C328:D328"/>
    <mergeCell ref="J328:L328"/>
    <mergeCell ref="V328:Y328"/>
    <mergeCell ref="C329:D329"/>
    <mergeCell ref="J329:L329"/>
    <mergeCell ref="V329:Y329"/>
    <mergeCell ref="C324:D324"/>
    <mergeCell ref="J324:L324"/>
    <mergeCell ref="V324:Y324"/>
    <mergeCell ref="C325:D325"/>
    <mergeCell ref="J325:L325"/>
    <mergeCell ref="V325:Y325"/>
    <mergeCell ref="C326:D326"/>
    <mergeCell ref="J326:L326"/>
    <mergeCell ref="V326:Y326"/>
    <mergeCell ref="C327:D327"/>
    <mergeCell ref="J327:L327"/>
    <mergeCell ref="V327:Y327"/>
    <mergeCell ref="C333:D333"/>
    <mergeCell ref="J333:L333"/>
    <mergeCell ref="V333:Y333"/>
    <mergeCell ref="C334:D334"/>
    <mergeCell ref="J334:L334"/>
    <mergeCell ref="V334:Y334"/>
    <mergeCell ref="C335:D335"/>
    <mergeCell ref="J335:L335"/>
    <mergeCell ref="V335:Y335"/>
    <mergeCell ref="C337:D337"/>
    <mergeCell ref="J337:L337"/>
    <mergeCell ref="V337:Y337"/>
    <mergeCell ref="C339:D339"/>
    <mergeCell ref="J339:L339"/>
    <mergeCell ref="V339:Y339"/>
    <mergeCell ref="C340:D340"/>
    <mergeCell ref="J340:L340"/>
    <mergeCell ref="V340:Y340"/>
    <mergeCell ref="J343:L343"/>
    <mergeCell ref="V343:Y343"/>
    <mergeCell ref="C344:D344"/>
    <mergeCell ref="J344:L344"/>
    <mergeCell ref="V344:Y344"/>
    <mergeCell ref="C347:D347"/>
    <mergeCell ref="J347:L347"/>
    <mergeCell ref="V347:Y347"/>
    <mergeCell ref="C348:D348"/>
    <mergeCell ref="J348:L348"/>
    <mergeCell ref="V348:Y348"/>
    <mergeCell ref="C351:D351"/>
    <mergeCell ref="J351:L351"/>
    <mergeCell ref="V351:Y351"/>
    <mergeCell ref="C349:D349"/>
    <mergeCell ref="J349:L349"/>
    <mergeCell ref="V349:Y349"/>
    <mergeCell ref="C350:D350"/>
    <mergeCell ref="J350:L350"/>
    <mergeCell ref="V350:Y350"/>
    <mergeCell ref="C376:D376"/>
    <mergeCell ref="J376:L376"/>
    <mergeCell ref="V376:Y376"/>
    <mergeCell ref="C369:D369"/>
    <mergeCell ref="J369:L369"/>
    <mergeCell ref="V369:Y369"/>
    <mergeCell ref="C370:D370"/>
    <mergeCell ref="J370:L370"/>
    <mergeCell ref="V370:Y370"/>
    <mergeCell ref="C371:D371"/>
    <mergeCell ref="J371:L371"/>
    <mergeCell ref="V371:Y371"/>
    <mergeCell ref="C375:D375"/>
    <mergeCell ref="J375:L375"/>
    <mergeCell ref="V375:Y375"/>
    <mergeCell ref="C354:D354"/>
    <mergeCell ref="J354:L354"/>
    <mergeCell ref="V354:Y354"/>
    <mergeCell ref="C363:D363"/>
    <mergeCell ref="J363:L363"/>
    <mergeCell ref="V363:Y363"/>
    <mergeCell ref="C364:D364"/>
    <mergeCell ref="J364:L364"/>
    <mergeCell ref="V364:Y364"/>
    <mergeCell ref="C355:D355"/>
    <mergeCell ref="J355:L355"/>
    <mergeCell ref="V355:Y355"/>
    <mergeCell ref="C356:D356"/>
    <mergeCell ref="J356:L356"/>
    <mergeCell ref="V356:Y356"/>
    <mergeCell ref="C357:D357"/>
    <mergeCell ref="J357:L357"/>
    <mergeCell ref="V397:Y397"/>
    <mergeCell ref="C398:D398"/>
    <mergeCell ref="J398:L398"/>
    <mergeCell ref="V398:Y398"/>
    <mergeCell ref="C396:D396"/>
    <mergeCell ref="J396:L396"/>
    <mergeCell ref="V396:Y396"/>
    <mergeCell ref="C362:D362"/>
    <mergeCell ref="J362:L362"/>
    <mergeCell ref="C383:D383"/>
    <mergeCell ref="J383:L383"/>
    <mergeCell ref="V383:Y383"/>
    <mergeCell ref="C386:D386"/>
    <mergeCell ref="J386:L386"/>
    <mergeCell ref="V386:Y386"/>
    <mergeCell ref="C387:D387"/>
    <mergeCell ref="J387:L387"/>
    <mergeCell ref="V387:Y387"/>
    <mergeCell ref="C377:D377"/>
    <mergeCell ref="J377:L377"/>
    <mergeCell ref="V377:Y377"/>
    <mergeCell ref="C378:D378"/>
    <mergeCell ref="J378:L378"/>
    <mergeCell ref="V378:Y378"/>
    <mergeCell ref="C379:D379"/>
    <mergeCell ref="J379:L379"/>
    <mergeCell ref="V379:Y379"/>
    <mergeCell ref="C372:D372"/>
    <mergeCell ref="J372:L372"/>
    <mergeCell ref="V372:Y372"/>
    <mergeCell ref="C373:D373"/>
    <mergeCell ref="J373:L373"/>
    <mergeCell ref="C405:D405"/>
    <mergeCell ref="J405:L405"/>
    <mergeCell ref="V405:Y405"/>
    <mergeCell ref="C409:D409"/>
    <mergeCell ref="J409:L409"/>
    <mergeCell ref="V409:Y409"/>
    <mergeCell ref="C410:D410"/>
    <mergeCell ref="J410:L410"/>
    <mergeCell ref="V410:Y410"/>
    <mergeCell ref="C406:D406"/>
    <mergeCell ref="J406:L406"/>
    <mergeCell ref="V406:Y406"/>
    <mergeCell ref="C407:D407"/>
    <mergeCell ref="J407:L407"/>
    <mergeCell ref="V407:Y407"/>
    <mergeCell ref="C408:D408"/>
    <mergeCell ref="J408:L408"/>
    <mergeCell ref="V408:Y408"/>
    <mergeCell ref="C418:D418"/>
    <mergeCell ref="J418:L418"/>
    <mergeCell ref="V418:Y418"/>
    <mergeCell ref="C424:D424"/>
    <mergeCell ref="J424:L424"/>
    <mergeCell ref="V424:Y424"/>
    <mergeCell ref="C417:D417"/>
    <mergeCell ref="J417:L417"/>
    <mergeCell ref="V417:Y417"/>
    <mergeCell ref="C419:D419"/>
    <mergeCell ref="J419:L419"/>
    <mergeCell ref="V419:Y419"/>
    <mergeCell ref="C420:D420"/>
    <mergeCell ref="J420:L420"/>
    <mergeCell ref="V420:Y420"/>
    <mergeCell ref="C421:D421"/>
    <mergeCell ref="J421:L421"/>
    <mergeCell ref="V421:Y421"/>
    <mergeCell ref="C422:D422"/>
    <mergeCell ref="J422:L422"/>
    <mergeCell ref="V422:Y422"/>
    <mergeCell ref="C411:D411"/>
    <mergeCell ref="J411:L411"/>
    <mergeCell ref="V411:Y411"/>
    <mergeCell ref="C414:D414"/>
    <mergeCell ref="J414:L414"/>
    <mergeCell ref="V414:Y414"/>
    <mergeCell ref="C415:D415"/>
    <mergeCell ref="J415:L415"/>
    <mergeCell ref="V415:Y415"/>
    <mergeCell ref="C412:D412"/>
    <mergeCell ref="J412:L412"/>
    <mergeCell ref="V412:Y412"/>
    <mergeCell ref="C413:D413"/>
    <mergeCell ref="J413:L413"/>
    <mergeCell ref="V413:Y413"/>
    <mergeCell ref="C416:D416"/>
    <mergeCell ref="J416:L416"/>
    <mergeCell ref="V416:Y416"/>
    <mergeCell ref="V456:Y456"/>
    <mergeCell ref="C425:D425"/>
    <mergeCell ref="J425:L425"/>
    <mergeCell ref="V425:Y425"/>
    <mergeCell ref="C426:D426"/>
    <mergeCell ref="J426:L426"/>
    <mergeCell ref="V426:Y426"/>
    <mergeCell ref="C428:D428"/>
    <mergeCell ref="J428:L428"/>
    <mergeCell ref="V428:Y428"/>
    <mergeCell ref="C429:D429"/>
    <mergeCell ref="J429:L429"/>
    <mergeCell ref="V429:Y429"/>
    <mergeCell ref="C441:D441"/>
    <mergeCell ref="J441:L441"/>
    <mergeCell ref="V441:Y441"/>
    <mergeCell ref="C445:D445"/>
    <mergeCell ref="J445:L445"/>
    <mergeCell ref="V445:Y445"/>
    <mergeCell ref="C431:D431"/>
    <mergeCell ref="J431:L431"/>
    <mergeCell ref="V431:Y431"/>
    <mergeCell ref="C432:D432"/>
    <mergeCell ref="J432:L432"/>
    <mergeCell ref="V432:Y432"/>
    <mergeCell ref="C433:D433"/>
    <mergeCell ref="J433:L433"/>
    <mergeCell ref="V433:Y433"/>
    <mergeCell ref="C434:D434"/>
    <mergeCell ref="J434:L434"/>
    <mergeCell ref="V434:Y434"/>
    <mergeCell ref="C435:D435"/>
    <mergeCell ref="C466:D466"/>
    <mergeCell ref="J466:L466"/>
    <mergeCell ref="V466:Y466"/>
    <mergeCell ref="C467:D467"/>
    <mergeCell ref="J467:L467"/>
    <mergeCell ref="V467:Y467"/>
    <mergeCell ref="C468:D468"/>
    <mergeCell ref="J468:L468"/>
    <mergeCell ref="V468:Y468"/>
    <mergeCell ref="C448:D448"/>
    <mergeCell ref="J448:L448"/>
    <mergeCell ref="V448:Y448"/>
    <mergeCell ref="C449:D449"/>
    <mergeCell ref="J449:L449"/>
    <mergeCell ref="V449:Y449"/>
    <mergeCell ref="C450:D450"/>
    <mergeCell ref="J450:L450"/>
    <mergeCell ref="V450:Y450"/>
    <mergeCell ref="C451:D451"/>
    <mergeCell ref="J451:L451"/>
    <mergeCell ref="V451:Y451"/>
    <mergeCell ref="C452:D452"/>
    <mergeCell ref="J452:L452"/>
    <mergeCell ref="V452:Y452"/>
    <mergeCell ref="C457:D457"/>
    <mergeCell ref="J457:L457"/>
    <mergeCell ref="V457:Y457"/>
    <mergeCell ref="C455:D455"/>
    <mergeCell ref="J455:L455"/>
    <mergeCell ref="V455:Y455"/>
    <mergeCell ref="C456:D456"/>
    <mergeCell ref="J456:L456"/>
    <mergeCell ref="J476:L476"/>
    <mergeCell ref="V476:Y476"/>
    <mergeCell ref="C477:D477"/>
    <mergeCell ref="J477:L477"/>
    <mergeCell ref="V477:Y477"/>
    <mergeCell ref="C478:D478"/>
    <mergeCell ref="J478:L478"/>
    <mergeCell ref="V478:Y478"/>
    <mergeCell ref="C458:D458"/>
    <mergeCell ref="J458:L458"/>
    <mergeCell ref="V458:Y458"/>
    <mergeCell ref="C464:D464"/>
    <mergeCell ref="J464:L464"/>
    <mergeCell ref="V464:Y464"/>
    <mergeCell ref="C465:D465"/>
    <mergeCell ref="J465:L465"/>
    <mergeCell ref="V465:Y465"/>
    <mergeCell ref="C459:D459"/>
    <mergeCell ref="J459:L459"/>
    <mergeCell ref="V459:Y459"/>
    <mergeCell ref="C460:D460"/>
    <mergeCell ref="J460:L460"/>
    <mergeCell ref="V460:Y460"/>
    <mergeCell ref="C461:D461"/>
    <mergeCell ref="J461:L461"/>
    <mergeCell ref="V461:Y461"/>
    <mergeCell ref="C462:D462"/>
    <mergeCell ref="J462:L462"/>
    <mergeCell ref="V462:Y462"/>
    <mergeCell ref="C463:D463"/>
    <mergeCell ref="J463:L463"/>
    <mergeCell ref="V463:Y463"/>
    <mergeCell ref="C487:D487"/>
    <mergeCell ref="J487:L487"/>
    <mergeCell ref="V487:Y487"/>
    <mergeCell ref="C488:D488"/>
    <mergeCell ref="J488:L488"/>
    <mergeCell ref="V488:Y488"/>
    <mergeCell ref="C489:D489"/>
    <mergeCell ref="J489:L489"/>
    <mergeCell ref="V489:Y489"/>
    <mergeCell ref="C469:D469"/>
    <mergeCell ref="J469:L469"/>
    <mergeCell ref="V469:Y469"/>
    <mergeCell ref="C470:D470"/>
    <mergeCell ref="J470:L470"/>
    <mergeCell ref="V470:Y470"/>
    <mergeCell ref="C473:D473"/>
    <mergeCell ref="J473:L473"/>
    <mergeCell ref="V473:Y473"/>
    <mergeCell ref="C471:D471"/>
    <mergeCell ref="J471:L471"/>
    <mergeCell ref="V471:Y471"/>
    <mergeCell ref="C472:D472"/>
    <mergeCell ref="J472:L472"/>
    <mergeCell ref="V472:Y472"/>
    <mergeCell ref="C474:D474"/>
    <mergeCell ref="J474:L474"/>
    <mergeCell ref="V474:Y474"/>
    <mergeCell ref="C479:D479"/>
    <mergeCell ref="J479:L479"/>
    <mergeCell ref="V479:Y479"/>
    <mergeCell ref="C480:D480"/>
    <mergeCell ref="J480:L480"/>
    <mergeCell ref="C517:D517"/>
    <mergeCell ref="J517:L517"/>
    <mergeCell ref="V517:Y517"/>
    <mergeCell ref="C518:D518"/>
    <mergeCell ref="J518:L518"/>
    <mergeCell ref="V518:Y518"/>
    <mergeCell ref="C520:D520"/>
    <mergeCell ref="J520:L520"/>
    <mergeCell ref="V520:Y520"/>
    <mergeCell ref="C519:D519"/>
    <mergeCell ref="J519:L519"/>
    <mergeCell ref="V519:Y519"/>
    <mergeCell ref="C501:D501"/>
    <mergeCell ref="J501:L501"/>
    <mergeCell ref="V501:Y501"/>
    <mergeCell ref="C502:D502"/>
    <mergeCell ref="J502:L502"/>
    <mergeCell ref="V502:Y502"/>
    <mergeCell ref="C503:D503"/>
    <mergeCell ref="J503:L503"/>
    <mergeCell ref="V503:Y503"/>
    <mergeCell ref="C510:D510"/>
    <mergeCell ref="J510:L510"/>
    <mergeCell ref="V510:Y510"/>
    <mergeCell ref="C512:D512"/>
    <mergeCell ref="J512:L512"/>
    <mergeCell ref="V512:Y512"/>
    <mergeCell ref="C513:D513"/>
    <mergeCell ref="J513:L513"/>
    <mergeCell ref="V513:Y513"/>
    <mergeCell ref="C10:D10"/>
    <mergeCell ref="J10:L10"/>
    <mergeCell ref="V10:Y10"/>
    <mergeCell ref="C13:D13"/>
    <mergeCell ref="J13:L13"/>
    <mergeCell ref="V13:Y13"/>
    <mergeCell ref="C17:D17"/>
    <mergeCell ref="J17:L17"/>
    <mergeCell ref="V17:Y17"/>
    <mergeCell ref="C514:D514"/>
    <mergeCell ref="J514:L514"/>
    <mergeCell ref="V514:Y514"/>
    <mergeCell ref="C515:D515"/>
    <mergeCell ref="J515:L515"/>
    <mergeCell ref="V515:Y515"/>
    <mergeCell ref="C516:D516"/>
    <mergeCell ref="J516:L516"/>
    <mergeCell ref="V516:Y516"/>
    <mergeCell ref="C491:D491"/>
    <mergeCell ref="J491:L491"/>
    <mergeCell ref="V491:Y491"/>
    <mergeCell ref="C492:D492"/>
    <mergeCell ref="J492:L492"/>
    <mergeCell ref="V492:Y492"/>
    <mergeCell ref="C493:D493"/>
    <mergeCell ref="J493:L493"/>
    <mergeCell ref="V493:Y493"/>
    <mergeCell ref="C496:D496"/>
    <mergeCell ref="J496:L496"/>
    <mergeCell ref="V496:Y496"/>
    <mergeCell ref="C497:D497"/>
    <mergeCell ref="J497:L497"/>
    <mergeCell ref="C23:D23"/>
    <mergeCell ref="J23:L23"/>
    <mergeCell ref="V23:Y23"/>
    <mergeCell ref="C29:D29"/>
    <mergeCell ref="J29:L29"/>
    <mergeCell ref="V29:Y29"/>
    <mergeCell ref="C31:D31"/>
    <mergeCell ref="J31:L31"/>
    <mergeCell ref="V31:Y31"/>
    <mergeCell ref="C18:D18"/>
    <mergeCell ref="J18:L18"/>
    <mergeCell ref="V18:Y18"/>
    <mergeCell ref="C20:D20"/>
    <mergeCell ref="J20:L20"/>
    <mergeCell ref="V20:Y20"/>
    <mergeCell ref="C22:D22"/>
    <mergeCell ref="J22:L22"/>
    <mergeCell ref="V22:Y22"/>
    <mergeCell ref="J26:L26"/>
    <mergeCell ref="V21:Y21"/>
    <mergeCell ref="V24:Y24"/>
    <mergeCell ref="V25:Y25"/>
    <mergeCell ref="V26:Y26"/>
    <mergeCell ref="V27:Y27"/>
    <mergeCell ref="V28:Y28"/>
    <mergeCell ref="V30:Y30"/>
    <mergeCell ref="C50:D50"/>
    <mergeCell ref="J50:L50"/>
    <mergeCell ref="V50:Y50"/>
    <mergeCell ref="C51:D51"/>
    <mergeCell ref="J51:L51"/>
    <mergeCell ref="V51:Y51"/>
    <mergeCell ref="C53:D53"/>
    <mergeCell ref="J53:L53"/>
    <mergeCell ref="V53:Y53"/>
    <mergeCell ref="C35:D35"/>
    <mergeCell ref="J35:L35"/>
    <mergeCell ref="V35:Y35"/>
    <mergeCell ref="C39:D39"/>
    <mergeCell ref="J39:L39"/>
    <mergeCell ref="V39:Y39"/>
    <mergeCell ref="C40:D40"/>
    <mergeCell ref="J40:L40"/>
    <mergeCell ref="V40:Y40"/>
    <mergeCell ref="C37:D37"/>
    <mergeCell ref="J37:L37"/>
    <mergeCell ref="V37:Y37"/>
    <mergeCell ref="C38:D38"/>
    <mergeCell ref="J38:L38"/>
    <mergeCell ref="V38:Y38"/>
    <mergeCell ref="C41:D41"/>
    <mergeCell ref="J41:L41"/>
    <mergeCell ref="V41:Y41"/>
    <mergeCell ref="J45:L45"/>
    <mergeCell ref="C46:D46"/>
    <mergeCell ref="J46:L46"/>
    <mergeCell ref="C47:D47"/>
    <mergeCell ref="J47:L47"/>
    <mergeCell ref="C57:D57"/>
    <mergeCell ref="J57:L57"/>
    <mergeCell ref="V57:Y57"/>
    <mergeCell ref="C58:D58"/>
    <mergeCell ref="J58:L58"/>
    <mergeCell ref="V58:Y58"/>
    <mergeCell ref="C60:D60"/>
    <mergeCell ref="J60:L60"/>
    <mergeCell ref="V60:Y60"/>
    <mergeCell ref="C54:D54"/>
    <mergeCell ref="J54:L54"/>
    <mergeCell ref="V54:Y54"/>
    <mergeCell ref="C55:D55"/>
    <mergeCell ref="J55:L55"/>
    <mergeCell ref="V55:Y55"/>
    <mergeCell ref="C56:D56"/>
    <mergeCell ref="J56:L56"/>
    <mergeCell ref="V56:Y56"/>
    <mergeCell ref="C59:D59"/>
    <mergeCell ref="J59:L59"/>
    <mergeCell ref="V59:Y59"/>
    <mergeCell ref="C105:D105"/>
    <mergeCell ref="J105:L105"/>
    <mergeCell ref="V105:Y105"/>
    <mergeCell ref="C107:D107"/>
    <mergeCell ref="J107:L107"/>
    <mergeCell ref="V107:Y107"/>
    <mergeCell ref="C109:D109"/>
    <mergeCell ref="J109:L109"/>
    <mergeCell ref="V109:Y109"/>
    <mergeCell ref="C90:D90"/>
    <mergeCell ref="J90:L90"/>
    <mergeCell ref="V90:Y90"/>
    <mergeCell ref="C96:D96"/>
    <mergeCell ref="J96:L96"/>
    <mergeCell ref="V96:Y96"/>
    <mergeCell ref="C100:D100"/>
    <mergeCell ref="J100:L100"/>
    <mergeCell ref="V100:Y100"/>
    <mergeCell ref="C106:D106"/>
    <mergeCell ref="J106:L106"/>
    <mergeCell ref="V106:Y106"/>
    <mergeCell ref="C108:D108"/>
    <mergeCell ref="J108:L108"/>
    <mergeCell ref="V108:Y108"/>
    <mergeCell ref="C91:D91"/>
    <mergeCell ref="J91:L91"/>
    <mergeCell ref="V91:Y91"/>
    <mergeCell ref="C92:D92"/>
    <mergeCell ref="J92:L92"/>
    <mergeCell ref="V92:Y92"/>
    <mergeCell ref="C93:D93"/>
    <mergeCell ref="J93:L93"/>
    <mergeCell ref="C117:D117"/>
    <mergeCell ref="J117:L117"/>
    <mergeCell ref="V117:Y117"/>
    <mergeCell ref="C126:D126"/>
    <mergeCell ref="J126:L126"/>
    <mergeCell ref="V126:Y126"/>
    <mergeCell ref="C147:D147"/>
    <mergeCell ref="J147:L147"/>
    <mergeCell ref="V147:Y147"/>
    <mergeCell ref="C114:D114"/>
    <mergeCell ref="J114:L114"/>
    <mergeCell ref="V114:Y114"/>
    <mergeCell ref="C115:D115"/>
    <mergeCell ref="J115:L115"/>
    <mergeCell ref="V115:Y115"/>
    <mergeCell ref="C116:D116"/>
    <mergeCell ref="J116:L116"/>
    <mergeCell ref="V116:Y116"/>
    <mergeCell ref="C146:D146"/>
    <mergeCell ref="J146:L146"/>
    <mergeCell ref="V146:Y146"/>
    <mergeCell ref="J145:L145"/>
    <mergeCell ref="V145:Y145"/>
    <mergeCell ref="C140:D140"/>
    <mergeCell ref="J140:L140"/>
    <mergeCell ref="V140:Y140"/>
    <mergeCell ref="C141:D141"/>
    <mergeCell ref="J141:L141"/>
    <mergeCell ref="V141:Y141"/>
    <mergeCell ref="C142:D142"/>
    <mergeCell ref="J142:L142"/>
    <mergeCell ref="V142:Y142"/>
    <mergeCell ref="C170:D170"/>
    <mergeCell ref="J170:L170"/>
    <mergeCell ref="V170:Y170"/>
    <mergeCell ref="C171:D171"/>
    <mergeCell ref="J171:L171"/>
    <mergeCell ref="V171:Y171"/>
    <mergeCell ref="C176:D176"/>
    <mergeCell ref="J176:L176"/>
    <mergeCell ref="V176:Y176"/>
    <mergeCell ref="C157:D157"/>
    <mergeCell ref="J157:L157"/>
    <mergeCell ref="V157:Y157"/>
    <mergeCell ref="C159:D159"/>
    <mergeCell ref="J159:L159"/>
    <mergeCell ref="V159:Y159"/>
    <mergeCell ref="C161:D161"/>
    <mergeCell ref="J161:L161"/>
    <mergeCell ref="V161:Y161"/>
    <mergeCell ref="C172:D172"/>
    <mergeCell ref="J172:L172"/>
    <mergeCell ref="V172:Y172"/>
    <mergeCell ref="C173:D173"/>
    <mergeCell ref="J173:L173"/>
    <mergeCell ref="V173:Y173"/>
    <mergeCell ref="C174:D174"/>
    <mergeCell ref="J174:L174"/>
    <mergeCell ref="V174:Y174"/>
    <mergeCell ref="C175:D175"/>
    <mergeCell ref="J175:L175"/>
    <mergeCell ref="V175:Y175"/>
    <mergeCell ref="C206:D206"/>
    <mergeCell ref="J206:L206"/>
    <mergeCell ref="V206:Y206"/>
    <mergeCell ref="C207:D207"/>
    <mergeCell ref="J207:L207"/>
    <mergeCell ref="V207:Y207"/>
    <mergeCell ref="C208:D208"/>
    <mergeCell ref="J208:L208"/>
    <mergeCell ref="V208:Y208"/>
    <mergeCell ref="C187:D187"/>
    <mergeCell ref="J187:L187"/>
    <mergeCell ref="V187:Y187"/>
    <mergeCell ref="C188:D188"/>
    <mergeCell ref="J188:L188"/>
    <mergeCell ref="V188:Y188"/>
    <mergeCell ref="C189:D189"/>
    <mergeCell ref="J189:L189"/>
    <mergeCell ref="V189:Y189"/>
    <mergeCell ref="C197:D197"/>
    <mergeCell ref="J197:L197"/>
    <mergeCell ref="V197:Y197"/>
    <mergeCell ref="C198:D198"/>
    <mergeCell ref="J198:L198"/>
    <mergeCell ref="V198:Y198"/>
    <mergeCell ref="C201:D201"/>
    <mergeCell ref="J201:L201"/>
    <mergeCell ref="V201:Y201"/>
    <mergeCell ref="C199:D199"/>
    <mergeCell ref="J199:L199"/>
    <mergeCell ref="V199:Y199"/>
    <mergeCell ref="C200:D200"/>
    <mergeCell ref="J200:L200"/>
    <mergeCell ref="C225:D225"/>
    <mergeCell ref="J225:L225"/>
    <mergeCell ref="V225:Y225"/>
    <mergeCell ref="C226:D226"/>
    <mergeCell ref="J226:L226"/>
    <mergeCell ref="V226:Y226"/>
    <mergeCell ref="C229:D229"/>
    <mergeCell ref="J229:L229"/>
    <mergeCell ref="V229:Y229"/>
    <mergeCell ref="C216:D216"/>
    <mergeCell ref="J216:L216"/>
    <mergeCell ref="V216:Y216"/>
    <mergeCell ref="C220:D220"/>
    <mergeCell ref="J220:L220"/>
    <mergeCell ref="V220:Y220"/>
    <mergeCell ref="C222:D222"/>
    <mergeCell ref="J222:L222"/>
    <mergeCell ref="V222:Y222"/>
    <mergeCell ref="C227:D227"/>
    <mergeCell ref="J227:L227"/>
    <mergeCell ref="V227:Y227"/>
    <mergeCell ref="C228:D228"/>
    <mergeCell ref="J228:L228"/>
    <mergeCell ref="V228:Y228"/>
    <mergeCell ref="C237:D237"/>
    <mergeCell ref="J237:L237"/>
    <mergeCell ref="V237:Y237"/>
    <mergeCell ref="C238:D238"/>
    <mergeCell ref="J238:L238"/>
    <mergeCell ref="V238:Y238"/>
    <mergeCell ref="C239:D239"/>
    <mergeCell ref="J239:L239"/>
    <mergeCell ref="V239:Y239"/>
    <mergeCell ref="C234:D234"/>
    <mergeCell ref="J234:L234"/>
    <mergeCell ref="V234:Y234"/>
    <mergeCell ref="C235:D235"/>
    <mergeCell ref="J235:L235"/>
    <mergeCell ref="V235:Y235"/>
    <mergeCell ref="C236:D236"/>
    <mergeCell ref="J236:L236"/>
    <mergeCell ref="V236:Y236"/>
    <mergeCell ref="C261:D261"/>
    <mergeCell ref="J261:L261"/>
    <mergeCell ref="V261:Y261"/>
    <mergeCell ref="C266:D266"/>
    <mergeCell ref="J266:L266"/>
    <mergeCell ref="V266:Y266"/>
    <mergeCell ref="C267:D267"/>
    <mergeCell ref="J267:L267"/>
    <mergeCell ref="V267:Y267"/>
    <mergeCell ref="C247:D247"/>
    <mergeCell ref="J247:L247"/>
    <mergeCell ref="V247:Y247"/>
    <mergeCell ref="C248:D248"/>
    <mergeCell ref="J248:L248"/>
    <mergeCell ref="V248:Y248"/>
    <mergeCell ref="C252:D252"/>
    <mergeCell ref="J252:L252"/>
    <mergeCell ref="V252:Y252"/>
    <mergeCell ref="C265:D265"/>
    <mergeCell ref="J265:L265"/>
    <mergeCell ref="V265:Y265"/>
    <mergeCell ref="C258:D258"/>
    <mergeCell ref="J258:L258"/>
    <mergeCell ref="V258:Y258"/>
    <mergeCell ref="C259:D259"/>
    <mergeCell ref="J259:L259"/>
    <mergeCell ref="V259:Y259"/>
    <mergeCell ref="C260:D260"/>
    <mergeCell ref="J260:L260"/>
    <mergeCell ref="V260:Y260"/>
    <mergeCell ref="C262:D262"/>
    <mergeCell ref="J262:L262"/>
    <mergeCell ref="C278:D278"/>
    <mergeCell ref="J278:L278"/>
    <mergeCell ref="V278:Y278"/>
    <mergeCell ref="C286:D286"/>
    <mergeCell ref="J286:L286"/>
    <mergeCell ref="V286:Y286"/>
    <mergeCell ref="C287:D287"/>
    <mergeCell ref="J287:L287"/>
    <mergeCell ref="V287:Y287"/>
    <mergeCell ref="C275:D275"/>
    <mergeCell ref="J275:L275"/>
    <mergeCell ref="V275:Y275"/>
    <mergeCell ref="C276:D276"/>
    <mergeCell ref="J276:L276"/>
    <mergeCell ref="V276:Y276"/>
    <mergeCell ref="C277:D277"/>
    <mergeCell ref="J277:L277"/>
    <mergeCell ref="V277:Y277"/>
    <mergeCell ref="C352:D352"/>
    <mergeCell ref="J352:L352"/>
    <mergeCell ref="V352:Y352"/>
    <mergeCell ref="C353:D353"/>
    <mergeCell ref="J353:L353"/>
    <mergeCell ref="V353:Y353"/>
    <mergeCell ref="C359:D359"/>
    <mergeCell ref="J359:L359"/>
    <mergeCell ref="V359:Y359"/>
    <mergeCell ref="C336:D336"/>
    <mergeCell ref="J336:L336"/>
    <mergeCell ref="V336:Y336"/>
    <mergeCell ref="C338:D338"/>
    <mergeCell ref="J338:L338"/>
    <mergeCell ref="V338:Y338"/>
    <mergeCell ref="C341:D341"/>
    <mergeCell ref="J341:L341"/>
    <mergeCell ref="V341:Y341"/>
    <mergeCell ref="V357:Y357"/>
    <mergeCell ref="C358:D358"/>
    <mergeCell ref="J358:L358"/>
    <mergeCell ref="V358:Y358"/>
    <mergeCell ref="C342:D342"/>
    <mergeCell ref="J342:L342"/>
    <mergeCell ref="V342:Y342"/>
    <mergeCell ref="C345:D345"/>
    <mergeCell ref="J345:L345"/>
    <mergeCell ref="V345:Y345"/>
    <mergeCell ref="C346:D346"/>
    <mergeCell ref="J346:L346"/>
    <mergeCell ref="V346:Y346"/>
    <mergeCell ref="C343:D343"/>
    <mergeCell ref="C367:D367"/>
    <mergeCell ref="J367:L367"/>
    <mergeCell ref="V367:Y367"/>
    <mergeCell ref="C368:D368"/>
    <mergeCell ref="J368:L368"/>
    <mergeCell ref="V368:Y368"/>
    <mergeCell ref="C374:D374"/>
    <mergeCell ref="J374:L374"/>
    <mergeCell ref="V374:Y374"/>
    <mergeCell ref="C360:D360"/>
    <mergeCell ref="J360:L360"/>
    <mergeCell ref="V360:Y360"/>
    <mergeCell ref="C365:D365"/>
    <mergeCell ref="J365:L365"/>
    <mergeCell ref="V365:Y365"/>
    <mergeCell ref="C366:D366"/>
    <mergeCell ref="J366:L366"/>
    <mergeCell ref="V366:Y366"/>
    <mergeCell ref="V373:Y373"/>
    <mergeCell ref="C361:D361"/>
    <mergeCell ref="J361:L361"/>
    <mergeCell ref="V361:Y361"/>
    <mergeCell ref="C384:D384"/>
    <mergeCell ref="J384:L384"/>
    <mergeCell ref="V384:Y384"/>
    <mergeCell ref="C385:D385"/>
    <mergeCell ref="J385:L385"/>
    <mergeCell ref="V385:Y385"/>
    <mergeCell ref="C391:D391"/>
    <mergeCell ref="J391:L391"/>
    <mergeCell ref="V391:Y391"/>
    <mergeCell ref="C380:D380"/>
    <mergeCell ref="J380:L380"/>
    <mergeCell ref="V380:Y380"/>
    <mergeCell ref="C381:D381"/>
    <mergeCell ref="J381:L381"/>
    <mergeCell ref="V381:Y381"/>
    <mergeCell ref="C382:D382"/>
    <mergeCell ref="J382:L382"/>
    <mergeCell ref="V382:Y382"/>
    <mergeCell ref="C388:D388"/>
    <mergeCell ref="J388:L388"/>
    <mergeCell ref="V388:Y388"/>
    <mergeCell ref="C389:D389"/>
    <mergeCell ref="J389:L389"/>
    <mergeCell ref="V389:Y389"/>
    <mergeCell ref="C390:D390"/>
    <mergeCell ref="J390:L390"/>
    <mergeCell ref="V390:Y390"/>
    <mergeCell ref="C399:D399"/>
    <mergeCell ref="J399:L399"/>
    <mergeCell ref="V399:Y399"/>
    <mergeCell ref="C403:D403"/>
    <mergeCell ref="J403:L403"/>
    <mergeCell ref="V403:Y403"/>
    <mergeCell ref="C404:D404"/>
    <mergeCell ref="J404:L404"/>
    <mergeCell ref="V404:Y404"/>
    <mergeCell ref="C392:D392"/>
    <mergeCell ref="J392:L392"/>
    <mergeCell ref="V392:Y392"/>
    <mergeCell ref="C393:D393"/>
    <mergeCell ref="J393:L393"/>
    <mergeCell ref="V393:Y393"/>
    <mergeCell ref="C394:D394"/>
    <mergeCell ref="J394:L394"/>
    <mergeCell ref="V394:Y394"/>
    <mergeCell ref="C400:D400"/>
    <mergeCell ref="J400:L400"/>
    <mergeCell ref="V400:Y400"/>
    <mergeCell ref="C401:D401"/>
    <mergeCell ref="J401:L401"/>
    <mergeCell ref="V401:Y401"/>
    <mergeCell ref="C402:D402"/>
    <mergeCell ref="J402:L402"/>
    <mergeCell ref="V402:Y402"/>
    <mergeCell ref="C395:D395"/>
    <mergeCell ref="J395:L395"/>
    <mergeCell ref="V395:Y395"/>
    <mergeCell ref="C397:D397"/>
    <mergeCell ref="J397:L397"/>
    <mergeCell ref="C436:D436"/>
    <mergeCell ref="J436:L436"/>
    <mergeCell ref="V436:Y436"/>
    <mergeCell ref="C437:D437"/>
    <mergeCell ref="J437:L437"/>
    <mergeCell ref="V437:Y437"/>
    <mergeCell ref="C438:D438"/>
    <mergeCell ref="J438:L438"/>
    <mergeCell ref="V438:Y438"/>
    <mergeCell ref="C423:D423"/>
    <mergeCell ref="J423:L423"/>
    <mergeCell ref="V423:Y423"/>
    <mergeCell ref="C427:D427"/>
    <mergeCell ref="J427:L427"/>
    <mergeCell ref="V427:Y427"/>
    <mergeCell ref="C430:D430"/>
    <mergeCell ref="J430:L430"/>
    <mergeCell ref="V430:Y430"/>
    <mergeCell ref="J435:L435"/>
    <mergeCell ref="V435:Y435"/>
    <mergeCell ref="C443:D443"/>
    <mergeCell ref="J443:L443"/>
    <mergeCell ref="V443:Y443"/>
    <mergeCell ref="C444:D444"/>
    <mergeCell ref="J444:L444"/>
    <mergeCell ref="V444:Y444"/>
    <mergeCell ref="C446:D446"/>
    <mergeCell ref="J446:L446"/>
    <mergeCell ref="V446:Y446"/>
    <mergeCell ref="C439:D439"/>
    <mergeCell ref="J439:L439"/>
    <mergeCell ref="V439:Y439"/>
    <mergeCell ref="C440:D440"/>
    <mergeCell ref="J440:L440"/>
    <mergeCell ref="V440:Y440"/>
    <mergeCell ref="C442:D442"/>
    <mergeCell ref="J442:L442"/>
    <mergeCell ref="V442:Y442"/>
    <mergeCell ref="C481:D481"/>
    <mergeCell ref="J481:L481"/>
    <mergeCell ref="V481:Y481"/>
    <mergeCell ref="C482:D482"/>
    <mergeCell ref="J482:L482"/>
    <mergeCell ref="V482:Y482"/>
    <mergeCell ref="C486:D486"/>
    <mergeCell ref="J486:L486"/>
    <mergeCell ref="V486:Y486"/>
    <mergeCell ref="C447:D447"/>
    <mergeCell ref="J447:L447"/>
    <mergeCell ref="V447:Y447"/>
    <mergeCell ref="C453:D453"/>
    <mergeCell ref="J453:L453"/>
    <mergeCell ref="V453:Y453"/>
    <mergeCell ref="C454:D454"/>
    <mergeCell ref="J454:L454"/>
    <mergeCell ref="V454:Y454"/>
    <mergeCell ref="C483:D483"/>
    <mergeCell ref="J483:L483"/>
    <mergeCell ref="V483:Y483"/>
    <mergeCell ref="C484:D484"/>
    <mergeCell ref="J484:L484"/>
    <mergeCell ref="V484:Y484"/>
    <mergeCell ref="C485:D485"/>
    <mergeCell ref="J485:L485"/>
    <mergeCell ref="V485:Y485"/>
    <mergeCell ref="V480:Y480"/>
    <mergeCell ref="C475:D475"/>
    <mergeCell ref="J475:L475"/>
    <mergeCell ref="V475:Y475"/>
    <mergeCell ref="C476:D476"/>
    <mergeCell ref="C499:D499"/>
    <mergeCell ref="J499:L499"/>
    <mergeCell ref="V499:Y499"/>
    <mergeCell ref="C500:D500"/>
    <mergeCell ref="J500:L500"/>
    <mergeCell ref="V500:Y500"/>
    <mergeCell ref="C504:D504"/>
    <mergeCell ref="J504:L504"/>
    <mergeCell ref="V504:Y504"/>
    <mergeCell ref="C490:D490"/>
    <mergeCell ref="J490:L490"/>
    <mergeCell ref="V490:Y490"/>
    <mergeCell ref="C494:D494"/>
    <mergeCell ref="J494:L494"/>
    <mergeCell ref="V494:Y494"/>
    <mergeCell ref="C495:D495"/>
    <mergeCell ref="J495:L495"/>
    <mergeCell ref="V495:Y495"/>
    <mergeCell ref="V497:Y497"/>
    <mergeCell ref="C498:D498"/>
    <mergeCell ref="J498:L498"/>
    <mergeCell ref="V498:Y498"/>
    <mergeCell ref="C508:D508"/>
    <mergeCell ref="J508:L508"/>
    <mergeCell ref="V508:Y508"/>
    <mergeCell ref="C509:D509"/>
    <mergeCell ref="J509:L509"/>
    <mergeCell ref="V509:Y509"/>
    <mergeCell ref="C511:D511"/>
    <mergeCell ref="J511:L511"/>
    <mergeCell ref="V511:Y511"/>
    <mergeCell ref="C505:D505"/>
    <mergeCell ref="J505:L505"/>
    <mergeCell ref="V505:Y505"/>
    <mergeCell ref="C506:D506"/>
    <mergeCell ref="J506:L506"/>
    <mergeCell ref="V506:Y506"/>
    <mergeCell ref="C507:D507"/>
    <mergeCell ref="J507:L507"/>
    <mergeCell ref="V507:Y507"/>
  </mergeCells>
  <phoneticPr fontId="8"/>
  <dataValidations count="3">
    <dataValidation type="list" allowBlank="1" showInputMessage="1" showErrorMessage="1" sqref="O59 O139:O140 O79" xr:uid="{DB0883ED-A021-4774-9B3C-B10E87C7162E}">
      <formula1>$F$9:$F$15</formula1>
    </dataValidation>
    <dataValidation type="list" errorStyle="warning" allowBlank="1" showInputMessage="1" showErrorMessage="1" error="選択出来ません" sqref="H9:H521" xr:uid="{00000000-0002-0000-0600-000000000000}">
      <formula1>INDIRECT(G9)</formula1>
    </dataValidation>
    <dataValidation type="list" allowBlank="1" showInputMessage="1" showErrorMessage="1" sqref="J9:L521" xr:uid="{00000000-0002-0000-0600-000001000000}">
      <formula1>INDIRECT(I9)</formula1>
    </dataValidation>
  </dataValidations>
  <printOptions horizontalCentered="1"/>
  <pageMargins left="0.19685039370078741" right="0.19685039370078741" top="0.78740157480314965" bottom="0.19685039370078741" header="0.51181102362204722" footer="0.51181102362204722"/>
  <pageSetup paperSize="9" scale="77" orientation="landscape" copies="2" r:id="rId1"/>
  <headerFooter alignWithMargins="0"/>
  <rowBreaks count="2" manualBreakCount="2">
    <brk id="464" min="1" max="25" man="1"/>
    <brk id="502"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6000000}">
          <x14:formula1>
            <xm:f>'(参考)リスト'!$J$16:$J$18</xm:f>
          </x14:formula1>
          <xm:sqref>U80:U138 U53:U58 U9:U51 U60:U78 U141:U521</xm:sqref>
        </x14:dataValidation>
        <x14:dataValidation type="list" allowBlank="1" showInputMessage="1" showErrorMessage="1" xr:uid="{00000000-0002-0000-0600-000007000000}">
          <x14:formula1>
            <xm:f>'(参考)リスト'!$H$16:$H$17</xm:f>
          </x14:formula1>
          <xm:sqref>S80:S138 S53:S58 S9:S51 S60:S78 S141:S521</xm:sqref>
        </x14:dataValidation>
        <x14:dataValidation type="list" allowBlank="1" showInputMessage="1" showErrorMessage="1" xr:uid="{00000000-0002-0000-0600-000008000000}">
          <x14:formula1>
            <xm:f>'(参考)リスト'!$I$16:$I$18</xm:f>
          </x14:formula1>
          <xm:sqref>T80:T138 T53:T58 T9:T51 T60:T78 T141:T521</xm:sqref>
        </x14:dataValidation>
        <x14:dataValidation type="list" allowBlank="1" showInputMessage="1" showErrorMessage="1" xr:uid="{00000000-0002-0000-0600-00000A000000}">
          <x14:formula1>
            <xm:f>'(参考)リスト'!$G$16:$G$20</xm:f>
          </x14:formula1>
          <xm:sqref>R173 P9:P58 P80:P138 P60:P78 P141:P521</xm:sqref>
        </x14:dataValidation>
        <x14:dataValidation type="list" allowBlank="1" showInputMessage="1" showErrorMessage="1" xr:uid="{00000000-0002-0000-0600-00000C000000}">
          <x14:formula1>
            <xm:f>'(参考)リスト'!$F$16:$F$21</xm:f>
          </x14:formula1>
          <xm:sqref>Q9:R10 R11:R13 R26:R29 Q14:R23 Q25:R25 R24 R521 R47:R48 Q46:R46 R43:R45 R64 Q49:R50 Q87:R90 R83:R86 R91:R92 Q65:R71 Q112:R112 Q93:R96 Q109:R109 R134 Q133:R133 Q127 R136 Q135:R135 Q137:R137 R138:R140 Q141:R149 Q153:R153 Q126:R126 Q30:R32 Q370:R375 Q168:R172 Q174:R201 Q210:R210 Q213:R216 R217:R218 R269 R329 Q345 Q347:R347 Q324:R328 R376 R369 Q338:R344 Q118:Q124 R150:R152 R345:R346 R33:R34 R41 Q42:R42 Q35:R40 R51:R52 Q53:R55 R56:R59 Q60:R60 R61 Q62:R63 Q74:Q77 R72:R77 Q78:R78 Q83:Q85 R79 Q80:R82 Q98:Q99 R97:R99 Q100:R100 Q104 R101:R104 Q105:R105 R106 Q107:R107 R108 R110:R111 R113 Q114:R117 R118:R125 R127:R132 Q155:Q156 R154:R156 Q162 Q157:R161 R162:R167 Q164:Q167 R202:R203 R209 Q212 Q204:R208 R211:R212 Q219:R268 Q270:R298 Q300:Q302 R299:R302 Q309:Q311 Q377:R520 Q319:Q320 Q315 R309:R315 Q316:R318 R319:R323 R337 Q330:R336 R348 Q354 Q349:R353 Q356:Q358 R354:R358 Q303:R308 Q359:R368</xm:sqref>
        </x14:dataValidation>
        <x14:dataValidation type="list" allowBlank="1" showInputMessage="1" showErrorMessage="1" xr:uid="{00000000-0002-0000-0600-000004000000}">
          <x14:formula1>
            <xm:f>'(参考)リスト'!$D$16:$D$18</xm:f>
          </x14:formula1>
          <xm:sqref>I9:I521</xm:sqref>
        </x14:dataValidation>
        <x14:dataValidation type="list" allowBlank="1" showInputMessage="1" showErrorMessage="1" xr:uid="{00000000-0002-0000-0600-00000B000000}">
          <x14:formula1>
            <xm:f>'(参考)リスト'!$B$16:$B$20</xm:f>
          </x14:formula1>
          <xm:sqref>G9:G521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Z43"/>
  <sheetViews>
    <sheetView showGridLines="0" showZeros="0" view="pageBreakPreview" zoomScale="80" zoomScaleNormal="100" zoomScaleSheetLayoutView="80" workbookViewId="0">
      <pane xSplit="4" ySplit="1" topLeftCell="E2" activePane="bottomRight" state="frozen"/>
      <selection activeCell="AH14" sqref="AH14"/>
      <selection pane="topRight" activeCell="AH14" sqref="AH14"/>
      <selection pane="bottomLeft" activeCell="AH14" sqref="AH14"/>
      <selection pane="bottomRight" activeCell="C11" sqref="C11:D11"/>
    </sheetView>
  </sheetViews>
  <sheetFormatPr defaultColWidth="9" defaultRowHeight="15.9" customHeight="1" x14ac:dyDescent="0.2"/>
  <cols>
    <col min="1" max="1" width="1.88671875" style="1" customWidth="1"/>
    <col min="2" max="2" width="4.109375" style="1" customWidth="1"/>
    <col min="3" max="3" width="3.109375" style="1" customWidth="1"/>
    <col min="4" max="4" width="3.33203125" style="1" customWidth="1"/>
    <col min="5" max="5" width="6" style="1" customWidth="1"/>
    <col min="6" max="6" width="6.6640625" style="1" customWidth="1"/>
    <col min="7" max="8" width="10.33203125" style="1" customWidth="1"/>
    <col min="9" max="9" width="11.6640625" style="1" customWidth="1"/>
    <col min="10" max="11" width="8.109375" style="1" customWidth="1"/>
    <col min="12" max="12" width="3.886718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109375" style="1" customWidth="1"/>
    <col min="28" max="16384" width="9" style="1"/>
  </cols>
  <sheetData>
    <row r="1" spans="2:26" ht="9.75" customHeight="1" x14ac:dyDescent="0.2">
      <c r="Y1" s="4"/>
      <c r="Z1" s="4"/>
    </row>
    <row r="2" spans="2:26" ht="24.75" customHeight="1" x14ac:dyDescent="0.2">
      <c r="B2" s="457" t="s">
        <v>341</v>
      </c>
      <c r="C2" s="457"/>
      <c r="D2" s="457"/>
      <c r="E2" s="457"/>
      <c r="F2" s="457"/>
      <c r="G2" s="457"/>
      <c r="H2" s="457"/>
      <c r="I2" s="457"/>
      <c r="J2" s="583"/>
      <c r="K2" s="583"/>
      <c r="L2" s="583"/>
      <c r="M2" s="583"/>
      <c r="N2" s="583"/>
      <c r="O2" s="583"/>
      <c r="P2" s="583"/>
      <c r="Q2" s="583"/>
      <c r="R2" s="583"/>
      <c r="S2" s="583"/>
      <c r="T2" s="583"/>
      <c r="U2" s="583"/>
      <c r="V2" s="583"/>
      <c r="W2" s="583"/>
      <c r="X2" s="583"/>
    </row>
    <row r="3" spans="2:26" ht="20.100000000000001" customHeight="1" x14ac:dyDescent="0.2">
      <c r="B3" s="284" t="s">
        <v>221</v>
      </c>
      <c r="C3" s="296"/>
      <c r="D3" s="296"/>
      <c r="E3" s="285"/>
      <c r="F3" s="458" t="s">
        <v>1275</v>
      </c>
      <c r="G3" s="459"/>
      <c r="H3" s="459"/>
      <c r="I3" s="460"/>
      <c r="J3" s="301" t="s">
        <v>220</v>
      </c>
      <c r="K3" s="291"/>
      <c r="L3" s="293" t="s">
        <v>1279</v>
      </c>
      <c r="M3" s="294"/>
      <c r="N3" s="294"/>
      <c r="O3" s="264" t="s">
        <v>268</v>
      </c>
      <c r="P3" s="266"/>
      <c r="Q3" s="293" t="s">
        <v>1283</v>
      </c>
      <c r="R3" s="294"/>
      <c r="S3" s="294"/>
      <c r="T3" s="295"/>
      <c r="U3" s="482" t="s">
        <v>230</v>
      </c>
      <c r="V3" s="483"/>
      <c r="W3" s="483"/>
      <c r="X3" s="484"/>
      <c r="Y3" s="463">
        <v>45280</v>
      </c>
      <c r="Z3" s="465"/>
    </row>
    <row r="4" spans="2:26" ht="20.100000000000001" customHeight="1" x14ac:dyDescent="0.2">
      <c r="B4" s="286" t="s">
        <v>0</v>
      </c>
      <c r="C4" s="324"/>
      <c r="D4" s="324"/>
      <c r="E4" s="287"/>
      <c r="F4" s="469" t="s">
        <v>1277</v>
      </c>
      <c r="G4" s="470"/>
      <c r="H4" s="470"/>
      <c r="I4" s="471"/>
      <c r="J4" s="587" t="s">
        <v>1</v>
      </c>
      <c r="K4" s="588"/>
      <c r="L4" s="293" t="s">
        <v>1281</v>
      </c>
      <c r="M4" s="294"/>
      <c r="N4" s="294"/>
      <c r="O4" s="264" t="s">
        <v>269</v>
      </c>
      <c r="P4" s="266"/>
      <c r="Q4" s="575" t="s">
        <v>1285</v>
      </c>
      <c r="R4" s="576"/>
      <c r="S4" s="576"/>
      <c r="T4" s="594"/>
      <c r="U4" s="570"/>
      <c r="V4" s="571"/>
      <c r="W4" s="571"/>
      <c r="X4" s="572"/>
      <c r="Y4" s="573"/>
      <c r="Z4" s="574"/>
    </row>
    <row r="5" spans="2:26" ht="30" customHeight="1" x14ac:dyDescent="0.2">
      <c r="B5" s="278" t="s">
        <v>251</v>
      </c>
      <c r="C5" s="585" t="s">
        <v>47</v>
      </c>
      <c r="D5" s="586"/>
      <c r="E5" s="568" t="s">
        <v>219</v>
      </c>
      <c r="F5" s="568" t="s">
        <v>213</v>
      </c>
      <c r="G5" s="585" t="s">
        <v>218</v>
      </c>
      <c r="H5" s="589"/>
      <c r="I5" s="590"/>
      <c r="J5" s="284" t="s">
        <v>217</v>
      </c>
      <c r="K5" s="296"/>
      <c r="L5" s="296"/>
      <c r="M5" s="296"/>
      <c r="N5" s="296"/>
      <c r="O5" s="296"/>
      <c r="P5" s="558" t="s">
        <v>251</v>
      </c>
      <c r="Q5" s="560"/>
      <c r="R5" s="552" t="s">
        <v>275</v>
      </c>
      <c r="S5" s="553"/>
      <c r="T5" s="553"/>
      <c r="U5" s="553"/>
      <c r="V5" s="553"/>
      <c r="W5" s="554"/>
      <c r="X5" s="552" t="s">
        <v>209</v>
      </c>
      <c r="Y5" s="553"/>
      <c r="Z5" s="554"/>
    </row>
    <row r="6" spans="2:26" ht="16.5" customHeight="1" x14ac:dyDescent="0.2">
      <c r="B6" s="278"/>
      <c r="C6" s="591"/>
      <c r="D6" s="586"/>
      <c r="E6" s="592"/>
      <c r="F6" s="592"/>
      <c r="G6" s="552" t="s">
        <v>208</v>
      </c>
      <c r="H6" s="554"/>
      <c r="I6" s="472" t="s">
        <v>207</v>
      </c>
      <c r="J6" s="461" t="s">
        <v>216</v>
      </c>
      <c r="K6" s="461"/>
      <c r="L6" s="461"/>
      <c r="M6" s="461"/>
      <c r="N6" s="565" t="s">
        <v>215</v>
      </c>
      <c r="O6" s="565"/>
      <c r="P6" s="472" t="s">
        <v>290</v>
      </c>
      <c r="Q6" s="564"/>
      <c r="R6" s="578" t="s">
        <v>202</v>
      </c>
      <c r="S6" s="472" t="s">
        <v>271</v>
      </c>
      <c r="T6" s="472"/>
      <c r="U6" s="472"/>
      <c r="V6" s="472"/>
      <c r="W6" s="472"/>
      <c r="X6" s="585"/>
      <c r="Y6" s="589"/>
      <c r="Z6" s="590"/>
    </row>
    <row r="7" spans="2:26" ht="16.5" customHeight="1" x14ac:dyDescent="0.2">
      <c r="B7" s="278"/>
      <c r="C7" s="573"/>
      <c r="D7" s="574"/>
      <c r="E7" s="593"/>
      <c r="F7" s="593"/>
      <c r="G7" s="555"/>
      <c r="H7" s="557"/>
      <c r="I7" s="564"/>
      <c r="J7" s="540"/>
      <c r="K7" s="540"/>
      <c r="L7" s="540"/>
      <c r="M7" s="540"/>
      <c r="N7" s="540"/>
      <c r="O7" s="540"/>
      <c r="P7" s="109" t="s">
        <v>278</v>
      </c>
      <c r="Q7" s="109" t="s">
        <v>280</v>
      </c>
      <c r="R7" s="595"/>
      <c r="S7" s="564"/>
      <c r="T7" s="564"/>
      <c r="U7" s="564"/>
      <c r="V7" s="564"/>
      <c r="W7" s="564"/>
      <c r="X7" s="95"/>
      <c r="Y7" s="96"/>
      <c r="Z7" s="97"/>
    </row>
    <row r="8" spans="2:26" ht="15.9" customHeight="1" x14ac:dyDescent="0.2">
      <c r="B8" s="278"/>
      <c r="C8" s="549" t="s">
        <v>1584</v>
      </c>
      <c r="D8" s="550"/>
      <c r="E8" s="2">
        <v>101</v>
      </c>
      <c r="F8" s="94">
        <v>10.5</v>
      </c>
      <c r="G8" s="87" t="s">
        <v>546</v>
      </c>
      <c r="H8" s="87" t="s">
        <v>357</v>
      </c>
      <c r="I8" s="87" t="s">
        <v>508</v>
      </c>
      <c r="J8" s="274" t="s">
        <v>408</v>
      </c>
      <c r="K8" s="274"/>
      <c r="L8" s="274"/>
      <c r="M8" s="274"/>
      <c r="N8" s="274" t="s">
        <v>1581</v>
      </c>
      <c r="O8" s="274"/>
      <c r="P8" s="87"/>
      <c r="Q8" s="87" t="s">
        <v>1266</v>
      </c>
      <c r="R8" s="2" t="s">
        <v>381</v>
      </c>
      <c r="S8" s="274"/>
      <c r="T8" s="274"/>
      <c r="U8" s="274"/>
      <c r="V8" s="274"/>
      <c r="W8" s="274"/>
      <c r="X8" s="267" t="s">
        <v>1585</v>
      </c>
      <c r="Y8" s="269"/>
      <c r="Z8" s="268"/>
    </row>
    <row r="9" spans="2:26" ht="15.9" customHeight="1" x14ac:dyDescent="0.2">
      <c r="B9" s="278"/>
      <c r="C9" s="549" t="s">
        <v>1580</v>
      </c>
      <c r="D9" s="550"/>
      <c r="E9" s="2">
        <v>101</v>
      </c>
      <c r="F9" s="94">
        <v>10.5</v>
      </c>
      <c r="G9" s="87" t="s">
        <v>546</v>
      </c>
      <c r="H9" s="87" t="s">
        <v>357</v>
      </c>
      <c r="I9" s="87" t="s">
        <v>403</v>
      </c>
      <c r="J9" s="274" t="s">
        <v>408</v>
      </c>
      <c r="K9" s="274"/>
      <c r="L9" s="274"/>
      <c r="M9" s="274"/>
      <c r="N9" s="274" t="s">
        <v>1581</v>
      </c>
      <c r="O9" s="274"/>
      <c r="P9" s="87"/>
      <c r="Q9" s="87" t="s">
        <v>1266</v>
      </c>
      <c r="R9" s="2" t="s">
        <v>381</v>
      </c>
      <c r="S9" s="274"/>
      <c r="T9" s="274"/>
      <c r="U9" s="274"/>
      <c r="V9" s="274"/>
      <c r="W9" s="274"/>
      <c r="X9" s="267" t="s">
        <v>1582</v>
      </c>
      <c r="Y9" s="269"/>
      <c r="Z9" s="268"/>
    </row>
    <row r="10" spans="2:26" ht="15.9" customHeight="1" x14ac:dyDescent="0.2">
      <c r="B10" s="278"/>
      <c r="C10" s="549" t="s">
        <v>1586</v>
      </c>
      <c r="D10" s="550"/>
      <c r="E10" s="2">
        <v>101</v>
      </c>
      <c r="F10" s="94">
        <v>10.5</v>
      </c>
      <c r="G10" s="87" t="s">
        <v>546</v>
      </c>
      <c r="H10" s="87" t="s">
        <v>357</v>
      </c>
      <c r="I10" s="87" t="s">
        <v>508</v>
      </c>
      <c r="J10" s="274" t="s">
        <v>408</v>
      </c>
      <c r="K10" s="274"/>
      <c r="L10" s="274"/>
      <c r="M10" s="274"/>
      <c r="N10" s="274" t="s">
        <v>1581</v>
      </c>
      <c r="O10" s="274"/>
      <c r="P10" s="87"/>
      <c r="Q10" s="87" t="s">
        <v>1266</v>
      </c>
      <c r="R10" s="2" t="s">
        <v>381</v>
      </c>
      <c r="S10" s="274"/>
      <c r="T10" s="274"/>
      <c r="U10" s="274"/>
      <c r="V10" s="274"/>
      <c r="W10" s="274"/>
      <c r="X10" s="267" t="s">
        <v>1585</v>
      </c>
      <c r="Y10" s="269"/>
      <c r="Z10" s="268"/>
    </row>
    <row r="11" spans="2:26" ht="15.9" customHeight="1" x14ac:dyDescent="0.2">
      <c r="B11" s="278"/>
      <c r="C11" s="549"/>
      <c r="D11" s="550"/>
      <c r="E11" s="2"/>
      <c r="F11" s="94"/>
      <c r="G11" s="87"/>
      <c r="H11" s="87"/>
      <c r="I11" s="87"/>
      <c r="J11" s="274"/>
      <c r="K11" s="274"/>
      <c r="L11" s="274"/>
      <c r="M11" s="274"/>
      <c r="N11" s="274"/>
      <c r="O11" s="274"/>
      <c r="P11" s="87"/>
      <c r="Q11" s="87"/>
      <c r="R11" s="2"/>
      <c r="S11" s="274"/>
      <c r="T11" s="274"/>
      <c r="U11" s="274"/>
      <c r="V11" s="274"/>
      <c r="W11" s="274"/>
      <c r="X11" s="267"/>
      <c r="Y11" s="269"/>
      <c r="Z11" s="268"/>
    </row>
    <row r="12" spans="2:26" ht="15.9" customHeight="1" x14ac:dyDescent="0.2">
      <c r="B12" s="278"/>
      <c r="C12" s="549"/>
      <c r="D12" s="550"/>
      <c r="E12" s="52"/>
      <c r="F12" s="94"/>
      <c r="G12" s="87"/>
      <c r="H12" s="87"/>
      <c r="I12" s="87"/>
      <c r="J12" s="274"/>
      <c r="K12" s="274"/>
      <c r="L12" s="274"/>
      <c r="M12" s="274"/>
      <c r="N12" s="274"/>
      <c r="O12" s="274"/>
      <c r="P12" s="87"/>
      <c r="Q12" s="87"/>
      <c r="R12" s="2"/>
      <c r="S12" s="274"/>
      <c r="T12" s="274"/>
      <c r="U12" s="274"/>
      <c r="V12" s="274"/>
      <c r="W12" s="274"/>
      <c r="X12" s="267"/>
      <c r="Y12" s="269"/>
      <c r="Z12" s="268"/>
    </row>
    <row r="13" spans="2:26" ht="15.9" customHeight="1" x14ac:dyDescent="0.2">
      <c r="B13" s="278"/>
      <c r="C13" s="549"/>
      <c r="D13" s="550"/>
      <c r="E13" s="52"/>
      <c r="F13" s="94"/>
      <c r="G13" s="87"/>
      <c r="H13" s="87"/>
      <c r="I13" s="87"/>
      <c r="J13" s="274"/>
      <c r="K13" s="274"/>
      <c r="L13" s="274"/>
      <c r="M13" s="274"/>
      <c r="N13" s="274"/>
      <c r="O13" s="274"/>
      <c r="P13" s="87"/>
      <c r="Q13" s="87"/>
      <c r="R13" s="2"/>
      <c r="S13" s="274"/>
      <c r="T13" s="274"/>
      <c r="U13" s="274"/>
      <c r="V13" s="274"/>
      <c r="W13" s="274"/>
      <c r="X13" s="267"/>
      <c r="Y13" s="269"/>
      <c r="Z13" s="268"/>
    </row>
    <row r="14" spans="2:26" ht="15.9" customHeight="1" x14ac:dyDescent="0.2">
      <c r="B14" s="278"/>
      <c r="C14" s="549"/>
      <c r="D14" s="550"/>
      <c r="E14" s="52"/>
      <c r="F14" s="94"/>
      <c r="G14" s="87"/>
      <c r="H14" s="87"/>
      <c r="I14" s="87"/>
      <c r="J14" s="274"/>
      <c r="K14" s="274"/>
      <c r="L14" s="274"/>
      <c r="M14" s="274"/>
      <c r="N14" s="274"/>
      <c r="O14" s="274"/>
      <c r="P14" s="87"/>
      <c r="Q14" s="87"/>
      <c r="R14" s="2"/>
      <c r="S14" s="274"/>
      <c r="T14" s="274"/>
      <c r="U14" s="274"/>
      <c r="V14" s="274"/>
      <c r="W14" s="274"/>
      <c r="X14" s="267"/>
      <c r="Y14" s="269"/>
      <c r="Z14" s="268"/>
    </row>
    <row r="15" spans="2:26" ht="15.9" customHeight="1" x14ac:dyDescent="0.2">
      <c r="B15" s="278"/>
      <c r="C15" s="175"/>
      <c r="D15" s="176"/>
      <c r="E15" s="52"/>
      <c r="F15" s="94"/>
      <c r="G15" s="87"/>
      <c r="H15" s="87"/>
      <c r="I15" s="87"/>
      <c r="J15" s="274"/>
      <c r="K15" s="274"/>
      <c r="L15" s="274"/>
      <c r="M15" s="274"/>
      <c r="N15" s="274"/>
      <c r="O15" s="274"/>
      <c r="P15" s="87"/>
      <c r="Q15" s="87"/>
      <c r="R15" s="2"/>
      <c r="S15" s="274"/>
      <c r="T15" s="274"/>
      <c r="U15" s="274"/>
      <c r="V15" s="274"/>
      <c r="W15" s="274"/>
      <c r="X15" s="267"/>
      <c r="Y15" s="269"/>
      <c r="Z15" s="268"/>
    </row>
    <row r="16" spans="2:26" ht="15.9" customHeight="1" x14ac:dyDescent="0.2">
      <c r="B16" s="278"/>
      <c r="C16" s="175"/>
      <c r="D16" s="176"/>
      <c r="E16" s="52"/>
      <c r="F16" s="94"/>
      <c r="G16" s="87"/>
      <c r="H16" s="87"/>
      <c r="I16" s="87"/>
      <c r="J16" s="274"/>
      <c r="K16" s="274"/>
      <c r="L16" s="274"/>
      <c r="M16" s="274"/>
      <c r="N16" s="274"/>
      <c r="O16" s="274"/>
      <c r="P16" s="87"/>
      <c r="Q16" s="87"/>
      <c r="R16" s="2"/>
      <c r="S16" s="274"/>
      <c r="T16" s="274"/>
      <c r="U16" s="274"/>
      <c r="V16" s="274"/>
      <c r="W16" s="274"/>
      <c r="X16" s="267"/>
      <c r="Y16" s="269"/>
      <c r="Z16" s="268"/>
    </row>
    <row r="17" spans="2:26" ht="15.9" customHeight="1" x14ac:dyDescent="0.2">
      <c r="B17" s="278"/>
      <c r="C17" s="549"/>
      <c r="D17" s="550"/>
      <c r="E17" s="52"/>
      <c r="F17" s="94"/>
      <c r="G17" s="87"/>
      <c r="H17" s="87"/>
      <c r="I17" s="87"/>
      <c r="J17" s="274"/>
      <c r="K17" s="274"/>
      <c r="L17" s="274"/>
      <c r="M17" s="274"/>
      <c r="N17" s="274"/>
      <c r="O17" s="274"/>
      <c r="P17" s="87"/>
      <c r="Q17" s="87"/>
      <c r="R17" s="2"/>
      <c r="S17" s="274"/>
      <c r="T17" s="274"/>
      <c r="U17" s="274"/>
      <c r="V17" s="274"/>
      <c r="W17" s="274"/>
      <c r="X17" s="267"/>
      <c r="Y17" s="269"/>
      <c r="Z17" s="268"/>
    </row>
    <row r="18" spans="2:26" ht="15.9" customHeight="1" x14ac:dyDescent="0.2">
      <c r="B18" s="278"/>
      <c r="C18" s="549"/>
      <c r="D18" s="550"/>
      <c r="E18" s="52"/>
      <c r="F18" s="94"/>
      <c r="G18" s="87"/>
      <c r="H18" s="87"/>
      <c r="I18" s="87"/>
      <c r="J18" s="274"/>
      <c r="K18" s="274"/>
      <c r="L18" s="274"/>
      <c r="M18" s="274"/>
      <c r="N18" s="274"/>
      <c r="O18" s="274"/>
      <c r="P18" s="87"/>
      <c r="Q18" s="87"/>
      <c r="R18" s="2"/>
      <c r="S18" s="274"/>
      <c r="T18" s="274"/>
      <c r="U18" s="274"/>
      <c r="V18" s="274"/>
      <c r="W18" s="274"/>
      <c r="X18" s="267"/>
      <c r="Y18" s="269"/>
      <c r="Z18" s="268"/>
    </row>
    <row r="19" spans="2:26" ht="15.9" customHeight="1" x14ac:dyDescent="0.2">
      <c r="B19" s="278"/>
      <c r="C19" s="549"/>
      <c r="D19" s="550"/>
      <c r="E19" s="52"/>
      <c r="F19" s="94"/>
      <c r="G19" s="87"/>
      <c r="H19" s="87"/>
      <c r="I19" s="87"/>
      <c r="J19" s="274"/>
      <c r="K19" s="274"/>
      <c r="L19" s="274"/>
      <c r="M19" s="274"/>
      <c r="N19" s="274"/>
      <c r="O19" s="274"/>
      <c r="P19" s="87"/>
      <c r="Q19" s="87"/>
      <c r="R19" s="2"/>
      <c r="S19" s="274"/>
      <c r="T19" s="274"/>
      <c r="U19" s="274"/>
      <c r="V19" s="274"/>
      <c r="W19" s="274"/>
      <c r="X19" s="267"/>
      <c r="Y19" s="269"/>
      <c r="Z19" s="268"/>
    </row>
    <row r="20" spans="2:26" ht="15.9" customHeight="1" x14ac:dyDescent="0.2">
      <c r="B20" s="278"/>
      <c r="C20" s="549"/>
      <c r="D20" s="550"/>
      <c r="E20" s="52"/>
      <c r="F20" s="94"/>
      <c r="G20" s="87"/>
      <c r="H20" s="87"/>
      <c r="I20" s="87"/>
      <c r="J20" s="274"/>
      <c r="K20" s="274"/>
      <c r="L20" s="274"/>
      <c r="M20" s="274"/>
      <c r="N20" s="274"/>
      <c r="O20" s="274"/>
      <c r="P20" s="87"/>
      <c r="Q20" s="87"/>
      <c r="R20" s="2"/>
      <c r="S20" s="274"/>
      <c r="T20" s="274"/>
      <c r="U20" s="274"/>
      <c r="V20" s="274"/>
      <c r="W20" s="274"/>
      <c r="X20" s="267"/>
      <c r="Y20" s="269"/>
      <c r="Z20" s="268"/>
    </row>
    <row r="21" spans="2:26" ht="15.9" customHeight="1" x14ac:dyDescent="0.2">
      <c r="B21" s="278"/>
      <c r="C21" s="175"/>
      <c r="D21" s="176"/>
      <c r="E21" s="52"/>
      <c r="F21" s="94"/>
      <c r="G21" s="87"/>
      <c r="H21" s="87"/>
      <c r="I21" s="87"/>
      <c r="J21" s="274"/>
      <c r="K21" s="274"/>
      <c r="L21" s="274"/>
      <c r="M21" s="274"/>
      <c r="N21" s="274"/>
      <c r="O21" s="274"/>
      <c r="P21" s="87"/>
      <c r="Q21" s="87"/>
      <c r="R21" s="2"/>
      <c r="S21" s="274"/>
      <c r="T21" s="274"/>
      <c r="U21" s="274"/>
      <c r="V21" s="274"/>
      <c r="W21" s="274"/>
      <c r="X21" s="267"/>
      <c r="Y21" s="269"/>
      <c r="Z21" s="268"/>
    </row>
    <row r="22" spans="2:26" ht="15.9" customHeight="1" x14ac:dyDescent="0.2">
      <c r="B22" s="278"/>
      <c r="C22" s="175"/>
      <c r="D22" s="176"/>
      <c r="E22" s="52"/>
      <c r="F22" s="94"/>
      <c r="G22" s="87"/>
      <c r="H22" s="87"/>
      <c r="I22" s="87"/>
      <c r="J22" s="274"/>
      <c r="K22" s="274"/>
      <c r="L22" s="274"/>
      <c r="M22" s="274"/>
      <c r="N22" s="274"/>
      <c r="O22" s="274"/>
      <c r="P22" s="87"/>
      <c r="Q22" s="87"/>
      <c r="R22" s="2"/>
      <c r="S22" s="274"/>
      <c r="T22" s="274"/>
      <c r="U22" s="274"/>
      <c r="V22" s="274"/>
      <c r="W22" s="274"/>
      <c r="X22" s="267"/>
      <c r="Y22" s="269"/>
      <c r="Z22" s="268"/>
    </row>
    <row r="23" spans="2:26" ht="15.9" customHeight="1" x14ac:dyDescent="0.2">
      <c r="B23" s="278"/>
      <c r="C23" s="175"/>
      <c r="D23" s="176"/>
      <c r="E23" s="52"/>
      <c r="F23" s="94"/>
      <c r="G23" s="87"/>
      <c r="H23" s="87"/>
      <c r="I23" s="87"/>
      <c r="J23" s="274"/>
      <c r="K23" s="274"/>
      <c r="L23" s="274"/>
      <c r="M23" s="274"/>
      <c r="N23" s="274"/>
      <c r="O23" s="274"/>
      <c r="P23" s="87"/>
      <c r="Q23" s="87"/>
      <c r="R23" s="2"/>
      <c r="S23" s="274"/>
      <c r="T23" s="274"/>
      <c r="U23" s="274"/>
      <c r="V23" s="274"/>
      <c r="W23" s="274"/>
      <c r="X23" s="267"/>
      <c r="Y23" s="269"/>
      <c r="Z23" s="268"/>
    </row>
    <row r="24" spans="2:26" ht="15.9" customHeight="1" x14ac:dyDescent="0.2">
      <c r="B24" s="278"/>
      <c r="C24" s="175"/>
      <c r="D24" s="176"/>
      <c r="E24" s="52"/>
      <c r="F24" s="94"/>
      <c r="G24" s="87"/>
      <c r="H24" s="87"/>
      <c r="I24" s="87"/>
      <c r="J24" s="274"/>
      <c r="K24" s="274"/>
      <c r="L24" s="274"/>
      <c r="M24" s="274"/>
      <c r="N24" s="274"/>
      <c r="O24" s="274"/>
      <c r="P24" s="87"/>
      <c r="Q24" s="87"/>
      <c r="R24" s="2"/>
      <c r="S24" s="274"/>
      <c r="T24" s="274"/>
      <c r="U24" s="274"/>
      <c r="V24" s="274"/>
      <c r="W24" s="274"/>
      <c r="X24" s="267"/>
      <c r="Y24" s="269"/>
      <c r="Z24" s="268"/>
    </row>
    <row r="25" spans="2:26" ht="15.9" customHeight="1" x14ac:dyDescent="0.2">
      <c r="B25" s="278"/>
      <c r="C25" s="549"/>
      <c r="D25" s="550"/>
      <c r="E25" s="52"/>
      <c r="F25" s="94"/>
      <c r="G25" s="87"/>
      <c r="H25" s="87"/>
      <c r="I25" s="87"/>
      <c r="J25" s="274"/>
      <c r="K25" s="274"/>
      <c r="L25" s="274"/>
      <c r="M25" s="274"/>
      <c r="N25" s="274"/>
      <c r="O25" s="274"/>
      <c r="P25" s="87"/>
      <c r="Q25" s="87"/>
      <c r="R25" s="2"/>
      <c r="S25" s="274"/>
      <c r="T25" s="274"/>
      <c r="U25" s="274"/>
      <c r="V25" s="274"/>
      <c r="W25" s="274"/>
      <c r="X25" s="267"/>
      <c r="Y25" s="269"/>
      <c r="Z25" s="268"/>
    </row>
    <row r="26" spans="2:26" ht="15.9" customHeight="1" x14ac:dyDescent="0.2">
      <c r="B26" s="278"/>
      <c r="C26" s="549"/>
      <c r="D26" s="550"/>
      <c r="E26" s="52"/>
      <c r="F26" s="94"/>
      <c r="G26" s="87"/>
      <c r="H26" s="87"/>
      <c r="I26" s="87"/>
      <c r="J26" s="274"/>
      <c r="K26" s="274"/>
      <c r="L26" s="274"/>
      <c r="M26" s="274"/>
      <c r="N26" s="274"/>
      <c r="O26" s="274"/>
      <c r="P26" s="87"/>
      <c r="Q26" s="87"/>
      <c r="R26" s="2"/>
      <c r="S26" s="274"/>
      <c r="T26" s="274"/>
      <c r="U26" s="274"/>
      <c r="V26" s="274"/>
      <c r="W26" s="274"/>
      <c r="X26" s="267"/>
      <c r="Y26" s="269"/>
      <c r="Z26" s="268"/>
    </row>
    <row r="27" spans="2:26" ht="15.9" customHeight="1" x14ac:dyDescent="0.2">
      <c r="B27" s="278"/>
      <c r="C27" s="549"/>
      <c r="D27" s="550"/>
      <c r="E27" s="52"/>
      <c r="F27" s="94"/>
      <c r="G27" s="87"/>
      <c r="H27" s="87"/>
      <c r="I27" s="87"/>
      <c r="J27" s="274"/>
      <c r="K27" s="274"/>
      <c r="L27" s="274"/>
      <c r="M27" s="274"/>
      <c r="N27" s="274"/>
      <c r="O27" s="274"/>
      <c r="P27" s="87"/>
      <c r="Q27" s="87"/>
      <c r="R27" s="2"/>
      <c r="S27" s="274"/>
      <c r="T27" s="274"/>
      <c r="U27" s="274"/>
      <c r="V27" s="274"/>
      <c r="W27" s="274"/>
      <c r="X27" s="267"/>
      <c r="Y27" s="269"/>
      <c r="Z27" s="268"/>
    </row>
    <row r="28" spans="2:26" ht="15.9" customHeight="1" x14ac:dyDescent="0.2">
      <c r="B28" s="278"/>
      <c r="C28" s="549"/>
      <c r="D28" s="550"/>
      <c r="E28" s="52"/>
      <c r="F28" s="94"/>
      <c r="G28" s="87"/>
      <c r="H28" s="87"/>
      <c r="I28" s="87"/>
      <c r="J28" s="274"/>
      <c r="K28" s="274"/>
      <c r="L28" s="274"/>
      <c r="M28" s="274"/>
      <c r="N28" s="274"/>
      <c r="O28" s="274"/>
      <c r="P28" s="87"/>
      <c r="Q28" s="87"/>
      <c r="R28" s="2"/>
      <c r="S28" s="274"/>
      <c r="T28" s="274"/>
      <c r="U28" s="274"/>
      <c r="V28" s="274"/>
      <c r="W28" s="274"/>
      <c r="X28" s="267"/>
      <c r="Y28" s="269"/>
      <c r="Z28" s="268"/>
    </row>
    <row r="29" spans="2:26" ht="15.9" customHeight="1" x14ac:dyDescent="0.2">
      <c r="B29" s="278"/>
      <c r="C29" s="549"/>
      <c r="D29" s="550"/>
      <c r="E29" s="52"/>
      <c r="F29" s="94"/>
      <c r="G29" s="87"/>
      <c r="H29" s="87"/>
      <c r="I29" s="87"/>
      <c r="J29" s="274"/>
      <c r="K29" s="274"/>
      <c r="L29" s="274"/>
      <c r="M29" s="274"/>
      <c r="N29" s="274"/>
      <c r="O29" s="274"/>
      <c r="P29" s="87"/>
      <c r="Q29" s="87"/>
      <c r="R29" s="2"/>
      <c r="S29" s="274"/>
      <c r="T29" s="274"/>
      <c r="U29" s="274"/>
      <c r="V29" s="274"/>
      <c r="W29" s="274"/>
      <c r="X29" s="267"/>
      <c r="Y29" s="269"/>
      <c r="Z29" s="268"/>
    </row>
    <row r="30" spans="2:26" ht="15.9" customHeight="1" x14ac:dyDescent="0.2">
      <c r="B30" s="278"/>
      <c r="C30" s="549"/>
      <c r="D30" s="550"/>
      <c r="E30" s="52"/>
      <c r="F30" s="94"/>
      <c r="G30" s="87"/>
      <c r="H30" s="87"/>
      <c r="I30" s="87"/>
      <c r="J30" s="274"/>
      <c r="K30" s="274"/>
      <c r="L30" s="274"/>
      <c r="M30" s="274"/>
      <c r="N30" s="274"/>
      <c r="O30" s="274"/>
      <c r="P30" s="87"/>
      <c r="Q30" s="87"/>
      <c r="R30" s="2"/>
      <c r="S30" s="274"/>
      <c r="T30" s="274"/>
      <c r="U30" s="274"/>
      <c r="V30" s="274"/>
      <c r="W30" s="274"/>
      <c r="X30" s="267"/>
      <c r="Y30" s="269"/>
      <c r="Z30" s="268"/>
    </row>
    <row r="31" spans="2:26" ht="15.9" customHeight="1" x14ac:dyDescent="0.2">
      <c r="B31" s="278"/>
      <c r="C31" s="549"/>
      <c r="D31" s="550"/>
      <c r="E31" s="52"/>
      <c r="F31" s="94"/>
      <c r="G31" s="87"/>
      <c r="H31" s="87"/>
      <c r="I31" s="87"/>
      <c r="J31" s="274"/>
      <c r="K31" s="274"/>
      <c r="L31" s="274"/>
      <c r="M31" s="274"/>
      <c r="N31" s="274"/>
      <c r="O31" s="274"/>
      <c r="P31" s="87"/>
      <c r="Q31" s="87"/>
      <c r="R31" s="2"/>
      <c r="S31" s="274"/>
      <c r="T31" s="274"/>
      <c r="U31" s="274"/>
      <c r="V31" s="274"/>
      <c r="W31" s="274"/>
      <c r="X31" s="267"/>
      <c r="Y31" s="269"/>
      <c r="Z31" s="268"/>
    </row>
    <row r="32" spans="2:26" ht="15.9" customHeight="1" x14ac:dyDescent="0.2">
      <c r="B32" s="278"/>
      <c r="C32" s="175"/>
      <c r="D32" s="176"/>
      <c r="E32" s="52"/>
      <c r="F32" s="94"/>
      <c r="G32" s="87"/>
      <c r="H32" s="87"/>
      <c r="I32" s="87"/>
      <c r="J32" s="274"/>
      <c r="K32" s="274"/>
      <c r="L32" s="274"/>
      <c r="M32" s="274"/>
      <c r="N32" s="274"/>
      <c r="O32" s="274"/>
      <c r="P32" s="87"/>
      <c r="Q32" s="87"/>
      <c r="R32" s="2"/>
      <c r="S32" s="274"/>
      <c r="T32" s="274"/>
      <c r="U32" s="274"/>
      <c r="V32" s="274"/>
      <c r="W32" s="274"/>
      <c r="X32" s="267"/>
      <c r="Y32" s="269"/>
      <c r="Z32" s="268"/>
    </row>
    <row r="33" spans="2:26" ht="15.9" customHeight="1" x14ac:dyDescent="0.2">
      <c r="B33" s="278"/>
      <c r="C33" s="175"/>
      <c r="D33" s="176"/>
      <c r="E33" s="52"/>
      <c r="F33" s="94"/>
      <c r="G33" s="87"/>
      <c r="H33" s="87"/>
      <c r="I33" s="87"/>
      <c r="J33" s="274"/>
      <c r="K33" s="274"/>
      <c r="L33" s="274"/>
      <c r="M33" s="274"/>
      <c r="N33" s="274"/>
      <c r="O33" s="274"/>
      <c r="P33" s="87"/>
      <c r="Q33" s="87"/>
      <c r="R33" s="2"/>
      <c r="S33" s="274"/>
      <c r="T33" s="274"/>
      <c r="U33" s="274"/>
      <c r="V33" s="274"/>
      <c r="W33" s="274"/>
      <c r="X33" s="267"/>
      <c r="Y33" s="269"/>
      <c r="Z33" s="268"/>
    </row>
    <row r="34" spans="2:26" ht="15.9" customHeight="1" x14ac:dyDescent="0.2">
      <c r="B34" s="278"/>
      <c r="C34" s="549"/>
      <c r="D34" s="550"/>
      <c r="E34" s="52"/>
      <c r="F34" s="94"/>
      <c r="G34" s="87"/>
      <c r="H34" s="87"/>
      <c r="I34" s="87"/>
      <c r="J34" s="274"/>
      <c r="K34" s="274"/>
      <c r="L34" s="274"/>
      <c r="M34" s="274"/>
      <c r="N34" s="274"/>
      <c r="O34" s="274"/>
      <c r="P34" s="87"/>
      <c r="Q34" s="87"/>
      <c r="R34" s="2"/>
      <c r="S34" s="274"/>
      <c r="T34" s="274"/>
      <c r="U34" s="274"/>
      <c r="V34" s="274"/>
      <c r="W34" s="274"/>
      <c r="X34" s="267"/>
      <c r="Y34" s="269"/>
      <c r="Z34" s="268"/>
    </row>
    <row r="35" spans="2:26" ht="15.9" customHeight="1" x14ac:dyDescent="0.2">
      <c r="B35" s="278"/>
      <c r="C35" s="549"/>
      <c r="D35" s="550"/>
      <c r="E35" s="52"/>
      <c r="F35" s="94"/>
      <c r="G35" s="87"/>
      <c r="H35" s="87"/>
      <c r="I35" s="87"/>
      <c r="J35" s="274"/>
      <c r="K35" s="274"/>
      <c r="L35" s="274"/>
      <c r="M35" s="274"/>
      <c r="N35" s="274"/>
      <c r="O35" s="274"/>
      <c r="P35" s="87"/>
      <c r="Q35" s="87"/>
      <c r="R35" s="2"/>
      <c r="S35" s="274"/>
      <c r="T35" s="274"/>
      <c r="U35" s="274"/>
      <c r="V35" s="274"/>
      <c r="W35" s="274"/>
      <c r="X35" s="267"/>
      <c r="Y35" s="269"/>
      <c r="Z35" s="268"/>
    </row>
    <row r="36" spans="2:26" ht="15.9" customHeight="1" x14ac:dyDescent="0.2">
      <c r="B36" s="278"/>
      <c r="C36" s="549"/>
      <c r="D36" s="550"/>
      <c r="E36" s="52"/>
      <c r="F36" s="94"/>
      <c r="G36" s="87"/>
      <c r="H36" s="87"/>
      <c r="I36" s="87"/>
      <c r="J36" s="274"/>
      <c r="K36" s="274"/>
      <c r="L36" s="274"/>
      <c r="M36" s="274"/>
      <c r="N36" s="274"/>
      <c r="O36" s="274"/>
      <c r="P36" s="87"/>
      <c r="Q36" s="87"/>
      <c r="R36" s="2"/>
      <c r="S36" s="274"/>
      <c r="T36" s="274"/>
      <c r="U36" s="274"/>
      <c r="V36" s="274"/>
      <c r="W36" s="274"/>
      <c r="X36" s="267"/>
      <c r="Y36" s="269"/>
      <c r="Z36" s="268"/>
    </row>
    <row r="37" spans="2:26" ht="15.9" customHeight="1" x14ac:dyDescent="0.2">
      <c r="B37" s="278"/>
      <c r="C37" s="549"/>
      <c r="D37" s="550"/>
      <c r="E37" s="52"/>
      <c r="F37" s="94"/>
      <c r="G37" s="87"/>
      <c r="H37" s="87"/>
      <c r="I37" s="87"/>
      <c r="J37" s="274"/>
      <c r="K37" s="274"/>
      <c r="L37" s="274"/>
      <c r="M37" s="274"/>
      <c r="N37" s="274"/>
      <c r="O37" s="274"/>
      <c r="P37" s="87"/>
      <c r="Q37" s="87"/>
      <c r="R37" s="2"/>
      <c r="S37" s="274"/>
      <c r="T37" s="274"/>
      <c r="U37" s="274"/>
      <c r="V37" s="274"/>
      <c r="W37" s="274"/>
      <c r="X37" s="267"/>
      <c r="Y37" s="269"/>
      <c r="Z37" s="268"/>
    </row>
    <row r="38" spans="2:26" ht="15.9" customHeight="1" x14ac:dyDescent="0.2">
      <c r="B38" s="279"/>
      <c r="C38" s="549"/>
      <c r="D38" s="550"/>
      <c r="E38" s="52"/>
      <c r="F38" s="94"/>
      <c r="G38" s="87"/>
      <c r="H38" s="87"/>
      <c r="I38" s="87"/>
      <c r="J38" s="274"/>
      <c r="K38" s="274"/>
      <c r="L38" s="274"/>
      <c r="M38" s="274"/>
      <c r="N38" s="274"/>
      <c r="O38" s="274"/>
      <c r="P38" s="87"/>
      <c r="Q38" s="87"/>
      <c r="R38" s="2"/>
      <c r="S38" s="274"/>
      <c r="T38" s="274"/>
      <c r="U38" s="274"/>
      <c r="V38" s="274"/>
      <c r="W38" s="274"/>
      <c r="X38" s="267"/>
      <c r="Y38" s="269"/>
      <c r="Z38" s="268"/>
    </row>
    <row r="39" spans="2:26" ht="15.9" customHeight="1" x14ac:dyDescent="0.2">
      <c r="B39" s="92"/>
      <c r="C39" s="1" t="s">
        <v>295</v>
      </c>
      <c r="D39" s="36"/>
      <c r="F39" s="36"/>
      <c r="G39" s="89"/>
      <c r="H39" s="89"/>
      <c r="I39" s="89"/>
      <c r="J39" s="89"/>
      <c r="K39" s="89"/>
      <c r="L39" s="89"/>
      <c r="M39" s="89"/>
      <c r="N39" s="89"/>
      <c r="O39" s="89"/>
      <c r="P39" s="89"/>
      <c r="Q39" s="89"/>
      <c r="R39" s="36"/>
      <c r="S39" s="89"/>
      <c r="T39" s="89"/>
      <c r="U39" s="89"/>
      <c r="V39" s="89"/>
      <c r="W39" s="89"/>
      <c r="X39" s="36"/>
      <c r="Y39" s="36"/>
      <c r="Z39" s="36"/>
    </row>
    <row r="40" spans="2:26" ht="15.9" customHeight="1" x14ac:dyDescent="0.2">
      <c r="B40" s="92"/>
      <c r="C40" s="100" t="s">
        <v>296</v>
      </c>
      <c r="D40" s="36"/>
      <c r="F40" s="36"/>
      <c r="G40" s="89"/>
      <c r="H40" s="89"/>
      <c r="I40" s="89"/>
      <c r="J40" s="89"/>
      <c r="K40" s="89"/>
      <c r="L40" s="89"/>
      <c r="M40" s="89"/>
      <c r="N40" s="89"/>
      <c r="O40" s="89"/>
      <c r="P40" s="89"/>
      <c r="Q40" s="89"/>
      <c r="R40" s="36"/>
      <c r="S40" s="89"/>
      <c r="T40" s="89"/>
      <c r="U40" s="89"/>
      <c r="V40" s="89"/>
      <c r="W40" s="89"/>
      <c r="X40" s="36"/>
      <c r="Y40" s="36"/>
      <c r="Z40" s="36"/>
    </row>
    <row r="41" spans="2:26" ht="15.9" customHeight="1" x14ac:dyDescent="0.2">
      <c r="C41" s="4" t="s">
        <v>260</v>
      </c>
    </row>
    <row r="42" spans="2:26" ht="15.9" customHeight="1" x14ac:dyDescent="0.2">
      <c r="C42" s="4" t="s">
        <v>261</v>
      </c>
    </row>
    <row r="43" spans="2:26" ht="15.9" customHeight="1" x14ac:dyDescent="0.2">
      <c r="C43" s="231" t="s">
        <v>570</v>
      </c>
    </row>
  </sheetData>
  <mergeCells count="178">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N12:O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disablePrompts="1"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type="list" allowBlank="1" showInputMessage="1" showErrorMessage="1" sqref="H8:H38" xr:uid="{00000000-0002-0000-07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00000000-0002-0000-0700-000003000000}">
          <x14:formula1>
            <xm:f>'(参考)リスト'!$D$51:$D$53</xm:f>
          </x14:formula1>
          <xm:sqref>I8:I38</xm:sqref>
        </x14:dataValidation>
        <x14:dataValidation type="list" allowBlank="1" showInputMessage="1" showErrorMessage="1" xr:uid="{00000000-0002-0000-0700-000004000000}">
          <x14:formula1>
            <xm:f>'(参考)リスト'!$F$51:$F$52</xm:f>
          </x14:formula1>
          <xm:sqref>P8:Q38</xm:sqref>
        </x14:dataValidation>
        <x14:dataValidation type="list" showInputMessage="1" showErrorMessage="1" xr:uid="{00000000-0002-0000-0700-000005000000}">
          <x14:formula1>
            <xm:f>'(参考)リスト'!$B$51:$B$54</xm:f>
          </x14:formula1>
          <xm:sqref>G8:G38</xm:sqref>
        </x14:dataValidation>
        <x14:dataValidation type="list" allowBlank="1" showInputMessage="1" showErrorMessage="1" xr:uid="{00000000-0002-0000-0700-000006000000}">
          <x14:formula1>
            <xm:f>'(参考)リスト'!$G$51:$G$53</xm:f>
          </x14:formula1>
          <xm:sqref>R8:R38</xm:sqref>
        </x14:dataValidation>
        <x14:dataValidation type="list" allowBlank="1" showInputMessage="1" showErrorMessage="1" xr:uid="{00000000-0002-0000-0700-000007000000}">
          <x14:formula1>
            <xm:f>'(参考)リスト'!$E$51:$E$56</xm:f>
          </x14:formula1>
          <xm:sqref>J8:M38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100" zoomScaleSheetLayoutView="100" workbookViewId="0">
      <pane xSplit="4" ySplit="6" topLeftCell="E7" activePane="bottomRight" state="frozen"/>
      <selection activeCell="AH14" sqref="AH14"/>
      <selection pane="topRight" activeCell="AH14" sqref="AH14"/>
      <selection pane="bottomLeft" activeCell="AH14" sqref="AH14"/>
      <selection pane="bottomRight" activeCell="AH14" sqref="AH14"/>
    </sheetView>
  </sheetViews>
  <sheetFormatPr defaultColWidth="5.6640625" defaultRowHeight="15.9" customHeight="1" x14ac:dyDescent="0.2"/>
  <cols>
    <col min="1" max="1" width="2.886718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583" t="s">
        <v>342</v>
      </c>
      <c r="C2" s="583"/>
      <c r="D2" s="583"/>
      <c r="E2" s="457"/>
      <c r="F2" s="457"/>
      <c r="G2" s="457"/>
      <c r="H2" s="583"/>
      <c r="I2" s="583"/>
      <c r="J2" s="583"/>
      <c r="K2" s="583"/>
      <c r="L2" s="583"/>
      <c r="M2" s="583"/>
      <c r="N2" s="583"/>
      <c r="O2" s="583"/>
      <c r="P2" s="583"/>
      <c r="Q2" s="583"/>
      <c r="R2" s="583"/>
      <c r="S2" s="583"/>
      <c r="T2" s="583"/>
      <c r="U2" s="583"/>
      <c r="V2" s="583"/>
      <c r="W2" s="583"/>
      <c r="X2" s="583"/>
      <c r="Y2" s="583"/>
      <c r="Z2" s="583"/>
    </row>
    <row r="3" spans="2:28" ht="20.100000000000001" customHeight="1" x14ac:dyDescent="0.2">
      <c r="B3" s="605" t="s">
        <v>27</v>
      </c>
      <c r="C3" s="605"/>
      <c r="D3" s="284"/>
      <c r="E3" s="458" t="s">
        <v>1274</v>
      </c>
      <c r="F3" s="459"/>
      <c r="G3" s="460"/>
      <c r="H3" s="291" t="s">
        <v>28</v>
      </c>
      <c r="I3" s="461"/>
      <c r="J3" s="462" t="s">
        <v>1278</v>
      </c>
      <c r="K3" s="462"/>
      <c r="L3" s="462"/>
      <c r="M3" s="264" t="s">
        <v>268</v>
      </c>
      <c r="N3" s="265"/>
      <c r="O3" s="265"/>
      <c r="P3" s="265"/>
      <c r="Q3" s="266"/>
      <c r="R3" s="332" t="s">
        <v>1282</v>
      </c>
      <c r="S3" s="332"/>
      <c r="T3" s="332"/>
      <c r="U3" s="482" t="s">
        <v>230</v>
      </c>
      <c r="V3" s="483"/>
      <c r="W3" s="484"/>
      <c r="X3" s="463">
        <v>45280</v>
      </c>
      <c r="Y3" s="464"/>
      <c r="Z3" s="465"/>
    </row>
    <row r="4" spans="2:28" ht="20.100000000000001" customHeight="1" x14ac:dyDescent="0.2">
      <c r="B4" s="584" t="s">
        <v>0</v>
      </c>
      <c r="C4" s="584"/>
      <c r="D4" s="286"/>
      <c r="E4" s="469" t="s">
        <v>1276</v>
      </c>
      <c r="F4" s="470"/>
      <c r="G4" s="471"/>
      <c r="H4" s="588" t="s">
        <v>1</v>
      </c>
      <c r="I4" s="472"/>
      <c r="J4" s="462" t="s">
        <v>1280</v>
      </c>
      <c r="K4" s="462"/>
      <c r="L4" s="462"/>
      <c r="M4" s="264" t="s">
        <v>269</v>
      </c>
      <c r="N4" s="265"/>
      <c r="O4" s="265"/>
      <c r="P4" s="265"/>
      <c r="Q4" s="266"/>
      <c r="R4" s="606" t="s">
        <v>1284</v>
      </c>
      <c r="S4" s="606"/>
      <c r="T4" s="606"/>
      <c r="U4" s="570"/>
      <c r="V4" s="571"/>
      <c r="W4" s="572"/>
      <c r="X4" s="573"/>
      <c r="Y4" s="611"/>
      <c r="Z4" s="574"/>
    </row>
    <row r="5" spans="2:28" ht="28.5" customHeight="1" x14ac:dyDescent="0.2">
      <c r="B5" s="330" t="s">
        <v>294</v>
      </c>
      <c r="C5" s="569" t="s">
        <v>232</v>
      </c>
      <c r="D5" s="569"/>
      <c r="E5" s="609" t="s">
        <v>214</v>
      </c>
      <c r="F5" s="555" t="s">
        <v>294</v>
      </c>
      <c r="G5" s="556"/>
      <c r="H5" s="587"/>
      <c r="I5" s="587"/>
      <c r="J5" s="587"/>
      <c r="K5" s="587"/>
      <c r="L5" s="587"/>
      <c r="M5" s="587"/>
      <c r="N5" s="587"/>
      <c r="O5" s="587"/>
      <c r="P5" s="587"/>
      <c r="Q5" s="587"/>
      <c r="R5" s="587"/>
      <c r="S5" s="612"/>
      <c r="T5" s="612"/>
      <c r="U5" s="612"/>
      <c r="V5" s="612"/>
      <c r="W5" s="612"/>
      <c r="X5" s="612"/>
      <c r="Y5" s="612"/>
      <c r="Z5" s="613"/>
      <c r="AA5" s="53"/>
      <c r="AB5" s="6"/>
    </row>
    <row r="6" spans="2:28" ht="24.75" customHeight="1" x14ac:dyDescent="0.2">
      <c r="B6" s="330"/>
      <c r="C6" s="472"/>
      <c r="D6" s="472"/>
      <c r="E6" s="610"/>
      <c r="F6" s="461" t="s">
        <v>307</v>
      </c>
      <c r="G6" s="461"/>
      <c r="H6" s="614" t="s">
        <v>292</v>
      </c>
      <c r="I6" s="612"/>
      <c r="J6" s="612"/>
      <c r="K6" s="612"/>
      <c r="L6" s="612"/>
      <c r="M6" s="612"/>
      <c r="N6" s="613"/>
      <c r="O6" s="614" t="s">
        <v>291</v>
      </c>
      <c r="P6" s="615"/>
      <c r="Q6" s="615"/>
      <c r="R6" s="615"/>
      <c r="S6" s="615"/>
      <c r="T6" s="615"/>
      <c r="U6" s="615"/>
      <c r="V6" s="616"/>
      <c r="W6" s="614" t="s">
        <v>231</v>
      </c>
      <c r="X6" s="588"/>
      <c r="Y6" s="607" t="s">
        <v>272</v>
      </c>
      <c r="Z6" s="608"/>
      <c r="AA6" s="6"/>
      <c r="AB6" s="6"/>
    </row>
    <row r="7" spans="2:28" ht="27.75" customHeight="1" x14ac:dyDescent="0.2">
      <c r="B7" s="278"/>
      <c r="C7" s="549"/>
      <c r="D7" s="550"/>
      <c r="E7" s="94"/>
      <c r="F7" s="604"/>
      <c r="G7" s="604"/>
      <c r="H7" s="602"/>
      <c r="I7" s="603"/>
      <c r="J7" s="603"/>
      <c r="K7" s="603"/>
      <c r="L7" s="600"/>
      <c r="M7" s="600"/>
      <c r="N7" s="601"/>
      <c r="O7" s="617"/>
      <c r="P7" s="600"/>
      <c r="Q7" s="600"/>
      <c r="R7" s="600"/>
      <c r="S7" s="600"/>
      <c r="T7" s="600"/>
      <c r="U7" s="600"/>
      <c r="V7" s="601"/>
      <c r="W7" s="599"/>
      <c r="X7" s="599"/>
      <c r="Y7" s="599"/>
      <c r="Z7" s="599"/>
    </row>
    <row r="8" spans="2:28" ht="27.75" customHeight="1" x14ac:dyDescent="0.2">
      <c r="B8" s="278"/>
      <c r="C8" s="549"/>
      <c r="D8" s="550"/>
      <c r="E8" s="94"/>
      <c r="F8" s="604"/>
      <c r="G8" s="604"/>
      <c r="H8" s="602"/>
      <c r="I8" s="603"/>
      <c r="J8" s="603"/>
      <c r="K8" s="603"/>
      <c r="L8" s="600"/>
      <c r="M8" s="600"/>
      <c r="N8" s="601"/>
      <c r="O8" s="617"/>
      <c r="P8" s="600"/>
      <c r="Q8" s="600"/>
      <c r="R8" s="600"/>
      <c r="S8" s="600"/>
      <c r="T8" s="600"/>
      <c r="U8" s="600"/>
      <c r="V8" s="601"/>
      <c r="W8" s="599"/>
      <c r="X8" s="599"/>
      <c r="Y8" s="599"/>
      <c r="Z8" s="599"/>
    </row>
    <row r="9" spans="2:28" ht="27.75" customHeight="1" x14ac:dyDescent="0.2">
      <c r="B9" s="278"/>
      <c r="C9" s="549"/>
      <c r="D9" s="550"/>
      <c r="E9" s="94"/>
      <c r="F9" s="604"/>
      <c r="G9" s="604"/>
      <c r="H9" s="602"/>
      <c r="I9" s="603"/>
      <c r="J9" s="603"/>
      <c r="K9" s="603"/>
      <c r="L9" s="600"/>
      <c r="M9" s="600"/>
      <c r="N9" s="601"/>
      <c r="O9" s="617"/>
      <c r="P9" s="600"/>
      <c r="Q9" s="600"/>
      <c r="R9" s="600"/>
      <c r="S9" s="600"/>
      <c r="T9" s="600"/>
      <c r="U9" s="600"/>
      <c r="V9" s="601"/>
      <c r="W9" s="599"/>
      <c r="X9" s="599"/>
      <c r="Y9" s="599"/>
      <c r="Z9" s="599"/>
    </row>
    <row r="10" spans="2:28" ht="27.75" customHeight="1" x14ac:dyDescent="0.2">
      <c r="B10" s="278"/>
      <c r="C10" s="549"/>
      <c r="D10" s="550"/>
      <c r="E10" s="94"/>
      <c r="F10" s="604"/>
      <c r="G10" s="604"/>
      <c r="H10" s="602"/>
      <c r="I10" s="603"/>
      <c r="J10" s="603"/>
      <c r="K10" s="603"/>
      <c r="L10" s="600"/>
      <c r="M10" s="600"/>
      <c r="N10" s="601"/>
      <c r="O10" s="617"/>
      <c r="P10" s="600"/>
      <c r="Q10" s="600"/>
      <c r="R10" s="600"/>
      <c r="S10" s="600"/>
      <c r="T10" s="600"/>
      <c r="U10" s="600"/>
      <c r="V10" s="601"/>
      <c r="W10" s="599"/>
      <c r="X10" s="599"/>
      <c r="Y10" s="599"/>
      <c r="Z10" s="599"/>
    </row>
    <row r="11" spans="2:28" ht="27.75" customHeight="1" x14ac:dyDescent="0.2">
      <c r="B11" s="278"/>
      <c r="C11" s="596"/>
      <c r="D11" s="597"/>
      <c r="E11" s="52"/>
      <c r="F11" s="598"/>
      <c r="G11" s="598"/>
      <c r="H11" s="602"/>
      <c r="I11" s="603"/>
      <c r="J11" s="603"/>
      <c r="K11" s="603"/>
      <c r="L11" s="600"/>
      <c r="M11" s="600"/>
      <c r="N11" s="601"/>
      <c r="O11" s="596"/>
      <c r="P11" s="600"/>
      <c r="Q11" s="600"/>
      <c r="R11" s="600"/>
      <c r="S11" s="600"/>
      <c r="T11" s="600"/>
      <c r="U11" s="600"/>
      <c r="V11" s="601"/>
      <c r="W11" s="599"/>
      <c r="X11" s="599"/>
      <c r="Y11" s="599"/>
      <c r="Z11" s="599"/>
    </row>
    <row r="12" spans="2:28" ht="27.75" customHeight="1" x14ac:dyDescent="0.2">
      <c r="B12" s="278"/>
      <c r="C12" s="596"/>
      <c r="D12" s="597"/>
      <c r="E12" s="52"/>
      <c r="F12" s="598"/>
      <c r="G12" s="598"/>
      <c r="H12" s="602"/>
      <c r="I12" s="603"/>
      <c r="J12" s="603"/>
      <c r="K12" s="603"/>
      <c r="L12" s="600"/>
      <c r="M12" s="600"/>
      <c r="N12" s="601"/>
      <c r="O12" s="596"/>
      <c r="P12" s="600"/>
      <c r="Q12" s="600"/>
      <c r="R12" s="600"/>
      <c r="S12" s="600"/>
      <c r="T12" s="600"/>
      <c r="U12" s="600"/>
      <c r="V12" s="601"/>
      <c r="W12" s="599"/>
      <c r="X12" s="599"/>
      <c r="Y12" s="599"/>
      <c r="Z12" s="599"/>
    </row>
    <row r="13" spans="2:28" ht="27.75" customHeight="1" x14ac:dyDescent="0.2">
      <c r="B13" s="278"/>
      <c r="C13" s="596"/>
      <c r="D13" s="597"/>
      <c r="E13" s="52"/>
      <c r="F13" s="598"/>
      <c r="G13" s="598"/>
      <c r="H13" s="602"/>
      <c r="I13" s="603"/>
      <c r="J13" s="603"/>
      <c r="K13" s="603"/>
      <c r="L13" s="600"/>
      <c r="M13" s="600"/>
      <c r="N13" s="601"/>
      <c r="O13" s="596"/>
      <c r="P13" s="600"/>
      <c r="Q13" s="600"/>
      <c r="R13" s="600"/>
      <c r="S13" s="600"/>
      <c r="T13" s="600"/>
      <c r="U13" s="600"/>
      <c r="V13" s="601"/>
      <c r="W13" s="599"/>
      <c r="X13" s="599"/>
      <c r="Y13" s="599"/>
      <c r="Z13" s="599"/>
    </row>
    <row r="14" spans="2:28" ht="27.75" customHeight="1" x14ac:dyDescent="0.2">
      <c r="B14" s="278"/>
      <c r="C14" s="596"/>
      <c r="D14" s="597"/>
      <c r="E14" s="52"/>
      <c r="F14" s="604"/>
      <c r="G14" s="604"/>
      <c r="H14" s="602"/>
      <c r="I14" s="603"/>
      <c r="J14" s="603"/>
      <c r="K14" s="603"/>
      <c r="L14" s="600"/>
      <c r="M14" s="600"/>
      <c r="N14" s="601"/>
      <c r="O14" s="596"/>
      <c r="P14" s="600"/>
      <c r="Q14" s="600"/>
      <c r="R14" s="600"/>
      <c r="S14" s="600"/>
      <c r="T14" s="600"/>
      <c r="U14" s="600"/>
      <c r="V14" s="601"/>
      <c r="W14" s="599"/>
      <c r="X14" s="599"/>
      <c r="Y14" s="599"/>
      <c r="Z14" s="599"/>
    </row>
    <row r="15" spans="2:28" ht="27.75" customHeight="1" x14ac:dyDescent="0.2">
      <c r="B15" s="278"/>
      <c r="C15" s="596"/>
      <c r="D15" s="597"/>
      <c r="E15" s="52"/>
      <c r="F15" s="598"/>
      <c r="G15" s="598"/>
      <c r="H15" s="602"/>
      <c r="I15" s="603"/>
      <c r="J15" s="603"/>
      <c r="K15" s="603"/>
      <c r="L15" s="600"/>
      <c r="M15" s="600"/>
      <c r="N15" s="601"/>
      <c r="O15" s="596"/>
      <c r="P15" s="600"/>
      <c r="Q15" s="600"/>
      <c r="R15" s="600"/>
      <c r="S15" s="600"/>
      <c r="T15" s="600"/>
      <c r="U15" s="600"/>
      <c r="V15" s="601"/>
      <c r="W15" s="599"/>
      <c r="X15" s="599"/>
      <c r="Y15" s="599"/>
      <c r="Z15" s="599"/>
    </row>
    <row r="16" spans="2:28" ht="27.75" customHeight="1" x14ac:dyDescent="0.2">
      <c r="B16" s="278"/>
      <c r="C16" s="596"/>
      <c r="D16" s="597"/>
      <c r="E16" s="52"/>
      <c r="F16" s="598"/>
      <c r="G16" s="598"/>
      <c r="H16" s="602"/>
      <c r="I16" s="603"/>
      <c r="J16" s="603"/>
      <c r="K16" s="603"/>
      <c r="L16" s="600"/>
      <c r="M16" s="600"/>
      <c r="N16" s="601"/>
      <c r="O16" s="596"/>
      <c r="P16" s="600"/>
      <c r="Q16" s="600"/>
      <c r="R16" s="600"/>
      <c r="S16" s="600"/>
      <c r="T16" s="600"/>
      <c r="U16" s="600"/>
      <c r="V16" s="601"/>
      <c r="W16" s="599"/>
      <c r="X16" s="599"/>
      <c r="Y16" s="599"/>
      <c r="Z16" s="599"/>
    </row>
    <row r="17" spans="2:26" ht="27.75" customHeight="1" x14ac:dyDescent="0.2">
      <c r="B17" s="278"/>
      <c r="C17" s="596"/>
      <c r="D17" s="597"/>
      <c r="E17" s="52"/>
      <c r="F17" s="598"/>
      <c r="G17" s="598"/>
      <c r="H17" s="602"/>
      <c r="I17" s="603"/>
      <c r="J17" s="603"/>
      <c r="K17" s="603"/>
      <c r="L17" s="600"/>
      <c r="M17" s="600"/>
      <c r="N17" s="601"/>
      <c r="O17" s="596"/>
      <c r="P17" s="600"/>
      <c r="Q17" s="600"/>
      <c r="R17" s="600"/>
      <c r="S17" s="600"/>
      <c r="T17" s="600"/>
      <c r="U17" s="600"/>
      <c r="V17" s="601"/>
      <c r="W17" s="599"/>
      <c r="X17" s="599"/>
      <c r="Y17" s="599"/>
      <c r="Z17" s="599"/>
    </row>
    <row r="18" spans="2:26" ht="27.75" customHeight="1" x14ac:dyDescent="0.2">
      <c r="B18" s="278"/>
      <c r="C18" s="596"/>
      <c r="D18" s="597"/>
      <c r="E18" s="52"/>
      <c r="F18" s="598"/>
      <c r="G18" s="598"/>
      <c r="H18" s="602"/>
      <c r="I18" s="603"/>
      <c r="J18" s="603"/>
      <c r="K18" s="603"/>
      <c r="L18" s="600"/>
      <c r="M18" s="600"/>
      <c r="N18" s="601"/>
      <c r="O18" s="596"/>
      <c r="P18" s="600"/>
      <c r="Q18" s="600"/>
      <c r="R18" s="600"/>
      <c r="S18" s="600"/>
      <c r="T18" s="600"/>
      <c r="U18" s="600"/>
      <c r="V18" s="601"/>
      <c r="W18" s="599"/>
      <c r="X18" s="599"/>
      <c r="Y18" s="599"/>
      <c r="Z18" s="599"/>
    </row>
    <row r="19" spans="2:26" ht="27.75" customHeight="1" x14ac:dyDescent="0.2">
      <c r="B19" s="278"/>
      <c r="C19" s="596"/>
      <c r="D19" s="597"/>
      <c r="E19" s="52"/>
      <c r="F19" s="598"/>
      <c r="G19" s="598"/>
      <c r="H19" s="602"/>
      <c r="I19" s="603"/>
      <c r="J19" s="603"/>
      <c r="K19" s="603"/>
      <c r="L19" s="600"/>
      <c r="M19" s="600"/>
      <c r="N19" s="601"/>
      <c r="O19" s="596"/>
      <c r="P19" s="600"/>
      <c r="Q19" s="600"/>
      <c r="R19" s="600"/>
      <c r="S19" s="600"/>
      <c r="T19" s="600"/>
      <c r="U19" s="600"/>
      <c r="V19" s="601"/>
      <c r="W19" s="599"/>
      <c r="X19" s="599"/>
      <c r="Y19" s="599"/>
      <c r="Z19" s="599"/>
    </row>
    <row r="20" spans="2:26" ht="27.75" customHeight="1" x14ac:dyDescent="0.2">
      <c r="B20" s="278"/>
      <c r="C20" s="596"/>
      <c r="D20" s="597"/>
      <c r="E20" s="52"/>
      <c r="F20" s="598"/>
      <c r="G20" s="598"/>
      <c r="H20" s="602"/>
      <c r="I20" s="603"/>
      <c r="J20" s="603"/>
      <c r="K20" s="603"/>
      <c r="L20" s="600"/>
      <c r="M20" s="600"/>
      <c r="N20" s="601"/>
      <c r="O20" s="596"/>
      <c r="P20" s="600"/>
      <c r="Q20" s="600"/>
      <c r="R20" s="600"/>
      <c r="S20" s="600"/>
      <c r="T20" s="600"/>
      <c r="U20" s="600"/>
      <c r="V20" s="601"/>
      <c r="W20" s="599"/>
      <c r="X20" s="599"/>
      <c r="Y20" s="599"/>
      <c r="Z20" s="599"/>
    </row>
    <row r="21" spans="2:26" ht="27.75" customHeight="1" x14ac:dyDescent="0.2">
      <c r="B21" s="279"/>
      <c r="C21" s="596"/>
      <c r="D21" s="597"/>
      <c r="E21" s="52"/>
      <c r="F21" s="598"/>
      <c r="G21" s="598"/>
      <c r="H21" s="602"/>
      <c r="I21" s="603"/>
      <c r="J21" s="603"/>
      <c r="K21" s="603"/>
      <c r="L21" s="600"/>
      <c r="M21" s="600"/>
      <c r="N21" s="601"/>
      <c r="O21" s="596"/>
      <c r="P21" s="600"/>
      <c r="Q21" s="600"/>
      <c r="R21" s="600"/>
      <c r="S21" s="600"/>
      <c r="T21" s="600"/>
      <c r="U21" s="600"/>
      <c r="V21" s="601"/>
      <c r="W21" s="599"/>
      <c r="X21" s="599"/>
      <c r="Y21" s="599"/>
      <c r="Z21" s="599"/>
    </row>
    <row r="22" spans="2:26" ht="15.9" customHeight="1" x14ac:dyDescent="0.2">
      <c r="B22" s="1" t="s">
        <v>293</v>
      </c>
    </row>
    <row r="23" spans="2:26" ht="15.9" customHeight="1" x14ac:dyDescent="0.2">
      <c r="B23" s="231" t="s">
        <v>570</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scale="9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673</v>
      </c>
      <c r="E3" s="684"/>
      <c r="F3" s="684"/>
      <c r="G3" s="685"/>
      <c r="H3" s="669" t="s">
        <v>45</v>
      </c>
      <c r="I3" s="670"/>
      <c r="J3" s="671" t="s">
        <v>675</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676</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679</v>
      </c>
      <c r="E5" s="648"/>
      <c r="F5" s="663"/>
      <c r="G5" s="664"/>
      <c r="H5" s="664"/>
      <c r="I5" s="664"/>
      <c r="J5" s="664"/>
      <c r="K5" s="664"/>
      <c r="L5" s="665"/>
      <c r="M5" s="662" t="s">
        <v>51</v>
      </c>
      <c r="N5" s="662" t="s">
        <v>47</v>
      </c>
      <c r="O5" s="647" t="s">
        <v>680</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509</v>
      </c>
      <c r="E11" s="648"/>
      <c r="F11" s="656"/>
      <c r="G11" s="657"/>
      <c r="H11" s="657"/>
      <c r="I11" s="657"/>
      <c r="J11" s="657"/>
      <c r="K11" s="657"/>
      <c r="L11" s="658"/>
      <c r="M11" s="632"/>
      <c r="N11" s="632" t="s">
        <v>4</v>
      </c>
      <c r="O11" s="647" t="s">
        <v>517</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357</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781</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38" t="s">
        <v>783</v>
      </c>
      <c r="Q18" s="188"/>
      <c r="R18" s="188"/>
      <c r="S18" s="188"/>
      <c r="T18" s="188"/>
      <c r="U18" s="188"/>
      <c r="V18" s="188"/>
      <c r="W18" s="189"/>
    </row>
    <row r="19" spans="2:23" s="30" customFormat="1" ht="17.100000000000001" customHeight="1" x14ac:dyDescent="0.2">
      <c r="B19" s="628" t="s">
        <v>54</v>
      </c>
      <c r="C19" s="629"/>
      <c r="D19" s="630"/>
      <c r="E19" s="626" t="s">
        <v>780</v>
      </c>
      <c r="F19" s="627"/>
      <c r="G19" s="627"/>
      <c r="H19" s="627"/>
      <c r="I19" s="627"/>
      <c r="J19" s="627"/>
      <c r="K19" s="627"/>
      <c r="L19" s="631"/>
      <c r="M19" s="628" t="s">
        <v>54</v>
      </c>
      <c r="N19" s="629"/>
      <c r="O19" s="630"/>
      <c r="P19" s="626" t="s">
        <v>784</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780</v>
      </c>
      <c r="E22" s="640"/>
      <c r="F22" s="640"/>
      <c r="G22" s="640"/>
      <c r="H22" s="640"/>
      <c r="I22" s="640"/>
      <c r="J22" s="640"/>
      <c r="K22" s="640"/>
      <c r="L22" s="641"/>
      <c r="M22" s="621" t="s">
        <v>50</v>
      </c>
      <c r="N22" s="622"/>
      <c r="O22" s="639" t="s">
        <v>961</v>
      </c>
      <c r="P22" s="640"/>
      <c r="Q22" s="640"/>
      <c r="R22" s="640"/>
      <c r="S22" s="640"/>
      <c r="T22" s="640"/>
      <c r="U22" s="640"/>
      <c r="V22" s="640"/>
      <c r="W22" s="641"/>
    </row>
    <row r="23" spans="2:23" s="30" customFormat="1" ht="20.100000000000001" customHeight="1" x14ac:dyDescent="0.2">
      <c r="B23" s="662" t="s">
        <v>51</v>
      </c>
      <c r="C23" s="662" t="s">
        <v>47</v>
      </c>
      <c r="D23" s="647" t="s">
        <v>680</v>
      </c>
      <c r="E23" s="648"/>
      <c r="F23" s="663"/>
      <c r="G23" s="664"/>
      <c r="H23" s="664"/>
      <c r="I23" s="664"/>
      <c r="J23" s="664"/>
      <c r="K23" s="664"/>
      <c r="L23" s="665"/>
      <c r="M23" s="662" t="s">
        <v>51</v>
      </c>
      <c r="N23" s="662" t="s">
        <v>47</v>
      </c>
      <c r="O23" s="647" t="s">
        <v>680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516</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786</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787</v>
      </c>
      <c r="F39" s="627"/>
      <c r="G39" s="627"/>
      <c r="H39" s="645" t="s">
        <v>8</v>
      </c>
      <c r="I39" s="646"/>
      <c r="J39" s="642"/>
      <c r="K39" s="643"/>
      <c r="L39" s="644"/>
      <c r="M39" s="623" t="s">
        <v>302</v>
      </c>
      <c r="N39" s="624"/>
      <c r="O39" s="625"/>
      <c r="P39" s="626" t="s">
        <v>787</v>
      </c>
      <c r="Q39" s="627"/>
      <c r="R39" s="627"/>
      <c r="S39" s="645" t="s">
        <v>8</v>
      </c>
      <c r="T39" s="646"/>
      <c r="U39" s="642"/>
      <c r="V39" s="643"/>
      <c r="W39" s="644"/>
    </row>
    <row r="40" spans="2:24" s="30" customFormat="1" ht="17.100000000000001" customHeight="1" x14ac:dyDescent="0.2">
      <c r="B40" s="621" t="s">
        <v>50</v>
      </c>
      <c r="C40" s="622"/>
      <c r="D40" s="639" t="s">
        <v>788</v>
      </c>
      <c r="E40" s="640"/>
      <c r="F40" s="640"/>
      <c r="G40" s="640"/>
      <c r="H40" s="640"/>
      <c r="I40" s="640"/>
      <c r="J40" s="640"/>
      <c r="K40" s="640"/>
      <c r="L40" s="641"/>
      <c r="M40" s="621" t="s">
        <v>50</v>
      </c>
      <c r="N40" s="622"/>
      <c r="O40" s="639" t="s">
        <v>789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s>
  <phoneticPr fontId="8"/>
  <dataValidations count="2">
    <dataValidation type="list" allowBlank="1" showInputMessage="1" showErrorMessage="1" sqref="D14:E14 D32:E32 O14:P14 O32:P32" xr:uid="{00000000-0002-0000-0900-000000000000}">
      <formula1>INDIRECT(D13)</formula1>
    </dataValidation>
    <dataValidation type="list" allowBlank="1" showInputMessage="1" showErrorMessage="1" sqref="D11:E12 D29:E30 O11:P12 O29:P30" xr:uid="{00000000-0002-0000-0900-00000100000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900-000002000000}">
          <x14:formula1>
            <xm:f>'(参考)リスト'!$D$16:$D$18</xm:f>
          </x14:formula1>
          <xm:sqref>D13:E13 D31:E31 O13:P13 O31:P31</xm:sqref>
        </x14:dataValidation>
        <x14:dataValidation type="list" allowBlank="1" showInputMessage="1" showErrorMessage="1" xr:uid="{00000000-0002-0000-0900-000003000000}">
          <x14:formula1>
            <xm:f>'(参考)リスト'!$F$16:$F$21</xm:f>
          </x14:formula1>
          <xm:sqref>E15:E16 E33:E34 P15:P16 P33:P34</xm:sqref>
        </x14:dataValidation>
        <x14:dataValidation type="list" allowBlank="1" showInputMessage="1" showErrorMessage="1" xr:uid="{00000000-0002-0000-0900-000004000000}">
          <x14:formula1>
            <xm:f>'(参考)リスト'!$B$16:$B$20</xm:f>
          </x14:formula1>
          <xm:sqref>D9:E10 D27:E28 O9:P10 O27:P28</xm:sqref>
        </x14:dataValidation>
        <x14:dataValidation type="list" allowBlank="1" showInputMessage="1" showErrorMessage="1" xr:uid="{00000000-0002-0000-0900-000005000000}">
          <x14:formula1>
            <xm:f>'(参考)リスト'!$G$16:$G$20</xm:f>
          </x14:formula1>
          <xm:sqref>D17:E17 D35:E35 O17:P17 O35:P35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3EE2-6B30-4FFF-8714-78799F142CC3}">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680</v>
      </c>
      <c r="E5" s="648"/>
      <c r="F5" s="663"/>
      <c r="G5" s="664"/>
      <c r="H5" s="664"/>
      <c r="I5" s="664"/>
      <c r="J5" s="664"/>
      <c r="K5" s="664"/>
      <c r="L5" s="665"/>
      <c r="M5" s="662" t="s">
        <v>51</v>
      </c>
      <c r="N5" s="662" t="s">
        <v>47</v>
      </c>
      <c r="O5" s="647" t="s">
        <v>681</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4</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509</v>
      </c>
      <c r="E11" s="648"/>
      <c r="F11" s="656"/>
      <c r="G11" s="657"/>
      <c r="H11" s="657"/>
      <c r="I11" s="657"/>
      <c r="J11" s="657"/>
      <c r="K11" s="657"/>
      <c r="L11" s="658"/>
      <c r="M11" s="632"/>
      <c r="N11" s="632" t="s">
        <v>4</v>
      </c>
      <c r="O11" s="647" t="s">
        <v>512</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38" t="s">
        <v>827</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780</v>
      </c>
      <c r="E22" s="640"/>
      <c r="F22" s="640"/>
      <c r="G22" s="640"/>
      <c r="H22" s="640"/>
      <c r="I22" s="640"/>
      <c r="J22" s="640"/>
      <c r="K22" s="640"/>
      <c r="L22" s="641"/>
      <c r="M22" s="621" t="s">
        <v>50</v>
      </c>
      <c r="N22" s="622"/>
      <c r="O22" s="639" t="s">
        <v>866</v>
      </c>
      <c r="P22" s="640"/>
      <c r="Q22" s="640"/>
      <c r="R22" s="640"/>
      <c r="S22" s="640"/>
      <c r="T22" s="640"/>
      <c r="U22" s="640"/>
      <c r="V22" s="640"/>
      <c r="W22" s="641"/>
    </row>
    <row r="23" spans="2:23" s="30" customFormat="1" ht="20.100000000000001" customHeight="1" x14ac:dyDescent="0.2">
      <c r="B23" s="662" t="s">
        <v>51</v>
      </c>
      <c r="C23" s="662" t="s">
        <v>47</v>
      </c>
      <c r="D23" s="647" t="s">
        <v>681</v>
      </c>
      <c r="E23" s="648"/>
      <c r="F23" s="663"/>
      <c r="G23" s="664"/>
      <c r="H23" s="664"/>
      <c r="I23" s="664"/>
      <c r="J23" s="664"/>
      <c r="K23" s="664"/>
      <c r="L23" s="665"/>
      <c r="M23" s="662" t="s">
        <v>51</v>
      </c>
      <c r="N23" s="662" t="s">
        <v>47</v>
      </c>
      <c r="O23" s="647" t="s">
        <v>681</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357</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781</v>
      </c>
      <c r="F34" s="656"/>
      <c r="G34" s="657"/>
      <c r="H34" s="657"/>
      <c r="I34" s="657"/>
      <c r="J34" s="657"/>
      <c r="K34" s="657"/>
      <c r="L34" s="658"/>
      <c r="M34" s="654"/>
      <c r="N34" s="621" t="s">
        <v>280</v>
      </c>
      <c r="O34" s="622"/>
      <c r="P34" s="202" t="s">
        <v>62</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62</v>
      </c>
      <c r="P35" s="616"/>
      <c r="Q35" s="659"/>
      <c r="R35" s="660"/>
      <c r="S35" s="660"/>
      <c r="T35" s="660"/>
      <c r="U35" s="660"/>
      <c r="V35" s="660"/>
      <c r="W35" s="661"/>
    </row>
    <row r="36" spans="2:24" s="30" customFormat="1" ht="17.100000000000001" customHeight="1" x14ac:dyDescent="0.2">
      <c r="B36" s="621" t="s">
        <v>7</v>
      </c>
      <c r="C36" s="638"/>
      <c r="D36" s="638"/>
      <c r="E36" s="238" t="s">
        <v>791</v>
      </c>
      <c r="F36" s="188"/>
      <c r="G36" s="188"/>
      <c r="H36" s="188"/>
      <c r="I36" s="188"/>
      <c r="J36" s="188"/>
      <c r="K36" s="188"/>
      <c r="L36" s="189"/>
      <c r="M36" s="621" t="s">
        <v>7</v>
      </c>
      <c r="N36" s="638"/>
      <c r="O36" s="622"/>
      <c r="P36" s="238" t="s">
        <v>793</v>
      </c>
      <c r="Q36" s="188"/>
      <c r="R36" s="188"/>
      <c r="S36" s="188"/>
      <c r="T36" s="188"/>
      <c r="U36" s="188"/>
      <c r="V36" s="188"/>
      <c r="W36" s="189"/>
    </row>
    <row r="37" spans="2:24" s="30" customFormat="1" ht="17.100000000000001" customHeight="1" x14ac:dyDescent="0.2">
      <c r="B37" s="628" t="s">
        <v>54</v>
      </c>
      <c r="C37" s="629"/>
      <c r="D37" s="630"/>
      <c r="E37" s="626" t="s">
        <v>792</v>
      </c>
      <c r="F37" s="627"/>
      <c r="G37" s="627"/>
      <c r="H37" s="627"/>
      <c r="I37" s="627"/>
      <c r="J37" s="627"/>
      <c r="K37" s="627"/>
      <c r="L37" s="631"/>
      <c r="M37" s="628" t="s">
        <v>54</v>
      </c>
      <c r="N37" s="629"/>
      <c r="O37" s="630"/>
      <c r="P37" s="626" t="s">
        <v>794</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785</v>
      </c>
      <c r="E40" s="640"/>
      <c r="F40" s="640"/>
      <c r="G40" s="640"/>
      <c r="H40" s="640"/>
      <c r="I40" s="640"/>
      <c r="J40" s="640"/>
      <c r="K40" s="640"/>
      <c r="L40" s="641"/>
      <c r="M40" s="621" t="s">
        <v>50</v>
      </c>
      <c r="N40" s="622"/>
      <c r="O40" s="639" t="s">
        <v>1253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246F0B70-EF95-4968-B760-7E794805F7F7}">
      <formula1>INDIRECT(D9)</formula1>
    </dataValidation>
    <dataValidation type="list" allowBlank="1" showInputMessage="1" showErrorMessage="1" sqref="D14:E14 D32:E32 O14:P14 O32:P32" xr:uid="{AE8F80B4-918B-4A11-8B4A-285D3C08A36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F11B28E-4DC0-4F14-99A7-7B5449B9391B}">
          <x14:formula1>
            <xm:f>'(参考)リスト'!$G$16:$G$20</xm:f>
          </x14:formula1>
          <xm:sqref>D17:E17 D35:E35 O17:P17 O35:P35</xm:sqref>
        </x14:dataValidation>
        <x14:dataValidation type="list" allowBlank="1" showInputMessage="1" showErrorMessage="1" xr:uid="{2F82A0A8-1809-4487-8247-70C0EAF65626}">
          <x14:formula1>
            <xm:f>'(参考)リスト'!$B$16:$B$20</xm:f>
          </x14:formula1>
          <xm:sqref>D9:E10 D27:E28 O9:P10 O27:P28</xm:sqref>
        </x14:dataValidation>
        <x14:dataValidation type="list" allowBlank="1" showInputMessage="1" showErrorMessage="1" xr:uid="{2F31CB7D-920A-4937-9BDC-4ACC817ACB01}">
          <x14:formula1>
            <xm:f>'(参考)リスト'!$F$16:$F$21</xm:f>
          </x14:formula1>
          <xm:sqref>E15:E16 E33:E34 P15:P16 P33:P34</xm:sqref>
        </x14:dataValidation>
        <x14:dataValidation type="list" allowBlank="1" showInputMessage="1" showErrorMessage="1" xr:uid="{BA1E1CC1-E8DD-40E3-BA2A-8668C5B1699D}">
          <x14:formula1>
            <xm:f>'(参考)リスト'!$D$16:$D$18</xm:f>
          </x14:formula1>
          <xm:sqref>D13:E13 D31:E31 O13:P13 O31:P31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D190E-7BA4-4D1C-AD22-3C46D4B64037}">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681</v>
      </c>
      <c r="E5" s="648"/>
      <c r="F5" s="663"/>
      <c r="G5" s="664"/>
      <c r="H5" s="664"/>
      <c r="I5" s="664"/>
      <c r="J5" s="664"/>
      <c r="K5" s="664"/>
      <c r="L5" s="665"/>
      <c r="M5" s="662" t="s">
        <v>51</v>
      </c>
      <c r="N5" s="662" t="s">
        <v>47</v>
      </c>
      <c r="O5" s="647" t="s">
        <v>682</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4</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510</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796</v>
      </c>
      <c r="E22" s="640"/>
      <c r="F22" s="640"/>
      <c r="G22" s="640"/>
      <c r="H22" s="640"/>
      <c r="I22" s="640"/>
      <c r="J22" s="640"/>
      <c r="K22" s="640"/>
      <c r="L22" s="641"/>
      <c r="M22" s="621" t="s">
        <v>50</v>
      </c>
      <c r="N22" s="622"/>
      <c r="O22" s="639" t="s">
        <v>797</v>
      </c>
      <c r="P22" s="640"/>
      <c r="Q22" s="640"/>
      <c r="R22" s="640"/>
      <c r="S22" s="640"/>
      <c r="T22" s="640"/>
      <c r="U22" s="640"/>
      <c r="V22" s="640"/>
      <c r="W22" s="641"/>
    </row>
    <row r="23" spans="2:23" s="30" customFormat="1" ht="20.100000000000001" customHeight="1" x14ac:dyDescent="0.2">
      <c r="B23" s="662" t="s">
        <v>51</v>
      </c>
      <c r="C23" s="662" t="s">
        <v>47</v>
      </c>
      <c r="D23" s="647" t="s">
        <v>682</v>
      </c>
      <c r="E23" s="648"/>
      <c r="F23" s="663"/>
      <c r="G23" s="664"/>
      <c r="H23" s="664"/>
      <c r="I23" s="664"/>
      <c r="J23" s="664"/>
      <c r="K23" s="664"/>
      <c r="L23" s="665"/>
      <c r="M23" s="662" t="s">
        <v>51</v>
      </c>
      <c r="N23" s="662" t="s">
        <v>47</v>
      </c>
      <c r="O23" s="647" t="s">
        <v>682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516</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361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572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798</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799</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800</v>
      </c>
      <c r="E40" s="640"/>
      <c r="F40" s="640"/>
      <c r="G40" s="640"/>
      <c r="H40" s="640"/>
      <c r="I40" s="640"/>
      <c r="J40" s="640"/>
      <c r="K40" s="640"/>
      <c r="L40" s="641"/>
      <c r="M40" s="621" t="s">
        <v>50</v>
      </c>
      <c r="N40" s="622"/>
      <c r="O40" s="639" t="s">
        <v>797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FBEDA5E7-B7C2-40C0-85B7-18129DE9BFDC}">
      <formula1>INDIRECT(D13)</formula1>
    </dataValidation>
    <dataValidation type="list" allowBlank="1" showInputMessage="1" showErrorMessage="1" sqref="D11:E12 D29:E30 O11:P12 O29:P30" xr:uid="{4A7DAFF9-4CE2-4F17-AF7F-05A65E8DAD3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3D09F22-C6F3-4E6B-8E7E-D65C7617FCA9}">
          <x14:formula1>
            <xm:f>'(参考)リスト'!$D$16:$D$18</xm:f>
          </x14:formula1>
          <xm:sqref>D13:E13 D31:E31 O13:P13 O31:P31</xm:sqref>
        </x14:dataValidation>
        <x14:dataValidation type="list" allowBlank="1" showInputMessage="1" showErrorMessage="1" xr:uid="{52250D8C-872C-4765-ABCB-E86893EFA329}">
          <x14:formula1>
            <xm:f>'(参考)リスト'!$F$16:$F$21</xm:f>
          </x14:formula1>
          <xm:sqref>E15:E16 E33:E34 P15:P16 P33:P34</xm:sqref>
        </x14:dataValidation>
        <x14:dataValidation type="list" allowBlank="1" showInputMessage="1" showErrorMessage="1" xr:uid="{83177F01-0094-453A-82B1-438A408D8116}">
          <x14:formula1>
            <xm:f>'(参考)リスト'!$B$16:$B$20</xm:f>
          </x14:formula1>
          <xm:sqref>D9:E10 D27:E28 O9:P10 O27:P28</xm:sqref>
        </x14:dataValidation>
        <x14:dataValidation type="list" allowBlank="1" showInputMessage="1" showErrorMessage="1" xr:uid="{75096AE2-5241-4BB4-8459-AE9CAB4BC13B}">
          <x14:formula1>
            <xm:f>'(参考)リスト'!$G$16:$G$20</xm:f>
          </x14:formula1>
          <xm:sqref>D17:E17 D35:E35 O17:P17 O35:P35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DCD75-5058-4164-9A65-4225B9F3F236}">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682</v>
      </c>
      <c r="E5" s="648"/>
      <c r="F5" s="663"/>
      <c r="G5" s="664"/>
      <c r="H5" s="664"/>
      <c r="I5" s="664"/>
      <c r="J5" s="664"/>
      <c r="K5" s="664"/>
      <c r="L5" s="665"/>
      <c r="M5" s="662" t="s">
        <v>51</v>
      </c>
      <c r="N5" s="662" t="s">
        <v>47</v>
      </c>
      <c r="O5" s="647" t="s">
        <v>682</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826</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950</v>
      </c>
      <c r="E22" s="640"/>
      <c r="F22" s="640"/>
      <c r="G22" s="640"/>
      <c r="H22" s="640"/>
      <c r="I22" s="640"/>
      <c r="J22" s="640"/>
      <c r="K22" s="640"/>
      <c r="L22" s="641"/>
      <c r="M22" s="621" t="s">
        <v>50</v>
      </c>
      <c r="N22" s="622"/>
      <c r="O22" s="639" t="s">
        <v>797</v>
      </c>
      <c r="P22" s="640"/>
      <c r="Q22" s="640"/>
      <c r="R22" s="640"/>
      <c r="S22" s="640"/>
      <c r="T22" s="640"/>
      <c r="U22" s="640"/>
      <c r="V22" s="640"/>
      <c r="W22" s="641"/>
    </row>
    <row r="23" spans="2:23" s="30" customFormat="1" ht="20.100000000000001" customHeight="1" x14ac:dyDescent="0.2">
      <c r="B23" s="662" t="s">
        <v>51</v>
      </c>
      <c r="C23" s="662" t="s">
        <v>47</v>
      </c>
      <c r="D23" s="647" t="s">
        <v>683</v>
      </c>
      <c r="E23" s="648"/>
      <c r="F23" s="663"/>
      <c r="G23" s="664"/>
      <c r="H23" s="664"/>
      <c r="I23" s="664"/>
      <c r="J23" s="664"/>
      <c r="K23" s="664"/>
      <c r="L23" s="665"/>
      <c r="M23" s="662" t="s">
        <v>51</v>
      </c>
      <c r="N23" s="662" t="s">
        <v>47</v>
      </c>
      <c r="O23" s="647" t="s">
        <v>683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778</v>
      </c>
      <c r="F37" s="627"/>
      <c r="G37" s="627"/>
      <c r="H37" s="627"/>
      <c r="I37" s="627"/>
      <c r="J37" s="627"/>
      <c r="K37" s="627"/>
      <c r="L37" s="631"/>
      <c r="M37" s="628" t="s">
        <v>54</v>
      </c>
      <c r="N37" s="629"/>
      <c r="O37" s="630"/>
      <c r="P37" s="626" t="s">
        <v>801</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1234</v>
      </c>
      <c r="Q39" s="627"/>
      <c r="R39" s="627"/>
      <c r="S39" s="645" t="s">
        <v>8</v>
      </c>
      <c r="T39" s="646"/>
      <c r="U39" s="642"/>
      <c r="V39" s="643"/>
      <c r="W39" s="644"/>
    </row>
    <row r="40" spans="2:24" s="30" customFormat="1" ht="17.100000000000001" customHeight="1" x14ac:dyDescent="0.2">
      <c r="B40" s="621" t="s">
        <v>50</v>
      </c>
      <c r="C40" s="622"/>
      <c r="D40" s="639" t="s">
        <v>797</v>
      </c>
      <c r="E40" s="640"/>
      <c r="F40" s="640"/>
      <c r="G40" s="640"/>
      <c r="H40" s="640"/>
      <c r="I40" s="640"/>
      <c r="J40" s="640"/>
      <c r="K40" s="640"/>
      <c r="L40" s="641"/>
      <c r="M40" s="621" t="s">
        <v>50</v>
      </c>
      <c r="N40" s="622"/>
      <c r="O40" s="639" t="s">
        <v>1233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084C5FC-C6F5-4952-9152-0FA79F0B75B8}">
      <formula1>INDIRECT(D9)</formula1>
    </dataValidation>
    <dataValidation type="list" allowBlank="1" showInputMessage="1" showErrorMessage="1" sqref="D14:E14 D32:E32 O14:P14 O32:P32" xr:uid="{245B0F0A-0284-454E-BCA1-87984A6EEB7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85EBFF-2E5D-42F1-98AB-907DCCB14F3A}">
          <x14:formula1>
            <xm:f>'(参考)リスト'!$G$16:$G$20</xm:f>
          </x14:formula1>
          <xm:sqref>D17:E17 D35:E35 O17:P17 O35:P35</xm:sqref>
        </x14:dataValidation>
        <x14:dataValidation type="list" allowBlank="1" showInputMessage="1" showErrorMessage="1" xr:uid="{174CCF6A-DAF3-4803-8AB2-B42FD862D40A}">
          <x14:formula1>
            <xm:f>'(参考)リスト'!$B$16:$B$20</xm:f>
          </x14:formula1>
          <xm:sqref>D9:E10 D27:E28 O9:P10 O27:P28</xm:sqref>
        </x14:dataValidation>
        <x14:dataValidation type="list" allowBlank="1" showInputMessage="1" showErrorMessage="1" xr:uid="{1463E007-A44C-42B3-845C-4F9D348AF546}">
          <x14:formula1>
            <xm:f>'(参考)リスト'!$F$16:$F$21</xm:f>
          </x14:formula1>
          <xm:sqref>E15:E16 E33:E34 P15:P16 P33:P34</xm:sqref>
        </x14:dataValidation>
        <x14:dataValidation type="list" allowBlank="1" showInputMessage="1" showErrorMessage="1" xr:uid="{1F00F44C-676B-434B-9682-ABF049513B20}">
          <x14:formula1>
            <xm:f>'(参考)リスト'!$D$16:$D$18</xm:f>
          </x14:formula1>
          <xm:sqref>D13:E13 D31:E31 O13:P13 O31:P31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0269B-93D5-41C3-85C3-99A563FDC1F9}">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683</v>
      </c>
      <c r="E5" s="648"/>
      <c r="F5" s="663"/>
      <c r="G5" s="664"/>
      <c r="H5" s="664"/>
      <c r="I5" s="664"/>
      <c r="J5" s="664"/>
      <c r="K5" s="664"/>
      <c r="L5" s="665"/>
      <c r="M5" s="662" t="s">
        <v>51</v>
      </c>
      <c r="N5" s="662" t="s">
        <v>47</v>
      </c>
      <c r="O5" s="647" t="s">
        <v>683</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516</v>
      </c>
      <c r="E11" s="648"/>
      <c r="F11" s="656"/>
      <c r="G11" s="657"/>
      <c r="H11" s="657"/>
      <c r="I11" s="657"/>
      <c r="J11" s="657"/>
      <c r="K11" s="657"/>
      <c r="L11" s="658"/>
      <c r="M11" s="632"/>
      <c r="N11" s="632" t="s">
        <v>4</v>
      </c>
      <c r="O11" s="647" t="s">
        <v>513</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361</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572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802</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803</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1236</v>
      </c>
      <c r="Q21" s="627"/>
      <c r="R21" s="627"/>
      <c r="S21" s="645" t="s">
        <v>8</v>
      </c>
      <c r="T21" s="646"/>
      <c r="U21" s="642"/>
      <c r="V21" s="643"/>
      <c r="W21" s="644"/>
    </row>
    <row r="22" spans="2:23" s="30" customFormat="1" ht="17.100000000000001" customHeight="1" x14ac:dyDescent="0.2">
      <c r="B22" s="621" t="s">
        <v>50</v>
      </c>
      <c r="C22" s="622"/>
      <c r="D22" s="639" t="s">
        <v>804</v>
      </c>
      <c r="E22" s="640"/>
      <c r="F22" s="640"/>
      <c r="G22" s="640"/>
      <c r="H22" s="640"/>
      <c r="I22" s="640"/>
      <c r="J22" s="640"/>
      <c r="K22" s="640"/>
      <c r="L22" s="641"/>
      <c r="M22" s="621" t="s">
        <v>50</v>
      </c>
      <c r="N22" s="622"/>
      <c r="O22" s="639" t="s">
        <v>1233</v>
      </c>
      <c r="P22" s="640"/>
      <c r="Q22" s="640"/>
      <c r="R22" s="640"/>
      <c r="S22" s="640"/>
      <c r="T22" s="640"/>
      <c r="U22" s="640"/>
      <c r="V22" s="640"/>
      <c r="W22" s="641"/>
    </row>
    <row r="23" spans="2:23" s="30" customFormat="1" ht="20.100000000000001" customHeight="1" x14ac:dyDescent="0.2">
      <c r="B23" s="662" t="s">
        <v>51</v>
      </c>
      <c r="C23" s="662" t="s">
        <v>47</v>
      </c>
      <c r="D23" s="647" t="s">
        <v>683</v>
      </c>
      <c r="E23" s="648"/>
      <c r="F23" s="663"/>
      <c r="G23" s="664"/>
      <c r="H23" s="664"/>
      <c r="I23" s="664"/>
      <c r="J23" s="664"/>
      <c r="K23" s="664"/>
      <c r="L23" s="665"/>
      <c r="M23" s="662" t="s">
        <v>51</v>
      </c>
      <c r="N23" s="662" t="s">
        <v>47</v>
      </c>
      <c r="O23" s="647" t="s">
        <v>683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778</v>
      </c>
      <c r="F37" s="627"/>
      <c r="G37" s="627"/>
      <c r="H37" s="627"/>
      <c r="I37" s="627"/>
      <c r="J37" s="627"/>
      <c r="K37" s="627"/>
      <c r="L37" s="631"/>
      <c r="M37" s="628" t="s">
        <v>54</v>
      </c>
      <c r="N37" s="629"/>
      <c r="O37" s="630"/>
      <c r="P37" s="626" t="s">
        <v>780</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1235</v>
      </c>
      <c r="F39" s="627"/>
      <c r="G39" s="627"/>
      <c r="H39" s="645" t="s">
        <v>8</v>
      </c>
      <c r="I39" s="646"/>
      <c r="J39" s="642"/>
      <c r="K39" s="643"/>
      <c r="L39" s="644"/>
      <c r="M39" s="623" t="s">
        <v>302</v>
      </c>
      <c r="N39" s="624"/>
      <c r="O39" s="625"/>
      <c r="P39" s="626" t="s">
        <v>1236</v>
      </c>
      <c r="Q39" s="627"/>
      <c r="R39" s="627"/>
      <c r="S39" s="645" t="s">
        <v>8</v>
      </c>
      <c r="T39" s="646"/>
      <c r="U39" s="642"/>
      <c r="V39" s="643"/>
      <c r="W39" s="644"/>
    </row>
    <row r="40" spans="2:24" s="30" customFormat="1" ht="17.100000000000001" customHeight="1" x14ac:dyDescent="0.2">
      <c r="B40" s="621" t="s">
        <v>50</v>
      </c>
      <c r="C40" s="622"/>
      <c r="D40" s="639" t="s">
        <v>1233</v>
      </c>
      <c r="E40" s="640"/>
      <c r="F40" s="640"/>
      <c r="G40" s="640"/>
      <c r="H40" s="640"/>
      <c r="I40" s="640"/>
      <c r="J40" s="640"/>
      <c r="K40" s="640"/>
      <c r="L40" s="641"/>
      <c r="M40" s="621" t="s">
        <v>50</v>
      </c>
      <c r="N40" s="622"/>
      <c r="O40" s="639" t="s">
        <v>1237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9D3533E9-108B-43A2-BC68-6B45D57DB6F9}">
      <formula1>INDIRECT(D13)</formula1>
    </dataValidation>
    <dataValidation type="list" allowBlank="1" showInputMessage="1" showErrorMessage="1" sqref="D11:E12 D29:E30 O11:P12 O29:P30" xr:uid="{AC77704D-7E20-475E-BF0A-826225A9A60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CB29821-E10D-4F0E-A353-0B38BD575954}">
          <x14:formula1>
            <xm:f>'(参考)リスト'!$D$16:$D$18</xm:f>
          </x14:formula1>
          <xm:sqref>D13:E13 D31:E31 O13:P13 O31:P31</xm:sqref>
        </x14:dataValidation>
        <x14:dataValidation type="list" allowBlank="1" showInputMessage="1" showErrorMessage="1" xr:uid="{1C173ED5-F8C8-4CCB-802E-271ABD844AFF}">
          <x14:formula1>
            <xm:f>'(参考)リスト'!$F$16:$F$21</xm:f>
          </x14:formula1>
          <xm:sqref>E15:E16 E33:E34 P15:P16 P33:P34</xm:sqref>
        </x14:dataValidation>
        <x14:dataValidation type="list" allowBlank="1" showInputMessage="1" showErrorMessage="1" xr:uid="{B9FF363F-AA11-432F-804C-B5186FCC86A0}">
          <x14:formula1>
            <xm:f>'(参考)リスト'!$B$16:$B$20</xm:f>
          </x14:formula1>
          <xm:sqref>D9:E10 D27:E28 O9:P10 O27:P28</xm:sqref>
        </x14:dataValidation>
        <x14:dataValidation type="list" allowBlank="1" showInputMessage="1" showErrorMessage="1" xr:uid="{5E7B8C53-1175-4D7F-BE86-0487F9076512}">
          <x14:formula1>
            <xm:f>'(参考)リスト'!$G$16:$G$20</xm:f>
          </x14:formula1>
          <xm:sqref>D17:E17 D35:E35 O17:P17 O35:P35</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983F-7E65-49F5-A77F-856C79CD7A98}">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683</v>
      </c>
      <c r="E5" s="648"/>
      <c r="F5" s="663"/>
      <c r="G5" s="664"/>
      <c r="H5" s="664"/>
      <c r="I5" s="664"/>
      <c r="J5" s="664"/>
      <c r="K5" s="664"/>
      <c r="L5" s="665"/>
      <c r="M5" s="662" t="s">
        <v>51</v>
      </c>
      <c r="N5" s="662" t="s">
        <v>47</v>
      </c>
      <c r="O5" s="647" t="s">
        <v>684</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7</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509</v>
      </c>
      <c r="E11" s="648"/>
      <c r="F11" s="656"/>
      <c r="G11" s="657"/>
      <c r="H11" s="657"/>
      <c r="I11" s="657"/>
      <c r="J11" s="657"/>
      <c r="K11" s="657"/>
      <c r="L11" s="658"/>
      <c r="M11" s="632"/>
      <c r="N11" s="632" t="s">
        <v>4</v>
      </c>
      <c r="O11" s="647" t="s">
        <v>512</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62</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62</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38" t="s">
        <v>806</v>
      </c>
      <c r="Q18" s="188"/>
      <c r="R18" s="188"/>
      <c r="S18" s="188"/>
      <c r="T18" s="188"/>
      <c r="U18" s="188"/>
      <c r="V18" s="188"/>
      <c r="W18" s="189"/>
    </row>
    <row r="19" spans="2:23" s="30" customFormat="1" ht="17.100000000000001" customHeight="1" x14ac:dyDescent="0.2">
      <c r="B19" s="628" t="s">
        <v>54</v>
      </c>
      <c r="C19" s="629"/>
      <c r="D19" s="630"/>
      <c r="E19" s="626" t="s">
        <v>777</v>
      </c>
      <c r="F19" s="627"/>
      <c r="G19" s="627"/>
      <c r="H19" s="627"/>
      <c r="I19" s="627"/>
      <c r="J19" s="627"/>
      <c r="K19" s="627"/>
      <c r="L19" s="631"/>
      <c r="M19" s="628" t="s">
        <v>54</v>
      </c>
      <c r="N19" s="629"/>
      <c r="O19" s="630"/>
      <c r="P19" s="626" t="s">
        <v>807</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778</v>
      </c>
      <c r="E22" s="640"/>
      <c r="F22" s="640"/>
      <c r="G22" s="640"/>
      <c r="H22" s="640"/>
      <c r="I22" s="640"/>
      <c r="J22" s="640"/>
      <c r="K22" s="640"/>
      <c r="L22" s="641"/>
      <c r="M22" s="621" t="s">
        <v>50</v>
      </c>
      <c r="N22" s="622"/>
      <c r="O22" s="639" t="s">
        <v>1238</v>
      </c>
      <c r="P22" s="640"/>
      <c r="Q22" s="640"/>
      <c r="R22" s="640"/>
      <c r="S22" s="640"/>
      <c r="T22" s="640"/>
      <c r="U22" s="640"/>
      <c r="V22" s="640"/>
      <c r="W22" s="641"/>
    </row>
    <row r="23" spans="2:23" s="30" customFormat="1" ht="20.100000000000001" customHeight="1" x14ac:dyDescent="0.2">
      <c r="B23" s="662" t="s">
        <v>51</v>
      </c>
      <c r="C23" s="662" t="s">
        <v>47</v>
      </c>
      <c r="D23" s="647" t="s">
        <v>684</v>
      </c>
      <c r="E23" s="648"/>
      <c r="F23" s="663"/>
      <c r="G23" s="664"/>
      <c r="H23" s="664"/>
      <c r="I23" s="664"/>
      <c r="J23" s="664"/>
      <c r="K23" s="664"/>
      <c r="L23" s="665"/>
      <c r="M23" s="662" t="s">
        <v>51</v>
      </c>
      <c r="N23" s="662" t="s">
        <v>47</v>
      </c>
      <c r="O23" s="647" t="s">
        <v>684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513</v>
      </c>
      <c r="E29" s="648"/>
      <c r="F29" s="656"/>
      <c r="G29" s="657"/>
      <c r="H29" s="657"/>
      <c r="I29" s="657"/>
      <c r="J29" s="657"/>
      <c r="K29" s="657"/>
      <c r="L29" s="658"/>
      <c r="M29" s="632"/>
      <c r="N29" s="632" t="s">
        <v>4</v>
      </c>
      <c r="O29" s="647" t="s">
        <v>513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38" t="s">
        <v>825</v>
      </c>
      <c r="Q36" s="188"/>
      <c r="R36" s="188"/>
      <c r="S36" s="188"/>
      <c r="T36" s="188"/>
      <c r="U36" s="188"/>
      <c r="V36" s="188"/>
      <c r="W36" s="189"/>
    </row>
    <row r="37" spans="2:24" s="30" customFormat="1" ht="17.100000000000001" customHeight="1" x14ac:dyDescent="0.2">
      <c r="B37" s="628" t="s">
        <v>54</v>
      </c>
      <c r="C37" s="629"/>
      <c r="D37" s="630"/>
      <c r="E37" s="626" t="s">
        <v>778</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797</v>
      </c>
      <c r="E40" s="640"/>
      <c r="F40" s="640"/>
      <c r="G40" s="640"/>
      <c r="H40" s="640"/>
      <c r="I40" s="640"/>
      <c r="J40" s="640"/>
      <c r="K40" s="640"/>
      <c r="L40" s="641"/>
      <c r="M40" s="621" t="s">
        <v>50</v>
      </c>
      <c r="N40" s="622"/>
      <c r="O40" s="639" t="s">
        <v>836</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09B76768-B327-45D9-BE4E-D0B8D9733264}">
      <formula1>INDIRECT(D9)</formula1>
    </dataValidation>
    <dataValidation type="list" allowBlank="1" showInputMessage="1" showErrorMessage="1" sqref="D14:E14 D32:E32 O14:P14 O32:P32" xr:uid="{EE99121E-9DDB-4E1E-A146-D58382844D9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3BC3105-B6D8-4360-9A2A-9514E9BED849}">
          <x14:formula1>
            <xm:f>'(参考)リスト'!$G$16:$G$20</xm:f>
          </x14:formula1>
          <xm:sqref>D17:E17 D35:E35 O17:P17 O35:P35</xm:sqref>
        </x14:dataValidation>
        <x14:dataValidation type="list" allowBlank="1" showInputMessage="1" showErrorMessage="1" xr:uid="{961B23A0-582F-4EA1-B40F-44791F9CAA16}">
          <x14:formula1>
            <xm:f>'(参考)リスト'!$B$16:$B$20</xm:f>
          </x14:formula1>
          <xm:sqref>D9:E10 D27:E28 O9:P10 O27:P28</xm:sqref>
        </x14:dataValidation>
        <x14:dataValidation type="list" allowBlank="1" showInputMessage="1" showErrorMessage="1" xr:uid="{2EE9A2D8-D78B-4A67-9A63-C4728FE2E7AF}">
          <x14:formula1>
            <xm:f>'(参考)リスト'!$F$16:$F$21</xm:f>
          </x14:formula1>
          <xm:sqref>E15:E16 E33:E34 P15:P16 P33:P34</xm:sqref>
        </x14:dataValidation>
        <x14:dataValidation type="list" allowBlank="1" showInputMessage="1" showErrorMessage="1" xr:uid="{8CAE9D73-72AF-43E9-A7FB-9387AB67E3A4}">
          <x14:formula1>
            <xm:f>'(参考)リスト'!$D$16:$D$18</xm:f>
          </x14:formula1>
          <xm:sqref>D13:E13 D31:E31 O13:P13 O31:P31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8B54A-0B5E-424F-B66C-E7F46B9D5F3A}">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684</v>
      </c>
      <c r="E5" s="648"/>
      <c r="F5" s="663"/>
      <c r="G5" s="664"/>
      <c r="H5" s="664"/>
      <c r="I5" s="664"/>
      <c r="J5" s="664"/>
      <c r="K5" s="664"/>
      <c r="L5" s="665"/>
      <c r="M5" s="662" t="s">
        <v>51</v>
      </c>
      <c r="N5" s="662" t="s">
        <v>47</v>
      </c>
      <c r="O5" s="647" t="s">
        <v>684</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780</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1239</v>
      </c>
      <c r="F21" s="627"/>
      <c r="G21" s="627"/>
      <c r="H21" s="645" t="s">
        <v>8</v>
      </c>
      <c r="I21" s="646"/>
      <c r="J21" s="642"/>
      <c r="K21" s="643"/>
      <c r="L21" s="644"/>
      <c r="M21" s="623" t="s">
        <v>302</v>
      </c>
      <c r="N21" s="624"/>
      <c r="O21" s="625"/>
      <c r="P21" s="626" t="s">
        <v>1239</v>
      </c>
      <c r="Q21" s="627"/>
      <c r="R21" s="627"/>
      <c r="S21" s="645" t="s">
        <v>8</v>
      </c>
      <c r="T21" s="646"/>
      <c r="U21" s="642"/>
      <c r="V21" s="643"/>
      <c r="W21" s="644"/>
    </row>
    <row r="22" spans="2:23" s="30" customFormat="1" ht="17.100000000000001" customHeight="1" x14ac:dyDescent="0.2">
      <c r="B22" s="621" t="s">
        <v>50</v>
      </c>
      <c r="C22" s="622"/>
      <c r="D22" s="639" t="s">
        <v>1233</v>
      </c>
      <c r="E22" s="640"/>
      <c r="F22" s="640"/>
      <c r="G22" s="640"/>
      <c r="H22" s="640"/>
      <c r="I22" s="640"/>
      <c r="J22" s="640"/>
      <c r="K22" s="640"/>
      <c r="L22" s="641"/>
      <c r="M22" s="621" t="s">
        <v>50</v>
      </c>
      <c r="N22" s="622"/>
      <c r="O22" s="639" t="s">
        <v>1233</v>
      </c>
      <c r="P22" s="640"/>
      <c r="Q22" s="640"/>
      <c r="R22" s="640"/>
      <c r="S22" s="640"/>
      <c r="T22" s="640"/>
      <c r="U22" s="640"/>
      <c r="V22" s="640"/>
      <c r="W22" s="641"/>
    </row>
    <row r="23" spans="2:23" s="30" customFormat="1" ht="20.100000000000001" customHeight="1" x14ac:dyDescent="0.2">
      <c r="B23" s="662" t="s">
        <v>51</v>
      </c>
      <c r="C23" s="662" t="s">
        <v>47</v>
      </c>
      <c r="D23" s="647" t="s">
        <v>684</v>
      </c>
      <c r="E23" s="648"/>
      <c r="F23" s="663"/>
      <c r="G23" s="664"/>
      <c r="H23" s="664"/>
      <c r="I23" s="664"/>
      <c r="J23" s="664"/>
      <c r="K23" s="664"/>
      <c r="L23" s="665"/>
      <c r="M23" s="662" t="s">
        <v>51</v>
      </c>
      <c r="N23" s="662" t="s">
        <v>47</v>
      </c>
      <c r="O23" s="647" t="s">
        <v>684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6</v>
      </c>
      <c r="E25" s="635"/>
      <c r="F25" s="656"/>
      <c r="G25" s="657"/>
      <c r="H25" s="657"/>
      <c r="I25" s="657"/>
      <c r="J25" s="657"/>
      <c r="K25" s="657"/>
      <c r="L25" s="658"/>
      <c r="M25" s="632"/>
      <c r="N25" s="632" t="s">
        <v>2</v>
      </c>
      <c r="O25" s="634">
        <v>7</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513</v>
      </c>
      <c r="E29" s="648"/>
      <c r="F29" s="656"/>
      <c r="G29" s="657"/>
      <c r="H29" s="657"/>
      <c r="I29" s="657"/>
      <c r="J29" s="657"/>
      <c r="K29" s="657"/>
      <c r="L29" s="658"/>
      <c r="M29" s="632"/>
      <c r="N29" s="632" t="s">
        <v>4</v>
      </c>
      <c r="O29" s="647" t="s">
        <v>373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38" t="s">
        <v>808</v>
      </c>
      <c r="Q36" s="188"/>
      <c r="R36" s="188"/>
      <c r="S36" s="188"/>
      <c r="T36" s="188"/>
      <c r="U36" s="188"/>
      <c r="V36" s="188"/>
      <c r="W36" s="189"/>
    </row>
    <row r="37" spans="2:24" s="30" customFormat="1" ht="17.100000000000001" customHeight="1" x14ac:dyDescent="0.2">
      <c r="B37" s="628" t="s">
        <v>54</v>
      </c>
      <c r="C37" s="629"/>
      <c r="D37" s="630"/>
      <c r="E37" s="626" t="s">
        <v>778</v>
      </c>
      <c r="F37" s="627"/>
      <c r="G37" s="627"/>
      <c r="H37" s="627"/>
      <c r="I37" s="627"/>
      <c r="J37" s="627"/>
      <c r="K37" s="627"/>
      <c r="L37" s="631"/>
      <c r="M37" s="628" t="s">
        <v>54</v>
      </c>
      <c r="N37" s="629"/>
      <c r="O37" s="630"/>
      <c r="P37" s="626" t="s">
        <v>809</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797</v>
      </c>
      <c r="E40" s="640"/>
      <c r="F40" s="640"/>
      <c r="G40" s="640"/>
      <c r="H40" s="640"/>
      <c r="I40" s="640"/>
      <c r="J40" s="640"/>
      <c r="K40" s="640"/>
      <c r="L40" s="641"/>
      <c r="M40" s="621" t="s">
        <v>50</v>
      </c>
      <c r="N40" s="622"/>
      <c r="O40" s="639" t="s">
        <v>841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42B7B8AE-C4F9-4F60-9B52-9A958A35A318}">
      <formula1>INDIRECT(D13)</formula1>
    </dataValidation>
    <dataValidation type="list" allowBlank="1" showInputMessage="1" showErrorMessage="1" sqref="D11:E12 D29:E30 O11:P12 O29:P30" xr:uid="{8163BAF8-4D20-433B-B7B8-8F5956DA436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60D506F-79CA-4D86-86AF-52821C832F2A}">
          <x14:formula1>
            <xm:f>'(参考)リスト'!$D$16:$D$18</xm:f>
          </x14:formula1>
          <xm:sqref>D13:E13 D31:E31 O13:P13 O31:P31</xm:sqref>
        </x14:dataValidation>
        <x14:dataValidation type="list" allowBlank="1" showInputMessage="1" showErrorMessage="1" xr:uid="{6F2ECF59-3043-48DF-9DC8-C47691DC7C33}">
          <x14:formula1>
            <xm:f>'(参考)リスト'!$F$16:$F$21</xm:f>
          </x14:formula1>
          <xm:sqref>E15:E16 E33:E34 P15:P16 P33:P34</xm:sqref>
        </x14:dataValidation>
        <x14:dataValidation type="list" allowBlank="1" showInputMessage="1" showErrorMessage="1" xr:uid="{DF101163-8A29-4E71-A5A7-B3BDF46F829D}">
          <x14:formula1>
            <xm:f>'(参考)リスト'!$B$16:$B$20</xm:f>
          </x14:formula1>
          <xm:sqref>D9:E10 D27:E28 O9:P10 O27:P28</xm:sqref>
        </x14:dataValidation>
        <x14:dataValidation type="list" allowBlank="1" showInputMessage="1" showErrorMessage="1" xr:uid="{B58CB60C-A1DE-4F7D-B093-2615A37BA1D7}">
          <x14:formula1>
            <xm:f>'(参考)リスト'!$G$16:$G$20</xm:f>
          </x14:formula1>
          <xm:sqref>D17:E17 D35:E35 O17:P17 O35:P35</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FF0F3-0CA2-4B9D-9F33-5F95312F9FDB}">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684</v>
      </c>
      <c r="E5" s="648"/>
      <c r="F5" s="663"/>
      <c r="G5" s="664"/>
      <c r="H5" s="664"/>
      <c r="I5" s="664"/>
      <c r="J5" s="664"/>
      <c r="K5" s="664"/>
      <c r="L5" s="665"/>
      <c r="M5" s="662" t="s">
        <v>51</v>
      </c>
      <c r="N5" s="662" t="s">
        <v>47</v>
      </c>
      <c r="O5" s="647" t="s">
        <v>684</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8</v>
      </c>
      <c r="E7" s="635"/>
      <c r="F7" s="656"/>
      <c r="G7" s="657"/>
      <c r="H7" s="657"/>
      <c r="I7" s="657"/>
      <c r="J7" s="657"/>
      <c r="K7" s="657"/>
      <c r="L7" s="658"/>
      <c r="M7" s="632"/>
      <c r="N7" s="632" t="s">
        <v>2</v>
      </c>
      <c r="O7" s="634">
        <v>9</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350</v>
      </c>
      <c r="E9" s="648"/>
      <c r="F9" s="656"/>
      <c r="G9" s="657"/>
      <c r="H9" s="657"/>
      <c r="I9" s="657"/>
      <c r="J9" s="657"/>
      <c r="K9" s="657"/>
      <c r="L9" s="658"/>
      <c r="M9" s="632" t="s">
        <v>48</v>
      </c>
      <c r="N9" s="632" t="s">
        <v>3</v>
      </c>
      <c r="O9" s="647" t="s">
        <v>350</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373</v>
      </c>
      <c r="E11" s="648"/>
      <c r="F11" s="656"/>
      <c r="G11" s="657"/>
      <c r="H11" s="657"/>
      <c r="I11" s="657"/>
      <c r="J11" s="657"/>
      <c r="K11" s="657"/>
      <c r="L11" s="658"/>
      <c r="M11" s="632"/>
      <c r="N11" s="632" t="s">
        <v>4</v>
      </c>
      <c r="O11" s="647" t="s">
        <v>373</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38" t="s">
        <v>810</v>
      </c>
      <c r="F18" s="188"/>
      <c r="G18" s="188"/>
      <c r="H18" s="188"/>
      <c r="I18" s="188"/>
      <c r="J18" s="188"/>
      <c r="K18" s="188"/>
      <c r="L18" s="189"/>
      <c r="M18" s="621" t="s">
        <v>7</v>
      </c>
      <c r="N18" s="638"/>
      <c r="O18" s="622"/>
      <c r="P18" s="238" t="s">
        <v>812</v>
      </c>
      <c r="Q18" s="188"/>
      <c r="R18" s="188"/>
      <c r="S18" s="188"/>
      <c r="T18" s="188"/>
      <c r="U18" s="188"/>
      <c r="V18" s="188"/>
      <c r="W18" s="189"/>
    </row>
    <row r="19" spans="2:23" s="30" customFormat="1" ht="17.100000000000001" customHeight="1" x14ac:dyDescent="0.2">
      <c r="B19" s="628" t="s">
        <v>54</v>
      </c>
      <c r="C19" s="629"/>
      <c r="D19" s="630"/>
      <c r="E19" s="626" t="s">
        <v>811</v>
      </c>
      <c r="F19" s="627"/>
      <c r="G19" s="627"/>
      <c r="H19" s="627"/>
      <c r="I19" s="627"/>
      <c r="J19" s="627"/>
      <c r="K19" s="627"/>
      <c r="L19" s="631"/>
      <c r="M19" s="628" t="s">
        <v>54</v>
      </c>
      <c r="N19" s="629"/>
      <c r="O19" s="630"/>
      <c r="P19" s="626" t="s">
        <v>813</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841</v>
      </c>
      <c r="E22" s="640"/>
      <c r="F22" s="640"/>
      <c r="G22" s="640"/>
      <c r="H22" s="640"/>
      <c r="I22" s="640"/>
      <c r="J22" s="640"/>
      <c r="K22" s="640"/>
      <c r="L22" s="641"/>
      <c r="M22" s="621" t="s">
        <v>50</v>
      </c>
      <c r="N22" s="622"/>
      <c r="O22" s="639" t="s">
        <v>841</v>
      </c>
      <c r="P22" s="640"/>
      <c r="Q22" s="640"/>
      <c r="R22" s="640"/>
      <c r="S22" s="640"/>
      <c r="T22" s="640"/>
      <c r="U22" s="640"/>
      <c r="V22" s="640"/>
      <c r="W22" s="641"/>
    </row>
    <row r="23" spans="2:23" s="30" customFormat="1" ht="20.100000000000001" customHeight="1" x14ac:dyDescent="0.2">
      <c r="B23" s="662" t="s">
        <v>51</v>
      </c>
      <c r="C23" s="662" t="s">
        <v>47</v>
      </c>
      <c r="D23" s="647" t="s">
        <v>685</v>
      </c>
      <c r="E23" s="648"/>
      <c r="F23" s="663"/>
      <c r="G23" s="664"/>
      <c r="H23" s="664"/>
      <c r="I23" s="664"/>
      <c r="J23" s="664"/>
      <c r="K23" s="664"/>
      <c r="L23" s="665"/>
      <c r="M23" s="662" t="s">
        <v>51</v>
      </c>
      <c r="N23" s="662" t="s">
        <v>47</v>
      </c>
      <c r="O23" s="647" t="s">
        <v>685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778</v>
      </c>
      <c r="F37" s="627"/>
      <c r="G37" s="627"/>
      <c r="H37" s="627"/>
      <c r="I37" s="627"/>
      <c r="J37" s="627"/>
      <c r="K37" s="627"/>
      <c r="L37" s="631"/>
      <c r="M37" s="628" t="s">
        <v>54</v>
      </c>
      <c r="N37" s="629"/>
      <c r="O37" s="630"/>
      <c r="P37" s="626" t="s">
        <v>780</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797</v>
      </c>
      <c r="E40" s="640"/>
      <c r="F40" s="640"/>
      <c r="G40" s="640"/>
      <c r="H40" s="640"/>
      <c r="I40" s="640"/>
      <c r="J40" s="640"/>
      <c r="K40" s="640"/>
      <c r="L40" s="641"/>
      <c r="M40" s="621" t="s">
        <v>50</v>
      </c>
      <c r="N40" s="622"/>
      <c r="O40" s="639" t="s">
        <v>780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4B007D79-2BCE-489D-B14D-BCC75AED9F80}">
      <formula1>INDIRECT(D9)</formula1>
    </dataValidation>
    <dataValidation type="list" allowBlank="1" showInputMessage="1" showErrorMessage="1" sqref="D14:E14 D32:E32 O14:P14 O32:P32" xr:uid="{FB062A31-59D3-4207-89D2-EAB9FF99A66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729DA5-390D-46E9-87D5-817A8C928754}">
          <x14:formula1>
            <xm:f>'(参考)リスト'!$G$16:$G$20</xm:f>
          </x14:formula1>
          <xm:sqref>D17:E17 D35:E35 O17:P17 O35:P35</xm:sqref>
        </x14:dataValidation>
        <x14:dataValidation type="list" allowBlank="1" showInputMessage="1" showErrorMessage="1" xr:uid="{5ABF570C-0E61-416C-9C8D-F4A03E23696D}">
          <x14:formula1>
            <xm:f>'(参考)リスト'!$B$16:$B$20</xm:f>
          </x14:formula1>
          <xm:sqref>D9:E10 D27:E28 O9:P10 O27:P28</xm:sqref>
        </x14:dataValidation>
        <x14:dataValidation type="list" allowBlank="1" showInputMessage="1" showErrorMessage="1" xr:uid="{64553324-ABD9-44FC-930A-721FBF7C98DF}">
          <x14:formula1>
            <xm:f>'(参考)リスト'!$F$16:$F$21</xm:f>
          </x14:formula1>
          <xm:sqref>E15:E16 E33:E34 P15:P16 P33:P34</xm:sqref>
        </x14:dataValidation>
        <x14:dataValidation type="list" allowBlank="1" showInputMessage="1" showErrorMessage="1" xr:uid="{1B6A7AB9-76F3-49B6-A28A-80FDB22465E3}">
          <x14:formula1>
            <xm:f>'(参考)リスト'!$D$16:$D$18</xm:f>
          </x14:formula1>
          <xm:sqref>D13:E13 D31:E31 O13:P13 O31:P31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EBC12-A79F-46D4-B73D-E2BDAAF72DD3}">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685</v>
      </c>
      <c r="E5" s="648"/>
      <c r="F5" s="663"/>
      <c r="G5" s="664"/>
      <c r="H5" s="664"/>
      <c r="I5" s="664"/>
      <c r="J5" s="664"/>
      <c r="K5" s="664"/>
      <c r="L5" s="665"/>
      <c r="M5" s="662" t="s">
        <v>51</v>
      </c>
      <c r="N5" s="662" t="s">
        <v>47</v>
      </c>
      <c r="O5" s="647" t="s">
        <v>685</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513</v>
      </c>
      <c r="E11" s="648"/>
      <c r="F11" s="656"/>
      <c r="G11" s="657"/>
      <c r="H11" s="657"/>
      <c r="I11" s="657"/>
      <c r="J11" s="657"/>
      <c r="K11" s="657"/>
      <c r="L11" s="658"/>
      <c r="M11" s="632"/>
      <c r="N11" s="632" t="s">
        <v>4</v>
      </c>
      <c r="O11" s="647" t="s">
        <v>517</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357</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38" t="s">
        <v>783</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815</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805</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789</v>
      </c>
      <c r="E22" s="640"/>
      <c r="F22" s="640"/>
      <c r="G22" s="640"/>
      <c r="H22" s="640"/>
      <c r="I22" s="640"/>
      <c r="J22" s="640"/>
      <c r="K22" s="640"/>
      <c r="L22" s="641"/>
      <c r="M22" s="621" t="s">
        <v>50</v>
      </c>
      <c r="N22" s="622"/>
      <c r="O22" s="639" t="s">
        <v>814</v>
      </c>
      <c r="P22" s="640"/>
      <c r="Q22" s="640"/>
      <c r="R22" s="640"/>
      <c r="S22" s="640"/>
      <c r="T22" s="640"/>
      <c r="U22" s="640"/>
      <c r="V22" s="640"/>
      <c r="W22" s="641"/>
    </row>
    <row r="23" spans="2:23" s="30" customFormat="1" ht="20.100000000000001" customHeight="1" x14ac:dyDescent="0.2">
      <c r="B23" s="662" t="s">
        <v>51</v>
      </c>
      <c r="C23" s="662" t="s">
        <v>47</v>
      </c>
      <c r="D23" s="647" t="s">
        <v>685</v>
      </c>
      <c r="E23" s="648"/>
      <c r="F23" s="663"/>
      <c r="G23" s="664"/>
      <c r="H23" s="664"/>
      <c r="I23" s="664"/>
      <c r="J23" s="664"/>
      <c r="K23" s="664"/>
      <c r="L23" s="665"/>
      <c r="M23" s="662" t="s">
        <v>51</v>
      </c>
      <c r="N23" s="662" t="s">
        <v>47</v>
      </c>
      <c r="O23" s="647" t="s">
        <v>685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375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359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816</v>
      </c>
      <c r="F37" s="627"/>
      <c r="G37" s="627"/>
      <c r="H37" s="627"/>
      <c r="I37" s="627"/>
      <c r="J37" s="627"/>
      <c r="K37" s="627"/>
      <c r="L37" s="631"/>
      <c r="M37" s="628" t="s">
        <v>54</v>
      </c>
      <c r="N37" s="629"/>
      <c r="O37" s="630"/>
      <c r="P37" s="626" t="s">
        <v>816</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817</v>
      </c>
      <c r="E40" s="640"/>
      <c r="F40" s="640"/>
      <c r="G40" s="640"/>
      <c r="H40" s="640"/>
      <c r="I40" s="640"/>
      <c r="J40" s="640"/>
      <c r="K40" s="640"/>
      <c r="L40" s="641"/>
      <c r="M40" s="621" t="s">
        <v>50</v>
      </c>
      <c r="N40" s="622"/>
      <c r="O40" s="639" t="s">
        <v>817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2A7003F-1167-4A22-A79B-1825B4988FFA}">
      <formula1>INDIRECT(D13)</formula1>
    </dataValidation>
    <dataValidation type="list" allowBlank="1" showInputMessage="1" showErrorMessage="1" sqref="D11:E12 D29:E30 O11:P12 O29:P30" xr:uid="{CC578ABE-7D35-480F-9481-7BC7FFE34BB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CDB82CC-34FF-4547-B574-4CAAD6B372AF}">
          <x14:formula1>
            <xm:f>'(参考)リスト'!$D$16:$D$18</xm:f>
          </x14:formula1>
          <xm:sqref>D13:E13 D31:E31 O13:P13 O31:P31</xm:sqref>
        </x14:dataValidation>
        <x14:dataValidation type="list" allowBlank="1" showInputMessage="1" showErrorMessage="1" xr:uid="{BDA3C67B-E3B0-480F-B069-9A4982FDA60B}">
          <x14:formula1>
            <xm:f>'(参考)リスト'!$F$16:$F$21</xm:f>
          </x14:formula1>
          <xm:sqref>E15:E16 E33:E34 P15:P16 P33:P34</xm:sqref>
        </x14:dataValidation>
        <x14:dataValidation type="list" allowBlank="1" showInputMessage="1" showErrorMessage="1" xr:uid="{EB681664-35FC-49D1-B578-0CF96497945C}">
          <x14:formula1>
            <xm:f>'(参考)リスト'!$B$16:$B$20</xm:f>
          </x14:formula1>
          <xm:sqref>D9:E10 D27:E28 O9:P10 O27:P28</xm:sqref>
        </x14:dataValidation>
        <x14:dataValidation type="list" allowBlank="1" showInputMessage="1" showErrorMessage="1" xr:uid="{A8DEF1AD-77D4-4FA2-809A-40931F6C2019}">
          <x14:formula1>
            <xm:f>'(参考)リスト'!$G$16:$G$20</xm:f>
          </x14:formula1>
          <xm:sqref>D17:E17 D35:E35 O17:P17 O35:P35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5F6BF-A3A9-46A8-AEC6-A9D8784A0501}">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686</v>
      </c>
      <c r="E5" s="648"/>
      <c r="F5" s="663"/>
      <c r="G5" s="664"/>
      <c r="H5" s="664"/>
      <c r="I5" s="664"/>
      <c r="J5" s="664"/>
      <c r="K5" s="664"/>
      <c r="L5" s="665"/>
      <c r="M5" s="662" t="s">
        <v>51</v>
      </c>
      <c r="N5" s="662" t="s">
        <v>47</v>
      </c>
      <c r="O5" s="647" t="s">
        <v>686</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513</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357</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781</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38" t="s">
        <v>818</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819</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1234</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1237</v>
      </c>
      <c r="E22" s="640"/>
      <c r="F22" s="640"/>
      <c r="G22" s="640"/>
      <c r="H22" s="640"/>
      <c r="I22" s="640"/>
      <c r="J22" s="640"/>
      <c r="K22" s="640"/>
      <c r="L22" s="641"/>
      <c r="M22" s="621" t="s">
        <v>50</v>
      </c>
      <c r="N22" s="622"/>
      <c r="O22" s="639" t="s">
        <v>785</v>
      </c>
      <c r="P22" s="640"/>
      <c r="Q22" s="640"/>
      <c r="R22" s="640"/>
      <c r="S22" s="640"/>
      <c r="T22" s="640"/>
      <c r="U22" s="640"/>
      <c r="V22" s="640"/>
      <c r="W22" s="641"/>
    </row>
    <row r="23" spans="2:23" s="30" customFormat="1" ht="20.100000000000001" customHeight="1" x14ac:dyDescent="0.2">
      <c r="B23" s="662" t="s">
        <v>51</v>
      </c>
      <c r="C23" s="662" t="s">
        <v>47</v>
      </c>
      <c r="D23" s="647" t="s">
        <v>686</v>
      </c>
      <c r="E23" s="648"/>
      <c r="F23" s="663"/>
      <c r="G23" s="664"/>
      <c r="H23" s="664"/>
      <c r="I23" s="664"/>
      <c r="J23" s="664"/>
      <c r="K23" s="664"/>
      <c r="L23" s="665"/>
      <c r="M23" s="662" t="s">
        <v>51</v>
      </c>
      <c r="N23" s="662" t="s">
        <v>47</v>
      </c>
      <c r="O23" s="647" t="s">
        <v>686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820</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787</v>
      </c>
      <c r="F39" s="627"/>
      <c r="G39" s="627"/>
      <c r="H39" s="645" t="s">
        <v>8</v>
      </c>
      <c r="I39" s="646"/>
      <c r="J39" s="642"/>
      <c r="K39" s="643"/>
      <c r="L39" s="644"/>
      <c r="M39" s="623" t="s">
        <v>302</v>
      </c>
      <c r="N39" s="624"/>
      <c r="O39" s="625"/>
      <c r="P39" s="626" t="s">
        <v>1234</v>
      </c>
      <c r="Q39" s="627"/>
      <c r="R39" s="627"/>
      <c r="S39" s="645" t="s">
        <v>8</v>
      </c>
      <c r="T39" s="646"/>
      <c r="U39" s="642"/>
      <c r="V39" s="643"/>
      <c r="W39" s="644"/>
    </row>
    <row r="40" spans="2:24" s="30" customFormat="1" ht="17.100000000000001" customHeight="1" x14ac:dyDescent="0.2">
      <c r="B40" s="621" t="s">
        <v>50</v>
      </c>
      <c r="C40" s="622"/>
      <c r="D40" s="639" t="s">
        <v>789</v>
      </c>
      <c r="E40" s="640"/>
      <c r="F40" s="640"/>
      <c r="G40" s="640"/>
      <c r="H40" s="640"/>
      <c r="I40" s="640"/>
      <c r="J40" s="640"/>
      <c r="K40" s="640"/>
      <c r="L40" s="641"/>
      <c r="M40" s="621" t="s">
        <v>50</v>
      </c>
      <c r="N40" s="622"/>
      <c r="O40" s="639" t="s">
        <v>1237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9DDB14F0-4F40-4398-AAA1-C582BC44CBFB}">
      <formula1>INDIRECT(D9)</formula1>
    </dataValidation>
    <dataValidation type="list" allowBlank="1" showInputMessage="1" showErrorMessage="1" sqref="D14:E14 D32:E32 O14:P14 O32:P32" xr:uid="{DACCAC1A-BABA-4A68-9AF7-D3547CC7B47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B823806-9775-4523-BD57-43CE9D20F6D3}">
          <x14:formula1>
            <xm:f>'(参考)リスト'!$G$16:$G$20</xm:f>
          </x14:formula1>
          <xm:sqref>D17:E17 D35:E35 O17:P17 O35:P35</xm:sqref>
        </x14:dataValidation>
        <x14:dataValidation type="list" allowBlank="1" showInputMessage="1" showErrorMessage="1" xr:uid="{FA2CA87D-1F77-444C-9B87-408B16C509E5}">
          <x14:formula1>
            <xm:f>'(参考)リスト'!$B$16:$B$20</xm:f>
          </x14:formula1>
          <xm:sqref>D9:E10 D27:E28 O9:P10 O27:P28</xm:sqref>
        </x14:dataValidation>
        <x14:dataValidation type="list" allowBlank="1" showInputMessage="1" showErrorMessage="1" xr:uid="{1DBBF499-76E5-4284-A4E2-3B8BF6CE0E90}">
          <x14:formula1>
            <xm:f>'(参考)リスト'!$F$16:$F$21</xm:f>
          </x14:formula1>
          <xm:sqref>E15:E16 E33:E34 P15:P16 P33:P34</xm:sqref>
        </x14:dataValidation>
        <x14:dataValidation type="list" allowBlank="1" showInputMessage="1" showErrorMessage="1" xr:uid="{2E85FF5C-D5B7-4380-92DB-4D1622128426}">
          <x14:formula1>
            <xm:f>'(参考)リスト'!$D$16:$D$18</xm:f>
          </x14:formula1>
          <xm:sqref>D13:E13 D31:E31 O13:P13 O31:P31</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C51ED-2646-4EA0-8149-E16E57343705}">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687</v>
      </c>
      <c r="E5" s="648"/>
      <c r="F5" s="663"/>
      <c r="G5" s="664"/>
      <c r="H5" s="664"/>
      <c r="I5" s="664"/>
      <c r="J5" s="664"/>
      <c r="K5" s="664"/>
      <c r="L5" s="665"/>
      <c r="M5" s="662" t="s">
        <v>51</v>
      </c>
      <c r="N5" s="662" t="s">
        <v>47</v>
      </c>
      <c r="O5" s="647" t="s">
        <v>687</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509</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368</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821</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822</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823</v>
      </c>
      <c r="E22" s="640"/>
      <c r="F22" s="640"/>
      <c r="G22" s="640"/>
      <c r="H22" s="640"/>
      <c r="I22" s="640"/>
      <c r="J22" s="640"/>
      <c r="K22" s="640"/>
      <c r="L22" s="641"/>
      <c r="M22" s="621" t="s">
        <v>50</v>
      </c>
      <c r="N22" s="622"/>
      <c r="O22" s="639" t="s">
        <v>780</v>
      </c>
      <c r="P22" s="640"/>
      <c r="Q22" s="640"/>
      <c r="R22" s="640"/>
      <c r="S22" s="640"/>
      <c r="T22" s="640"/>
      <c r="U22" s="640"/>
      <c r="V22" s="640"/>
      <c r="W22" s="641"/>
    </row>
    <row r="23" spans="2:23" s="30" customFormat="1" ht="20.100000000000001" customHeight="1" x14ac:dyDescent="0.2">
      <c r="B23" s="662" t="s">
        <v>51</v>
      </c>
      <c r="C23" s="662" t="s">
        <v>47</v>
      </c>
      <c r="D23" s="647" t="s">
        <v>687</v>
      </c>
      <c r="E23" s="648"/>
      <c r="F23" s="663"/>
      <c r="G23" s="664"/>
      <c r="H23" s="664"/>
      <c r="I23" s="664"/>
      <c r="J23" s="664"/>
      <c r="K23" s="664"/>
      <c r="L23" s="665"/>
      <c r="M23" s="662" t="s">
        <v>51</v>
      </c>
      <c r="N23" s="662" t="s">
        <v>47</v>
      </c>
      <c r="O23" s="647" t="s">
        <v>687</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375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359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38" t="s">
        <v>824</v>
      </c>
      <c r="Q36" s="188"/>
      <c r="R36" s="188"/>
      <c r="S36" s="188"/>
      <c r="T36" s="188"/>
      <c r="U36" s="188"/>
      <c r="V36" s="188"/>
      <c r="W36" s="189"/>
    </row>
    <row r="37" spans="2:24" s="30" customFormat="1" ht="17.100000000000001" customHeight="1" x14ac:dyDescent="0.2">
      <c r="B37" s="628" t="s">
        <v>54</v>
      </c>
      <c r="C37" s="629"/>
      <c r="D37" s="630"/>
      <c r="E37" s="626" t="s">
        <v>816</v>
      </c>
      <c r="F37" s="627"/>
      <c r="G37" s="627"/>
      <c r="H37" s="627"/>
      <c r="I37" s="627"/>
      <c r="J37" s="627"/>
      <c r="K37" s="627"/>
      <c r="L37" s="631"/>
      <c r="M37" s="628" t="s">
        <v>54</v>
      </c>
      <c r="N37" s="629"/>
      <c r="O37" s="630"/>
      <c r="P37" s="626" t="s">
        <v>777</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817</v>
      </c>
      <c r="E40" s="640"/>
      <c r="F40" s="640"/>
      <c r="G40" s="640"/>
      <c r="H40" s="640"/>
      <c r="I40" s="640"/>
      <c r="J40" s="640"/>
      <c r="K40" s="640"/>
      <c r="L40" s="641"/>
      <c r="M40" s="621" t="s">
        <v>50</v>
      </c>
      <c r="N40" s="622"/>
      <c r="O40" s="639" t="s">
        <v>816</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6ECC954B-F166-423E-95E4-28E789FD4257}">
      <formula1>INDIRECT(D13)</formula1>
    </dataValidation>
    <dataValidation type="list" allowBlank="1" showInputMessage="1" showErrorMessage="1" sqref="D11:E12 D29:E30 O11:P12 O29:P30" xr:uid="{7175EA80-7701-46B4-9ED1-ECF10C828EE3}">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994DF40-CF02-4697-A6F4-A78C8A9C98BE}">
          <x14:formula1>
            <xm:f>'(参考)リスト'!$D$16:$D$18</xm:f>
          </x14:formula1>
          <xm:sqref>D13:E13 D31:E31 O13:P13 O31:P31</xm:sqref>
        </x14:dataValidation>
        <x14:dataValidation type="list" allowBlank="1" showInputMessage="1" showErrorMessage="1" xr:uid="{6202D413-2B56-471E-BD47-BCE35AE2DD48}">
          <x14:formula1>
            <xm:f>'(参考)リスト'!$F$16:$F$21</xm:f>
          </x14:formula1>
          <xm:sqref>E15:E16 E33:E34 P15:P16 P33:P34</xm:sqref>
        </x14:dataValidation>
        <x14:dataValidation type="list" allowBlank="1" showInputMessage="1" showErrorMessage="1" xr:uid="{356E132F-42A8-4F71-83AE-D5A9273CEF25}">
          <x14:formula1>
            <xm:f>'(参考)リスト'!$B$16:$B$20</xm:f>
          </x14:formula1>
          <xm:sqref>D9:E10 D27:E28 O9:P10 O27:P28</xm:sqref>
        </x14:dataValidation>
        <x14:dataValidation type="list" allowBlank="1" showInputMessage="1" showErrorMessage="1" xr:uid="{11CE1411-5F99-46AB-8BA0-B70801FC642F}">
          <x14:formula1>
            <xm:f>'(参考)リスト'!$G$16:$G$20</xm:f>
          </x14:formula1>
          <xm:sqref>D17:E17 D35:E35 O17:P17 O35:P35</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5E724-99DD-47AC-BEE8-B87525B44A5D}">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688</v>
      </c>
      <c r="E5" s="648"/>
      <c r="F5" s="663"/>
      <c r="G5" s="664"/>
      <c r="H5" s="664"/>
      <c r="I5" s="664"/>
      <c r="J5" s="664"/>
      <c r="K5" s="664"/>
      <c r="L5" s="665"/>
      <c r="M5" s="662" t="s">
        <v>51</v>
      </c>
      <c r="N5" s="662" t="s">
        <v>47</v>
      </c>
      <c r="O5" s="647" t="s">
        <v>688</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510</v>
      </c>
      <c r="E11" s="648"/>
      <c r="F11" s="656"/>
      <c r="G11" s="657"/>
      <c r="H11" s="657"/>
      <c r="I11" s="657"/>
      <c r="J11" s="657"/>
      <c r="K11" s="657"/>
      <c r="L11" s="658"/>
      <c r="M11" s="632"/>
      <c r="N11" s="632" t="s">
        <v>4</v>
      </c>
      <c r="O11" s="647" t="s">
        <v>510</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780</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797</v>
      </c>
      <c r="E22" s="640"/>
      <c r="F22" s="640"/>
      <c r="G22" s="640"/>
      <c r="H22" s="640"/>
      <c r="I22" s="640"/>
      <c r="J22" s="640"/>
      <c r="K22" s="640"/>
      <c r="L22" s="641"/>
      <c r="M22" s="621" t="s">
        <v>50</v>
      </c>
      <c r="N22" s="622"/>
      <c r="O22" s="639" t="s">
        <v>828</v>
      </c>
      <c r="P22" s="640"/>
      <c r="Q22" s="640"/>
      <c r="R22" s="640"/>
      <c r="S22" s="640"/>
      <c r="T22" s="640"/>
      <c r="U22" s="640"/>
      <c r="V22" s="640"/>
      <c r="W22" s="641"/>
    </row>
    <row r="23" spans="2:23" s="30" customFormat="1" ht="20.100000000000001" customHeight="1" x14ac:dyDescent="0.2">
      <c r="B23" s="662" t="s">
        <v>51</v>
      </c>
      <c r="C23" s="662" t="s">
        <v>47</v>
      </c>
      <c r="D23" s="647" t="s">
        <v>688</v>
      </c>
      <c r="E23" s="648"/>
      <c r="F23" s="663"/>
      <c r="G23" s="664"/>
      <c r="H23" s="664"/>
      <c r="I23" s="664"/>
      <c r="J23" s="664"/>
      <c r="K23" s="664"/>
      <c r="L23" s="665"/>
      <c r="M23" s="662" t="s">
        <v>51</v>
      </c>
      <c r="N23" s="662" t="s">
        <v>47</v>
      </c>
      <c r="O23" s="647" t="s">
        <v>688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780</v>
      </c>
      <c r="F37" s="627"/>
      <c r="G37" s="627"/>
      <c r="H37" s="627"/>
      <c r="I37" s="627"/>
      <c r="J37" s="627"/>
      <c r="K37" s="627"/>
      <c r="L37" s="631"/>
      <c r="M37" s="628" t="s">
        <v>54</v>
      </c>
      <c r="N37" s="629"/>
      <c r="O37" s="630"/>
      <c r="P37" s="626" t="s">
        <v>777</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828</v>
      </c>
      <c r="E40" s="640"/>
      <c r="F40" s="640"/>
      <c r="G40" s="640"/>
      <c r="H40" s="640"/>
      <c r="I40" s="640"/>
      <c r="J40" s="640"/>
      <c r="K40" s="640"/>
      <c r="L40" s="641"/>
      <c r="M40" s="621" t="s">
        <v>50</v>
      </c>
      <c r="N40" s="622"/>
      <c r="O40" s="639" t="s">
        <v>780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038C29A-AE06-4413-8284-DAEE989023CB}">
      <formula1>INDIRECT(D9)</formula1>
    </dataValidation>
    <dataValidation type="list" allowBlank="1" showInputMessage="1" showErrorMessage="1" sqref="D14:E14 D32:E32 O14:P14 O32:P32" xr:uid="{12562FFE-3C8A-4EB9-A107-65B5AD26DE1A}">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C9FBEE5-5668-499D-BFE6-C67E63A806F0}">
          <x14:formula1>
            <xm:f>'(参考)リスト'!$G$16:$G$20</xm:f>
          </x14:formula1>
          <xm:sqref>D17:E17 D35:E35 O17:P17 O35:P35</xm:sqref>
        </x14:dataValidation>
        <x14:dataValidation type="list" allowBlank="1" showInputMessage="1" showErrorMessage="1" xr:uid="{C5DE46E7-9CD1-49F6-A8B1-F651FF927C6A}">
          <x14:formula1>
            <xm:f>'(参考)リスト'!$B$16:$B$20</xm:f>
          </x14:formula1>
          <xm:sqref>D9:E10 D27:E28 O9:P10 O27:P28</xm:sqref>
        </x14:dataValidation>
        <x14:dataValidation type="list" allowBlank="1" showInputMessage="1" showErrorMessage="1" xr:uid="{5C236E3E-7D7A-4A92-A58D-FB5F564927B5}">
          <x14:formula1>
            <xm:f>'(参考)リスト'!$F$16:$F$21</xm:f>
          </x14:formula1>
          <xm:sqref>E15:E16 E33:E34 P15:P16 P33:P34</xm:sqref>
        </x14:dataValidation>
        <x14:dataValidation type="list" allowBlank="1" showInputMessage="1" showErrorMessage="1" xr:uid="{711A7627-8B41-453A-B785-8EFE9B39B605}">
          <x14:formula1>
            <xm:f>'(参考)リスト'!$D$16:$D$18</xm:f>
          </x14:formula1>
          <xm:sqref>D13:E13 D31:E31 O13:P13 O31:P31</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E6ED5-AF61-4629-9D7D-6B1082987B18}">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688</v>
      </c>
      <c r="E5" s="648"/>
      <c r="F5" s="663"/>
      <c r="G5" s="664"/>
      <c r="H5" s="664"/>
      <c r="I5" s="664"/>
      <c r="J5" s="664"/>
      <c r="K5" s="664"/>
      <c r="L5" s="665"/>
      <c r="M5" s="662" t="s">
        <v>51</v>
      </c>
      <c r="N5" s="662" t="s">
        <v>47</v>
      </c>
      <c r="O5" s="647" t="s">
        <v>688</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5</v>
      </c>
      <c r="E7" s="635"/>
      <c r="F7" s="656"/>
      <c r="G7" s="657"/>
      <c r="H7" s="657"/>
      <c r="I7" s="657"/>
      <c r="J7" s="657"/>
      <c r="K7" s="657"/>
      <c r="L7" s="658"/>
      <c r="M7" s="632"/>
      <c r="N7" s="632" t="s">
        <v>2</v>
      </c>
      <c r="O7" s="634">
        <v>6</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350</v>
      </c>
      <c r="E9" s="648"/>
      <c r="F9" s="656"/>
      <c r="G9" s="657"/>
      <c r="H9" s="657"/>
      <c r="I9" s="657"/>
      <c r="J9" s="657"/>
      <c r="K9" s="657"/>
      <c r="L9" s="658"/>
      <c r="M9" s="632" t="s">
        <v>48</v>
      </c>
      <c r="N9" s="632" t="s">
        <v>3</v>
      </c>
      <c r="O9" s="647" t="s">
        <v>350</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375</v>
      </c>
      <c r="E11" s="648"/>
      <c r="F11" s="656"/>
      <c r="G11" s="657"/>
      <c r="H11" s="657"/>
      <c r="I11" s="657"/>
      <c r="J11" s="657"/>
      <c r="K11" s="657"/>
      <c r="L11" s="658"/>
      <c r="M11" s="632"/>
      <c r="N11" s="632" t="s">
        <v>4</v>
      </c>
      <c r="O11" s="647" t="s">
        <v>375</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359</v>
      </c>
      <c r="E14" s="652"/>
      <c r="F14" s="656"/>
      <c r="G14" s="657"/>
      <c r="H14" s="657"/>
      <c r="I14" s="657"/>
      <c r="J14" s="657"/>
      <c r="K14" s="657"/>
      <c r="L14" s="658"/>
      <c r="M14" s="621" t="s">
        <v>49</v>
      </c>
      <c r="N14" s="622"/>
      <c r="O14" s="651" t="s">
        <v>359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816</v>
      </c>
      <c r="F19" s="627"/>
      <c r="G19" s="627"/>
      <c r="H19" s="627"/>
      <c r="I19" s="627"/>
      <c r="J19" s="627"/>
      <c r="K19" s="627"/>
      <c r="L19" s="631"/>
      <c r="M19" s="628" t="s">
        <v>54</v>
      </c>
      <c r="N19" s="629"/>
      <c r="O19" s="630"/>
      <c r="P19" s="626" t="s">
        <v>816</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817</v>
      </c>
      <c r="E22" s="640"/>
      <c r="F22" s="640"/>
      <c r="G22" s="640"/>
      <c r="H22" s="640"/>
      <c r="I22" s="640"/>
      <c r="J22" s="640"/>
      <c r="K22" s="640"/>
      <c r="L22" s="641"/>
      <c r="M22" s="621" t="s">
        <v>50</v>
      </c>
      <c r="N22" s="622"/>
      <c r="O22" s="639" t="s">
        <v>817</v>
      </c>
      <c r="P22" s="640"/>
      <c r="Q22" s="640"/>
      <c r="R22" s="640"/>
      <c r="S22" s="640"/>
      <c r="T22" s="640"/>
      <c r="U22" s="640"/>
      <c r="V22" s="640"/>
      <c r="W22" s="641"/>
    </row>
    <row r="23" spans="2:23" s="30" customFormat="1" ht="20.100000000000001" customHeight="1" x14ac:dyDescent="0.2">
      <c r="B23" s="662" t="s">
        <v>51</v>
      </c>
      <c r="C23" s="662" t="s">
        <v>47</v>
      </c>
      <c r="D23" s="647" t="s">
        <v>688</v>
      </c>
      <c r="E23" s="648"/>
      <c r="F23" s="663"/>
      <c r="G23" s="664"/>
      <c r="H23" s="664"/>
      <c r="I23" s="664"/>
      <c r="J23" s="664"/>
      <c r="K23" s="664"/>
      <c r="L23" s="665"/>
      <c r="M23" s="662" t="s">
        <v>51</v>
      </c>
      <c r="N23" s="662" t="s">
        <v>47</v>
      </c>
      <c r="O23" s="647" t="s">
        <v>689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7</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829</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777</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816</v>
      </c>
      <c r="E40" s="640"/>
      <c r="F40" s="640"/>
      <c r="G40" s="640"/>
      <c r="H40" s="640"/>
      <c r="I40" s="640"/>
      <c r="J40" s="640"/>
      <c r="K40" s="640"/>
      <c r="L40" s="641"/>
      <c r="M40" s="621" t="s">
        <v>50</v>
      </c>
      <c r="N40" s="622"/>
      <c r="O40" s="639" t="s">
        <v>796</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5C6DA02-456E-4257-895F-D9B58884D9BD}">
      <formula1>INDIRECT(D13)</formula1>
    </dataValidation>
    <dataValidation type="list" allowBlank="1" showInputMessage="1" showErrorMessage="1" sqref="D11:E12 D29:E30 O11:P12 O29:P30" xr:uid="{16EA0F54-65A2-4C7C-B5E6-297354691F9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CC32E9-9A98-41B3-990A-64C843E091BC}">
          <x14:formula1>
            <xm:f>'(参考)リスト'!$D$16:$D$18</xm:f>
          </x14:formula1>
          <xm:sqref>D13:E13 D31:E31 O13:P13 O31:P31</xm:sqref>
        </x14:dataValidation>
        <x14:dataValidation type="list" allowBlank="1" showInputMessage="1" showErrorMessage="1" xr:uid="{BEDC1BFF-C878-4CD6-92F4-BBDEFC44590B}">
          <x14:formula1>
            <xm:f>'(参考)リスト'!$F$16:$F$21</xm:f>
          </x14:formula1>
          <xm:sqref>E15:E16 E33:E34 P15:P16 P33:P34</xm:sqref>
        </x14:dataValidation>
        <x14:dataValidation type="list" allowBlank="1" showInputMessage="1" showErrorMessage="1" xr:uid="{5F7CB6FE-9607-45E8-B0B1-2A62A13475E8}">
          <x14:formula1>
            <xm:f>'(参考)リスト'!$B$16:$B$20</xm:f>
          </x14:formula1>
          <xm:sqref>D9:E10 D27:E28 O9:P10 O27:P28</xm:sqref>
        </x14:dataValidation>
        <x14:dataValidation type="list" allowBlank="1" showInputMessage="1" showErrorMessage="1" xr:uid="{83E9BA5F-5551-4705-B1A0-C38ECF2470C9}">
          <x14:formula1>
            <xm:f>'(参考)リスト'!$G$16:$G$20</xm:f>
          </x14:formula1>
          <xm:sqref>D17:E17 D35:E35 O17:P17 O35:P35</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942B8-59CA-4368-A1E4-D46486E5C67F}">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689</v>
      </c>
      <c r="E5" s="648"/>
      <c r="F5" s="663"/>
      <c r="G5" s="664"/>
      <c r="H5" s="664"/>
      <c r="I5" s="664"/>
      <c r="J5" s="664"/>
      <c r="K5" s="664"/>
      <c r="L5" s="665"/>
      <c r="M5" s="662" t="s">
        <v>51</v>
      </c>
      <c r="N5" s="662" t="s">
        <v>47</v>
      </c>
      <c r="O5" s="647" t="s">
        <v>689</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509</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1236</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1237</v>
      </c>
      <c r="E22" s="640"/>
      <c r="F22" s="640"/>
      <c r="G22" s="640"/>
      <c r="H22" s="640"/>
      <c r="I22" s="640"/>
      <c r="J22" s="640"/>
      <c r="K22" s="640"/>
      <c r="L22" s="641"/>
      <c r="M22" s="621" t="s">
        <v>50</v>
      </c>
      <c r="N22" s="622"/>
      <c r="O22" s="639" t="s">
        <v>797</v>
      </c>
      <c r="P22" s="640"/>
      <c r="Q22" s="640"/>
      <c r="R22" s="640"/>
      <c r="S22" s="640"/>
      <c r="T22" s="640"/>
      <c r="U22" s="640"/>
      <c r="V22" s="640"/>
      <c r="W22" s="641"/>
    </row>
    <row r="23" spans="2:23" s="30" customFormat="1" ht="20.100000000000001" customHeight="1" x14ac:dyDescent="0.2">
      <c r="B23" s="662" t="s">
        <v>51</v>
      </c>
      <c r="C23" s="662" t="s">
        <v>47</v>
      </c>
      <c r="D23" s="647" t="s">
        <v>689</v>
      </c>
      <c r="E23" s="648"/>
      <c r="F23" s="663"/>
      <c r="G23" s="664"/>
      <c r="H23" s="664"/>
      <c r="I23" s="664"/>
      <c r="J23" s="664"/>
      <c r="K23" s="664"/>
      <c r="L23" s="665"/>
      <c r="M23" s="662" t="s">
        <v>51</v>
      </c>
      <c r="N23" s="662" t="s">
        <v>47</v>
      </c>
      <c r="O23" s="647" t="s">
        <v>689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5</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375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778</v>
      </c>
      <c r="F37" s="627"/>
      <c r="G37" s="627"/>
      <c r="H37" s="627"/>
      <c r="I37" s="627"/>
      <c r="J37" s="627"/>
      <c r="K37" s="627"/>
      <c r="L37" s="631"/>
      <c r="M37" s="628" t="s">
        <v>54</v>
      </c>
      <c r="N37" s="629"/>
      <c r="O37" s="630"/>
      <c r="P37" s="626" t="s">
        <v>816</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797</v>
      </c>
      <c r="E40" s="640"/>
      <c r="F40" s="640"/>
      <c r="G40" s="640"/>
      <c r="H40" s="640"/>
      <c r="I40" s="640"/>
      <c r="J40" s="640"/>
      <c r="K40" s="640"/>
      <c r="L40" s="641"/>
      <c r="M40" s="621" t="s">
        <v>50</v>
      </c>
      <c r="N40" s="622"/>
      <c r="O40" s="639" t="s">
        <v>817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AC2B700B-962F-4453-8C27-9798A9519D86}">
      <formula1>INDIRECT(D9)</formula1>
    </dataValidation>
    <dataValidation type="list" allowBlank="1" showInputMessage="1" showErrorMessage="1" sqref="D14:E14 D32:E32 O14:P14 O32:P32" xr:uid="{7F960592-E37F-424B-9536-E0D491EEBA41}">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9E89AB5-20AF-4E4A-9E6B-162AFF6EE156}">
          <x14:formula1>
            <xm:f>'(参考)リスト'!$G$16:$G$20</xm:f>
          </x14:formula1>
          <xm:sqref>D17:E17 D35:E35 O17:P17 O35:P35</xm:sqref>
        </x14:dataValidation>
        <x14:dataValidation type="list" allowBlank="1" showInputMessage="1" showErrorMessage="1" xr:uid="{C5E5D427-8639-4D7E-94C9-09B9EF9195AE}">
          <x14:formula1>
            <xm:f>'(参考)リスト'!$B$16:$B$20</xm:f>
          </x14:formula1>
          <xm:sqref>D9:E10 D27:E28 O9:P10 O27:P28</xm:sqref>
        </x14:dataValidation>
        <x14:dataValidation type="list" allowBlank="1" showInputMessage="1" showErrorMessage="1" xr:uid="{8E092E76-D242-49EE-9BF9-10D428DE60DF}">
          <x14:formula1>
            <xm:f>'(参考)リスト'!$F$16:$F$21</xm:f>
          </x14:formula1>
          <xm:sqref>E15:E16 E33:E34 P15:P16 P33:P34</xm:sqref>
        </x14:dataValidation>
        <x14:dataValidation type="list" allowBlank="1" showInputMessage="1" showErrorMessage="1" xr:uid="{0D515527-D8D4-425B-836E-ADD3619803C7}">
          <x14:formula1>
            <xm:f>'(参考)リスト'!$D$16:$D$18</xm:f>
          </x14:formula1>
          <xm:sqref>D13:E13 D31:E31 O13:P13 O31:P31</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87EBC-5A6D-419E-927A-44484B90D12C}">
  <dimension ref="B1:X45"/>
  <sheetViews>
    <sheetView showGridLines="0" showZeros="0" view="pageBreakPreview" topLeftCell="A14"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690</v>
      </c>
      <c r="E5" s="648"/>
      <c r="F5" s="663"/>
      <c r="G5" s="664"/>
      <c r="H5" s="664"/>
      <c r="I5" s="664"/>
      <c r="J5" s="664"/>
      <c r="K5" s="664"/>
      <c r="L5" s="665"/>
      <c r="M5" s="662" t="s">
        <v>51</v>
      </c>
      <c r="N5" s="662" t="s">
        <v>47</v>
      </c>
      <c r="O5" s="647" t="s">
        <v>690</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510</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368</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38" t="s">
        <v>830</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831</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797</v>
      </c>
      <c r="E22" s="640"/>
      <c r="F22" s="640"/>
      <c r="G22" s="640"/>
      <c r="H22" s="640"/>
      <c r="I22" s="640"/>
      <c r="J22" s="640"/>
      <c r="K22" s="640"/>
      <c r="L22" s="641"/>
      <c r="M22" s="621" t="s">
        <v>50</v>
      </c>
      <c r="N22" s="622"/>
      <c r="O22" s="639" t="s">
        <v>823</v>
      </c>
      <c r="P22" s="640"/>
      <c r="Q22" s="640"/>
      <c r="R22" s="640"/>
      <c r="S22" s="640"/>
      <c r="T22" s="640"/>
      <c r="U22" s="640"/>
      <c r="V22" s="640"/>
      <c r="W22" s="641"/>
    </row>
    <row r="23" spans="2:23" s="30" customFormat="1" ht="20.100000000000001" customHeight="1" x14ac:dyDescent="0.2">
      <c r="B23" s="662" t="s">
        <v>51</v>
      </c>
      <c r="C23" s="662" t="s">
        <v>47</v>
      </c>
      <c r="D23" s="647" t="s">
        <v>690</v>
      </c>
      <c r="E23" s="648"/>
      <c r="F23" s="663"/>
      <c r="G23" s="664"/>
      <c r="H23" s="664"/>
      <c r="I23" s="664"/>
      <c r="J23" s="664"/>
      <c r="K23" s="664"/>
      <c r="L23" s="665"/>
      <c r="M23" s="662" t="s">
        <v>51</v>
      </c>
      <c r="N23" s="662" t="s">
        <v>47</v>
      </c>
      <c r="O23" s="647" t="s">
        <v>690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515</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62</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62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832</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833</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1254</v>
      </c>
      <c r="E40" s="640"/>
      <c r="F40" s="640"/>
      <c r="G40" s="640"/>
      <c r="H40" s="640"/>
      <c r="I40" s="640"/>
      <c r="J40" s="640"/>
      <c r="K40" s="640"/>
      <c r="L40" s="641"/>
      <c r="M40" s="621" t="s">
        <v>50</v>
      </c>
      <c r="N40" s="622"/>
      <c r="O40" s="639" t="s">
        <v>797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3F4A5C1-9712-408C-861D-49E89DFE7B15}">
      <formula1>INDIRECT(D13)</formula1>
    </dataValidation>
    <dataValidation type="list" allowBlank="1" showInputMessage="1" showErrorMessage="1" sqref="D11:E12 D29:E30 O11:P12 O29:P30" xr:uid="{4463B4C3-49F3-4DCF-8FC4-84E2BD032501}">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F4A1FE-7E62-4DAD-B304-461D635C5C95}">
          <x14:formula1>
            <xm:f>'(参考)リスト'!$D$16:$D$18</xm:f>
          </x14:formula1>
          <xm:sqref>D13:E13 D31:E31 O13:P13 O31:P31</xm:sqref>
        </x14:dataValidation>
        <x14:dataValidation type="list" allowBlank="1" showInputMessage="1" showErrorMessage="1" xr:uid="{8FEBC882-6AE1-4A97-9BD2-5A598B1E7D2A}">
          <x14:formula1>
            <xm:f>'(参考)リスト'!$F$16:$F$21</xm:f>
          </x14:formula1>
          <xm:sqref>E15:E16 E33:E34 P15:P16 P33:P34</xm:sqref>
        </x14:dataValidation>
        <x14:dataValidation type="list" allowBlank="1" showInputMessage="1" showErrorMessage="1" xr:uid="{552D79BD-ED8E-4FCB-A6EA-F8E316ECE4C2}">
          <x14:formula1>
            <xm:f>'(参考)リスト'!$B$16:$B$20</xm:f>
          </x14:formula1>
          <xm:sqref>D9:E10 D27:E28 O9:P10 O27:P28</xm:sqref>
        </x14:dataValidation>
        <x14:dataValidation type="list" allowBlank="1" showInputMessage="1" showErrorMessage="1" xr:uid="{DE8DE7B2-9A70-43DE-B920-60A96A0C8E72}">
          <x14:formula1>
            <xm:f>'(参考)リスト'!$G$16:$G$20</xm:f>
          </x14:formula1>
          <xm:sqref>D17:E17 D35:E35 O17:P17 O35:P35</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9B686-C0BD-4C80-A95B-4D6CB2C29C30}">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691</v>
      </c>
      <c r="E5" s="648"/>
      <c r="F5" s="663"/>
      <c r="G5" s="664"/>
      <c r="H5" s="664"/>
      <c r="I5" s="664"/>
      <c r="J5" s="664"/>
      <c r="K5" s="664"/>
      <c r="L5" s="665"/>
      <c r="M5" s="662" t="s">
        <v>51</v>
      </c>
      <c r="N5" s="662" t="s">
        <v>47</v>
      </c>
      <c r="O5" s="647" t="s">
        <v>691</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510</v>
      </c>
      <c r="E11" s="648"/>
      <c r="F11" s="656"/>
      <c r="G11" s="657"/>
      <c r="H11" s="657"/>
      <c r="I11" s="657"/>
      <c r="J11" s="657"/>
      <c r="K11" s="657"/>
      <c r="L11" s="658"/>
      <c r="M11" s="632"/>
      <c r="N11" s="632" t="s">
        <v>4</v>
      </c>
      <c r="O11" s="647" t="s">
        <v>509</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780</v>
      </c>
      <c r="E22" s="640"/>
      <c r="F22" s="640"/>
      <c r="G22" s="640"/>
      <c r="H22" s="640"/>
      <c r="I22" s="640"/>
      <c r="J22" s="640"/>
      <c r="K22" s="640"/>
      <c r="L22" s="641"/>
      <c r="M22" s="621" t="s">
        <v>50</v>
      </c>
      <c r="N22" s="622"/>
      <c r="O22" s="639" t="s">
        <v>797</v>
      </c>
      <c r="P22" s="640"/>
      <c r="Q22" s="640"/>
      <c r="R22" s="640"/>
      <c r="S22" s="640"/>
      <c r="T22" s="640"/>
      <c r="U22" s="640"/>
      <c r="V22" s="640"/>
      <c r="W22" s="641"/>
    </row>
    <row r="23" spans="2:23" s="30" customFormat="1" ht="20.100000000000001" customHeight="1" x14ac:dyDescent="0.2">
      <c r="B23" s="662" t="s">
        <v>51</v>
      </c>
      <c r="C23" s="662" t="s">
        <v>47</v>
      </c>
      <c r="D23" s="647" t="s">
        <v>692</v>
      </c>
      <c r="E23" s="648"/>
      <c r="F23" s="663"/>
      <c r="G23" s="664"/>
      <c r="H23" s="664"/>
      <c r="I23" s="664"/>
      <c r="J23" s="664"/>
      <c r="K23" s="664"/>
      <c r="L23" s="665"/>
      <c r="M23" s="662" t="s">
        <v>51</v>
      </c>
      <c r="N23" s="662" t="s">
        <v>47</v>
      </c>
      <c r="O23" s="647" t="s">
        <v>692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778</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1234</v>
      </c>
      <c r="Q39" s="627"/>
      <c r="R39" s="627"/>
      <c r="S39" s="645" t="s">
        <v>8</v>
      </c>
      <c r="T39" s="646"/>
      <c r="U39" s="642"/>
      <c r="V39" s="643"/>
      <c r="W39" s="644"/>
    </row>
    <row r="40" spans="2:24" s="30" customFormat="1" ht="17.100000000000001" customHeight="1" x14ac:dyDescent="0.2">
      <c r="B40" s="621" t="s">
        <v>50</v>
      </c>
      <c r="C40" s="622"/>
      <c r="D40" s="639" t="s">
        <v>797</v>
      </c>
      <c r="E40" s="640"/>
      <c r="F40" s="640"/>
      <c r="G40" s="640"/>
      <c r="H40" s="640"/>
      <c r="I40" s="640"/>
      <c r="J40" s="640"/>
      <c r="K40" s="640"/>
      <c r="L40" s="641"/>
      <c r="M40" s="621" t="s">
        <v>50</v>
      </c>
      <c r="N40" s="622"/>
      <c r="O40" s="639" t="s">
        <v>1237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E4ADDC0F-9824-4BF1-B068-40ADE724D37C}">
      <formula1>INDIRECT(D9)</formula1>
    </dataValidation>
    <dataValidation type="list" allowBlank="1" showInputMessage="1" showErrorMessage="1" sqref="D14:E14 D32:E32 O14:P14 O32:P32" xr:uid="{15549F5F-0A8C-42DB-ADB6-959B35F7054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852305-428B-46BD-B528-77E4944DAB06}">
          <x14:formula1>
            <xm:f>'(参考)リスト'!$G$16:$G$20</xm:f>
          </x14:formula1>
          <xm:sqref>D17:E17 D35:E35 O17:P17 O35:P35</xm:sqref>
        </x14:dataValidation>
        <x14:dataValidation type="list" allowBlank="1" showInputMessage="1" showErrorMessage="1" xr:uid="{9A319C47-6E0B-48BD-8DBF-A31689CFD035}">
          <x14:formula1>
            <xm:f>'(参考)リスト'!$B$16:$B$20</xm:f>
          </x14:formula1>
          <xm:sqref>D9:E10 D27:E28 O9:P10 O27:P28</xm:sqref>
        </x14:dataValidation>
        <x14:dataValidation type="list" allowBlank="1" showInputMessage="1" showErrorMessage="1" xr:uid="{133BC4E1-FC13-402C-9D5A-353393461409}">
          <x14:formula1>
            <xm:f>'(参考)リスト'!$F$16:$F$21</xm:f>
          </x14:formula1>
          <xm:sqref>E15:E16 E33:E34 P15:P16 P33:P34</xm:sqref>
        </x14:dataValidation>
        <x14:dataValidation type="list" allowBlank="1" showInputMessage="1" showErrorMessage="1" xr:uid="{FB4F1362-C940-48F0-9E6F-F11D30EBCEB5}">
          <x14:formula1>
            <xm:f>'(参考)リスト'!$D$16:$D$18</xm:f>
          </x14:formula1>
          <xm:sqref>D13:E13 D31:E31 O13:P13 O31:P31</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9C37-9E43-4652-ACDF-A4068B4765A8}">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692</v>
      </c>
      <c r="E5" s="648"/>
      <c r="F5" s="663"/>
      <c r="G5" s="664"/>
      <c r="H5" s="664"/>
      <c r="I5" s="664"/>
      <c r="J5" s="664"/>
      <c r="K5" s="664"/>
      <c r="L5" s="665"/>
      <c r="M5" s="662" t="s">
        <v>51</v>
      </c>
      <c r="N5" s="662" t="s">
        <v>47</v>
      </c>
      <c r="O5" s="647" t="s">
        <v>692</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513</v>
      </c>
      <c r="E11" s="648"/>
      <c r="F11" s="656"/>
      <c r="G11" s="657"/>
      <c r="H11" s="657"/>
      <c r="I11" s="657"/>
      <c r="J11" s="657"/>
      <c r="K11" s="657"/>
      <c r="L11" s="658"/>
      <c r="M11" s="632"/>
      <c r="N11" s="632" t="s">
        <v>4</v>
      </c>
      <c r="O11" s="647" t="s">
        <v>376</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38" t="s">
        <v>834</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835</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1234</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1237</v>
      </c>
      <c r="E22" s="640"/>
      <c r="F22" s="640"/>
      <c r="G22" s="640"/>
      <c r="H22" s="640"/>
      <c r="I22" s="640"/>
      <c r="J22" s="640"/>
      <c r="K22" s="640"/>
      <c r="L22" s="641"/>
      <c r="M22" s="621" t="s">
        <v>50</v>
      </c>
      <c r="N22" s="622"/>
      <c r="O22" s="639" t="s">
        <v>839</v>
      </c>
      <c r="P22" s="640"/>
      <c r="Q22" s="640"/>
      <c r="R22" s="640"/>
      <c r="S22" s="640"/>
      <c r="T22" s="640"/>
      <c r="U22" s="640"/>
      <c r="V22" s="640"/>
      <c r="W22" s="641"/>
    </row>
    <row r="23" spans="2:23" s="30" customFormat="1" ht="20.100000000000001" customHeight="1" x14ac:dyDescent="0.2">
      <c r="B23" s="662" t="s">
        <v>51</v>
      </c>
      <c r="C23" s="662" t="s">
        <v>47</v>
      </c>
      <c r="D23" s="647" t="s">
        <v>692</v>
      </c>
      <c r="E23" s="648"/>
      <c r="F23" s="663"/>
      <c r="G23" s="664"/>
      <c r="H23" s="664"/>
      <c r="I23" s="664"/>
      <c r="J23" s="664"/>
      <c r="K23" s="664"/>
      <c r="L23" s="665"/>
      <c r="M23" s="662" t="s">
        <v>51</v>
      </c>
      <c r="N23" s="662" t="s">
        <v>47</v>
      </c>
      <c r="O23" s="647" t="s">
        <v>692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376</v>
      </c>
      <c r="E29" s="648"/>
      <c r="F29" s="656"/>
      <c r="G29" s="657"/>
      <c r="H29" s="657"/>
      <c r="I29" s="657"/>
      <c r="J29" s="657"/>
      <c r="K29" s="657"/>
      <c r="L29" s="658"/>
      <c r="M29" s="632"/>
      <c r="N29" s="632" t="s">
        <v>4</v>
      </c>
      <c r="O29" s="647" t="s">
        <v>373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834</v>
      </c>
      <c r="F36" s="188"/>
      <c r="G36" s="188"/>
      <c r="H36" s="188"/>
      <c r="I36" s="188"/>
      <c r="J36" s="188"/>
      <c r="K36" s="188"/>
      <c r="L36" s="189"/>
      <c r="M36" s="621" t="s">
        <v>7</v>
      </c>
      <c r="N36" s="638"/>
      <c r="O36" s="622"/>
      <c r="P36" s="238" t="s">
        <v>837</v>
      </c>
      <c r="Q36" s="188"/>
      <c r="R36" s="188"/>
      <c r="S36" s="188"/>
      <c r="T36" s="188"/>
      <c r="U36" s="188"/>
      <c r="V36" s="188"/>
      <c r="W36" s="189"/>
    </row>
    <row r="37" spans="2:24" s="30" customFormat="1" ht="17.100000000000001" customHeight="1" x14ac:dyDescent="0.2">
      <c r="B37" s="628" t="s">
        <v>54</v>
      </c>
      <c r="C37" s="629"/>
      <c r="D37" s="630"/>
      <c r="E37" s="626" t="s">
        <v>835</v>
      </c>
      <c r="F37" s="627"/>
      <c r="G37" s="627"/>
      <c r="H37" s="627"/>
      <c r="I37" s="627"/>
      <c r="J37" s="627"/>
      <c r="K37" s="627"/>
      <c r="L37" s="631"/>
      <c r="M37" s="628" t="s">
        <v>54</v>
      </c>
      <c r="N37" s="629"/>
      <c r="O37" s="630"/>
      <c r="P37" s="626" t="s">
        <v>838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840</v>
      </c>
      <c r="E40" s="640"/>
      <c r="F40" s="640"/>
      <c r="G40" s="640"/>
      <c r="H40" s="640"/>
      <c r="I40" s="640"/>
      <c r="J40" s="640"/>
      <c r="K40" s="640"/>
      <c r="L40" s="641"/>
      <c r="M40" s="621" t="s">
        <v>50</v>
      </c>
      <c r="N40" s="622"/>
      <c r="O40" s="639" t="s">
        <v>841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6677BE14-7F52-4B38-99EE-EF6995EAF804}">
      <formula1>INDIRECT(D13)</formula1>
    </dataValidation>
    <dataValidation type="list" allowBlank="1" showInputMessage="1" showErrorMessage="1" sqref="D11:E12 D29:E30 O11:P12 O29:P30" xr:uid="{7D9320B2-DB1B-4A84-848E-486957E2E57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4FE4E06-B96C-4A3A-B466-DDA15691CD29}">
          <x14:formula1>
            <xm:f>'(参考)リスト'!$D$16:$D$18</xm:f>
          </x14:formula1>
          <xm:sqref>D13:E13 D31:E31 O13:P13 O31:P31</xm:sqref>
        </x14:dataValidation>
        <x14:dataValidation type="list" allowBlank="1" showInputMessage="1" showErrorMessage="1" xr:uid="{96A0D559-7074-4E4F-9132-AA8ABE9EFF81}">
          <x14:formula1>
            <xm:f>'(参考)リスト'!$F$16:$F$21</xm:f>
          </x14:formula1>
          <xm:sqref>E15:E16 E33:E34 P15:P16 P33:P34</xm:sqref>
        </x14:dataValidation>
        <x14:dataValidation type="list" allowBlank="1" showInputMessage="1" showErrorMessage="1" xr:uid="{190A10A0-3534-48F6-BD7B-1C4061A9A701}">
          <x14:formula1>
            <xm:f>'(参考)リスト'!$B$16:$B$20</xm:f>
          </x14:formula1>
          <xm:sqref>D9:E10 D27:E28 O9:P10 O27:P28</xm:sqref>
        </x14:dataValidation>
        <x14:dataValidation type="list" allowBlank="1" showInputMessage="1" showErrorMessage="1" xr:uid="{901A8037-24C5-4B02-8EB2-230BA55CFAC0}">
          <x14:formula1>
            <xm:f>'(参考)リスト'!$G$16:$G$20</xm:f>
          </x14:formula1>
          <xm:sqref>D17:E17 D35:E35 O17:P17 O35:P35</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FD28D-C018-4213-B707-B541DCAC20A1}">
  <dimension ref="B1:X45"/>
  <sheetViews>
    <sheetView showGridLines="0" showZeros="0" view="pageBreakPreview" topLeftCell="A22"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692</v>
      </c>
      <c r="E5" s="648"/>
      <c r="F5" s="663"/>
      <c r="G5" s="664"/>
      <c r="H5" s="664"/>
      <c r="I5" s="664"/>
      <c r="J5" s="664"/>
      <c r="K5" s="664"/>
      <c r="L5" s="665"/>
      <c r="M5" s="662" t="s">
        <v>51</v>
      </c>
      <c r="N5" s="662" t="s">
        <v>47</v>
      </c>
      <c r="O5" s="647" t="s">
        <v>693</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7</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350</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373</v>
      </c>
      <c r="E11" s="648"/>
      <c r="F11" s="656"/>
      <c r="G11" s="657"/>
      <c r="H11" s="657"/>
      <c r="I11" s="657"/>
      <c r="J11" s="657"/>
      <c r="K11" s="657"/>
      <c r="L11" s="658"/>
      <c r="M11" s="632"/>
      <c r="N11" s="632" t="s">
        <v>4</v>
      </c>
      <c r="O11" s="647" t="s">
        <v>510</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842</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843</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844</v>
      </c>
      <c r="E22" s="640"/>
      <c r="F22" s="640"/>
      <c r="G22" s="640"/>
      <c r="H22" s="640"/>
      <c r="I22" s="640"/>
      <c r="J22" s="640"/>
      <c r="K22" s="640"/>
      <c r="L22" s="641"/>
      <c r="M22" s="621" t="s">
        <v>50</v>
      </c>
      <c r="N22" s="622"/>
      <c r="O22" s="639" t="s">
        <v>778</v>
      </c>
      <c r="P22" s="640"/>
      <c r="Q22" s="640"/>
      <c r="R22" s="640"/>
      <c r="S22" s="640"/>
      <c r="T22" s="640"/>
      <c r="U22" s="640"/>
      <c r="V22" s="640"/>
      <c r="W22" s="641"/>
    </row>
    <row r="23" spans="2:23" s="30" customFormat="1" ht="20.100000000000001" customHeight="1" x14ac:dyDescent="0.2">
      <c r="B23" s="662" t="s">
        <v>51</v>
      </c>
      <c r="C23" s="662" t="s">
        <v>47</v>
      </c>
      <c r="D23" s="647" t="s">
        <v>693</v>
      </c>
      <c r="E23" s="648"/>
      <c r="F23" s="663"/>
      <c r="G23" s="664"/>
      <c r="H23" s="664"/>
      <c r="I23" s="664"/>
      <c r="J23" s="664"/>
      <c r="K23" s="664"/>
      <c r="L23" s="665"/>
      <c r="M23" s="662" t="s">
        <v>51</v>
      </c>
      <c r="N23" s="662" t="s">
        <v>47</v>
      </c>
      <c r="O23" s="647" t="s">
        <v>694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845</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777</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816</v>
      </c>
      <c r="E40" s="640"/>
      <c r="F40" s="640"/>
      <c r="G40" s="640"/>
      <c r="H40" s="640"/>
      <c r="I40" s="640"/>
      <c r="J40" s="640"/>
      <c r="K40" s="640"/>
      <c r="L40" s="641"/>
      <c r="M40" s="621" t="s">
        <v>50</v>
      </c>
      <c r="N40" s="622"/>
      <c r="O40" s="639" t="s">
        <v>778</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275134A-EC76-481B-B601-12FEC25A6FD4}">
      <formula1>INDIRECT(D9)</formula1>
    </dataValidation>
    <dataValidation type="list" allowBlank="1" showInputMessage="1" showErrorMessage="1" sqref="D14:E14 D32:E32 O14:P14 O32:P32" xr:uid="{01D37C37-D38C-4CAA-9CA6-1757E2713FF6}">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241E64-8238-49BD-9EA8-FA4369771F58}">
          <x14:formula1>
            <xm:f>'(参考)リスト'!$G$16:$G$20</xm:f>
          </x14:formula1>
          <xm:sqref>D17:E17 D35:E35 O17:P17 O35:P35</xm:sqref>
        </x14:dataValidation>
        <x14:dataValidation type="list" allowBlank="1" showInputMessage="1" showErrorMessage="1" xr:uid="{C8201318-D35D-4BAD-98A8-510D20142370}">
          <x14:formula1>
            <xm:f>'(参考)リスト'!$B$16:$B$20</xm:f>
          </x14:formula1>
          <xm:sqref>D9:E10 D27:E28 O9:P10 O27:P28</xm:sqref>
        </x14:dataValidation>
        <x14:dataValidation type="list" allowBlank="1" showInputMessage="1" showErrorMessage="1" xr:uid="{21AD324E-8371-4496-9FE6-238E67E600A1}">
          <x14:formula1>
            <xm:f>'(参考)リスト'!$F$16:$F$21</xm:f>
          </x14:formula1>
          <xm:sqref>E15:E16 E33:E34 P15:P16 P33:P34</xm:sqref>
        </x14:dataValidation>
        <x14:dataValidation type="list" allowBlank="1" showInputMessage="1" showErrorMessage="1" xr:uid="{73696DD0-37EA-46F8-B19F-A7B8E6D5F1EA}">
          <x14:formula1>
            <xm:f>'(参考)リスト'!$D$16:$D$18</xm:f>
          </x14:formula1>
          <xm:sqref>D13:E13 D31:E31 O13:P13 O31:P31</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A3C0F-B011-4769-8925-90052A4446BC}">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694</v>
      </c>
      <c r="E5" s="648"/>
      <c r="F5" s="663"/>
      <c r="G5" s="664"/>
      <c r="H5" s="664"/>
      <c r="I5" s="664"/>
      <c r="J5" s="664"/>
      <c r="K5" s="664"/>
      <c r="L5" s="665"/>
      <c r="M5" s="662" t="s">
        <v>51</v>
      </c>
      <c r="N5" s="662" t="s">
        <v>47</v>
      </c>
      <c r="O5" s="647" t="s">
        <v>694</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509</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797</v>
      </c>
      <c r="E22" s="640"/>
      <c r="F22" s="640"/>
      <c r="G22" s="640"/>
      <c r="H22" s="640"/>
      <c r="I22" s="640"/>
      <c r="J22" s="640"/>
      <c r="K22" s="640"/>
      <c r="L22" s="641"/>
      <c r="M22" s="621" t="s">
        <v>50</v>
      </c>
      <c r="N22" s="622"/>
      <c r="O22" s="639" t="s">
        <v>846</v>
      </c>
      <c r="P22" s="640"/>
      <c r="Q22" s="640"/>
      <c r="R22" s="640"/>
      <c r="S22" s="640"/>
      <c r="T22" s="640"/>
      <c r="U22" s="640"/>
      <c r="V22" s="640"/>
      <c r="W22" s="641"/>
    </row>
    <row r="23" spans="2:23" s="30" customFormat="1" ht="20.100000000000001" customHeight="1" x14ac:dyDescent="0.2">
      <c r="B23" s="662" t="s">
        <v>51</v>
      </c>
      <c r="C23" s="662" t="s">
        <v>47</v>
      </c>
      <c r="D23" s="647" t="s">
        <v>694</v>
      </c>
      <c r="E23" s="648"/>
      <c r="F23" s="663"/>
      <c r="G23" s="664"/>
      <c r="H23" s="664"/>
      <c r="I23" s="664"/>
      <c r="J23" s="664"/>
      <c r="K23" s="664"/>
      <c r="L23" s="665"/>
      <c r="M23" s="662" t="s">
        <v>51</v>
      </c>
      <c r="N23" s="662" t="s">
        <v>47</v>
      </c>
      <c r="O23" s="647" t="s">
        <v>694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5</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373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824</v>
      </c>
      <c r="F36" s="188"/>
      <c r="G36" s="188"/>
      <c r="H36" s="188"/>
      <c r="I36" s="188"/>
      <c r="J36" s="188"/>
      <c r="K36" s="188"/>
      <c r="L36" s="189"/>
      <c r="M36" s="621" t="s">
        <v>7</v>
      </c>
      <c r="N36" s="638"/>
      <c r="O36" s="622"/>
      <c r="P36" s="238" t="s">
        <v>848</v>
      </c>
      <c r="Q36" s="188"/>
      <c r="R36" s="188"/>
      <c r="S36" s="188"/>
      <c r="T36" s="188"/>
      <c r="U36" s="188"/>
      <c r="V36" s="188"/>
      <c r="W36" s="189"/>
    </row>
    <row r="37" spans="2:24" s="30" customFormat="1" ht="17.100000000000001" customHeight="1" x14ac:dyDescent="0.2">
      <c r="B37" s="628" t="s">
        <v>54</v>
      </c>
      <c r="C37" s="629"/>
      <c r="D37" s="630"/>
      <c r="E37" s="626" t="s">
        <v>847</v>
      </c>
      <c r="F37" s="627"/>
      <c r="G37" s="627"/>
      <c r="H37" s="627"/>
      <c r="I37" s="627"/>
      <c r="J37" s="627"/>
      <c r="K37" s="627"/>
      <c r="L37" s="631"/>
      <c r="M37" s="628" t="s">
        <v>54</v>
      </c>
      <c r="N37" s="629"/>
      <c r="O37" s="630"/>
      <c r="P37" s="626" t="s">
        <v>794</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816</v>
      </c>
      <c r="E40" s="640"/>
      <c r="F40" s="640"/>
      <c r="G40" s="640"/>
      <c r="H40" s="640"/>
      <c r="I40" s="640"/>
      <c r="J40" s="640"/>
      <c r="K40" s="640"/>
      <c r="L40" s="641"/>
      <c r="M40" s="621" t="s">
        <v>50</v>
      </c>
      <c r="N40" s="622"/>
      <c r="O40" s="639" t="s">
        <v>844</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9E9B4051-462F-492D-95CA-520A48100965}">
      <formula1>INDIRECT(D13)</formula1>
    </dataValidation>
    <dataValidation type="list" allowBlank="1" showInputMessage="1" showErrorMessage="1" sqref="D11:E12 D29:E30 O11:P12 O29:P30" xr:uid="{C6C39AEC-32AE-4E08-948E-0AF6758D9F6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1315E79-42FB-4324-AA50-7807BEFD6446}">
          <x14:formula1>
            <xm:f>'(参考)リスト'!$D$16:$D$18</xm:f>
          </x14:formula1>
          <xm:sqref>D13:E13 D31:E31 O13:P13 O31:P31</xm:sqref>
        </x14:dataValidation>
        <x14:dataValidation type="list" allowBlank="1" showInputMessage="1" showErrorMessage="1" xr:uid="{DA7B3490-87A0-406B-A2FD-EF313F9B5432}">
          <x14:formula1>
            <xm:f>'(参考)リスト'!$F$16:$F$21</xm:f>
          </x14:formula1>
          <xm:sqref>E15:E16 E33:E34 P15:P16 P33:P34</xm:sqref>
        </x14:dataValidation>
        <x14:dataValidation type="list" allowBlank="1" showInputMessage="1" showErrorMessage="1" xr:uid="{9DBA7D99-6F2E-427E-B462-6B321F9FE155}">
          <x14:formula1>
            <xm:f>'(参考)リスト'!$B$16:$B$20</xm:f>
          </x14:formula1>
          <xm:sqref>D9:E10 D27:E28 O9:P10 O27:P28</xm:sqref>
        </x14:dataValidation>
        <x14:dataValidation type="list" allowBlank="1" showInputMessage="1" showErrorMessage="1" xr:uid="{921DE4FD-227E-481F-9785-6C64F87CF075}">
          <x14:formula1>
            <xm:f>'(参考)リスト'!$G$16:$G$20</xm:f>
          </x14:formula1>
          <xm:sqref>D17:E17 D35:E35 O17:P17 O35:P35</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E6D47-6874-4187-B988-1DC3C15EFEAC}">
  <dimension ref="B1:X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695</v>
      </c>
      <c r="E5" s="648"/>
      <c r="F5" s="663"/>
      <c r="G5" s="664"/>
      <c r="H5" s="664"/>
      <c r="I5" s="664"/>
      <c r="J5" s="664"/>
      <c r="K5" s="664"/>
      <c r="L5" s="665"/>
      <c r="M5" s="662" t="s">
        <v>51</v>
      </c>
      <c r="N5" s="662" t="s">
        <v>47</v>
      </c>
      <c r="O5" s="647" t="s">
        <v>695</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512</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62</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62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849</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850</v>
      </c>
      <c r="F19" s="627"/>
      <c r="G19" s="627"/>
      <c r="H19" s="627"/>
      <c r="I19" s="627"/>
      <c r="J19" s="627"/>
      <c r="K19" s="627"/>
      <c r="L19" s="631"/>
      <c r="M19" s="628" t="s">
        <v>54</v>
      </c>
      <c r="N19" s="629"/>
      <c r="O19" s="630"/>
      <c r="P19" s="626" t="s">
        <v>853</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851</v>
      </c>
      <c r="Q21" s="627"/>
      <c r="R21" s="627"/>
      <c r="S21" s="645" t="s">
        <v>8</v>
      </c>
      <c r="T21" s="646"/>
      <c r="U21" s="642"/>
      <c r="V21" s="643"/>
      <c r="W21" s="644"/>
    </row>
    <row r="22" spans="2:23" s="30" customFormat="1" ht="17.100000000000001" customHeight="1" x14ac:dyDescent="0.2">
      <c r="B22" s="621" t="s">
        <v>50</v>
      </c>
      <c r="C22" s="622"/>
      <c r="D22" s="639" t="s">
        <v>1240</v>
      </c>
      <c r="E22" s="640"/>
      <c r="F22" s="640"/>
      <c r="G22" s="640"/>
      <c r="H22" s="640"/>
      <c r="I22" s="640"/>
      <c r="J22" s="640"/>
      <c r="K22" s="640"/>
      <c r="L22" s="641"/>
      <c r="M22" s="621" t="s">
        <v>50</v>
      </c>
      <c r="N22" s="622"/>
      <c r="O22" s="639" t="s">
        <v>852</v>
      </c>
      <c r="P22" s="640"/>
      <c r="Q22" s="640"/>
      <c r="R22" s="640"/>
      <c r="S22" s="640"/>
      <c r="T22" s="640"/>
      <c r="U22" s="640"/>
      <c r="V22" s="640"/>
      <c r="W22" s="641"/>
    </row>
    <row r="23" spans="2:23" s="30" customFormat="1" ht="20.100000000000001" customHeight="1" x14ac:dyDescent="0.2">
      <c r="B23" s="662" t="s">
        <v>51</v>
      </c>
      <c r="C23" s="662" t="s">
        <v>47</v>
      </c>
      <c r="D23" s="647" t="s">
        <v>695</v>
      </c>
      <c r="E23" s="648"/>
      <c r="F23" s="663"/>
      <c r="G23" s="664"/>
      <c r="H23" s="664"/>
      <c r="I23" s="664"/>
      <c r="J23" s="664"/>
      <c r="K23" s="664"/>
      <c r="L23" s="665"/>
      <c r="M23" s="662" t="s">
        <v>51</v>
      </c>
      <c r="N23" s="662" t="s">
        <v>47</v>
      </c>
      <c r="O23" s="647" t="s">
        <v>695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62</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62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854</v>
      </c>
      <c r="F36" s="188"/>
      <c r="G36" s="188"/>
      <c r="H36" s="188"/>
      <c r="I36" s="188"/>
      <c r="J36" s="188"/>
      <c r="K36" s="188"/>
      <c r="L36" s="189"/>
      <c r="M36" s="621" t="s">
        <v>7</v>
      </c>
      <c r="N36" s="638"/>
      <c r="O36" s="622"/>
      <c r="P36" s="238" t="s">
        <v>856</v>
      </c>
      <c r="Q36" s="188"/>
      <c r="R36" s="188"/>
      <c r="S36" s="188"/>
      <c r="T36" s="188"/>
      <c r="U36" s="188"/>
      <c r="V36" s="188"/>
      <c r="W36" s="189"/>
    </row>
    <row r="37" spans="2:24" s="30" customFormat="1" ht="17.100000000000001" customHeight="1" x14ac:dyDescent="0.2">
      <c r="B37" s="628" t="s">
        <v>54</v>
      </c>
      <c r="C37" s="629"/>
      <c r="D37" s="630"/>
      <c r="E37" s="626" t="s">
        <v>855</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1240</v>
      </c>
      <c r="E40" s="640"/>
      <c r="F40" s="640"/>
      <c r="G40" s="640"/>
      <c r="H40" s="640"/>
      <c r="I40" s="640"/>
      <c r="J40" s="640"/>
      <c r="K40" s="640"/>
      <c r="L40" s="641"/>
      <c r="M40" s="621" t="s">
        <v>50</v>
      </c>
      <c r="N40" s="622"/>
      <c r="O40" s="639" t="s">
        <v>857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70EB81BB-2B08-457C-A28C-5D12419F2B55}">
      <formula1>INDIRECT(D9)</formula1>
    </dataValidation>
    <dataValidation type="list" allowBlank="1" showInputMessage="1" showErrorMessage="1" sqref="D14:E14 D32:E32 O14:P14 O32:P32" xr:uid="{6397DA20-523F-4406-8658-1DE1D810614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93EBAFA-4D1C-4B38-AFF3-451E5428CD8A}">
          <x14:formula1>
            <xm:f>'(参考)リスト'!$G$16:$G$20</xm:f>
          </x14:formula1>
          <xm:sqref>D17:E17 D35:E35 O17:P17 O35:P35</xm:sqref>
        </x14:dataValidation>
        <x14:dataValidation type="list" allowBlank="1" showInputMessage="1" showErrorMessage="1" xr:uid="{91A07E3E-8923-4493-BBF0-FB46F0DD6955}">
          <x14:formula1>
            <xm:f>'(参考)リスト'!$B$16:$B$20</xm:f>
          </x14:formula1>
          <xm:sqref>D9:E10 D27:E28 O9:P10 O27:P28</xm:sqref>
        </x14:dataValidation>
        <x14:dataValidation type="list" allowBlank="1" showInputMessage="1" showErrorMessage="1" xr:uid="{0A43441A-69DA-4FC7-BE7C-4A16F15BC1C2}">
          <x14:formula1>
            <xm:f>'(参考)リスト'!$F$16:$F$21</xm:f>
          </x14:formula1>
          <xm:sqref>E15:E16 E33:E34 P15:P16 P33:P34</xm:sqref>
        </x14:dataValidation>
        <x14:dataValidation type="list" allowBlank="1" showInputMessage="1" showErrorMessage="1" xr:uid="{6F7E7843-23E7-487E-8F39-791549571773}">
          <x14:formula1>
            <xm:f>'(参考)リスト'!$D$16:$D$18</xm:f>
          </x14:formula1>
          <xm:sqref>D13:E13 D31:E31 O13:P13 O31:P31</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A7C5E-E784-4D45-8AFC-F2AC378D3B4A}">
  <dimension ref="B1:X45"/>
  <sheetViews>
    <sheetView showGridLines="0" showZeros="0" view="pageBreakPreview" topLeftCell="A5"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695</v>
      </c>
      <c r="E5" s="648"/>
      <c r="F5" s="663"/>
      <c r="G5" s="664"/>
      <c r="H5" s="664"/>
      <c r="I5" s="664"/>
      <c r="J5" s="664"/>
      <c r="K5" s="664"/>
      <c r="L5" s="665"/>
      <c r="M5" s="662" t="s">
        <v>51</v>
      </c>
      <c r="N5" s="662" t="s">
        <v>47</v>
      </c>
      <c r="O5" s="647" t="s">
        <v>695</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5</v>
      </c>
      <c r="E7" s="635"/>
      <c r="F7" s="656"/>
      <c r="G7" s="657"/>
      <c r="H7" s="657"/>
      <c r="I7" s="657"/>
      <c r="J7" s="657"/>
      <c r="K7" s="657"/>
      <c r="L7" s="658"/>
      <c r="M7" s="632"/>
      <c r="N7" s="632" t="s">
        <v>2</v>
      </c>
      <c r="O7" s="634">
        <v>6</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62</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62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858</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859</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1241</v>
      </c>
      <c r="E22" s="640"/>
      <c r="F22" s="640"/>
      <c r="G22" s="640"/>
      <c r="H22" s="640"/>
      <c r="I22" s="640"/>
      <c r="J22" s="640"/>
      <c r="K22" s="640"/>
      <c r="L22" s="641"/>
      <c r="M22" s="621" t="s">
        <v>50</v>
      </c>
      <c r="N22" s="622"/>
      <c r="O22" s="639" t="s">
        <v>797</v>
      </c>
      <c r="P22" s="640"/>
      <c r="Q22" s="640"/>
      <c r="R22" s="640"/>
      <c r="S22" s="640"/>
      <c r="T22" s="640"/>
      <c r="U22" s="640"/>
      <c r="V22" s="640"/>
      <c r="W22" s="641"/>
    </row>
    <row r="23" spans="2:23" s="30" customFormat="1" ht="20.100000000000001" customHeight="1" x14ac:dyDescent="0.2">
      <c r="B23" s="662" t="s">
        <v>51</v>
      </c>
      <c r="C23" s="662" t="s">
        <v>47</v>
      </c>
      <c r="D23" s="647" t="s">
        <v>695</v>
      </c>
      <c r="E23" s="648"/>
      <c r="F23" s="663"/>
      <c r="G23" s="664"/>
      <c r="H23" s="664"/>
      <c r="I23" s="664"/>
      <c r="J23" s="664"/>
      <c r="K23" s="664"/>
      <c r="L23" s="665"/>
      <c r="M23" s="662" t="s">
        <v>51</v>
      </c>
      <c r="N23" s="662" t="s">
        <v>47</v>
      </c>
      <c r="O23" s="647" t="s">
        <v>695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7</v>
      </c>
      <c r="E25" s="635"/>
      <c r="F25" s="656"/>
      <c r="G25" s="657"/>
      <c r="H25" s="657"/>
      <c r="I25" s="657"/>
      <c r="J25" s="657"/>
      <c r="K25" s="657"/>
      <c r="L25" s="658"/>
      <c r="M25" s="632"/>
      <c r="N25" s="632" t="s">
        <v>2</v>
      </c>
      <c r="O25" s="634">
        <v>8</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361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572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860</v>
      </c>
      <c r="F37" s="627"/>
      <c r="G37" s="627"/>
      <c r="H37" s="627"/>
      <c r="I37" s="627"/>
      <c r="J37" s="627"/>
      <c r="K37" s="627"/>
      <c r="L37" s="631"/>
      <c r="M37" s="628" t="s">
        <v>54</v>
      </c>
      <c r="N37" s="629"/>
      <c r="O37" s="630"/>
      <c r="P37" s="626" t="s">
        <v>863</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862</v>
      </c>
      <c r="F39" s="627"/>
      <c r="G39" s="627"/>
      <c r="H39" s="645" t="s">
        <v>8</v>
      </c>
      <c r="I39" s="646"/>
      <c r="J39" s="642"/>
      <c r="K39" s="643"/>
      <c r="L39" s="644"/>
      <c r="M39" s="623" t="s">
        <v>302</v>
      </c>
      <c r="N39" s="624"/>
      <c r="O39" s="625"/>
      <c r="P39" s="626" t="s">
        <v>851</v>
      </c>
      <c r="Q39" s="627"/>
      <c r="R39" s="627"/>
      <c r="S39" s="645" t="s">
        <v>8</v>
      </c>
      <c r="T39" s="646"/>
      <c r="U39" s="642"/>
      <c r="V39" s="643"/>
      <c r="W39" s="644"/>
    </row>
    <row r="40" spans="2:24" s="30" customFormat="1" ht="17.100000000000001" customHeight="1" x14ac:dyDescent="0.2">
      <c r="B40" s="621" t="s">
        <v>50</v>
      </c>
      <c r="C40" s="622"/>
      <c r="D40" s="639" t="s">
        <v>861</v>
      </c>
      <c r="E40" s="640"/>
      <c r="F40" s="640"/>
      <c r="G40" s="640"/>
      <c r="H40" s="640"/>
      <c r="I40" s="640"/>
      <c r="J40" s="640"/>
      <c r="K40" s="640"/>
      <c r="L40" s="641"/>
      <c r="M40" s="621" t="s">
        <v>50</v>
      </c>
      <c r="N40" s="622"/>
      <c r="O40" s="639" t="s">
        <v>861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140F9DE-0EA0-4962-92EE-4A994DDB0EE4}">
      <formula1>INDIRECT(D13)</formula1>
    </dataValidation>
    <dataValidation type="list" allowBlank="1" showInputMessage="1" showErrorMessage="1" sqref="D11:E12 D29:E30 O11:P12 O29:P30" xr:uid="{2A60FB5E-0BC0-4CA5-B1BE-D27966A64562}">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A043608-15D8-4D30-9CD0-6298B92CEEE9}">
          <x14:formula1>
            <xm:f>'(参考)リスト'!$D$16:$D$18</xm:f>
          </x14:formula1>
          <xm:sqref>D13:E13 D31:E31 O13:P13 O31:P31</xm:sqref>
        </x14:dataValidation>
        <x14:dataValidation type="list" allowBlank="1" showInputMessage="1" showErrorMessage="1" xr:uid="{D6A9D543-F7A8-45D7-9F34-FA00C195C756}">
          <x14:formula1>
            <xm:f>'(参考)リスト'!$F$16:$F$21</xm:f>
          </x14:formula1>
          <xm:sqref>E15:E16 E33:E34 P15:P16 P33:P34</xm:sqref>
        </x14:dataValidation>
        <x14:dataValidation type="list" allowBlank="1" showInputMessage="1" showErrorMessage="1" xr:uid="{B2F192A0-C874-4A1C-A77A-40218C346E53}">
          <x14:formula1>
            <xm:f>'(参考)リスト'!$B$16:$B$20</xm:f>
          </x14:formula1>
          <xm:sqref>D9:E10 D27:E28 O9:P10 O27:P28</xm:sqref>
        </x14:dataValidation>
        <x14:dataValidation type="list" allowBlank="1" showInputMessage="1" showErrorMessage="1" xr:uid="{7F4E7942-8C30-4ACD-8CA8-8047DABFCA45}">
          <x14:formula1>
            <xm:f>'(参考)リスト'!$G$16:$G$20</xm:f>
          </x14:formula1>
          <xm:sqref>D17:E17 D35:E35 O17:P17 O35:P35</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CD46F-244B-4F21-83C1-300ADCE8D092}">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695</v>
      </c>
      <c r="E5" s="648"/>
      <c r="F5" s="663"/>
      <c r="G5" s="664"/>
      <c r="H5" s="664"/>
      <c r="I5" s="664"/>
      <c r="J5" s="664"/>
      <c r="K5" s="664"/>
      <c r="L5" s="665"/>
      <c r="M5" s="662" t="s">
        <v>51</v>
      </c>
      <c r="N5" s="662" t="s">
        <v>47</v>
      </c>
      <c r="O5" s="647" t="s">
        <v>696</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9</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513</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62</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62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864</v>
      </c>
      <c r="F18" s="188"/>
      <c r="G18" s="188"/>
      <c r="H18" s="188"/>
      <c r="I18" s="188"/>
      <c r="J18" s="188"/>
      <c r="K18" s="188"/>
      <c r="L18" s="189"/>
      <c r="M18" s="621" t="s">
        <v>7</v>
      </c>
      <c r="N18" s="638"/>
      <c r="O18" s="622"/>
      <c r="P18" s="238" t="s">
        <v>867</v>
      </c>
      <c r="Q18" s="188"/>
      <c r="R18" s="188"/>
      <c r="S18" s="188"/>
      <c r="T18" s="188"/>
      <c r="U18" s="188"/>
      <c r="V18" s="188"/>
      <c r="W18" s="189"/>
    </row>
    <row r="19" spans="2:23" s="30" customFormat="1" ht="17.100000000000001" customHeight="1" x14ac:dyDescent="0.2">
      <c r="B19" s="628" t="s">
        <v>54</v>
      </c>
      <c r="C19" s="629"/>
      <c r="D19" s="630"/>
      <c r="E19" s="626" t="s">
        <v>865</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1240</v>
      </c>
      <c r="E22" s="640"/>
      <c r="F22" s="640"/>
      <c r="G22" s="640"/>
      <c r="H22" s="640"/>
      <c r="I22" s="640"/>
      <c r="J22" s="640"/>
      <c r="K22" s="640"/>
      <c r="L22" s="641"/>
      <c r="M22" s="621" t="s">
        <v>50</v>
      </c>
      <c r="N22" s="622"/>
      <c r="O22" s="639" t="s">
        <v>866</v>
      </c>
      <c r="P22" s="640"/>
      <c r="Q22" s="640"/>
      <c r="R22" s="640"/>
      <c r="S22" s="640"/>
      <c r="T22" s="640"/>
      <c r="U22" s="640"/>
      <c r="V22" s="640"/>
      <c r="W22" s="641"/>
    </row>
    <row r="23" spans="2:23" s="30" customFormat="1" ht="20.100000000000001" customHeight="1" x14ac:dyDescent="0.2">
      <c r="B23" s="662" t="s">
        <v>51</v>
      </c>
      <c r="C23" s="662" t="s">
        <v>47</v>
      </c>
      <c r="D23" s="647" t="s">
        <v>696</v>
      </c>
      <c r="E23" s="648"/>
      <c r="F23" s="663"/>
      <c r="G23" s="664"/>
      <c r="H23" s="664"/>
      <c r="I23" s="664"/>
      <c r="J23" s="664"/>
      <c r="K23" s="664"/>
      <c r="L23" s="665"/>
      <c r="M23" s="662" t="s">
        <v>51</v>
      </c>
      <c r="N23" s="662" t="s">
        <v>47</v>
      </c>
      <c r="O23" s="647" t="s">
        <v>697</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517</v>
      </c>
      <c r="E29" s="648"/>
      <c r="F29" s="656"/>
      <c r="G29" s="657"/>
      <c r="H29" s="657"/>
      <c r="I29" s="657"/>
      <c r="J29" s="657"/>
      <c r="K29" s="657"/>
      <c r="L29" s="658"/>
      <c r="M29" s="632"/>
      <c r="N29" s="632" t="s">
        <v>4</v>
      </c>
      <c r="O29" s="647" t="s">
        <v>513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868</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778</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1255</v>
      </c>
      <c r="E40" s="640"/>
      <c r="F40" s="640"/>
      <c r="G40" s="640"/>
      <c r="H40" s="640"/>
      <c r="I40" s="640"/>
      <c r="J40" s="640"/>
      <c r="K40" s="640"/>
      <c r="L40" s="641"/>
      <c r="M40" s="621" t="s">
        <v>50</v>
      </c>
      <c r="N40" s="622"/>
      <c r="O40" s="639" t="s">
        <v>797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94E6F96E-BFF3-4C7F-B05B-302FF0513F56}">
      <formula1>INDIRECT(D9)</formula1>
    </dataValidation>
    <dataValidation type="list" allowBlank="1" showInputMessage="1" showErrorMessage="1" sqref="D14:E14 D32:E32 O14:P14 O32:P32" xr:uid="{646BA17A-9F7E-4B91-A1AB-1953E33184E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A8B8385-C50A-4CCD-8D84-E49067F8251E}">
          <x14:formula1>
            <xm:f>'(参考)リスト'!$G$16:$G$20</xm:f>
          </x14:formula1>
          <xm:sqref>D17:E17 D35:E35 O17:P17 O35:P35</xm:sqref>
        </x14:dataValidation>
        <x14:dataValidation type="list" allowBlank="1" showInputMessage="1" showErrorMessage="1" xr:uid="{39A4650D-B97E-477E-8BBA-34C2F0F0B607}">
          <x14:formula1>
            <xm:f>'(参考)リスト'!$B$16:$B$20</xm:f>
          </x14:formula1>
          <xm:sqref>D9:E10 D27:E28 O9:P10 O27:P28</xm:sqref>
        </x14:dataValidation>
        <x14:dataValidation type="list" allowBlank="1" showInputMessage="1" showErrorMessage="1" xr:uid="{A4D95CCA-2123-4937-8349-D6E3A6BA9690}">
          <x14:formula1>
            <xm:f>'(参考)リスト'!$F$16:$F$21</xm:f>
          </x14:formula1>
          <xm:sqref>E15:E16 E33:E34 P15:P16 P33:P34</xm:sqref>
        </x14:dataValidation>
        <x14:dataValidation type="list" allowBlank="1" showInputMessage="1" showErrorMessage="1" xr:uid="{BB699590-4229-469B-9CF3-4C89424B894E}">
          <x14:formula1>
            <xm:f>'(参考)リスト'!$D$16:$D$18</xm:f>
          </x14:formula1>
          <xm:sqref>D13:E13 D31:E31 O13:P13 O31:P31</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892B4-82C0-4518-B0A5-65A31D8A2698}">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697</v>
      </c>
      <c r="E5" s="648"/>
      <c r="F5" s="663"/>
      <c r="G5" s="664"/>
      <c r="H5" s="664"/>
      <c r="I5" s="664"/>
      <c r="J5" s="664"/>
      <c r="K5" s="664"/>
      <c r="L5" s="665"/>
      <c r="M5" s="662" t="s">
        <v>51</v>
      </c>
      <c r="N5" s="662" t="s">
        <v>47</v>
      </c>
      <c r="O5" s="647" t="s">
        <v>697</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516</v>
      </c>
      <c r="E11" s="648"/>
      <c r="F11" s="656"/>
      <c r="G11" s="657"/>
      <c r="H11" s="657"/>
      <c r="I11" s="657"/>
      <c r="J11" s="657"/>
      <c r="K11" s="657"/>
      <c r="L11" s="658"/>
      <c r="M11" s="632"/>
      <c r="N11" s="632" t="s">
        <v>4</v>
      </c>
      <c r="O11" s="647" t="s">
        <v>517</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361</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572</v>
      </c>
      <c r="E14" s="652"/>
      <c r="F14" s="656"/>
      <c r="G14" s="657"/>
      <c r="H14" s="657"/>
      <c r="I14" s="657"/>
      <c r="J14" s="657"/>
      <c r="K14" s="657"/>
      <c r="L14" s="658"/>
      <c r="M14" s="621" t="s">
        <v>49</v>
      </c>
      <c r="N14" s="622"/>
      <c r="O14" s="651" t="s">
        <v>368</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38" t="s">
        <v>832</v>
      </c>
      <c r="Q18" s="188"/>
      <c r="R18" s="188"/>
      <c r="S18" s="188"/>
      <c r="T18" s="188"/>
      <c r="U18" s="188"/>
      <c r="V18" s="188"/>
      <c r="W18" s="189"/>
    </row>
    <row r="19" spans="2:23" s="30" customFormat="1" ht="17.100000000000001" customHeight="1" x14ac:dyDescent="0.2">
      <c r="B19" s="628" t="s">
        <v>54</v>
      </c>
      <c r="C19" s="629"/>
      <c r="D19" s="630"/>
      <c r="E19" s="626" t="s">
        <v>799</v>
      </c>
      <c r="F19" s="627"/>
      <c r="G19" s="627"/>
      <c r="H19" s="627"/>
      <c r="I19" s="627"/>
      <c r="J19" s="627"/>
      <c r="K19" s="627"/>
      <c r="L19" s="631"/>
      <c r="M19" s="628" t="s">
        <v>54</v>
      </c>
      <c r="N19" s="629"/>
      <c r="O19" s="630"/>
      <c r="P19" s="626" t="s">
        <v>869</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787</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788</v>
      </c>
      <c r="E22" s="640"/>
      <c r="F22" s="640"/>
      <c r="G22" s="640"/>
      <c r="H22" s="640"/>
      <c r="I22" s="640"/>
      <c r="J22" s="640"/>
      <c r="K22" s="640"/>
      <c r="L22" s="641"/>
      <c r="M22" s="621" t="s">
        <v>50</v>
      </c>
      <c r="N22" s="622"/>
      <c r="O22" s="639" t="s">
        <v>870</v>
      </c>
      <c r="P22" s="640"/>
      <c r="Q22" s="640"/>
      <c r="R22" s="640"/>
      <c r="S22" s="640"/>
      <c r="T22" s="640"/>
      <c r="U22" s="640"/>
      <c r="V22" s="640"/>
      <c r="W22" s="641"/>
    </row>
    <row r="23" spans="2:23" s="30" customFormat="1" ht="20.100000000000001" customHeight="1" x14ac:dyDescent="0.2">
      <c r="B23" s="662" t="s">
        <v>51</v>
      </c>
      <c r="C23" s="662" t="s">
        <v>47</v>
      </c>
      <c r="D23" s="647" t="s">
        <v>697</v>
      </c>
      <c r="E23" s="648"/>
      <c r="F23" s="663"/>
      <c r="G23" s="664"/>
      <c r="H23" s="664"/>
      <c r="I23" s="664"/>
      <c r="J23" s="664"/>
      <c r="K23" s="664"/>
      <c r="L23" s="665"/>
      <c r="M23" s="662" t="s">
        <v>51</v>
      </c>
      <c r="N23" s="662" t="s">
        <v>47</v>
      </c>
      <c r="O23" s="647" t="s">
        <v>698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376</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821</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871</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872</v>
      </c>
      <c r="E40" s="640"/>
      <c r="F40" s="640"/>
      <c r="G40" s="640"/>
      <c r="H40" s="640"/>
      <c r="I40" s="640"/>
      <c r="J40" s="640"/>
      <c r="K40" s="640"/>
      <c r="L40" s="641"/>
      <c r="M40" s="621" t="s">
        <v>50</v>
      </c>
      <c r="N40" s="622"/>
      <c r="O40" s="639" t="s">
        <v>797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9524AEF6-77ED-4D67-8E33-B07494BC86B2}">
      <formula1>INDIRECT(D13)</formula1>
    </dataValidation>
    <dataValidation type="list" allowBlank="1" showInputMessage="1" showErrorMessage="1" sqref="D11:E12 D29:E30 O11:P12 O29:P30" xr:uid="{96E82A71-CB6D-4DB7-BCDF-EE8F45E468E3}">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18756E-97BA-4C47-AE2E-4FB798811D71}">
          <x14:formula1>
            <xm:f>'(参考)リスト'!$D$16:$D$18</xm:f>
          </x14:formula1>
          <xm:sqref>D13:E13 D31:E31 O13:P13 O31:P31</xm:sqref>
        </x14:dataValidation>
        <x14:dataValidation type="list" allowBlank="1" showInputMessage="1" showErrorMessage="1" xr:uid="{CBFEBDF4-2C1D-4BF2-A6C5-1390A660672D}">
          <x14:formula1>
            <xm:f>'(参考)リスト'!$F$16:$F$21</xm:f>
          </x14:formula1>
          <xm:sqref>E15:E16 E33:E34 P15:P16 P33:P34</xm:sqref>
        </x14:dataValidation>
        <x14:dataValidation type="list" allowBlank="1" showInputMessage="1" showErrorMessage="1" xr:uid="{77B0B578-7B74-4C4A-A1FB-B494F9D88DAA}">
          <x14:formula1>
            <xm:f>'(参考)リスト'!$B$16:$B$20</xm:f>
          </x14:formula1>
          <xm:sqref>D9:E10 D27:E28 O9:P10 O27:P28</xm:sqref>
        </x14:dataValidation>
        <x14:dataValidation type="list" allowBlank="1" showInputMessage="1" showErrorMessage="1" xr:uid="{3E4FD942-1D65-4863-B0D6-04DCE7E06317}">
          <x14:formula1>
            <xm:f>'(参考)リスト'!$G$16:$G$20</xm:f>
          </x14:formula1>
          <xm:sqref>D17:E17 D35:E35 O17:P17 O35:P35</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BD079-119A-4956-9202-A15386574814}">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698</v>
      </c>
      <c r="E5" s="648"/>
      <c r="F5" s="663"/>
      <c r="G5" s="664"/>
      <c r="H5" s="664"/>
      <c r="I5" s="664"/>
      <c r="J5" s="664"/>
      <c r="K5" s="664"/>
      <c r="L5" s="665"/>
      <c r="M5" s="662" t="s">
        <v>51</v>
      </c>
      <c r="N5" s="662" t="s">
        <v>47</v>
      </c>
      <c r="O5" s="647" t="s">
        <v>698</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512</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357</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873</v>
      </c>
      <c r="F19" s="627"/>
      <c r="G19" s="627"/>
      <c r="H19" s="627"/>
      <c r="I19" s="627"/>
      <c r="J19" s="627"/>
      <c r="K19" s="627"/>
      <c r="L19" s="631"/>
      <c r="M19" s="628" t="s">
        <v>54</v>
      </c>
      <c r="N19" s="629"/>
      <c r="O19" s="630"/>
      <c r="P19" s="626" t="s">
        <v>874</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924</v>
      </c>
      <c r="F21" s="627"/>
      <c r="G21" s="627"/>
      <c r="H21" s="645" t="s">
        <v>8</v>
      </c>
      <c r="I21" s="646"/>
      <c r="J21" s="642"/>
      <c r="K21" s="643"/>
      <c r="L21" s="644"/>
      <c r="M21" s="623" t="s">
        <v>302</v>
      </c>
      <c r="N21" s="624"/>
      <c r="O21" s="625"/>
      <c r="P21" s="626" t="s">
        <v>851</v>
      </c>
      <c r="Q21" s="627"/>
      <c r="R21" s="627"/>
      <c r="S21" s="645" t="s">
        <v>8</v>
      </c>
      <c r="T21" s="646"/>
      <c r="U21" s="642"/>
      <c r="V21" s="643"/>
      <c r="W21" s="644"/>
    </row>
    <row r="22" spans="2:23" s="30" customFormat="1" ht="17.100000000000001" customHeight="1" x14ac:dyDescent="0.2">
      <c r="B22" s="621" t="s">
        <v>50</v>
      </c>
      <c r="C22" s="622"/>
      <c r="D22" s="639" t="s">
        <v>925</v>
      </c>
      <c r="E22" s="640"/>
      <c r="F22" s="640"/>
      <c r="G22" s="640"/>
      <c r="H22" s="640"/>
      <c r="I22" s="640"/>
      <c r="J22" s="640"/>
      <c r="K22" s="640"/>
      <c r="L22" s="641"/>
      <c r="M22" s="621" t="s">
        <v>50</v>
      </c>
      <c r="N22" s="622"/>
      <c r="O22" s="639" t="s">
        <v>875</v>
      </c>
      <c r="P22" s="640"/>
      <c r="Q22" s="640"/>
      <c r="R22" s="640"/>
      <c r="S22" s="640"/>
      <c r="T22" s="640"/>
      <c r="U22" s="640"/>
      <c r="V22" s="640"/>
      <c r="W22" s="641"/>
    </row>
    <row r="23" spans="2:23" s="30" customFormat="1" ht="20.100000000000001" customHeight="1" x14ac:dyDescent="0.2">
      <c r="B23" s="662" t="s">
        <v>51</v>
      </c>
      <c r="C23" s="662" t="s">
        <v>47</v>
      </c>
      <c r="D23" s="647" t="s">
        <v>698</v>
      </c>
      <c r="E23" s="648"/>
      <c r="F23" s="663"/>
      <c r="G23" s="664"/>
      <c r="H23" s="664"/>
      <c r="I23" s="664"/>
      <c r="J23" s="664"/>
      <c r="K23" s="664"/>
      <c r="L23" s="665"/>
      <c r="M23" s="662" t="s">
        <v>51</v>
      </c>
      <c r="N23" s="662" t="s">
        <v>47</v>
      </c>
      <c r="O23" s="647" t="s">
        <v>698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5</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376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38" t="s">
        <v>834</v>
      </c>
      <c r="Q36" s="188"/>
      <c r="R36" s="188"/>
      <c r="S36" s="188"/>
      <c r="T36" s="188"/>
      <c r="U36" s="188"/>
      <c r="V36" s="188"/>
      <c r="W36" s="189"/>
    </row>
    <row r="37" spans="2:24" s="30" customFormat="1" ht="17.100000000000001" customHeight="1" x14ac:dyDescent="0.2">
      <c r="B37" s="628" t="s">
        <v>54</v>
      </c>
      <c r="C37" s="629"/>
      <c r="D37" s="630"/>
      <c r="E37" s="626" t="s">
        <v>876</v>
      </c>
      <c r="F37" s="627"/>
      <c r="G37" s="627"/>
      <c r="H37" s="627"/>
      <c r="I37" s="627"/>
      <c r="J37" s="627"/>
      <c r="K37" s="627"/>
      <c r="L37" s="631"/>
      <c r="M37" s="628" t="s">
        <v>54</v>
      </c>
      <c r="N37" s="629"/>
      <c r="O37" s="630"/>
      <c r="P37" s="626" t="s">
        <v>835</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851</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875</v>
      </c>
      <c r="E40" s="640"/>
      <c r="F40" s="640"/>
      <c r="G40" s="640"/>
      <c r="H40" s="640"/>
      <c r="I40" s="640"/>
      <c r="J40" s="640"/>
      <c r="K40" s="640"/>
      <c r="L40" s="641"/>
      <c r="M40" s="621" t="s">
        <v>50</v>
      </c>
      <c r="N40" s="622"/>
      <c r="O40" s="639" t="s">
        <v>877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7037CA38-4C9E-454D-A3BB-DCCB2CB3F02D}">
      <formula1>INDIRECT(D9)</formula1>
    </dataValidation>
    <dataValidation type="list" allowBlank="1" showInputMessage="1" showErrorMessage="1" sqref="D14:E14 D32:E32 O14:P14 O32:P32" xr:uid="{82538B8F-B8E6-4393-9A12-D31004453CD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6BEE17-10EE-42B1-B2D0-2C0D48F4CF02}">
          <x14:formula1>
            <xm:f>'(参考)リスト'!$G$16:$G$20</xm:f>
          </x14:formula1>
          <xm:sqref>D17:E17 D35:E35 O17:P17 O35:P35</xm:sqref>
        </x14:dataValidation>
        <x14:dataValidation type="list" allowBlank="1" showInputMessage="1" showErrorMessage="1" xr:uid="{9BE1D54E-8F21-4C5F-BBF3-6057792D7D5C}">
          <x14:formula1>
            <xm:f>'(参考)リスト'!$B$16:$B$20</xm:f>
          </x14:formula1>
          <xm:sqref>D9:E10 D27:E28 O9:P10 O27:P28</xm:sqref>
        </x14:dataValidation>
        <x14:dataValidation type="list" allowBlank="1" showInputMessage="1" showErrorMessage="1" xr:uid="{B9CDB9A5-C350-4FB3-BE70-D0AF632D90D1}">
          <x14:formula1>
            <xm:f>'(参考)リスト'!$F$16:$F$21</xm:f>
          </x14:formula1>
          <xm:sqref>E15:E16 E33:E34 P15:P16 P33:P34</xm:sqref>
        </x14:dataValidation>
        <x14:dataValidation type="list" allowBlank="1" showInputMessage="1" showErrorMessage="1" xr:uid="{AA273F5A-5295-4E46-8A61-C6EBF4CED573}">
          <x14:formula1>
            <xm:f>'(参考)リスト'!$D$16:$D$18</xm:f>
          </x14:formula1>
          <xm:sqref>D13:E13 D31:E31 O13:P13 O31:P31</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427FB-1FE0-4563-8D65-BE796F8926C8}">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699</v>
      </c>
      <c r="E5" s="648"/>
      <c r="F5" s="663"/>
      <c r="G5" s="664"/>
      <c r="H5" s="664"/>
      <c r="I5" s="664"/>
      <c r="J5" s="664"/>
      <c r="K5" s="664"/>
      <c r="L5" s="665"/>
      <c r="M5" s="662" t="s">
        <v>51</v>
      </c>
      <c r="N5" s="662" t="s">
        <v>47</v>
      </c>
      <c r="O5" s="647" t="s">
        <v>699</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510</v>
      </c>
      <c r="E11" s="648"/>
      <c r="F11" s="656"/>
      <c r="G11" s="657"/>
      <c r="H11" s="657"/>
      <c r="I11" s="657"/>
      <c r="J11" s="657"/>
      <c r="K11" s="657"/>
      <c r="L11" s="658"/>
      <c r="M11" s="632"/>
      <c r="N11" s="632" t="s">
        <v>4</v>
      </c>
      <c r="O11" s="647" t="s">
        <v>513</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787</v>
      </c>
      <c r="Q21" s="627"/>
      <c r="R21" s="627"/>
      <c r="S21" s="645" t="s">
        <v>8</v>
      </c>
      <c r="T21" s="646"/>
      <c r="U21" s="642"/>
      <c r="V21" s="643"/>
      <c r="W21" s="644"/>
    </row>
    <row r="22" spans="2:23" s="30" customFormat="1" ht="17.100000000000001" customHeight="1" x14ac:dyDescent="0.2">
      <c r="B22" s="621" t="s">
        <v>50</v>
      </c>
      <c r="C22" s="622"/>
      <c r="D22" s="639" t="s">
        <v>797</v>
      </c>
      <c r="E22" s="640"/>
      <c r="F22" s="640"/>
      <c r="G22" s="640"/>
      <c r="H22" s="640"/>
      <c r="I22" s="640"/>
      <c r="J22" s="640"/>
      <c r="K22" s="640"/>
      <c r="L22" s="641"/>
      <c r="M22" s="621" t="s">
        <v>50</v>
      </c>
      <c r="N22" s="622"/>
      <c r="O22" s="639" t="s">
        <v>878</v>
      </c>
      <c r="P22" s="640"/>
      <c r="Q22" s="640"/>
      <c r="R22" s="640"/>
      <c r="S22" s="640"/>
      <c r="T22" s="640"/>
      <c r="U22" s="640"/>
      <c r="V22" s="640"/>
      <c r="W22" s="641"/>
    </row>
    <row r="23" spans="2:23" s="30" customFormat="1" ht="20.100000000000001" customHeight="1" x14ac:dyDescent="0.2">
      <c r="B23" s="662" t="s">
        <v>51</v>
      </c>
      <c r="C23" s="662" t="s">
        <v>47</v>
      </c>
      <c r="D23" s="647" t="s">
        <v>700</v>
      </c>
      <c r="E23" s="648"/>
      <c r="F23" s="663"/>
      <c r="G23" s="664"/>
      <c r="H23" s="664"/>
      <c r="I23" s="664"/>
      <c r="J23" s="664"/>
      <c r="K23" s="664"/>
      <c r="L23" s="665"/>
      <c r="M23" s="662" t="s">
        <v>51</v>
      </c>
      <c r="N23" s="662" t="s">
        <v>47</v>
      </c>
      <c r="O23" s="647" t="s">
        <v>700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778</v>
      </c>
      <c r="F37" s="627"/>
      <c r="G37" s="627"/>
      <c r="H37" s="627"/>
      <c r="I37" s="627"/>
      <c r="J37" s="627"/>
      <c r="K37" s="627"/>
      <c r="L37" s="631"/>
      <c r="M37" s="628" t="s">
        <v>54</v>
      </c>
      <c r="N37" s="629"/>
      <c r="O37" s="630"/>
      <c r="P37" s="626" t="s">
        <v>879</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1234</v>
      </c>
      <c r="Q39" s="627"/>
      <c r="R39" s="627"/>
      <c r="S39" s="645" t="s">
        <v>8</v>
      </c>
      <c r="T39" s="646"/>
      <c r="U39" s="642"/>
      <c r="V39" s="643"/>
      <c r="W39" s="644"/>
    </row>
    <row r="40" spans="2:24" s="30" customFormat="1" ht="17.100000000000001" customHeight="1" x14ac:dyDescent="0.2">
      <c r="B40" s="621" t="s">
        <v>50</v>
      </c>
      <c r="C40" s="622"/>
      <c r="D40" s="639" t="s">
        <v>797</v>
      </c>
      <c r="E40" s="640"/>
      <c r="F40" s="640"/>
      <c r="G40" s="640"/>
      <c r="H40" s="640"/>
      <c r="I40" s="640"/>
      <c r="J40" s="640"/>
      <c r="K40" s="640"/>
      <c r="L40" s="641"/>
      <c r="M40" s="621" t="s">
        <v>50</v>
      </c>
      <c r="N40" s="622"/>
      <c r="O40" s="639" t="s">
        <v>1242</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67E5D439-5297-4C00-A83E-2CFD41F850B0}">
      <formula1>INDIRECT(D13)</formula1>
    </dataValidation>
    <dataValidation type="list" allowBlank="1" showInputMessage="1" showErrorMessage="1" sqref="D11:E12 D29:E30 O11:P12 O29:P30" xr:uid="{C9E2ADFA-36BD-4A9C-9542-7A62E8E863C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7570F5E-8F02-449E-A55A-A65A1F2FD493}">
          <x14:formula1>
            <xm:f>'(参考)リスト'!$D$16:$D$18</xm:f>
          </x14:formula1>
          <xm:sqref>D13:E13 D31:E31 O13:P13 O31:P31</xm:sqref>
        </x14:dataValidation>
        <x14:dataValidation type="list" allowBlank="1" showInputMessage="1" showErrorMessage="1" xr:uid="{574489A6-7B1C-4482-9D95-EF8103A14656}">
          <x14:formula1>
            <xm:f>'(参考)リスト'!$F$16:$F$21</xm:f>
          </x14:formula1>
          <xm:sqref>E15:E16 E33:E34 P15:P16 P33:P34</xm:sqref>
        </x14:dataValidation>
        <x14:dataValidation type="list" allowBlank="1" showInputMessage="1" showErrorMessage="1" xr:uid="{06007438-E1CA-444F-A0E6-BCD98DD41922}">
          <x14:formula1>
            <xm:f>'(参考)リスト'!$B$16:$B$20</xm:f>
          </x14:formula1>
          <xm:sqref>D9:E10 D27:E28 O9:P10 O27:P28</xm:sqref>
        </x14:dataValidation>
        <x14:dataValidation type="list" allowBlank="1" showInputMessage="1" showErrorMessage="1" xr:uid="{094CFD45-173B-4BE8-AF70-DF70C7F0153B}">
          <x14:formula1>
            <xm:f>'(参考)リスト'!$G$16:$G$20</xm:f>
          </x14:formula1>
          <xm:sqref>D17:E17 D35:E35 O17:P17 O35:P35</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A8012-65D1-42F5-A232-AB439F317D1F}">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700</v>
      </c>
      <c r="E5" s="648"/>
      <c r="F5" s="663"/>
      <c r="G5" s="664"/>
      <c r="H5" s="664"/>
      <c r="I5" s="664"/>
      <c r="J5" s="664"/>
      <c r="K5" s="664"/>
      <c r="L5" s="665"/>
      <c r="M5" s="662" t="s">
        <v>51</v>
      </c>
      <c r="N5" s="662" t="s">
        <v>47</v>
      </c>
      <c r="O5" s="647" t="s">
        <v>701</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3</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348</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509</v>
      </c>
      <c r="E11" s="648"/>
      <c r="F11" s="656"/>
      <c r="G11" s="657"/>
      <c r="H11" s="657"/>
      <c r="I11" s="657"/>
      <c r="J11" s="657"/>
      <c r="K11" s="657"/>
      <c r="L11" s="658"/>
      <c r="M11" s="632"/>
      <c r="N11" s="632" t="s">
        <v>4</v>
      </c>
      <c r="O11" s="647" t="s">
        <v>370</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357</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778</v>
      </c>
      <c r="F19" s="627"/>
      <c r="G19" s="627"/>
      <c r="H19" s="627"/>
      <c r="I19" s="627"/>
      <c r="J19" s="627"/>
      <c r="K19" s="627"/>
      <c r="L19" s="631"/>
      <c r="M19" s="628" t="s">
        <v>54</v>
      </c>
      <c r="N19" s="629"/>
      <c r="O19" s="630"/>
      <c r="P19" s="626" t="s">
        <v>880</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779</v>
      </c>
      <c r="F21" s="627"/>
      <c r="G21" s="627"/>
      <c r="H21" s="645" t="s">
        <v>8</v>
      </c>
      <c r="I21" s="646"/>
      <c r="J21" s="642"/>
      <c r="K21" s="643"/>
      <c r="L21" s="644"/>
      <c r="M21" s="623" t="s">
        <v>302</v>
      </c>
      <c r="N21" s="624"/>
      <c r="O21" s="625"/>
      <c r="P21" s="626" t="s">
        <v>881</v>
      </c>
      <c r="Q21" s="627"/>
      <c r="R21" s="627"/>
      <c r="S21" s="645" t="s">
        <v>8</v>
      </c>
      <c r="T21" s="646"/>
      <c r="U21" s="642"/>
      <c r="V21" s="643"/>
      <c r="W21" s="644"/>
    </row>
    <row r="22" spans="2:23" s="30" customFormat="1" ht="17.100000000000001" customHeight="1" x14ac:dyDescent="0.2">
      <c r="B22" s="621" t="s">
        <v>50</v>
      </c>
      <c r="C22" s="622"/>
      <c r="D22" s="639" t="s">
        <v>797</v>
      </c>
      <c r="E22" s="640"/>
      <c r="F22" s="640"/>
      <c r="G22" s="640"/>
      <c r="H22" s="640"/>
      <c r="I22" s="640"/>
      <c r="J22" s="640"/>
      <c r="K22" s="640"/>
      <c r="L22" s="641"/>
      <c r="M22" s="621" t="s">
        <v>50</v>
      </c>
      <c r="N22" s="622"/>
      <c r="O22" s="639" t="s">
        <v>882</v>
      </c>
      <c r="P22" s="640"/>
      <c r="Q22" s="640"/>
      <c r="R22" s="640"/>
      <c r="S22" s="640"/>
      <c r="T22" s="640"/>
      <c r="U22" s="640"/>
      <c r="V22" s="640"/>
      <c r="W22" s="641"/>
    </row>
    <row r="23" spans="2:23" s="30" customFormat="1" ht="20.100000000000001" customHeight="1" x14ac:dyDescent="0.2">
      <c r="B23" s="662" t="s">
        <v>51</v>
      </c>
      <c r="C23" s="662" t="s">
        <v>47</v>
      </c>
      <c r="D23" s="647" t="s">
        <v>701</v>
      </c>
      <c r="E23" s="648"/>
      <c r="F23" s="663"/>
      <c r="G23" s="664"/>
      <c r="H23" s="664"/>
      <c r="I23" s="664"/>
      <c r="J23" s="664"/>
      <c r="K23" s="664"/>
      <c r="L23" s="665"/>
      <c r="M23" s="662" t="s">
        <v>51</v>
      </c>
      <c r="N23" s="662" t="s">
        <v>47</v>
      </c>
      <c r="O23" s="647" t="s">
        <v>701</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375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38" t="s">
        <v>885</v>
      </c>
      <c r="Q36" s="188"/>
      <c r="R36" s="188"/>
      <c r="S36" s="188"/>
      <c r="T36" s="188"/>
      <c r="U36" s="188"/>
      <c r="V36" s="188"/>
      <c r="W36" s="189"/>
    </row>
    <row r="37" spans="2:24" s="30" customFormat="1" ht="17.100000000000001" customHeight="1" x14ac:dyDescent="0.2">
      <c r="B37" s="628" t="s">
        <v>54</v>
      </c>
      <c r="C37" s="629"/>
      <c r="D37" s="630"/>
      <c r="E37" s="626" t="s">
        <v>1243</v>
      </c>
      <c r="F37" s="627"/>
      <c r="G37" s="627"/>
      <c r="H37" s="627"/>
      <c r="I37" s="627"/>
      <c r="J37" s="627"/>
      <c r="K37" s="627"/>
      <c r="L37" s="631"/>
      <c r="M37" s="628" t="s">
        <v>54</v>
      </c>
      <c r="N37" s="629"/>
      <c r="O37" s="630"/>
      <c r="P37" s="626" t="s">
        <v>886</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883</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884</v>
      </c>
      <c r="E40" s="640"/>
      <c r="F40" s="640"/>
      <c r="G40" s="640"/>
      <c r="H40" s="640"/>
      <c r="I40" s="640"/>
      <c r="J40" s="640"/>
      <c r="K40" s="640"/>
      <c r="L40" s="641"/>
      <c r="M40" s="621" t="s">
        <v>50</v>
      </c>
      <c r="N40" s="622"/>
      <c r="O40" s="639" t="s">
        <v>887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5A455EBB-33F2-4419-8C6C-C68AF786B7D4}">
      <formula1>INDIRECT(D9)</formula1>
    </dataValidation>
    <dataValidation type="list" allowBlank="1" showInputMessage="1" showErrorMessage="1" sqref="D14:E14 D32:E32 O14:P14 O32:P32" xr:uid="{FF882F33-3020-466B-B5FE-B15EBCAC64E4}">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9E8912A-4390-4ED3-8FCE-C1863735AA75}">
          <x14:formula1>
            <xm:f>'(参考)リスト'!$G$16:$G$20</xm:f>
          </x14:formula1>
          <xm:sqref>D17:E17 D35:E35 O17:P17 O35:P35</xm:sqref>
        </x14:dataValidation>
        <x14:dataValidation type="list" allowBlank="1" showInputMessage="1" showErrorMessage="1" xr:uid="{9A2A718B-8D87-4677-829A-8E90FE1C6CB2}">
          <x14:formula1>
            <xm:f>'(参考)リスト'!$B$16:$B$20</xm:f>
          </x14:formula1>
          <xm:sqref>D9:E10 D27:E28 O9:P10 O27:P28</xm:sqref>
        </x14:dataValidation>
        <x14:dataValidation type="list" allowBlank="1" showInputMessage="1" showErrorMessage="1" xr:uid="{60AC7198-405C-4C14-A74F-940B1DF8705D}">
          <x14:formula1>
            <xm:f>'(参考)リスト'!$F$16:$F$21</xm:f>
          </x14:formula1>
          <xm:sqref>E15:E16 E33:E34 P15:P16 P33:P34</xm:sqref>
        </x14:dataValidation>
        <x14:dataValidation type="list" allowBlank="1" showInputMessage="1" showErrorMessage="1" xr:uid="{DF79308F-6351-4A05-BC49-A7BB1F898D64}">
          <x14:formula1>
            <xm:f>'(参考)リスト'!$D$16:$D$18</xm:f>
          </x14:formula1>
          <xm:sqref>D13:E13 D31:E31 O13:P13 O31:P31</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77C84-A2F6-4528-B392-AFBBB355D9E1}">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702</v>
      </c>
      <c r="E5" s="648"/>
      <c r="F5" s="663"/>
      <c r="G5" s="664"/>
      <c r="H5" s="664"/>
      <c r="I5" s="664"/>
      <c r="J5" s="664"/>
      <c r="K5" s="664"/>
      <c r="L5" s="665"/>
      <c r="M5" s="662" t="s">
        <v>51</v>
      </c>
      <c r="N5" s="662" t="s">
        <v>47</v>
      </c>
      <c r="O5" s="647" t="s">
        <v>702</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348</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370</v>
      </c>
      <c r="E11" s="648"/>
      <c r="F11" s="656"/>
      <c r="G11" s="657"/>
      <c r="H11" s="657"/>
      <c r="I11" s="657"/>
      <c r="J11" s="657"/>
      <c r="K11" s="657"/>
      <c r="L11" s="658"/>
      <c r="M11" s="632"/>
      <c r="N11" s="632" t="s">
        <v>4</v>
      </c>
      <c r="O11" s="647" t="s">
        <v>510</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357</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c r="P17" s="616"/>
      <c r="Q17" s="659"/>
      <c r="R17" s="660"/>
      <c r="S17" s="660"/>
      <c r="T17" s="660"/>
      <c r="U17" s="660"/>
      <c r="V17" s="660"/>
      <c r="W17" s="661"/>
    </row>
    <row r="18" spans="2:23" s="30" customFormat="1" ht="17.100000000000001" customHeight="1" x14ac:dyDescent="0.2">
      <c r="B18" s="621" t="s">
        <v>7</v>
      </c>
      <c r="C18" s="638"/>
      <c r="D18" s="638"/>
      <c r="E18" s="219" t="s">
        <v>777</v>
      </c>
      <c r="F18" s="188"/>
      <c r="G18" s="188"/>
      <c r="H18" s="188"/>
      <c r="I18" s="188"/>
      <c r="J18" s="188"/>
      <c r="K18" s="188"/>
      <c r="L18" s="189"/>
      <c r="M18" s="621" t="s">
        <v>7</v>
      </c>
      <c r="N18" s="638"/>
      <c r="O18" s="622"/>
      <c r="P18" s="219" t="s">
        <v>777</v>
      </c>
      <c r="Q18" s="188"/>
      <c r="R18" s="188"/>
      <c r="S18" s="188"/>
      <c r="T18" s="188"/>
      <c r="U18" s="188"/>
      <c r="V18" s="188"/>
      <c r="W18" s="189"/>
    </row>
    <row r="19" spans="2:23" s="30" customFormat="1" ht="17.100000000000001" customHeight="1" x14ac:dyDescent="0.2">
      <c r="B19" s="628" t="s">
        <v>54</v>
      </c>
      <c r="C19" s="629"/>
      <c r="D19" s="630"/>
      <c r="E19" s="626" t="s">
        <v>888</v>
      </c>
      <c r="F19" s="627"/>
      <c r="G19" s="627"/>
      <c r="H19" s="627"/>
      <c r="I19" s="627"/>
      <c r="J19" s="627"/>
      <c r="K19" s="627"/>
      <c r="L19" s="631"/>
      <c r="M19" s="628" t="s">
        <v>54</v>
      </c>
      <c r="N19" s="629"/>
      <c r="O19" s="630"/>
      <c r="P19" s="626" t="s">
        <v>778</v>
      </c>
      <c r="Q19" s="627"/>
      <c r="R19" s="627"/>
      <c r="S19" s="627"/>
      <c r="T19" s="627"/>
      <c r="U19" s="627"/>
      <c r="V19" s="627"/>
      <c r="W19" s="631"/>
    </row>
    <row r="20" spans="2:23" s="30" customFormat="1" ht="17.100000000000001" customHeight="1" x14ac:dyDescent="0.2">
      <c r="B20" s="623" t="s">
        <v>282</v>
      </c>
      <c r="C20" s="624"/>
      <c r="D20" s="625"/>
      <c r="E20" s="626" t="s">
        <v>779</v>
      </c>
      <c r="F20" s="627"/>
      <c r="G20" s="627"/>
      <c r="H20" s="600"/>
      <c r="I20" s="600"/>
      <c r="J20" s="600"/>
      <c r="K20" s="600"/>
      <c r="L20" s="601"/>
      <c r="M20" s="623" t="s">
        <v>282</v>
      </c>
      <c r="N20" s="624"/>
      <c r="O20" s="625"/>
      <c r="P20" s="626" t="s">
        <v>779</v>
      </c>
      <c r="Q20" s="627"/>
      <c r="R20" s="627"/>
      <c r="S20" s="600"/>
      <c r="T20" s="600"/>
      <c r="U20" s="600"/>
      <c r="V20" s="600"/>
      <c r="W20" s="601"/>
    </row>
    <row r="21" spans="2:23" s="30" customFormat="1" ht="17.100000000000001" customHeight="1" x14ac:dyDescent="0.2">
      <c r="B21" s="623" t="s">
        <v>302</v>
      </c>
      <c r="C21" s="624"/>
      <c r="D21" s="625"/>
      <c r="E21" s="626" t="s">
        <v>889</v>
      </c>
      <c r="F21" s="627"/>
      <c r="G21" s="627"/>
      <c r="H21" s="645" t="s">
        <v>8</v>
      </c>
      <c r="I21" s="646"/>
      <c r="J21" s="642"/>
      <c r="K21" s="643"/>
      <c r="L21" s="644"/>
      <c r="M21" s="623" t="s">
        <v>302</v>
      </c>
      <c r="N21" s="624"/>
      <c r="O21" s="625"/>
      <c r="P21" s="626" t="s">
        <v>779</v>
      </c>
      <c r="Q21" s="627"/>
      <c r="R21" s="627"/>
      <c r="S21" s="645" t="s">
        <v>8</v>
      </c>
      <c r="T21" s="646"/>
      <c r="U21" s="642"/>
      <c r="V21" s="643"/>
      <c r="W21" s="644"/>
    </row>
    <row r="22" spans="2:23" s="30" customFormat="1" ht="17.100000000000001" customHeight="1" x14ac:dyDescent="0.2">
      <c r="B22" s="621" t="s">
        <v>50</v>
      </c>
      <c r="C22" s="622"/>
      <c r="D22" s="639" t="s">
        <v>890</v>
      </c>
      <c r="E22" s="640"/>
      <c r="F22" s="640"/>
      <c r="G22" s="640"/>
      <c r="H22" s="640"/>
      <c r="I22" s="640"/>
      <c r="J22" s="640"/>
      <c r="K22" s="640"/>
      <c r="L22" s="641"/>
      <c r="M22" s="621" t="s">
        <v>50</v>
      </c>
      <c r="N22" s="622"/>
      <c r="O22" s="639" t="s">
        <v>780</v>
      </c>
      <c r="P22" s="640"/>
      <c r="Q22" s="640"/>
      <c r="R22" s="640"/>
      <c r="S22" s="640"/>
      <c r="T22" s="640"/>
      <c r="U22" s="640"/>
      <c r="V22" s="640"/>
      <c r="W22" s="641"/>
    </row>
    <row r="23" spans="2:23" s="30" customFormat="1" ht="20.100000000000001" customHeight="1" x14ac:dyDescent="0.2">
      <c r="B23" s="662" t="s">
        <v>51</v>
      </c>
      <c r="C23" s="662" t="s">
        <v>47</v>
      </c>
      <c r="D23" s="647" t="s">
        <v>702</v>
      </c>
      <c r="E23" s="648"/>
      <c r="F23" s="663"/>
      <c r="G23" s="664"/>
      <c r="H23" s="664"/>
      <c r="I23" s="664"/>
      <c r="J23" s="664"/>
      <c r="K23" s="664"/>
      <c r="L23" s="665"/>
      <c r="M23" s="662" t="s">
        <v>51</v>
      </c>
      <c r="N23" s="662" t="s">
        <v>47</v>
      </c>
      <c r="O23" s="647" t="s">
        <v>702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777</v>
      </c>
      <c r="F36" s="188"/>
      <c r="G36" s="188"/>
      <c r="H36" s="188"/>
      <c r="I36" s="188"/>
      <c r="J36" s="188"/>
      <c r="K36" s="188"/>
      <c r="L36" s="189"/>
      <c r="M36" s="621" t="s">
        <v>7</v>
      </c>
      <c r="N36" s="638"/>
      <c r="O36" s="622"/>
      <c r="P36" s="219" t="s">
        <v>777</v>
      </c>
      <c r="Q36" s="188"/>
      <c r="R36" s="188"/>
      <c r="S36" s="188"/>
      <c r="T36" s="188"/>
      <c r="U36" s="188"/>
      <c r="V36" s="188"/>
      <c r="W36" s="189"/>
    </row>
    <row r="37" spans="2:24" s="30" customFormat="1" ht="17.100000000000001" customHeight="1" x14ac:dyDescent="0.2">
      <c r="B37" s="628" t="s">
        <v>54</v>
      </c>
      <c r="C37" s="629"/>
      <c r="D37" s="630"/>
      <c r="E37" s="626" t="s">
        <v>891</v>
      </c>
      <c r="F37" s="627"/>
      <c r="G37" s="627"/>
      <c r="H37" s="627"/>
      <c r="I37" s="627"/>
      <c r="J37" s="627"/>
      <c r="K37" s="627"/>
      <c r="L37" s="631"/>
      <c r="M37" s="628" t="s">
        <v>54</v>
      </c>
      <c r="N37" s="629"/>
      <c r="O37" s="630"/>
      <c r="P37" s="626" t="s">
        <v>778</v>
      </c>
      <c r="Q37" s="627"/>
      <c r="R37" s="627"/>
      <c r="S37" s="627"/>
      <c r="T37" s="627"/>
      <c r="U37" s="627"/>
      <c r="V37" s="627"/>
      <c r="W37" s="631"/>
    </row>
    <row r="38" spans="2:24" s="30" customFormat="1" ht="17.100000000000001" customHeight="1" x14ac:dyDescent="0.2">
      <c r="B38" s="623" t="s">
        <v>282</v>
      </c>
      <c r="C38" s="624"/>
      <c r="D38" s="625"/>
      <c r="E38" s="626" t="s">
        <v>779</v>
      </c>
      <c r="F38" s="627"/>
      <c r="G38" s="627"/>
      <c r="H38" s="600"/>
      <c r="I38" s="600"/>
      <c r="J38" s="600"/>
      <c r="K38" s="600"/>
      <c r="L38" s="601"/>
      <c r="M38" s="623" t="s">
        <v>282</v>
      </c>
      <c r="N38" s="624"/>
      <c r="O38" s="625"/>
      <c r="P38" s="626" t="s">
        <v>779</v>
      </c>
      <c r="Q38" s="627"/>
      <c r="R38" s="627"/>
      <c r="S38" s="600"/>
      <c r="T38" s="600"/>
      <c r="U38" s="600"/>
      <c r="V38" s="600"/>
      <c r="W38" s="601"/>
    </row>
    <row r="39" spans="2:24" s="30" customFormat="1" ht="17.100000000000001" customHeight="1" x14ac:dyDescent="0.2">
      <c r="B39" s="623" t="s">
        <v>302</v>
      </c>
      <c r="C39" s="624"/>
      <c r="D39" s="625"/>
      <c r="E39" s="626" t="s">
        <v>779</v>
      </c>
      <c r="F39" s="627"/>
      <c r="G39" s="627"/>
      <c r="H39" s="645" t="s">
        <v>8</v>
      </c>
      <c r="I39" s="646"/>
      <c r="J39" s="642"/>
      <c r="K39" s="643"/>
      <c r="L39" s="644"/>
      <c r="M39" s="623" t="s">
        <v>302</v>
      </c>
      <c r="N39" s="624"/>
      <c r="O39" s="625"/>
      <c r="P39" s="626" t="s">
        <v>779</v>
      </c>
      <c r="Q39" s="627"/>
      <c r="R39" s="627"/>
      <c r="S39" s="645" t="s">
        <v>8</v>
      </c>
      <c r="T39" s="646"/>
      <c r="U39" s="642"/>
      <c r="V39" s="643"/>
      <c r="W39" s="644"/>
    </row>
    <row r="40" spans="2:24" s="30" customFormat="1" ht="17.100000000000001" customHeight="1" x14ac:dyDescent="0.2">
      <c r="B40" s="621" t="s">
        <v>50</v>
      </c>
      <c r="C40" s="622"/>
      <c r="D40" s="639" t="s">
        <v>778</v>
      </c>
      <c r="E40" s="640"/>
      <c r="F40" s="640"/>
      <c r="G40" s="640"/>
      <c r="H40" s="640"/>
      <c r="I40" s="640"/>
      <c r="J40" s="640"/>
      <c r="K40" s="640"/>
      <c r="L40" s="641"/>
      <c r="M40" s="621" t="s">
        <v>50</v>
      </c>
      <c r="N40" s="622"/>
      <c r="O40" s="639" t="s">
        <v>778</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29A44206-6B63-43FC-A2D4-A390F0C51F30}">
      <formula1>INDIRECT(D13)</formula1>
    </dataValidation>
    <dataValidation type="list" allowBlank="1" showInputMessage="1" showErrorMessage="1" sqref="D11:E12 D29:E30 O11:P12 O29:P30" xr:uid="{29E29449-E2AF-4130-A36A-60030C5FA011}">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7D09342-06F1-4F64-BCB1-CB90016EA234}">
          <x14:formula1>
            <xm:f>'(参考)リスト'!$D$16:$D$18</xm:f>
          </x14:formula1>
          <xm:sqref>D13:E13 D31:E31 O13:P13 O31:P31</xm:sqref>
        </x14:dataValidation>
        <x14:dataValidation type="list" allowBlank="1" showInputMessage="1" showErrorMessage="1" xr:uid="{C7D37F9E-773A-47EA-ABAC-03333049569E}">
          <x14:formula1>
            <xm:f>'(参考)リスト'!$F$16:$F$21</xm:f>
          </x14:formula1>
          <xm:sqref>E15:E16 E33:E34 P15:P16 P33:P34</xm:sqref>
        </x14:dataValidation>
        <x14:dataValidation type="list" allowBlank="1" showInputMessage="1" showErrorMessage="1" xr:uid="{38AE8A8C-CC77-4679-AFDD-2F9DEACC2B72}">
          <x14:formula1>
            <xm:f>'(参考)リスト'!$B$16:$B$20</xm:f>
          </x14:formula1>
          <xm:sqref>D9:E10 D27:E28 O9:P10 O27:P28</xm:sqref>
        </x14:dataValidation>
        <x14:dataValidation type="list" allowBlank="1" showInputMessage="1" showErrorMessage="1" xr:uid="{C7B07A4B-555E-4667-A455-ADC8166EC7F8}">
          <x14:formula1>
            <xm:f>'(参考)リスト'!$G$16:$G$20</xm:f>
          </x14:formula1>
          <xm:sqref>D17:E17 D35:E35 O17:P17 O35:P35</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6B302-92C2-45B1-B266-2E3D788AECDF}">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702</v>
      </c>
      <c r="E5" s="648"/>
      <c r="F5" s="663"/>
      <c r="G5" s="664"/>
      <c r="H5" s="664"/>
      <c r="I5" s="664"/>
      <c r="J5" s="664"/>
      <c r="K5" s="664"/>
      <c r="L5" s="665"/>
      <c r="M5" s="662" t="s">
        <v>51</v>
      </c>
      <c r="N5" s="662" t="s">
        <v>47</v>
      </c>
      <c r="O5" s="647" t="s">
        <v>702</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5</v>
      </c>
      <c r="E7" s="635"/>
      <c r="F7" s="656"/>
      <c r="G7" s="657"/>
      <c r="H7" s="657"/>
      <c r="I7" s="657"/>
      <c r="J7" s="657"/>
      <c r="K7" s="657"/>
      <c r="L7" s="658"/>
      <c r="M7" s="632"/>
      <c r="N7" s="632" t="s">
        <v>2</v>
      </c>
      <c r="O7" s="634">
        <v>6</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509</v>
      </c>
      <c r="E11" s="648"/>
      <c r="F11" s="656"/>
      <c r="G11" s="657"/>
      <c r="H11" s="657"/>
      <c r="I11" s="657"/>
      <c r="J11" s="657"/>
      <c r="K11" s="657"/>
      <c r="L11" s="658"/>
      <c r="M11" s="632"/>
      <c r="N11" s="632" t="s">
        <v>4</v>
      </c>
      <c r="O11" s="647" t="s">
        <v>375</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896</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897</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895</v>
      </c>
      <c r="E22" s="640"/>
      <c r="F22" s="640"/>
      <c r="G22" s="640"/>
      <c r="H22" s="640"/>
      <c r="I22" s="640"/>
      <c r="J22" s="640"/>
      <c r="K22" s="640"/>
      <c r="L22" s="641"/>
      <c r="M22" s="621" t="s">
        <v>50</v>
      </c>
      <c r="N22" s="622"/>
      <c r="O22" s="639" t="s">
        <v>898</v>
      </c>
      <c r="P22" s="640"/>
      <c r="Q22" s="640"/>
      <c r="R22" s="640"/>
      <c r="S22" s="640"/>
      <c r="T22" s="640"/>
      <c r="U22" s="640"/>
      <c r="V22" s="640"/>
      <c r="W22" s="641"/>
    </row>
    <row r="23" spans="2:23" s="30" customFormat="1" ht="20.100000000000001" customHeight="1" x14ac:dyDescent="0.2">
      <c r="B23" s="662" t="s">
        <v>51</v>
      </c>
      <c r="C23" s="662" t="s">
        <v>47</v>
      </c>
      <c r="D23" s="647" t="s">
        <v>702</v>
      </c>
      <c r="E23" s="648"/>
      <c r="F23" s="663"/>
      <c r="G23" s="664"/>
      <c r="H23" s="664"/>
      <c r="I23" s="664"/>
      <c r="J23" s="664"/>
      <c r="K23" s="664"/>
      <c r="L23" s="665"/>
      <c r="M23" s="662" t="s">
        <v>51</v>
      </c>
      <c r="N23" s="662" t="s">
        <v>47</v>
      </c>
      <c r="O23" s="647" t="s">
        <v>703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7</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361</v>
      </c>
      <c r="E31" s="652"/>
      <c r="F31" s="656"/>
      <c r="G31" s="657"/>
      <c r="H31" s="657"/>
      <c r="I31" s="657"/>
      <c r="J31" s="657"/>
      <c r="K31" s="657"/>
      <c r="L31" s="658"/>
      <c r="M31" s="621" t="s">
        <v>5</v>
      </c>
      <c r="N31" s="622"/>
      <c r="O31" s="651" t="s">
        <v>361</v>
      </c>
      <c r="P31" s="652"/>
      <c r="Q31" s="656"/>
      <c r="R31" s="657"/>
      <c r="S31" s="657"/>
      <c r="T31" s="657"/>
      <c r="U31" s="657"/>
      <c r="V31" s="657"/>
      <c r="W31" s="658"/>
    </row>
    <row r="32" spans="2:23" s="30" customFormat="1" ht="17.100000000000001" customHeight="1" x14ac:dyDescent="0.2">
      <c r="B32" s="621" t="s">
        <v>49</v>
      </c>
      <c r="C32" s="622"/>
      <c r="D32" s="651" t="s">
        <v>572</v>
      </c>
      <c r="E32" s="652"/>
      <c r="F32" s="656"/>
      <c r="G32" s="657"/>
      <c r="H32" s="657"/>
      <c r="I32" s="657"/>
      <c r="J32" s="657"/>
      <c r="K32" s="657"/>
      <c r="L32" s="658"/>
      <c r="M32" s="621" t="s">
        <v>49</v>
      </c>
      <c r="N32" s="622"/>
      <c r="O32" s="651" t="s">
        <v>572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899</v>
      </c>
      <c r="F36" s="188"/>
      <c r="G36" s="188"/>
      <c r="H36" s="188"/>
      <c r="I36" s="188"/>
      <c r="J36" s="188"/>
      <c r="K36" s="188"/>
      <c r="L36" s="189"/>
      <c r="M36" s="621" t="s">
        <v>7</v>
      </c>
      <c r="N36" s="638"/>
      <c r="O36" s="622"/>
      <c r="P36" s="219" t="s">
        <v>902</v>
      </c>
      <c r="Q36" s="188"/>
      <c r="R36" s="188"/>
      <c r="S36" s="188"/>
      <c r="T36" s="188"/>
      <c r="U36" s="188"/>
      <c r="V36" s="188"/>
      <c r="W36" s="189"/>
    </row>
    <row r="37" spans="2:24" s="30" customFormat="1" ht="17.100000000000001" customHeight="1" x14ac:dyDescent="0.2">
      <c r="B37" s="628" t="s">
        <v>54</v>
      </c>
      <c r="C37" s="629"/>
      <c r="D37" s="630"/>
      <c r="E37" s="626" t="s">
        <v>900</v>
      </c>
      <c r="F37" s="627"/>
      <c r="G37" s="627"/>
      <c r="H37" s="627"/>
      <c r="I37" s="627"/>
      <c r="J37" s="627"/>
      <c r="K37" s="627"/>
      <c r="L37" s="631"/>
      <c r="M37" s="628" t="s">
        <v>54</v>
      </c>
      <c r="N37" s="629"/>
      <c r="O37" s="630"/>
      <c r="P37" s="626" t="s">
        <v>903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901</v>
      </c>
      <c r="E40" s="640"/>
      <c r="F40" s="640"/>
      <c r="G40" s="640"/>
      <c r="H40" s="640"/>
      <c r="I40" s="640"/>
      <c r="J40" s="640"/>
      <c r="K40" s="640"/>
      <c r="L40" s="641"/>
      <c r="M40" s="621" t="s">
        <v>50</v>
      </c>
      <c r="N40" s="622"/>
      <c r="O40" s="639" t="s">
        <v>904</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1AE79C4-6E8A-42F9-9AEC-2190B024D2FA}">
      <formula1>INDIRECT(D9)</formula1>
    </dataValidation>
    <dataValidation type="list" allowBlank="1" showInputMessage="1" showErrorMessage="1" sqref="D14:E14 D32:E32 O14:P14 O32:P32" xr:uid="{7C4B2187-A403-4F23-916F-7A52C5E7954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90B151-264E-47F6-A23F-F166C5AAABBB}">
          <x14:formula1>
            <xm:f>'(参考)リスト'!$G$16:$G$20</xm:f>
          </x14:formula1>
          <xm:sqref>D17:E17 D35:E35 O17:P17 O35:P35</xm:sqref>
        </x14:dataValidation>
        <x14:dataValidation type="list" allowBlank="1" showInputMessage="1" showErrorMessage="1" xr:uid="{D7AF7B1D-A9E6-4731-ACA4-34FCEE3E1958}">
          <x14:formula1>
            <xm:f>'(参考)リスト'!$B$16:$B$20</xm:f>
          </x14:formula1>
          <xm:sqref>D9:E10 D27:E28 O9:P10 O27:P28</xm:sqref>
        </x14:dataValidation>
        <x14:dataValidation type="list" allowBlank="1" showInputMessage="1" showErrorMessage="1" xr:uid="{C9DA8D9B-7596-41C5-B2B2-8F4710CFE742}">
          <x14:formula1>
            <xm:f>'(参考)リスト'!$F$16:$F$21</xm:f>
          </x14:formula1>
          <xm:sqref>E15:E16 E33:E34 P15:P16 P33:P34</xm:sqref>
        </x14:dataValidation>
        <x14:dataValidation type="list" allowBlank="1" showInputMessage="1" showErrorMessage="1" xr:uid="{AB5BD0CA-AC72-406C-A68C-7B25AD144422}">
          <x14:formula1>
            <xm:f>'(参考)リスト'!$D$16:$D$18</xm:f>
          </x14:formula1>
          <xm:sqref>D13:E13 D31:E31 O13:P13 O31:P31</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D8B70-0B2A-4701-B622-8954C86C8993}">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703</v>
      </c>
      <c r="E5" s="648"/>
      <c r="F5" s="663"/>
      <c r="G5" s="664"/>
      <c r="H5" s="664"/>
      <c r="I5" s="664"/>
      <c r="J5" s="664"/>
      <c r="K5" s="664"/>
      <c r="L5" s="665"/>
      <c r="M5" s="662" t="s">
        <v>51</v>
      </c>
      <c r="N5" s="662" t="s">
        <v>47</v>
      </c>
      <c r="O5" s="647" t="s">
        <v>703</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350</v>
      </c>
      <c r="E9" s="648"/>
      <c r="F9" s="656"/>
      <c r="G9" s="657"/>
      <c r="H9" s="657"/>
      <c r="I9" s="657"/>
      <c r="J9" s="657"/>
      <c r="K9" s="657"/>
      <c r="L9" s="658"/>
      <c r="M9" s="632" t="s">
        <v>48</v>
      </c>
      <c r="N9" s="632" t="s">
        <v>3</v>
      </c>
      <c r="O9" s="647" t="s">
        <v>350</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375</v>
      </c>
      <c r="E11" s="648"/>
      <c r="F11" s="656"/>
      <c r="G11" s="657"/>
      <c r="H11" s="657"/>
      <c r="I11" s="657"/>
      <c r="J11" s="657"/>
      <c r="K11" s="657"/>
      <c r="L11" s="658"/>
      <c r="M11" s="632"/>
      <c r="N11" s="632" t="s">
        <v>4</v>
      </c>
      <c r="O11" s="647" t="s">
        <v>375</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361</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572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9" t="s">
        <v>905</v>
      </c>
      <c r="F18" s="188"/>
      <c r="G18" s="188"/>
      <c r="H18" s="188"/>
      <c r="I18" s="188"/>
      <c r="J18" s="188"/>
      <c r="K18" s="188"/>
      <c r="L18" s="189"/>
      <c r="M18" s="621" t="s">
        <v>7</v>
      </c>
      <c r="N18" s="638"/>
      <c r="O18" s="622"/>
      <c r="P18" s="219" t="s">
        <v>906</v>
      </c>
      <c r="Q18" s="188"/>
      <c r="R18" s="188"/>
      <c r="S18" s="188"/>
      <c r="T18" s="188"/>
      <c r="U18" s="188"/>
      <c r="V18" s="188"/>
      <c r="W18" s="189"/>
    </row>
    <row r="19" spans="2:23" s="30" customFormat="1" ht="17.100000000000001" customHeight="1" x14ac:dyDescent="0.2">
      <c r="B19" s="628" t="s">
        <v>54</v>
      </c>
      <c r="C19" s="629"/>
      <c r="D19" s="630"/>
      <c r="E19" s="626" t="s">
        <v>920</v>
      </c>
      <c r="F19" s="627"/>
      <c r="G19" s="627"/>
      <c r="H19" s="627"/>
      <c r="I19" s="627"/>
      <c r="J19" s="627"/>
      <c r="K19" s="627"/>
      <c r="L19" s="631"/>
      <c r="M19" s="628" t="s">
        <v>54</v>
      </c>
      <c r="N19" s="629"/>
      <c r="O19" s="630"/>
      <c r="P19" s="626" t="s">
        <v>907</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1256</v>
      </c>
      <c r="E22" s="640"/>
      <c r="F22" s="640"/>
      <c r="G22" s="640"/>
      <c r="H22" s="640"/>
      <c r="I22" s="640"/>
      <c r="J22" s="640"/>
      <c r="K22" s="640"/>
      <c r="L22" s="641"/>
      <c r="M22" s="621" t="s">
        <v>50</v>
      </c>
      <c r="N22" s="622"/>
      <c r="O22" s="639" t="s">
        <v>907</v>
      </c>
      <c r="P22" s="640"/>
      <c r="Q22" s="640"/>
      <c r="R22" s="640"/>
      <c r="S22" s="640"/>
      <c r="T22" s="640"/>
      <c r="U22" s="640"/>
      <c r="V22" s="640"/>
      <c r="W22" s="641"/>
    </row>
    <row r="23" spans="2:23" s="30" customFormat="1" ht="20.100000000000001" customHeight="1" x14ac:dyDescent="0.2">
      <c r="B23" s="662" t="s">
        <v>51</v>
      </c>
      <c r="C23" s="662" t="s">
        <v>47</v>
      </c>
      <c r="D23" s="647" t="s">
        <v>703</v>
      </c>
      <c r="E23" s="648"/>
      <c r="F23" s="663"/>
      <c r="G23" s="664"/>
      <c r="H23" s="664"/>
      <c r="I23" s="664"/>
      <c r="J23" s="664"/>
      <c r="K23" s="664"/>
      <c r="L23" s="665"/>
      <c r="M23" s="662" t="s">
        <v>51</v>
      </c>
      <c r="N23" s="662" t="s">
        <v>47</v>
      </c>
      <c r="O23" s="647" t="s">
        <v>704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373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908</v>
      </c>
      <c r="F36" s="188"/>
      <c r="G36" s="188"/>
      <c r="H36" s="188"/>
      <c r="I36" s="188"/>
      <c r="J36" s="188"/>
      <c r="K36" s="188"/>
      <c r="L36" s="189"/>
      <c r="M36" s="621" t="s">
        <v>7</v>
      </c>
      <c r="N36" s="638"/>
      <c r="O36" s="622"/>
      <c r="P36" s="238" t="s">
        <v>910</v>
      </c>
      <c r="Q36" s="188"/>
      <c r="R36" s="188"/>
      <c r="S36" s="188"/>
      <c r="T36" s="188"/>
      <c r="U36" s="188"/>
      <c r="V36" s="188"/>
      <c r="W36" s="189"/>
    </row>
    <row r="37" spans="2:24" s="30" customFormat="1" ht="17.100000000000001" customHeight="1" x14ac:dyDescent="0.2">
      <c r="B37" s="628" t="s">
        <v>54</v>
      </c>
      <c r="C37" s="629"/>
      <c r="D37" s="630"/>
      <c r="E37" s="626" t="s">
        <v>909</v>
      </c>
      <c r="F37" s="627"/>
      <c r="G37" s="627"/>
      <c r="H37" s="627"/>
      <c r="I37" s="627"/>
      <c r="J37" s="627"/>
      <c r="K37" s="627"/>
      <c r="L37" s="631"/>
      <c r="M37" s="628" t="s">
        <v>54</v>
      </c>
      <c r="N37" s="629"/>
      <c r="O37" s="630"/>
      <c r="P37" s="626" t="s">
        <v>1244</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795</v>
      </c>
      <c r="E40" s="640"/>
      <c r="F40" s="640"/>
      <c r="G40" s="640"/>
      <c r="H40" s="640"/>
      <c r="I40" s="640"/>
      <c r="J40" s="640"/>
      <c r="K40" s="640"/>
      <c r="L40" s="641"/>
      <c r="M40" s="621" t="s">
        <v>50</v>
      </c>
      <c r="N40" s="622"/>
      <c r="O40" s="639" t="s">
        <v>911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269701F6-2919-4699-9660-CDED93E963EC}">
      <formula1>INDIRECT(D13)</formula1>
    </dataValidation>
    <dataValidation type="list" allowBlank="1" showInputMessage="1" showErrorMessage="1" sqref="D11:E12 D29:E30 O11:P12 O29:P30" xr:uid="{FD6D0E41-60E2-47AC-A927-6A89229FE253}">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451E710-B307-4483-9A32-3FD78330CB3D}">
          <x14:formula1>
            <xm:f>'(参考)リスト'!$D$16:$D$18</xm:f>
          </x14:formula1>
          <xm:sqref>D13:E13 D31:E31 O13:P13 O31:P31</xm:sqref>
        </x14:dataValidation>
        <x14:dataValidation type="list" allowBlank="1" showInputMessage="1" showErrorMessage="1" xr:uid="{3DD87BE4-FE7B-46EC-AC1C-84B9888E3F24}">
          <x14:formula1>
            <xm:f>'(参考)リスト'!$F$16:$F$21</xm:f>
          </x14:formula1>
          <xm:sqref>E15:E16 E33:E34 P15:P16 P33:P34</xm:sqref>
        </x14:dataValidation>
        <x14:dataValidation type="list" allowBlank="1" showInputMessage="1" showErrorMessage="1" xr:uid="{B72AB7DB-AE90-4C11-AC36-8E105E99C2E9}">
          <x14:formula1>
            <xm:f>'(参考)リスト'!$B$16:$B$20</xm:f>
          </x14:formula1>
          <xm:sqref>D9:E10 D27:E28 O9:P10 O27:P28</xm:sqref>
        </x14:dataValidation>
        <x14:dataValidation type="list" allowBlank="1" showInputMessage="1" showErrorMessage="1" xr:uid="{411E45EE-C1B3-4E4D-94C5-64B1C4CD3902}">
          <x14:formula1>
            <xm:f>'(参考)リスト'!$G$16:$G$20</xm:f>
          </x14:formula1>
          <xm:sqref>D17:E17 D35:E35 O17:P17 O35:P35</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CE990-E3DA-4226-8E6D-CE938CABD284}">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705</v>
      </c>
      <c r="E5" s="648"/>
      <c r="F5" s="663"/>
      <c r="G5" s="664"/>
      <c r="H5" s="664"/>
      <c r="I5" s="664"/>
      <c r="J5" s="664"/>
      <c r="K5" s="664"/>
      <c r="L5" s="665"/>
      <c r="M5" s="662" t="s">
        <v>51</v>
      </c>
      <c r="N5" s="662" t="s">
        <v>47</v>
      </c>
      <c r="O5" s="647" t="s">
        <v>705</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509</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912</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913</v>
      </c>
      <c r="E22" s="640"/>
      <c r="F22" s="640"/>
      <c r="G22" s="640"/>
      <c r="H22" s="640"/>
      <c r="I22" s="640"/>
      <c r="J22" s="640"/>
      <c r="K22" s="640"/>
      <c r="L22" s="641"/>
      <c r="M22" s="621" t="s">
        <v>50</v>
      </c>
      <c r="N22" s="622"/>
      <c r="O22" s="639" t="s">
        <v>914</v>
      </c>
      <c r="P22" s="640"/>
      <c r="Q22" s="640"/>
      <c r="R22" s="640"/>
      <c r="S22" s="640"/>
      <c r="T22" s="640"/>
      <c r="U22" s="640"/>
      <c r="V22" s="640"/>
      <c r="W22" s="641"/>
    </row>
    <row r="23" spans="2:23" s="30" customFormat="1" ht="20.100000000000001" customHeight="1" x14ac:dyDescent="0.2">
      <c r="B23" s="662" t="s">
        <v>51</v>
      </c>
      <c r="C23" s="662" t="s">
        <v>47</v>
      </c>
      <c r="D23" s="647" t="s">
        <v>705</v>
      </c>
      <c r="E23" s="648"/>
      <c r="F23" s="663"/>
      <c r="G23" s="664"/>
      <c r="H23" s="664"/>
      <c r="I23" s="664"/>
      <c r="J23" s="664"/>
      <c r="K23" s="664"/>
      <c r="L23" s="665"/>
      <c r="M23" s="662" t="s">
        <v>51</v>
      </c>
      <c r="N23" s="662" t="s">
        <v>47</v>
      </c>
      <c r="O23" s="647" t="s">
        <v>706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376</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361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572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915</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1257</v>
      </c>
      <c r="F37" s="627"/>
      <c r="G37" s="627"/>
      <c r="H37" s="627"/>
      <c r="I37" s="627"/>
      <c r="J37" s="627"/>
      <c r="K37" s="627"/>
      <c r="L37" s="631"/>
      <c r="M37" s="628" t="s">
        <v>54</v>
      </c>
      <c r="N37" s="629"/>
      <c r="O37" s="630"/>
      <c r="P37" s="626" t="s">
        <v>917</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918</v>
      </c>
      <c r="Q39" s="627"/>
      <c r="R39" s="627"/>
      <c r="S39" s="645" t="s">
        <v>8</v>
      </c>
      <c r="T39" s="646"/>
      <c r="U39" s="642"/>
      <c r="V39" s="643"/>
      <c r="W39" s="644"/>
    </row>
    <row r="40" spans="2:24" s="30" customFormat="1" ht="17.100000000000001" customHeight="1" x14ac:dyDescent="0.2">
      <c r="B40" s="621" t="s">
        <v>50</v>
      </c>
      <c r="C40" s="622"/>
      <c r="D40" s="639" t="s">
        <v>916</v>
      </c>
      <c r="E40" s="640"/>
      <c r="F40" s="640"/>
      <c r="G40" s="640"/>
      <c r="H40" s="640"/>
      <c r="I40" s="640"/>
      <c r="J40" s="640"/>
      <c r="K40" s="640"/>
      <c r="L40" s="641"/>
      <c r="M40" s="621" t="s">
        <v>50</v>
      </c>
      <c r="N40" s="622"/>
      <c r="O40" s="639" t="s">
        <v>919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2CDC636E-B65D-4E2D-99B9-21DC28E75093}">
      <formula1>INDIRECT(D9)</formula1>
    </dataValidation>
    <dataValidation type="list" allowBlank="1" showInputMessage="1" showErrorMessage="1" sqref="D14:E14 D32:E32 O14:P14 O32:P32" xr:uid="{93EB558E-D37C-43B8-80BD-0238DF3594A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96C272E-7BBA-4A96-8373-8337A70960A9}">
          <x14:formula1>
            <xm:f>'(参考)リスト'!$G$16:$G$20</xm:f>
          </x14:formula1>
          <xm:sqref>D17:E17 D35:E35 O17:P17 O35:P35</xm:sqref>
        </x14:dataValidation>
        <x14:dataValidation type="list" allowBlank="1" showInputMessage="1" showErrorMessage="1" xr:uid="{AE8F65E4-FFAC-4FE3-BC61-5896F977AC92}">
          <x14:formula1>
            <xm:f>'(参考)リスト'!$B$16:$B$20</xm:f>
          </x14:formula1>
          <xm:sqref>D9:E10 D27:E28 O9:P10 O27:P28</xm:sqref>
        </x14:dataValidation>
        <x14:dataValidation type="list" allowBlank="1" showInputMessage="1" showErrorMessage="1" xr:uid="{DA7A506A-F76E-45C7-96B0-BEF1F612500F}">
          <x14:formula1>
            <xm:f>'(参考)リスト'!$F$16:$F$21</xm:f>
          </x14:formula1>
          <xm:sqref>E15:E16 E33:E34 P15:P16 P33:P34</xm:sqref>
        </x14:dataValidation>
        <x14:dataValidation type="list" allowBlank="1" showInputMessage="1" showErrorMessage="1" xr:uid="{FB99C893-558D-45CC-8026-B5F1A649AA8B}">
          <x14:formula1>
            <xm:f>'(参考)リスト'!$D$16:$D$18</xm:f>
          </x14:formula1>
          <xm:sqref>D13:E13 D31:E31 O13:P13 O31:P31</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F855F-36D8-46D8-ABE3-14817D495609}">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707</v>
      </c>
      <c r="E5" s="648"/>
      <c r="F5" s="663"/>
      <c r="G5" s="664"/>
      <c r="H5" s="664"/>
      <c r="I5" s="664"/>
      <c r="J5" s="664"/>
      <c r="K5" s="664"/>
      <c r="L5" s="665"/>
      <c r="M5" s="662" t="s">
        <v>51</v>
      </c>
      <c r="N5" s="662" t="s">
        <v>47</v>
      </c>
      <c r="O5" s="647" t="s">
        <v>707</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512</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361</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355</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1258</v>
      </c>
      <c r="F19" s="627"/>
      <c r="G19" s="627"/>
      <c r="H19" s="627"/>
      <c r="I19" s="627"/>
      <c r="J19" s="627"/>
      <c r="K19" s="627"/>
      <c r="L19" s="631"/>
      <c r="M19" s="628" t="s">
        <v>54</v>
      </c>
      <c r="N19" s="629"/>
      <c r="O19" s="630"/>
      <c r="P19" s="626" t="s">
        <v>921</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918</v>
      </c>
      <c r="F21" s="627"/>
      <c r="G21" s="627"/>
      <c r="H21" s="645" t="s">
        <v>8</v>
      </c>
      <c r="I21" s="646"/>
      <c r="J21" s="642"/>
      <c r="K21" s="643"/>
      <c r="L21" s="644"/>
      <c r="M21" s="623" t="s">
        <v>302</v>
      </c>
      <c r="N21" s="624"/>
      <c r="O21" s="625"/>
      <c r="P21" s="626" t="s">
        <v>948</v>
      </c>
      <c r="Q21" s="627"/>
      <c r="R21" s="627"/>
      <c r="S21" s="645" t="s">
        <v>8</v>
      </c>
      <c r="T21" s="646"/>
      <c r="U21" s="642"/>
      <c r="V21" s="643"/>
      <c r="W21" s="644"/>
    </row>
    <row r="22" spans="2:23" s="30" customFormat="1" ht="17.100000000000001" customHeight="1" x14ac:dyDescent="0.2">
      <c r="B22" s="621" t="s">
        <v>50</v>
      </c>
      <c r="C22" s="622"/>
      <c r="D22" s="639" t="s">
        <v>919</v>
      </c>
      <c r="E22" s="640"/>
      <c r="F22" s="640"/>
      <c r="G22" s="640"/>
      <c r="H22" s="640"/>
      <c r="I22" s="640"/>
      <c r="J22" s="640"/>
      <c r="K22" s="640"/>
      <c r="L22" s="641"/>
      <c r="M22" s="621" t="s">
        <v>50</v>
      </c>
      <c r="N22" s="622"/>
      <c r="O22" s="639" t="s">
        <v>949</v>
      </c>
      <c r="P22" s="640"/>
      <c r="Q22" s="640"/>
      <c r="R22" s="640"/>
      <c r="S22" s="640"/>
      <c r="T22" s="640"/>
      <c r="U22" s="640"/>
      <c r="V22" s="640"/>
      <c r="W22" s="641"/>
    </row>
    <row r="23" spans="2:23" s="30" customFormat="1" ht="20.100000000000001" customHeight="1" x14ac:dyDescent="0.2">
      <c r="B23" s="662" t="s">
        <v>51</v>
      </c>
      <c r="C23" s="662" t="s">
        <v>47</v>
      </c>
      <c r="D23" s="647" t="s">
        <v>708</v>
      </c>
      <c r="E23" s="648"/>
      <c r="F23" s="663"/>
      <c r="G23" s="664"/>
      <c r="H23" s="664"/>
      <c r="I23" s="664"/>
      <c r="J23" s="664"/>
      <c r="K23" s="664"/>
      <c r="L23" s="665"/>
      <c r="M23" s="662" t="s">
        <v>51</v>
      </c>
      <c r="N23" s="662" t="s">
        <v>47</v>
      </c>
      <c r="O23" s="647" t="s">
        <v>708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361</v>
      </c>
      <c r="E31" s="652"/>
      <c r="F31" s="656"/>
      <c r="G31" s="657"/>
      <c r="H31" s="657"/>
      <c r="I31" s="657"/>
      <c r="J31" s="657"/>
      <c r="K31" s="657"/>
      <c r="L31" s="658"/>
      <c r="M31" s="621" t="s">
        <v>5</v>
      </c>
      <c r="N31" s="622"/>
      <c r="O31" s="651" t="s">
        <v>361</v>
      </c>
      <c r="P31" s="652"/>
      <c r="Q31" s="656"/>
      <c r="R31" s="657"/>
      <c r="S31" s="657"/>
      <c r="T31" s="657"/>
      <c r="U31" s="657"/>
      <c r="V31" s="657"/>
      <c r="W31" s="658"/>
    </row>
    <row r="32" spans="2:23" s="30" customFormat="1" ht="17.100000000000001" customHeight="1" x14ac:dyDescent="0.2">
      <c r="B32" s="621" t="s">
        <v>49</v>
      </c>
      <c r="C32" s="622"/>
      <c r="D32" s="651" t="s">
        <v>355</v>
      </c>
      <c r="E32" s="652"/>
      <c r="F32" s="656"/>
      <c r="G32" s="657"/>
      <c r="H32" s="657"/>
      <c r="I32" s="657"/>
      <c r="J32" s="657"/>
      <c r="K32" s="657"/>
      <c r="L32" s="658"/>
      <c r="M32" s="621" t="s">
        <v>49</v>
      </c>
      <c r="N32" s="622"/>
      <c r="O32" s="651" t="s">
        <v>355</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1245</v>
      </c>
      <c r="F37" s="627"/>
      <c r="G37" s="627"/>
      <c r="H37" s="627"/>
      <c r="I37" s="627"/>
      <c r="J37" s="627"/>
      <c r="K37" s="627"/>
      <c r="L37" s="631"/>
      <c r="M37" s="628" t="s">
        <v>54</v>
      </c>
      <c r="N37" s="629"/>
      <c r="O37" s="630"/>
      <c r="P37" s="626" t="s">
        <v>1246</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948</v>
      </c>
      <c r="F39" s="627"/>
      <c r="G39" s="627"/>
      <c r="H39" s="645" t="s">
        <v>8</v>
      </c>
      <c r="I39" s="646"/>
      <c r="J39" s="642"/>
      <c r="K39" s="643"/>
      <c r="L39" s="644"/>
      <c r="M39" s="623" t="s">
        <v>302</v>
      </c>
      <c r="N39" s="624"/>
      <c r="O39" s="625"/>
      <c r="P39" s="626" t="s">
        <v>948</v>
      </c>
      <c r="Q39" s="627"/>
      <c r="R39" s="627"/>
      <c r="S39" s="645" t="s">
        <v>8</v>
      </c>
      <c r="T39" s="646"/>
      <c r="U39" s="642"/>
      <c r="V39" s="643"/>
      <c r="W39" s="644"/>
    </row>
    <row r="40" spans="2:24" s="30" customFormat="1" ht="17.100000000000001" customHeight="1" x14ac:dyDescent="0.2">
      <c r="B40" s="621" t="s">
        <v>50</v>
      </c>
      <c r="C40" s="622"/>
      <c r="D40" s="639" t="s">
        <v>949</v>
      </c>
      <c r="E40" s="640"/>
      <c r="F40" s="640"/>
      <c r="G40" s="640"/>
      <c r="H40" s="640"/>
      <c r="I40" s="640"/>
      <c r="J40" s="640"/>
      <c r="K40" s="640"/>
      <c r="L40" s="641"/>
      <c r="M40" s="621" t="s">
        <v>50</v>
      </c>
      <c r="N40" s="622"/>
      <c r="O40" s="639" t="s">
        <v>949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30D2179A-D0EB-4BDD-A16F-A5D41A6780B8}">
      <formula1>INDIRECT(D13)</formula1>
    </dataValidation>
    <dataValidation type="list" allowBlank="1" showInputMessage="1" showErrorMessage="1" sqref="D11:E12 D29:E30 O11:P12 O29:P30" xr:uid="{94621FB2-629D-4613-AD0D-70E5EA42954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3A11CB1-362D-457C-B163-C350038F34DE}">
          <x14:formula1>
            <xm:f>'(参考)リスト'!$D$16:$D$18</xm:f>
          </x14:formula1>
          <xm:sqref>D13:E13 D31:E31 O13:P13 O31:P31</xm:sqref>
        </x14:dataValidation>
        <x14:dataValidation type="list" allowBlank="1" showInputMessage="1" showErrorMessage="1" xr:uid="{EA7061F1-6C73-4D67-887B-856269200988}">
          <x14:formula1>
            <xm:f>'(参考)リスト'!$F$16:$F$21</xm:f>
          </x14:formula1>
          <xm:sqref>E15:E16 E33:E34 P15:P16 P33:P34</xm:sqref>
        </x14:dataValidation>
        <x14:dataValidation type="list" allowBlank="1" showInputMessage="1" showErrorMessage="1" xr:uid="{7D3BCB72-660E-4E81-8524-A0F4A781AFCB}">
          <x14:formula1>
            <xm:f>'(参考)リスト'!$B$16:$B$20</xm:f>
          </x14:formula1>
          <xm:sqref>D9:E10 D27:E28 O9:P10 O27:P28</xm:sqref>
        </x14:dataValidation>
        <x14:dataValidation type="list" allowBlank="1" showInputMessage="1" showErrorMessage="1" xr:uid="{9D983AD1-0382-44CC-B774-CC43376B147B}">
          <x14:formula1>
            <xm:f>'(参考)リスト'!$G$16:$G$20</xm:f>
          </x14:formula1>
          <xm:sqref>D17:E17 D35:E35 O17:P17 O35:P35</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76B26-4AD9-4798-912C-91F6F715D154}">
  <dimension ref="B1:X45"/>
  <sheetViews>
    <sheetView showGridLines="0" showZeros="0" view="pageBreakPreview" topLeftCell="A14"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708</v>
      </c>
      <c r="E5" s="648"/>
      <c r="F5" s="663"/>
      <c r="G5" s="664"/>
      <c r="H5" s="664"/>
      <c r="I5" s="664"/>
      <c r="J5" s="664"/>
      <c r="K5" s="664"/>
      <c r="L5" s="665"/>
      <c r="M5" s="662" t="s">
        <v>51</v>
      </c>
      <c r="N5" s="662" t="s">
        <v>47</v>
      </c>
      <c r="O5" s="647" t="s">
        <v>708</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516</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922</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954</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923</v>
      </c>
      <c r="Q21" s="627"/>
      <c r="R21" s="627"/>
      <c r="S21" s="645" t="s">
        <v>8</v>
      </c>
      <c r="T21" s="646"/>
      <c r="U21" s="642"/>
      <c r="V21" s="643"/>
      <c r="W21" s="644"/>
    </row>
    <row r="22" spans="2:23" s="30" customFormat="1" ht="17.100000000000001" customHeight="1" x14ac:dyDescent="0.2">
      <c r="B22" s="621" t="s">
        <v>50</v>
      </c>
      <c r="C22" s="622"/>
      <c r="D22" s="639" t="s">
        <v>1036</v>
      </c>
      <c r="E22" s="640"/>
      <c r="F22" s="640"/>
      <c r="G22" s="640"/>
      <c r="H22" s="640"/>
      <c r="I22" s="640"/>
      <c r="J22" s="640"/>
      <c r="K22" s="640"/>
      <c r="L22" s="641"/>
      <c r="M22" s="621" t="s">
        <v>50</v>
      </c>
      <c r="N22" s="622"/>
      <c r="O22" s="639" t="s">
        <v>919</v>
      </c>
      <c r="P22" s="640"/>
      <c r="Q22" s="640"/>
      <c r="R22" s="640"/>
      <c r="S22" s="640"/>
      <c r="T22" s="640"/>
      <c r="U22" s="640"/>
      <c r="V22" s="640"/>
      <c r="W22" s="641"/>
    </row>
    <row r="23" spans="2:23" s="30" customFormat="1" ht="20.100000000000001" customHeight="1" x14ac:dyDescent="0.2">
      <c r="B23" s="662" t="s">
        <v>51</v>
      </c>
      <c r="C23" s="662" t="s">
        <v>47</v>
      </c>
      <c r="D23" s="647" t="s">
        <v>709</v>
      </c>
      <c r="E23" s="648"/>
      <c r="F23" s="663"/>
      <c r="G23" s="664"/>
      <c r="H23" s="664"/>
      <c r="I23" s="664"/>
      <c r="J23" s="664"/>
      <c r="K23" s="664"/>
      <c r="L23" s="665"/>
      <c r="M23" s="662" t="s">
        <v>51</v>
      </c>
      <c r="N23" s="662" t="s">
        <v>47</v>
      </c>
      <c r="O23" s="647" t="s">
        <v>709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516</v>
      </c>
      <c r="E29" s="648"/>
      <c r="F29" s="656"/>
      <c r="G29" s="657"/>
      <c r="H29" s="657"/>
      <c r="I29" s="657"/>
      <c r="J29" s="657"/>
      <c r="K29" s="657"/>
      <c r="L29" s="658"/>
      <c r="M29" s="632"/>
      <c r="N29" s="632" t="s">
        <v>4</v>
      </c>
      <c r="O29" s="647" t="s">
        <v>513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62</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62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927</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928</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1234</v>
      </c>
      <c r="Q39" s="627"/>
      <c r="R39" s="627"/>
      <c r="S39" s="645" t="s">
        <v>8</v>
      </c>
      <c r="T39" s="646"/>
      <c r="U39" s="642"/>
      <c r="V39" s="643"/>
      <c r="W39" s="644"/>
    </row>
    <row r="40" spans="2:24" s="30" customFormat="1" ht="17.100000000000001" customHeight="1" x14ac:dyDescent="0.2">
      <c r="B40" s="621" t="s">
        <v>50</v>
      </c>
      <c r="C40" s="622"/>
      <c r="D40" s="639" t="s">
        <v>1254</v>
      </c>
      <c r="E40" s="640"/>
      <c r="F40" s="640"/>
      <c r="G40" s="640"/>
      <c r="H40" s="640"/>
      <c r="I40" s="640"/>
      <c r="J40" s="640"/>
      <c r="K40" s="640"/>
      <c r="L40" s="641"/>
      <c r="M40" s="621" t="s">
        <v>50</v>
      </c>
      <c r="N40" s="622"/>
      <c r="O40" s="639" t="s">
        <v>1242</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3C3920C-BFD3-4BE3-B5F8-C56E2CF79541}">
      <formula1>INDIRECT(D9)</formula1>
    </dataValidation>
    <dataValidation type="list" allowBlank="1" showInputMessage="1" showErrorMessage="1" sqref="D14:E14 D32:E32 O14:P14 O32:P32" xr:uid="{D989130F-C275-438D-ACED-EB7937640299}">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B39BEA9-2A69-48D8-BEC6-38EE3A8BCC49}">
          <x14:formula1>
            <xm:f>'(参考)リスト'!$G$16:$G$20</xm:f>
          </x14:formula1>
          <xm:sqref>D17:E17 D35:E35 O17:P17 O35:P35</xm:sqref>
        </x14:dataValidation>
        <x14:dataValidation type="list" allowBlank="1" showInputMessage="1" showErrorMessage="1" xr:uid="{B851F49B-30AD-4797-AE68-23BE1040EA2D}">
          <x14:formula1>
            <xm:f>'(参考)リスト'!$B$16:$B$20</xm:f>
          </x14:formula1>
          <xm:sqref>D9:E10 D27:E28 O9:P10 O27:P28</xm:sqref>
        </x14:dataValidation>
        <x14:dataValidation type="list" allowBlank="1" showInputMessage="1" showErrorMessage="1" xr:uid="{527191E2-7F92-4F14-84C3-1CAA5175BD06}">
          <x14:formula1>
            <xm:f>'(参考)リスト'!$F$16:$F$21</xm:f>
          </x14:formula1>
          <xm:sqref>E15:E16 E33:E34 P15:P16 P33:P34</xm:sqref>
        </x14:dataValidation>
        <x14:dataValidation type="list" allowBlank="1" showInputMessage="1" showErrorMessage="1" xr:uid="{69C7217F-5BAF-4248-854A-A148A693A39C}">
          <x14:formula1>
            <xm:f>'(参考)リスト'!$D$16:$D$18</xm:f>
          </x14:formula1>
          <xm:sqref>D13:E13 D31:E31 O13:P13 O31:P31</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AFE38-D9F5-4012-BD55-06F04C46165D}">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709</v>
      </c>
      <c r="E5" s="648"/>
      <c r="F5" s="663"/>
      <c r="G5" s="664"/>
      <c r="H5" s="664"/>
      <c r="I5" s="664"/>
      <c r="J5" s="664"/>
      <c r="K5" s="664"/>
      <c r="L5" s="665"/>
      <c r="M5" s="662" t="s">
        <v>51</v>
      </c>
      <c r="N5" s="662" t="s">
        <v>47</v>
      </c>
      <c r="O5" s="647" t="s">
        <v>709</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517</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931</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1234</v>
      </c>
      <c r="Q21" s="627"/>
      <c r="R21" s="627"/>
      <c r="S21" s="645" t="s">
        <v>8</v>
      </c>
      <c r="T21" s="646"/>
      <c r="U21" s="642"/>
      <c r="V21" s="643"/>
      <c r="W21" s="644"/>
    </row>
    <row r="22" spans="2:23" s="30" customFormat="1" ht="17.100000000000001" customHeight="1" x14ac:dyDescent="0.2">
      <c r="B22" s="621" t="s">
        <v>50</v>
      </c>
      <c r="C22" s="622"/>
      <c r="D22" s="639" t="s">
        <v>1036</v>
      </c>
      <c r="E22" s="640"/>
      <c r="F22" s="640"/>
      <c r="G22" s="640"/>
      <c r="H22" s="640"/>
      <c r="I22" s="640"/>
      <c r="J22" s="640"/>
      <c r="K22" s="640"/>
      <c r="L22" s="641"/>
      <c r="M22" s="621" t="s">
        <v>50</v>
      </c>
      <c r="N22" s="622"/>
      <c r="O22" s="639" t="s">
        <v>1247</v>
      </c>
      <c r="P22" s="640"/>
      <c r="Q22" s="640"/>
      <c r="R22" s="640"/>
      <c r="S22" s="640"/>
      <c r="T22" s="640"/>
      <c r="U22" s="640"/>
      <c r="V22" s="640"/>
      <c r="W22" s="641"/>
    </row>
    <row r="23" spans="2:23" s="30" customFormat="1" ht="20.100000000000001" customHeight="1" x14ac:dyDescent="0.2">
      <c r="B23" s="662" t="s">
        <v>51</v>
      </c>
      <c r="C23" s="662" t="s">
        <v>47</v>
      </c>
      <c r="D23" s="647" t="s">
        <v>709</v>
      </c>
      <c r="E23" s="648"/>
      <c r="F23" s="663"/>
      <c r="G23" s="664"/>
      <c r="H23" s="664"/>
      <c r="I23" s="664"/>
      <c r="J23" s="664"/>
      <c r="K23" s="664"/>
      <c r="L23" s="665"/>
      <c r="M23" s="662" t="s">
        <v>51</v>
      </c>
      <c r="N23" s="662" t="s">
        <v>47</v>
      </c>
      <c r="O23" s="647" t="s">
        <v>709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375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932</v>
      </c>
      <c r="F36" s="188"/>
      <c r="G36" s="188"/>
      <c r="H36" s="188"/>
      <c r="I36" s="188"/>
      <c r="J36" s="188"/>
      <c r="K36" s="188"/>
      <c r="L36" s="189"/>
      <c r="M36" s="621" t="s">
        <v>7</v>
      </c>
      <c r="N36" s="638"/>
      <c r="O36" s="622"/>
      <c r="P36" s="238" t="s">
        <v>933</v>
      </c>
      <c r="Q36" s="188"/>
      <c r="R36" s="188"/>
      <c r="S36" s="188"/>
      <c r="T36" s="188"/>
      <c r="U36" s="188"/>
      <c r="V36" s="188"/>
      <c r="W36" s="189"/>
    </row>
    <row r="37" spans="2:24" s="30" customFormat="1" ht="17.100000000000001" customHeight="1" x14ac:dyDescent="0.2">
      <c r="B37" s="628" t="s">
        <v>54</v>
      </c>
      <c r="C37" s="629"/>
      <c r="D37" s="630"/>
      <c r="E37" s="626" t="s">
        <v>892</v>
      </c>
      <c r="F37" s="627"/>
      <c r="G37" s="627"/>
      <c r="H37" s="627"/>
      <c r="I37" s="627"/>
      <c r="J37" s="627"/>
      <c r="K37" s="627"/>
      <c r="L37" s="631"/>
      <c r="M37" s="628" t="s">
        <v>54</v>
      </c>
      <c r="N37" s="629"/>
      <c r="O37" s="630"/>
      <c r="P37" s="626" t="s">
        <v>892</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943</v>
      </c>
      <c r="E40" s="640"/>
      <c r="F40" s="640"/>
      <c r="G40" s="640"/>
      <c r="H40" s="640"/>
      <c r="I40" s="640"/>
      <c r="J40" s="640"/>
      <c r="K40" s="640"/>
      <c r="L40" s="641"/>
      <c r="M40" s="621" t="s">
        <v>50</v>
      </c>
      <c r="N40" s="622"/>
      <c r="O40" s="639" t="s">
        <v>898</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F6EC57EA-CF18-4370-A7C2-F777986BCDF3}">
      <formula1>INDIRECT(D13)</formula1>
    </dataValidation>
    <dataValidation type="list" allowBlank="1" showInputMessage="1" showErrorMessage="1" sqref="D11:E12 D29:E30 O11:P12 O29:P30" xr:uid="{FB106FB5-86E7-4C3C-810F-C8291D60938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417CEE6-92F7-4FC8-9AA3-98CDF2B481D9}">
          <x14:formula1>
            <xm:f>'(参考)リスト'!$D$16:$D$18</xm:f>
          </x14:formula1>
          <xm:sqref>D13:E13 D31:E31 O13:P13 O31:P31</xm:sqref>
        </x14:dataValidation>
        <x14:dataValidation type="list" allowBlank="1" showInputMessage="1" showErrorMessage="1" xr:uid="{DA465B0D-6A39-4E15-A632-96AD16A9803A}">
          <x14:formula1>
            <xm:f>'(参考)リスト'!$F$16:$F$21</xm:f>
          </x14:formula1>
          <xm:sqref>E15:E16 E33:E34 P15:P16 P33:P34</xm:sqref>
        </x14:dataValidation>
        <x14:dataValidation type="list" allowBlank="1" showInputMessage="1" showErrorMessage="1" xr:uid="{2DA07245-43A8-4B79-AFF9-72E947CFB708}">
          <x14:formula1>
            <xm:f>'(参考)リスト'!$B$16:$B$20</xm:f>
          </x14:formula1>
          <xm:sqref>D9:E10 D27:E28 O9:P10 O27:P28</xm:sqref>
        </x14:dataValidation>
        <x14:dataValidation type="list" allowBlank="1" showInputMessage="1" showErrorMessage="1" xr:uid="{BB951D32-5B2D-4F61-BEDC-32F0575FE1EC}">
          <x14:formula1>
            <xm:f>'(参考)リスト'!$G$16:$G$20</xm:f>
          </x14:formula1>
          <xm:sqref>D17:E17 D35:E35 O17:P17 O35:P35</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65A89-72D4-472D-A5F6-AD5E3903E839}">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710</v>
      </c>
      <c r="E5" s="648"/>
      <c r="F5" s="663"/>
      <c r="G5" s="664"/>
      <c r="H5" s="664"/>
      <c r="I5" s="664"/>
      <c r="J5" s="664"/>
      <c r="K5" s="664"/>
      <c r="L5" s="665"/>
      <c r="M5" s="662" t="s">
        <v>51</v>
      </c>
      <c r="N5" s="662" t="s">
        <v>47</v>
      </c>
      <c r="O5" s="647" t="s">
        <v>710</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376</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38" t="s">
        <v>934</v>
      </c>
      <c r="F18" s="188"/>
      <c r="G18" s="188"/>
      <c r="H18" s="188"/>
      <c r="I18" s="188"/>
      <c r="J18" s="188"/>
      <c r="K18" s="188"/>
      <c r="L18" s="189"/>
      <c r="M18" s="621" t="s">
        <v>7</v>
      </c>
      <c r="N18" s="638"/>
      <c r="O18" s="622"/>
      <c r="P18" s="238" t="s">
        <v>915</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835</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935</v>
      </c>
      <c r="E22" s="640"/>
      <c r="F22" s="640"/>
      <c r="G22" s="640"/>
      <c r="H22" s="640"/>
      <c r="I22" s="640"/>
      <c r="J22" s="640"/>
      <c r="K22" s="640"/>
      <c r="L22" s="641"/>
      <c r="M22" s="621" t="s">
        <v>50</v>
      </c>
      <c r="N22" s="622"/>
      <c r="O22" s="639" t="s">
        <v>936</v>
      </c>
      <c r="P22" s="640"/>
      <c r="Q22" s="640"/>
      <c r="R22" s="640"/>
      <c r="S22" s="640"/>
      <c r="T22" s="640"/>
      <c r="U22" s="640"/>
      <c r="V22" s="640"/>
      <c r="W22" s="641"/>
    </row>
    <row r="23" spans="2:23" s="30" customFormat="1" ht="20.100000000000001" customHeight="1" x14ac:dyDescent="0.2">
      <c r="B23" s="662" t="s">
        <v>51</v>
      </c>
      <c r="C23" s="662" t="s">
        <v>47</v>
      </c>
      <c r="D23" s="647" t="s">
        <v>710</v>
      </c>
      <c r="E23" s="648"/>
      <c r="F23" s="663"/>
      <c r="G23" s="664"/>
      <c r="H23" s="664"/>
      <c r="I23" s="664"/>
      <c r="J23" s="664"/>
      <c r="K23" s="664"/>
      <c r="L23" s="665"/>
      <c r="M23" s="662" t="s">
        <v>51</v>
      </c>
      <c r="N23" s="662" t="s">
        <v>47</v>
      </c>
      <c r="O23" s="647" t="s">
        <v>710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373</v>
      </c>
      <c r="E29" s="648"/>
      <c r="F29" s="656"/>
      <c r="G29" s="657"/>
      <c r="H29" s="657"/>
      <c r="I29" s="657"/>
      <c r="J29" s="657"/>
      <c r="K29" s="657"/>
      <c r="L29" s="658"/>
      <c r="M29" s="632"/>
      <c r="N29" s="632" t="s">
        <v>4</v>
      </c>
      <c r="O29" s="647" t="s">
        <v>373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937</v>
      </c>
      <c r="F36" s="188"/>
      <c r="G36" s="188"/>
      <c r="H36" s="188"/>
      <c r="I36" s="188"/>
      <c r="J36" s="188"/>
      <c r="K36" s="188"/>
      <c r="L36" s="189"/>
      <c r="M36" s="621" t="s">
        <v>7</v>
      </c>
      <c r="N36" s="638"/>
      <c r="O36" s="622"/>
      <c r="P36" s="238" t="s">
        <v>939</v>
      </c>
      <c r="Q36" s="188"/>
      <c r="R36" s="188"/>
      <c r="S36" s="188"/>
      <c r="T36" s="188"/>
      <c r="U36" s="188"/>
      <c r="V36" s="188"/>
      <c r="W36" s="189"/>
    </row>
    <row r="37" spans="2:24" s="30" customFormat="1" ht="17.100000000000001" customHeight="1" x14ac:dyDescent="0.2">
      <c r="B37" s="628" t="s">
        <v>54</v>
      </c>
      <c r="C37" s="629"/>
      <c r="D37" s="630"/>
      <c r="E37" s="626" t="s">
        <v>938</v>
      </c>
      <c r="F37" s="627"/>
      <c r="G37" s="627"/>
      <c r="H37" s="627"/>
      <c r="I37" s="627"/>
      <c r="J37" s="627"/>
      <c r="K37" s="627"/>
      <c r="L37" s="631"/>
      <c r="M37" s="628" t="s">
        <v>54</v>
      </c>
      <c r="N37" s="629"/>
      <c r="O37" s="630"/>
      <c r="P37" s="626" t="s">
        <v>1248</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911</v>
      </c>
      <c r="E40" s="640"/>
      <c r="F40" s="640"/>
      <c r="G40" s="640"/>
      <c r="H40" s="640"/>
      <c r="I40" s="640"/>
      <c r="J40" s="640"/>
      <c r="K40" s="640"/>
      <c r="L40" s="641"/>
      <c r="M40" s="621" t="s">
        <v>50</v>
      </c>
      <c r="N40" s="622"/>
      <c r="O40" s="639" t="s">
        <v>911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BA4EFB9F-8F03-46A4-B021-510873CF07A1}">
      <formula1>INDIRECT(D9)</formula1>
    </dataValidation>
    <dataValidation type="list" allowBlank="1" showInputMessage="1" showErrorMessage="1" sqref="D14:E14 D32:E32 O14:P14 O32:P32" xr:uid="{F7985069-C5D5-4A23-90EF-1EF49FB997E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43BF41-FBE6-41B7-A3C7-9A6AC75AB0B0}">
          <x14:formula1>
            <xm:f>'(参考)リスト'!$G$16:$G$20</xm:f>
          </x14:formula1>
          <xm:sqref>D17:E17 D35:E35 O17:P17 O35:P35</xm:sqref>
        </x14:dataValidation>
        <x14:dataValidation type="list" allowBlank="1" showInputMessage="1" showErrorMessage="1" xr:uid="{E5EA93B5-2E88-4424-B42A-5EBD78E4C0E3}">
          <x14:formula1>
            <xm:f>'(参考)リスト'!$B$16:$B$20</xm:f>
          </x14:formula1>
          <xm:sqref>D9:E10 D27:E28 O9:P10 O27:P28</xm:sqref>
        </x14:dataValidation>
        <x14:dataValidation type="list" allowBlank="1" showInputMessage="1" showErrorMessage="1" xr:uid="{987B3F13-2044-4143-A682-D2B55A2F7FD3}">
          <x14:formula1>
            <xm:f>'(参考)リスト'!$F$16:$F$21</xm:f>
          </x14:formula1>
          <xm:sqref>E15:E16 E33:E34 P15:P16 P33:P34</xm:sqref>
        </x14:dataValidation>
        <x14:dataValidation type="list" allowBlank="1" showInputMessage="1" showErrorMessage="1" xr:uid="{992F0EDE-7744-4AEA-A2B1-885ADD4D5A17}">
          <x14:formula1>
            <xm:f>'(参考)リスト'!$D$16:$D$18</xm:f>
          </x14:formula1>
          <xm:sqref>D13:E13 D31:E31 O13:P13 O31:P31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F4FF6-3B23-4370-8275-C9A4D9310643}">
  <dimension ref="B1:X45"/>
  <sheetViews>
    <sheetView showGridLines="0" showZeros="0" view="pageBreakPreview" topLeftCell="J23"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711</v>
      </c>
      <c r="E5" s="648"/>
      <c r="F5" s="663"/>
      <c r="G5" s="664"/>
      <c r="H5" s="664"/>
      <c r="I5" s="664"/>
      <c r="J5" s="664"/>
      <c r="K5" s="664"/>
      <c r="L5" s="665"/>
      <c r="M5" s="662" t="s">
        <v>51</v>
      </c>
      <c r="N5" s="662" t="s">
        <v>47</v>
      </c>
      <c r="O5" s="647" t="s">
        <v>711</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62</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62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940</v>
      </c>
      <c r="F18" s="188"/>
      <c r="G18" s="188"/>
      <c r="H18" s="188"/>
      <c r="I18" s="188"/>
      <c r="J18" s="188"/>
      <c r="K18" s="188"/>
      <c r="L18" s="189"/>
      <c r="M18" s="621" t="s">
        <v>7</v>
      </c>
      <c r="N18" s="638"/>
      <c r="O18" s="622"/>
      <c r="P18" s="238" t="s">
        <v>942</v>
      </c>
      <c r="Q18" s="188"/>
      <c r="R18" s="188"/>
      <c r="S18" s="188"/>
      <c r="T18" s="188"/>
      <c r="U18" s="188"/>
      <c r="V18" s="188"/>
      <c r="W18" s="189"/>
    </row>
    <row r="19" spans="2:23" s="30" customFormat="1" ht="17.100000000000001" customHeight="1" x14ac:dyDescent="0.2">
      <c r="B19" s="628" t="s">
        <v>54</v>
      </c>
      <c r="C19" s="629"/>
      <c r="D19" s="630"/>
      <c r="E19" s="626" t="s">
        <v>941</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795</v>
      </c>
      <c r="E22" s="640"/>
      <c r="F22" s="640"/>
      <c r="G22" s="640"/>
      <c r="H22" s="640"/>
      <c r="I22" s="640"/>
      <c r="J22" s="640"/>
      <c r="K22" s="640"/>
      <c r="L22" s="641"/>
      <c r="M22" s="621" t="s">
        <v>50</v>
      </c>
      <c r="N22" s="622"/>
      <c r="O22" s="639" t="s">
        <v>943</v>
      </c>
      <c r="P22" s="640"/>
      <c r="Q22" s="640"/>
      <c r="R22" s="640"/>
      <c r="S22" s="640"/>
      <c r="T22" s="640"/>
      <c r="U22" s="640"/>
      <c r="V22" s="640"/>
      <c r="W22" s="641"/>
    </row>
    <row r="23" spans="2:23" s="30" customFormat="1" ht="20.100000000000001" customHeight="1" x14ac:dyDescent="0.2">
      <c r="B23" s="662" t="s">
        <v>51</v>
      </c>
      <c r="C23" s="662" t="s">
        <v>47</v>
      </c>
      <c r="D23" s="647" t="s">
        <v>711</v>
      </c>
      <c r="E23" s="648"/>
      <c r="F23" s="663"/>
      <c r="G23" s="664"/>
      <c r="H23" s="664"/>
      <c r="I23" s="664"/>
      <c r="J23" s="664"/>
      <c r="K23" s="664"/>
      <c r="L23" s="665"/>
      <c r="M23" s="662" t="s">
        <v>51</v>
      </c>
      <c r="N23" s="662" t="s">
        <v>47</v>
      </c>
      <c r="O23" s="647" t="s">
        <v>711</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515</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62</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62</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38" t="s">
        <v>944</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945</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895</v>
      </c>
      <c r="E40" s="640"/>
      <c r="F40" s="640"/>
      <c r="G40" s="640"/>
      <c r="H40" s="640"/>
      <c r="I40" s="640"/>
      <c r="J40" s="640"/>
      <c r="K40" s="640"/>
      <c r="L40" s="641"/>
      <c r="M40" s="621" t="s">
        <v>50</v>
      </c>
      <c r="N40" s="622"/>
      <c r="O40" s="639" t="s">
        <v>1241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8F8B3F6-6789-4BD3-8661-607DAD644493}">
      <formula1>INDIRECT(D13)</formula1>
    </dataValidation>
    <dataValidation type="list" allowBlank="1" showInputMessage="1" showErrorMessage="1" sqref="D11:E12 D29:E30 O11:P12 O29:P30" xr:uid="{0A30237C-894C-4E3B-97E6-460979D40248}">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377C6D-E03F-4F6B-A300-8D77FEE82CE9}">
          <x14:formula1>
            <xm:f>'(参考)リスト'!$D$16:$D$18</xm:f>
          </x14:formula1>
          <xm:sqref>D13:E13 D31:E31 O13:P13 O31:P31</xm:sqref>
        </x14:dataValidation>
        <x14:dataValidation type="list" allowBlank="1" showInputMessage="1" showErrorMessage="1" xr:uid="{EDDB8C55-004F-499E-8C7C-3F21A82C907D}">
          <x14:formula1>
            <xm:f>'(参考)リスト'!$F$16:$F$21</xm:f>
          </x14:formula1>
          <xm:sqref>E15:E16 E33:E34 P15:P16 P33:P34</xm:sqref>
        </x14:dataValidation>
        <x14:dataValidation type="list" allowBlank="1" showInputMessage="1" showErrorMessage="1" xr:uid="{084521B0-DE94-458F-B131-3E2B86233F64}">
          <x14:formula1>
            <xm:f>'(参考)リスト'!$B$16:$B$20</xm:f>
          </x14:formula1>
          <xm:sqref>D9:E10 D27:E28 O9:P10 O27:P28</xm:sqref>
        </x14:dataValidation>
        <x14:dataValidation type="list" allowBlank="1" showInputMessage="1" showErrorMessage="1" xr:uid="{F3650A1F-0002-4430-8BC8-B2BDEA02DC6B}">
          <x14:formula1>
            <xm:f>'(参考)リスト'!$G$16:$G$20</xm:f>
          </x14:formula1>
          <xm:sqref>D17:E17 D35:E35 O17:P17 O35:P35</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EEAEB-E3B6-4FD5-9AA4-38012677622F}">
  <dimension ref="B1:X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712</v>
      </c>
      <c r="E5" s="648"/>
      <c r="F5" s="663"/>
      <c r="G5" s="664"/>
      <c r="H5" s="664"/>
      <c r="I5" s="664"/>
      <c r="J5" s="664"/>
      <c r="K5" s="664"/>
      <c r="L5" s="665"/>
      <c r="M5" s="662" t="s">
        <v>51</v>
      </c>
      <c r="N5" s="662" t="s">
        <v>47</v>
      </c>
      <c r="O5" s="647" t="s">
        <v>712</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512</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361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355</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946</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918</v>
      </c>
      <c r="Q21" s="627"/>
      <c r="R21" s="627"/>
      <c r="S21" s="645" t="s">
        <v>8</v>
      </c>
      <c r="T21" s="646"/>
      <c r="U21" s="642"/>
      <c r="V21" s="643"/>
      <c r="W21" s="644"/>
    </row>
    <row r="22" spans="2:23" s="30" customFormat="1" ht="17.100000000000001" customHeight="1" x14ac:dyDescent="0.2">
      <c r="B22" s="621" t="s">
        <v>50</v>
      </c>
      <c r="C22" s="622"/>
      <c r="D22" s="639" t="s">
        <v>895</v>
      </c>
      <c r="E22" s="640"/>
      <c r="F22" s="640"/>
      <c r="G22" s="640"/>
      <c r="H22" s="640"/>
      <c r="I22" s="640"/>
      <c r="J22" s="640"/>
      <c r="K22" s="640"/>
      <c r="L22" s="641"/>
      <c r="M22" s="621" t="s">
        <v>50</v>
      </c>
      <c r="N22" s="622"/>
      <c r="O22" s="639" t="s">
        <v>947</v>
      </c>
      <c r="P22" s="640"/>
      <c r="Q22" s="640"/>
      <c r="R22" s="640"/>
      <c r="S22" s="640"/>
      <c r="T22" s="640"/>
      <c r="U22" s="640"/>
      <c r="V22" s="640"/>
      <c r="W22" s="641"/>
    </row>
    <row r="23" spans="2:23" s="30" customFormat="1" ht="20.100000000000001" customHeight="1" x14ac:dyDescent="0.2">
      <c r="B23" s="662" t="s">
        <v>51</v>
      </c>
      <c r="C23" s="662" t="s">
        <v>47</v>
      </c>
      <c r="D23" s="647" t="s">
        <v>712</v>
      </c>
      <c r="E23" s="648"/>
      <c r="F23" s="663"/>
      <c r="G23" s="664"/>
      <c r="H23" s="664"/>
      <c r="I23" s="664"/>
      <c r="J23" s="664"/>
      <c r="K23" s="664"/>
      <c r="L23" s="665"/>
      <c r="M23" s="662" t="s">
        <v>51</v>
      </c>
      <c r="N23" s="662" t="s">
        <v>47</v>
      </c>
      <c r="O23" s="647" t="s">
        <v>712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361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355</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951</v>
      </c>
      <c r="F37" s="627"/>
      <c r="G37" s="627"/>
      <c r="H37" s="627"/>
      <c r="I37" s="627"/>
      <c r="J37" s="627"/>
      <c r="K37" s="627"/>
      <c r="L37" s="631"/>
      <c r="M37" s="628" t="s">
        <v>54</v>
      </c>
      <c r="N37" s="629"/>
      <c r="O37" s="630"/>
      <c r="P37" s="626" t="s">
        <v>921</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948</v>
      </c>
      <c r="F39" s="627"/>
      <c r="G39" s="627"/>
      <c r="H39" s="645" t="s">
        <v>8</v>
      </c>
      <c r="I39" s="646"/>
      <c r="J39" s="642"/>
      <c r="K39" s="643"/>
      <c r="L39" s="644"/>
      <c r="M39" s="623" t="s">
        <v>302</v>
      </c>
      <c r="N39" s="624"/>
      <c r="O39" s="625"/>
      <c r="P39" s="626" t="s">
        <v>918</v>
      </c>
      <c r="Q39" s="627"/>
      <c r="R39" s="627"/>
      <c r="S39" s="645" t="s">
        <v>8</v>
      </c>
      <c r="T39" s="646"/>
      <c r="U39" s="642"/>
      <c r="V39" s="643"/>
      <c r="W39" s="644"/>
    </row>
    <row r="40" spans="2:24" s="30" customFormat="1" ht="17.100000000000001" customHeight="1" x14ac:dyDescent="0.2">
      <c r="B40" s="621" t="s">
        <v>50</v>
      </c>
      <c r="C40" s="622"/>
      <c r="D40" s="639" t="s">
        <v>952</v>
      </c>
      <c r="E40" s="640"/>
      <c r="F40" s="640"/>
      <c r="G40" s="640"/>
      <c r="H40" s="640"/>
      <c r="I40" s="640"/>
      <c r="J40" s="640"/>
      <c r="K40" s="640"/>
      <c r="L40" s="641"/>
      <c r="M40" s="621" t="s">
        <v>50</v>
      </c>
      <c r="N40" s="622"/>
      <c r="O40" s="639" t="s">
        <v>919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E754A94-CCBF-47A7-9238-A59681426980}">
      <formula1>INDIRECT(D9)</formula1>
    </dataValidation>
    <dataValidation type="list" allowBlank="1" showInputMessage="1" showErrorMessage="1" sqref="D14:E14 D32:E32 O14:P14 O32:P32" xr:uid="{0D0FD3F7-D27F-4C05-A8FC-27096239A804}">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BFBE64-97FC-4612-8D0B-3D01BB16F4DA}">
          <x14:formula1>
            <xm:f>'(参考)リスト'!$G$16:$G$20</xm:f>
          </x14:formula1>
          <xm:sqref>D17:E17 D35:E35 O17:P17 O35:P35</xm:sqref>
        </x14:dataValidation>
        <x14:dataValidation type="list" allowBlank="1" showInputMessage="1" showErrorMessage="1" xr:uid="{DE387198-BCEF-4CE1-9662-7C4415CF9C47}">
          <x14:formula1>
            <xm:f>'(参考)リスト'!$B$16:$B$20</xm:f>
          </x14:formula1>
          <xm:sqref>D9:E10 D27:E28 O9:P10 O27:P28</xm:sqref>
        </x14:dataValidation>
        <x14:dataValidation type="list" allowBlank="1" showInputMessage="1" showErrorMessage="1" xr:uid="{DB49F94E-4CEC-4C8E-89CD-749ABC35A1B7}">
          <x14:formula1>
            <xm:f>'(参考)リスト'!$F$16:$F$21</xm:f>
          </x14:formula1>
          <xm:sqref>E15:E16 E33:E34 P15:P16 P33:P34</xm:sqref>
        </x14:dataValidation>
        <x14:dataValidation type="list" allowBlank="1" showInputMessage="1" showErrorMessage="1" xr:uid="{93041839-2F2A-4D32-9480-30A433EB2ECF}">
          <x14:formula1>
            <xm:f>'(参考)リスト'!$D$16:$D$18</xm:f>
          </x14:formula1>
          <xm:sqref>D13:E13 D31:E31 O13:P13 O31:P31</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929C0-B744-469C-B41B-6B96B7521CE0}">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712</v>
      </c>
      <c r="E5" s="648"/>
      <c r="F5" s="663"/>
      <c r="G5" s="664"/>
      <c r="H5" s="664"/>
      <c r="I5" s="664"/>
      <c r="J5" s="664"/>
      <c r="K5" s="664"/>
      <c r="L5" s="665"/>
      <c r="M5" s="662" t="s">
        <v>51</v>
      </c>
      <c r="N5" s="662" t="s">
        <v>47</v>
      </c>
      <c r="O5" s="647" t="s">
        <v>712</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5</v>
      </c>
      <c r="E7" s="635"/>
      <c r="F7" s="656"/>
      <c r="G7" s="657"/>
      <c r="H7" s="657"/>
      <c r="I7" s="657"/>
      <c r="J7" s="657"/>
      <c r="K7" s="657"/>
      <c r="L7" s="658"/>
      <c r="M7" s="632"/>
      <c r="N7" s="632" t="s">
        <v>2</v>
      </c>
      <c r="O7" s="634">
        <v>6</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953</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954</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918</v>
      </c>
      <c r="Q21" s="627"/>
      <c r="R21" s="627"/>
      <c r="S21" s="645" t="s">
        <v>8</v>
      </c>
      <c r="T21" s="646"/>
      <c r="U21" s="642"/>
      <c r="V21" s="643"/>
      <c r="W21" s="644"/>
    </row>
    <row r="22" spans="2:23" s="30" customFormat="1" ht="17.100000000000001" customHeight="1" x14ac:dyDescent="0.2">
      <c r="B22" s="621" t="s">
        <v>50</v>
      </c>
      <c r="C22" s="622"/>
      <c r="D22" s="639" t="s">
        <v>893</v>
      </c>
      <c r="E22" s="640"/>
      <c r="F22" s="640"/>
      <c r="G22" s="640"/>
      <c r="H22" s="640"/>
      <c r="I22" s="640"/>
      <c r="J22" s="640"/>
      <c r="K22" s="640"/>
      <c r="L22" s="641"/>
      <c r="M22" s="621" t="s">
        <v>50</v>
      </c>
      <c r="N22" s="622"/>
      <c r="O22" s="639" t="s">
        <v>952</v>
      </c>
      <c r="P22" s="640"/>
      <c r="Q22" s="640"/>
      <c r="R22" s="640"/>
      <c r="S22" s="640"/>
      <c r="T22" s="640"/>
      <c r="U22" s="640"/>
      <c r="V22" s="640"/>
      <c r="W22" s="641"/>
    </row>
    <row r="23" spans="2:23" s="30" customFormat="1" ht="20.100000000000001" customHeight="1" x14ac:dyDescent="0.2">
      <c r="B23" s="662" t="s">
        <v>51</v>
      </c>
      <c r="C23" s="662" t="s">
        <v>47</v>
      </c>
      <c r="D23" s="647" t="s">
        <v>712</v>
      </c>
      <c r="E23" s="648"/>
      <c r="F23" s="663"/>
      <c r="G23" s="664"/>
      <c r="H23" s="664"/>
      <c r="I23" s="664"/>
      <c r="J23" s="664"/>
      <c r="K23" s="664"/>
      <c r="L23" s="665"/>
      <c r="M23" s="662" t="s">
        <v>51</v>
      </c>
      <c r="N23" s="662" t="s">
        <v>47</v>
      </c>
      <c r="O23" s="647" t="s">
        <v>714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7</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357</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781</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956</v>
      </c>
      <c r="F36" s="188"/>
      <c r="G36" s="188"/>
      <c r="H36" s="188"/>
      <c r="I36" s="188"/>
      <c r="J36" s="188"/>
      <c r="K36" s="188"/>
      <c r="L36" s="189"/>
      <c r="M36" s="621" t="s">
        <v>7</v>
      </c>
      <c r="N36" s="638"/>
      <c r="O36" s="622"/>
      <c r="P36" s="238" t="s">
        <v>959</v>
      </c>
      <c r="Q36" s="188"/>
      <c r="R36" s="188"/>
      <c r="S36" s="188"/>
      <c r="T36" s="188"/>
      <c r="U36" s="188"/>
      <c r="V36" s="188"/>
      <c r="W36" s="189"/>
    </row>
    <row r="37" spans="2:24" s="30" customFormat="1" ht="17.100000000000001" customHeight="1" x14ac:dyDescent="0.2">
      <c r="B37" s="628" t="s">
        <v>54</v>
      </c>
      <c r="C37" s="629"/>
      <c r="D37" s="630"/>
      <c r="E37" s="626" t="s">
        <v>957</v>
      </c>
      <c r="F37" s="627"/>
      <c r="G37" s="627"/>
      <c r="H37" s="627"/>
      <c r="I37" s="627"/>
      <c r="J37" s="627"/>
      <c r="K37" s="627"/>
      <c r="L37" s="631"/>
      <c r="M37" s="628" t="s">
        <v>54</v>
      </c>
      <c r="N37" s="629"/>
      <c r="O37" s="630"/>
      <c r="P37" s="626" t="s">
        <v>960</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958</v>
      </c>
      <c r="E40" s="640"/>
      <c r="F40" s="640"/>
      <c r="G40" s="640"/>
      <c r="H40" s="640"/>
      <c r="I40" s="640"/>
      <c r="J40" s="640"/>
      <c r="K40" s="640"/>
      <c r="L40" s="641"/>
      <c r="M40" s="621" t="s">
        <v>50</v>
      </c>
      <c r="N40" s="622"/>
      <c r="O40" s="639" t="s">
        <v>1259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417D5333-34C4-4E45-81B7-7EF4EF0E28D5}">
      <formula1>INDIRECT(D13)</formula1>
    </dataValidation>
    <dataValidation type="list" allowBlank="1" showInputMessage="1" showErrorMessage="1" sqref="D11:E12 D29:E30 O11:P12 O29:P30" xr:uid="{D4493BCD-928D-4F86-BE58-5C11489ED81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A308ECF-3CDB-4B08-BC8F-F18E81F4D8FA}">
          <x14:formula1>
            <xm:f>'(参考)リスト'!$D$16:$D$18</xm:f>
          </x14:formula1>
          <xm:sqref>D13:E13 D31:E31 O13:P13 O31:P31</xm:sqref>
        </x14:dataValidation>
        <x14:dataValidation type="list" allowBlank="1" showInputMessage="1" showErrorMessage="1" xr:uid="{E3D3B2CE-DE6E-4530-9638-702A96F9AFF3}">
          <x14:formula1>
            <xm:f>'(参考)リスト'!$F$16:$F$21</xm:f>
          </x14:formula1>
          <xm:sqref>E15:E16 E33:E34 P15:P16 P33:P34</xm:sqref>
        </x14:dataValidation>
        <x14:dataValidation type="list" allowBlank="1" showInputMessage="1" showErrorMessage="1" xr:uid="{CB4DBF8F-1943-483E-952B-31C2DEB71653}">
          <x14:formula1>
            <xm:f>'(参考)リスト'!$B$16:$B$20</xm:f>
          </x14:formula1>
          <xm:sqref>D9:E10 D27:E28 O9:P10 O27:P28</xm:sqref>
        </x14:dataValidation>
        <x14:dataValidation type="list" allowBlank="1" showInputMessage="1" showErrorMessage="1" xr:uid="{2F1D582A-B852-42D3-9708-89926B95248E}">
          <x14:formula1>
            <xm:f>'(参考)リスト'!$G$16:$G$20</xm:f>
          </x14:formula1>
          <xm:sqref>D17:E17 D35:E35 O17:P17 O35:P35</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EB875-8BB1-4ACF-80C7-E491568DEAC4}">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714</v>
      </c>
      <c r="E5" s="648"/>
      <c r="F5" s="663"/>
      <c r="G5" s="664"/>
      <c r="H5" s="664"/>
      <c r="I5" s="664"/>
      <c r="J5" s="664"/>
      <c r="K5" s="664"/>
      <c r="L5" s="665"/>
      <c r="M5" s="662" t="s">
        <v>51</v>
      </c>
      <c r="N5" s="662" t="s">
        <v>47</v>
      </c>
      <c r="O5" s="647" t="s">
        <v>714</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962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895</v>
      </c>
      <c r="E22" s="640"/>
      <c r="F22" s="640"/>
      <c r="G22" s="640"/>
      <c r="H22" s="640"/>
      <c r="I22" s="640"/>
      <c r="J22" s="640"/>
      <c r="K22" s="640"/>
      <c r="L22" s="641"/>
      <c r="M22" s="621" t="s">
        <v>50</v>
      </c>
      <c r="N22" s="622"/>
      <c r="O22" s="639" t="s">
        <v>943</v>
      </c>
      <c r="P22" s="640"/>
      <c r="Q22" s="640"/>
      <c r="R22" s="640"/>
      <c r="S22" s="640"/>
      <c r="T22" s="640"/>
      <c r="U22" s="640"/>
      <c r="V22" s="640"/>
      <c r="W22" s="641"/>
    </row>
    <row r="23" spans="2:23" s="30" customFormat="1" ht="20.100000000000001" customHeight="1" x14ac:dyDescent="0.2">
      <c r="B23" s="662" t="s">
        <v>51</v>
      </c>
      <c r="C23" s="662" t="s">
        <v>47</v>
      </c>
      <c r="D23" s="647" t="s">
        <v>714</v>
      </c>
      <c r="E23" s="648"/>
      <c r="F23" s="663"/>
      <c r="G23" s="664"/>
      <c r="H23" s="664"/>
      <c r="I23" s="664"/>
      <c r="J23" s="664"/>
      <c r="K23" s="664"/>
      <c r="L23" s="665"/>
      <c r="M23" s="662" t="s">
        <v>51</v>
      </c>
      <c r="N23" s="662" t="s">
        <v>47</v>
      </c>
      <c r="O23" s="647" t="s">
        <v>714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5</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376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38" t="s">
        <v>956</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963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895</v>
      </c>
      <c r="E40" s="640"/>
      <c r="F40" s="640"/>
      <c r="G40" s="640"/>
      <c r="H40" s="640"/>
      <c r="I40" s="640"/>
      <c r="J40" s="640"/>
      <c r="K40" s="640"/>
      <c r="L40" s="641"/>
      <c r="M40" s="621" t="s">
        <v>50</v>
      </c>
      <c r="N40" s="622"/>
      <c r="O40" s="639" t="s">
        <v>964</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D017C19-4D49-4850-A7E7-AE54D04F726E}">
      <formula1>INDIRECT(D9)</formula1>
    </dataValidation>
    <dataValidation type="list" allowBlank="1" showInputMessage="1" showErrorMessage="1" sqref="D14:E14 D32:E32 O14:P14 O32:P32" xr:uid="{D15C95E0-3846-4458-8C55-AD0CED3E552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C2F5AFF-F203-4F51-9EA5-C2B427832AC5}">
          <x14:formula1>
            <xm:f>'(参考)リスト'!$G$16:$G$20</xm:f>
          </x14:formula1>
          <xm:sqref>D17:E17 D35:E35 O17:P17 O35:P35</xm:sqref>
        </x14:dataValidation>
        <x14:dataValidation type="list" allowBlank="1" showInputMessage="1" showErrorMessage="1" xr:uid="{4BBC014B-9B9E-4542-99EC-9000AFE64729}">
          <x14:formula1>
            <xm:f>'(参考)リスト'!$B$16:$B$20</xm:f>
          </x14:formula1>
          <xm:sqref>D9:E10 D27:E28 O9:P10 O27:P28</xm:sqref>
        </x14:dataValidation>
        <x14:dataValidation type="list" allowBlank="1" showInputMessage="1" showErrorMessage="1" xr:uid="{B4129604-2AD4-4B0C-A4D7-23E905D551AD}">
          <x14:formula1>
            <xm:f>'(参考)リスト'!$F$16:$F$21</xm:f>
          </x14:formula1>
          <xm:sqref>E15:E16 E33:E34 P15:P16 P33:P34</xm:sqref>
        </x14:dataValidation>
        <x14:dataValidation type="list" allowBlank="1" showInputMessage="1" showErrorMessage="1" xr:uid="{A67728F4-53CD-487E-A5BE-477533C28A00}">
          <x14:formula1>
            <xm:f>'(参考)リスト'!$D$16:$D$18</xm:f>
          </x14:formula1>
          <xm:sqref>D13:E13 D31:E31 O13:P13 O31:P31</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FCBDD-7CD4-4F79-A703-64F20FB2395A}">
  <dimension ref="B1:X45"/>
  <sheetViews>
    <sheetView showGridLines="0" showZeros="0" view="pageBreakPreview" topLeftCell="A5"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715</v>
      </c>
      <c r="E5" s="648"/>
      <c r="F5" s="663"/>
      <c r="G5" s="664"/>
      <c r="H5" s="664"/>
      <c r="I5" s="664"/>
      <c r="J5" s="664"/>
      <c r="K5" s="664"/>
      <c r="L5" s="665"/>
      <c r="M5" s="662" t="s">
        <v>51</v>
      </c>
      <c r="N5" s="662" t="s">
        <v>47</v>
      </c>
      <c r="O5" s="647" t="s">
        <v>716</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513</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62</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62</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965</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966</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895</v>
      </c>
      <c r="E22" s="640"/>
      <c r="F22" s="640"/>
      <c r="G22" s="640"/>
      <c r="H22" s="640"/>
      <c r="I22" s="640"/>
      <c r="J22" s="640"/>
      <c r="K22" s="640"/>
      <c r="L22" s="641"/>
      <c r="M22" s="621" t="s">
        <v>50</v>
      </c>
      <c r="N22" s="622"/>
      <c r="O22" s="639" t="s">
        <v>1240</v>
      </c>
      <c r="P22" s="640"/>
      <c r="Q22" s="640"/>
      <c r="R22" s="640"/>
      <c r="S22" s="640"/>
      <c r="T22" s="640"/>
      <c r="U22" s="640"/>
      <c r="V22" s="640"/>
      <c r="W22" s="641"/>
    </row>
    <row r="23" spans="2:23" s="30" customFormat="1" ht="20.100000000000001" customHeight="1" x14ac:dyDescent="0.2">
      <c r="B23" s="662" t="s">
        <v>51</v>
      </c>
      <c r="C23" s="662" t="s">
        <v>47</v>
      </c>
      <c r="D23" s="647" t="s">
        <v>716</v>
      </c>
      <c r="E23" s="648"/>
      <c r="F23" s="663"/>
      <c r="G23" s="664"/>
      <c r="H23" s="664"/>
      <c r="I23" s="664"/>
      <c r="J23" s="664"/>
      <c r="K23" s="664"/>
      <c r="L23" s="665"/>
      <c r="M23" s="662" t="s">
        <v>51</v>
      </c>
      <c r="N23" s="662" t="s">
        <v>47</v>
      </c>
      <c r="O23" s="647" t="s">
        <v>716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373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38" t="s">
        <v>970</v>
      </c>
      <c r="Q36" s="188"/>
      <c r="R36" s="188"/>
      <c r="S36" s="188"/>
      <c r="T36" s="188"/>
      <c r="U36" s="188"/>
      <c r="V36" s="188"/>
      <c r="W36" s="189"/>
    </row>
    <row r="37" spans="2:24" s="30" customFormat="1" ht="17.100000000000001" customHeight="1" x14ac:dyDescent="0.2">
      <c r="B37" s="628" t="s">
        <v>54</v>
      </c>
      <c r="C37" s="629"/>
      <c r="D37" s="630"/>
      <c r="E37" s="626" t="s">
        <v>967</v>
      </c>
      <c r="F37" s="627"/>
      <c r="G37" s="627"/>
      <c r="H37" s="627"/>
      <c r="I37" s="627"/>
      <c r="J37" s="627"/>
      <c r="K37" s="627"/>
      <c r="L37" s="631"/>
      <c r="M37" s="628" t="s">
        <v>54</v>
      </c>
      <c r="N37" s="629"/>
      <c r="O37" s="630"/>
      <c r="P37" s="626" t="s">
        <v>971</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968</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969</v>
      </c>
      <c r="E40" s="640"/>
      <c r="F40" s="640"/>
      <c r="G40" s="640"/>
      <c r="H40" s="640"/>
      <c r="I40" s="640"/>
      <c r="J40" s="640"/>
      <c r="K40" s="640"/>
      <c r="L40" s="641"/>
      <c r="M40" s="621" t="s">
        <v>50</v>
      </c>
      <c r="N40" s="622"/>
      <c r="O40" s="639" t="s">
        <v>911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6AC0E4C7-1053-45C7-8F37-6EF12A573603}">
      <formula1>INDIRECT(D13)</formula1>
    </dataValidation>
    <dataValidation type="list" allowBlank="1" showInputMessage="1" showErrorMessage="1" sqref="D11:E12 D29:E30 O11:P12 O29:P30" xr:uid="{4418D4DB-B3DC-4E4C-B10C-A9796A9E5874}">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18B5669-C77C-4561-9212-5F82D161A2A6}">
          <x14:formula1>
            <xm:f>'(参考)リスト'!$D$16:$D$18</xm:f>
          </x14:formula1>
          <xm:sqref>D13:E13 D31:E31 O13:P13 O31:P31</xm:sqref>
        </x14:dataValidation>
        <x14:dataValidation type="list" allowBlank="1" showInputMessage="1" showErrorMessage="1" xr:uid="{6E2BA685-1F81-4EF8-AA3A-73E0B8A889ED}">
          <x14:formula1>
            <xm:f>'(参考)リスト'!$F$16:$F$21</xm:f>
          </x14:formula1>
          <xm:sqref>E15:E16 E33:E34 P15:P16 P33:P34</xm:sqref>
        </x14:dataValidation>
        <x14:dataValidation type="list" allowBlank="1" showInputMessage="1" showErrorMessage="1" xr:uid="{94A80674-1730-4959-A8E6-86366184C806}">
          <x14:formula1>
            <xm:f>'(参考)リスト'!$B$16:$B$20</xm:f>
          </x14:formula1>
          <xm:sqref>D9:E10 D27:E28 O9:P10 O27:P28</xm:sqref>
        </x14:dataValidation>
        <x14:dataValidation type="list" allowBlank="1" showInputMessage="1" showErrorMessage="1" xr:uid="{C8601DBC-5891-48F4-A473-2057DBAE515C}">
          <x14:formula1>
            <xm:f>'(参考)リスト'!$G$16:$G$20</xm:f>
          </x14:formula1>
          <xm:sqref>D17:E17 D35:E35 O17:P17 O35:P35</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4ADB0-BC6B-485F-BDAD-475EA7F7716C}">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716</v>
      </c>
      <c r="E5" s="648"/>
      <c r="F5" s="663"/>
      <c r="G5" s="664"/>
      <c r="H5" s="664"/>
      <c r="I5" s="664"/>
      <c r="J5" s="664"/>
      <c r="K5" s="664"/>
      <c r="L5" s="665"/>
      <c r="M5" s="662" t="s">
        <v>51</v>
      </c>
      <c r="N5" s="662" t="s">
        <v>47</v>
      </c>
      <c r="O5" s="647" t="s">
        <v>717</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4</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350</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373</v>
      </c>
      <c r="E11" s="648"/>
      <c r="F11" s="656"/>
      <c r="G11" s="657"/>
      <c r="H11" s="657"/>
      <c r="I11" s="657"/>
      <c r="J11" s="657"/>
      <c r="K11" s="657"/>
      <c r="L11" s="658"/>
      <c r="M11" s="632"/>
      <c r="N11" s="632" t="s">
        <v>4</v>
      </c>
      <c r="O11" s="647" t="s">
        <v>517</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368</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972</v>
      </c>
      <c r="F18" s="188"/>
      <c r="G18" s="188"/>
      <c r="H18" s="188"/>
      <c r="I18" s="188"/>
      <c r="J18" s="188"/>
      <c r="K18" s="188"/>
      <c r="L18" s="189"/>
      <c r="M18" s="621" t="s">
        <v>7</v>
      </c>
      <c r="N18" s="638"/>
      <c r="O18" s="622"/>
      <c r="P18" s="238" t="s">
        <v>974</v>
      </c>
      <c r="Q18" s="188"/>
      <c r="R18" s="188"/>
      <c r="S18" s="188"/>
      <c r="T18" s="188"/>
      <c r="U18" s="188"/>
      <c r="V18" s="188"/>
      <c r="W18" s="189"/>
    </row>
    <row r="19" spans="2:23" s="30" customFormat="1" ht="17.100000000000001" customHeight="1" x14ac:dyDescent="0.2">
      <c r="B19" s="628" t="s">
        <v>54</v>
      </c>
      <c r="C19" s="629"/>
      <c r="D19" s="630"/>
      <c r="E19" s="626" t="s">
        <v>973</v>
      </c>
      <c r="F19" s="627"/>
      <c r="G19" s="627"/>
      <c r="H19" s="627"/>
      <c r="I19" s="627"/>
      <c r="J19" s="627"/>
      <c r="K19" s="627"/>
      <c r="L19" s="631"/>
      <c r="M19" s="628" t="s">
        <v>54</v>
      </c>
      <c r="N19" s="629"/>
      <c r="O19" s="630"/>
      <c r="P19" s="626" t="s">
        <v>975</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911</v>
      </c>
      <c r="E22" s="640"/>
      <c r="F22" s="640"/>
      <c r="G22" s="640"/>
      <c r="H22" s="640"/>
      <c r="I22" s="640"/>
      <c r="J22" s="640"/>
      <c r="K22" s="640"/>
      <c r="L22" s="641"/>
      <c r="M22" s="621" t="s">
        <v>50</v>
      </c>
      <c r="N22" s="622"/>
      <c r="O22" s="639" t="s">
        <v>1260</v>
      </c>
      <c r="P22" s="640"/>
      <c r="Q22" s="640"/>
      <c r="R22" s="640"/>
      <c r="S22" s="640"/>
      <c r="T22" s="640"/>
      <c r="U22" s="640"/>
      <c r="V22" s="640"/>
      <c r="W22" s="641"/>
    </row>
    <row r="23" spans="2:23" s="30" customFormat="1" ht="20.100000000000001" customHeight="1" x14ac:dyDescent="0.2">
      <c r="B23" s="662" t="s">
        <v>51</v>
      </c>
      <c r="C23" s="662" t="s">
        <v>47</v>
      </c>
      <c r="D23" s="647" t="s">
        <v>717</v>
      </c>
      <c r="E23" s="648"/>
      <c r="F23" s="663"/>
      <c r="G23" s="664"/>
      <c r="H23" s="664"/>
      <c r="I23" s="664"/>
      <c r="J23" s="664"/>
      <c r="K23" s="664"/>
      <c r="L23" s="665"/>
      <c r="M23" s="662" t="s">
        <v>51</v>
      </c>
      <c r="N23" s="662" t="s">
        <v>47</v>
      </c>
      <c r="O23" s="647" t="s">
        <v>718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376</v>
      </c>
      <c r="E29" s="648"/>
      <c r="F29" s="656"/>
      <c r="G29" s="657"/>
      <c r="H29" s="657"/>
      <c r="I29" s="657"/>
      <c r="J29" s="657"/>
      <c r="K29" s="657"/>
      <c r="L29" s="658"/>
      <c r="M29" s="632"/>
      <c r="N29" s="632" t="s">
        <v>4</v>
      </c>
      <c r="O29" s="647" t="s">
        <v>513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915</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963</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977</v>
      </c>
      <c r="E40" s="640"/>
      <c r="F40" s="640"/>
      <c r="G40" s="640"/>
      <c r="H40" s="640"/>
      <c r="I40" s="640"/>
      <c r="J40" s="640"/>
      <c r="K40" s="640"/>
      <c r="L40" s="641"/>
      <c r="M40" s="621" t="s">
        <v>50</v>
      </c>
      <c r="N40" s="622"/>
      <c r="O40" s="639" t="s">
        <v>914</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E8FE8C92-F77E-44CC-A864-27BA32D57156}">
      <formula1>INDIRECT(D9)</formula1>
    </dataValidation>
    <dataValidation type="list" allowBlank="1" showInputMessage="1" showErrorMessage="1" sqref="D14:E14 D32:E32 O14:P14 O32:P32" xr:uid="{02A7D2A2-305E-4785-8C04-226CAB3A687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2E7236D-5337-403A-8398-A470C46E7A45}">
          <x14:formula1>
            <xm:f>'(参考)リスト'!$G$16:$G$20</xm:f>
          </x14:formula1>
          <xm:sqref>D17:E17 D35:E35 O17:P17 O35:P35</xm:sqref>
        </x14:dataValidation>
        <x14:dataValidation type="list" allowBlank="1" showInputMessage="1" showErrorMessage="1" xr:uid="{ABA62560-0F63-4FB0-B333-BCDFFFA5DDD4}">
          <x14:formula1>
            <xm:f>'(参考)リスト'!$B$16:$B$20</xm:f>
          </x14:formula1>
          <xm:sqref>D9:E10 D27:E28 O9:P10 O27:P28</xm:sqref>
        </x14:dataValidation>
        <x14:dataValidation type="list" allowBlank="1" showInputMessage="1" showErrorMessage="1" xr:uid="{2043BFE1-5F91-4A88-B374-7BE0FDF98C1F}">
          <x14:formula1>
            <xm:f>'(参考)リスト'!$F$16:$F$21</xm:f>
          </x14:formula1>
          <xm:sqref>E15:E16 E33:E34 P15:P16 P33:P34</xm:sqref>
        </x14:dataValidation>
        <x14:dataValidation type="list" allowBlank="1" showInputMessage="1" showErrorMessage="1" xr:uid="{8132C447-A0F1-46F2-B6F0-C2CE31D13D64}">
          <x14:formula1>
            <xm:f>'(参考)リスト'!$D$16:$D$18</xm:f>
          </x14:formula1>
          <xm:sqref>D13:E13 D31:E31 O13:P13 O31:P31</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CCBE4-ADE0-4D03-BFCA-FD1BF7C990BB}">
  <dimension ref="B1:X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718</v>
      </c>
      <c r="E5" s="648"/>
      <c r="F5" s="663"/>
      <c r="G5" s="664"/>
      <c r="H5" s="664"/>
      <c r="I5" s="664"/>
      <c r="J5" s="664"/>
      <c r="K5" s="664"/>
      <c r="L5" s="665"/>
      <c r="M5" s="662" t="s">
        <v>51</v>
      </c>
      <c r="N5" s="662" t="s">
        <v>47</v>
      </c>
      <c r="O5" s="647" t="s">
        <v>718</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509</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978</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943</v>
      </c>
      <c r="E22" s="640"/>
      <c r="F22" s="640"/>
      <c r="G22" s="640"/>
      <c r="H22" s="640"/>
      <c r="I22" s="640"/>
      <c r="J22" s="640"/>
      <c r="K22" s="640"/>
      <c r="L22" s="641"/>
      <c r="M22" s="621" t="s">
        <v>50</v>
      </c>
      <c r="N22" s="622"/>
      <c r="O22" s="639" t="s">
        <v>895</v>
      </c>
      <c r="P22" s="640"/>
      <c r="Q22" s="640"/>
      <c r="R22" s="640"/>
      <c r="S22" s="640"/>
      <c r="T22" s="640"/>
      <c r="U22" s="640"/>
      <c r="V22" s="640"/>
      <c r="W22" s="641"/>
    </row>
    <row r="23" spans="2:23" s="30" customFormat="1" ht="20.100000000000001" customHeight="1" x14ac:dyDescent="0.2">
      <c r="B23" s="662" t="s">
        <v>51</v>
      </c>
      <c r="C23" s="662" t="s">
        <v>47</v>
      </c>
      <c r="D23" s="647" t="s">
        <v>719</v>
      </c>
      <c r="E23" s="648"/>
      <c r="F23" s="663"/>
      <c r="G23" s="664"/>
      <c r="H23" s="664"/>
      <c r="I23" s="664"/>
      <c r="J23" s="664"/>
      <c r="K23" s="664"/>
      <c r="L23" s="665"/>
      <c r="M23" s="662" t="s">
        <v>51</v>
      </c>
      <c r="N23" s="662" t="s">
        <v>47</v>
      </c>
      <c r="O23" s="647" t="s">
        <v>719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357</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38" t="s">
        <v>979</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980</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895</v>
      </c>
      <c r="E40" s="640"/>
      <c r="F40" s="640"/>
      <c r="G40" s="640"/>
      <c r="H40" s="640"/>
      <c r="I40" s="640"/>
      <c r="J40" s="640"/>
      <c r="K40" s="640"/>
      <c r="L40" s="641"/>
      <c r="M40" s="621" t="s">
        <v>50</v>
      </c>
      <c r="N40" s="622"/>
      <c r="O40" s="639" t="s">
        <v>981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6F0C047C-0EBF-4077-AE98-F576AF040260}">
      <formula1>INDIRECT(D13)</formula1>
    </dataValidation>
    <dataValidation type="list" allowBlank="1" showInputMessage="1" showErrorMessage="1" sqref="D11:E12 D29:E30 O11:P12 O29:P30" xr:uid="{6475BC5A-0713-4A42-826F-83DAC13A358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516B7A8-4421-414D-A4EB-28BB510387E0}">
          <x14:formula1>
            <xm:f>'(参考)リスト'!$D$16:$D$18</xm:f>
          </x14:formula1>
          <xm:sqref>D13:E13 D31:E31 O13:P13 O31:P31</xm:sqref>
        </x14:dataValidation>
        <x14:dataValidation type="list" allowBlank="1" showInputMessage="1" showErrorMessage="1" xr:uid="{181F48B2-4E07-44B9-A550-54AAF8C1E01F}">
          <x14:formula1>
            <xm:f>'(参考)リスト'!$F$16:$F$21</xm:f>
          </x14:formula1>
          <xm:sqref>E15:E16 E33:E34 P15:P16 P33:P34</xm:sqref>
        </x14:dataValidation>
        <x14:dataValidation type="list" allowBlank="1" showInputMessage="1" showErrorMessage="1" xr:uid="{D0CB7116-5A7F-47D8-9890-69E48074B9BB}">
          <x14:formula1>
            <xm:f>'(参考)リスト'!$B$16:$B$20</xm:f>
          </x14:formula1>
          <xm:sqref>D9:E10 D27:E28 O9:P10 O27:P28</xm:sqref>
        </x14:dataValidation>
        <x14:dataValidation type="list" allowBlank="1" showInputMessage="1" showErrorMessage="1" xr:uid="{A98CE134-CB77-4744-8F97-0CB5E5F966D6}">
          <x14:formula1>
            <xm:f>'(参考)リスト'!$G$16:$G$20</xm:f>
          </x14:formula1>
          <xm:sqref>D17:E17 D35:E35 O17:P17 O35:P35</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6DC13-242D-4A26-934A-3AC72554D33C}">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713</v>
      </c>
      <c r="E5" s="648"/>
      <c r="F5" s="663"/>
      <c r="G5" s="664"/>
      <c r="H5" s="664"/>
      <c r="I5" s="664"/>
      <c r="J5" s="664"/>
      <c r="K5" s="664"/>
      <c r="L5" s="665"/>
      <c r="M5" s="662" t="s">
        <v>51</v>
      </c>
      <c r="N5" s="662" t="s">
        <v>47</v>
      </c>
      <c r="O5" s="647" t="s">
        <v>713</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348</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370</v>
      </c>
      <c r="E11" s="648"/>
      <c r="F11" s="656"/>
      <c r="G11" s="657"/>
      <c r="H11" s="657"/>
      <c r="I11" s="657"/>
      <c r="J11" s="657"/>
      <c r="K11" s="657"/>
      <c r="L11" s="658"/>
      <c r="M11" s="632"/>
      <c r="N11" s="632" t="s">
        <v>4</v>
      </c>
      <c r="O11" s="647" t="s">
        <v>516</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357</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c r="F16" s="656"/>
      <c r="G16" s="657"/>
      <c r="H16" s="657"/>
      <c r="I16" s="657"/>
      <c r="J16" s="657"/>
      <c r="K16" s="657"/>
      <c r="L16" s="658"/>
      <c r="M16" s="654"/>
      <c r="N16" s="621" t="s">
        <v>280</v>
      </c>
      <c r="O16" s="622"/>
      <c r="P16" s="202" t="s">
        <v>781</v>
      </c>
      <c r="Q16" s="656"/>
      <c r="R16" s="657"/>
      <c r="S16" s="657"/>
      <c r="T16" s="657"/>
      <c r="U16" s="657"/>
      <c r="V16" s="657"/>
      <c r="W16" s="658"/>
    </row>
    <row r="17" spans="2:23" s="30" customFormat="1" ht="17.100000000000001" customHeight="1" x14ac:dyDescent="0.2">
      <c r="B17" s="621" t="s">
        <v>29</v>
      </c>
      <c r="C17" s="622"/>
      <c r="D17" s="655"/>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983</v>
      </c>
      <c r="Q18" s="188"/>
      <c r="R18" s="188"/>
      <c r="S18" s="188"/>
      <c r="T18" s="188"/>
      <c r="U18" s="188"/>
      <c r="V18" s="188"/>
      <c r="W18" s="189"/>
    </row>
    <row r="19" spans="2:23" s="30" customFormat="1" ht="17.100000000000001" customHeight="1" x14ac:dyDescent="0.2">
      <c r="B19" s="628" t="s">
        <v>54</v>
      </c>
      <c r="C19" s="629"/>
      <c r="D19" s="630"/>
      <c r="E19" s="626" t="s">
        <v>892</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982</v>
      </c>
      <c r="E22" s="640"/>
      <c r="F22" s="640"/>
      <c r="G22" s="640"/>
      <c r="H22" s="640"/>
      <c r="I22" s="640"/>
      <c r="J22" s="640"/>
      <c r="K22" s="640"/>
      <c r="L22" s="641"/>
      <c r="M22" s="621" t="s">
        <v>50</v>
      </c>
      <c r="N22" s="622"/>
      <c r="O22" s="639" t="s">
        <v>1048</v>
      </c>
      <c r="P22" s="640"/>
      <c r="Q22" s="640"/>
      <c r="R22" s="640"/>
      <c r="S22" s="640"/>
      <c r="T22" s="640"/>
      <c r="U22" s="640"/>
      <c r="V22" s="640"/>
      <c r="W22" s="641"/>
    </row>
    <row r="23" spans="2:23" s="30" customFormat="1" ht="20.100000000000001" customHeight="1" x14ac:dyDescent="0.2">
      <c r="B23" s="662" t="s">
        <v>51</v>
      </c>
      <c r="C23" s="662" t="s">
        <v>47</v>
      </c>
      <c r="D23" s="647" t="s">
        <v>713</v>
      </c>
      <c r="E23" s="648"/>
      <c r="F23" s="663"/>
      <c r="G23" s="664"/>
      <c r="H23" s="664"/>
      <c r="I23" s="664"/>
      <c r="J23" s="664"/>
      <c r="K23" s="664"/>
      <c r="L23" s="665"/>
      <c r="M23" s="662" t="s">
        <v>51</v>
      </c>
      <c r="N23" s="662" t="s">
        <v>47</v>
      </c>
      <c r="O23" s="647" t="s">
        <v>713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516</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62</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62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937</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892</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1241</v>
      </c>
      <c r="E40" s="640"/>
      <c r="F40" s="640"/>
      <c r="G40" s="640"/>
      <c r="H40" s="640"/>
      <c r="I40" s="640"/>
      <c r="J40" s="640"/>
      <c r="K40" s="640"/>
      <c r="L40" s="641"/>
      <c r="M40" s="621" t="s">
        <v>50</v>
      </c>
      <c r="N40" s="622"/>
      <c r="O40" s="639" t="s">
        <v>895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C7E6A01-EDA0-43FD-9ED7-6A11C1F6B1C3}">
      <formula1>INDIRECT(D9)</formula1>
    </dataValidation>
    <dataValidation type="list" allowBlank="1" showInputMessage="1" showErrorMessage="1" sqref="D14:E14 D32:E32 O14:P14 O32:P32" xr:uid="{E99E0DE1-3AE4-414F-8CE9-6AB0502F2BA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768D9AE-C739-4DFF-A843-20641B5571E1}">
          <x14:formula1>
            <xm:f>'(参考)リスト'!$G$16:$G$20</xm:f>
          </x14:formula1>
          <xm:sqref>D17:E17 D35:E35 O17:P17 O35:P35</xm:sqref>
        </x14:dataValidation>
        <x14:dataValidation type="list" allowBlank="1" showInputMessage="1" showErrorMessage="1" xr:uid="{97AACDAA-F167-4EA8-86BA-1D6CA0D1804D}">
          <x14:formula1>
            <xm:f>'(参考)リスト'!$B$16:$B$20</xm:f>
          </x14:formula1>
          <xm:sqref>D9:E10 D27:E28 O9:P10 O27:P28</xm:sqref>
        </x14:dataValidation>
        <x14:dataValidation type="list" allowBlank="1" showInputMessage="1" showErrorMessage="1" xr:uid="{7111C79F-0615-47AB-B49B-6EE30D7F170E}">
          <x14:formula1>
            <xm:f>'(参考)リスト'!$F$16:$F$21</xm:f>
          </x14:formula1>
          <xm:sqref>P33:P34 E33:E34 P15:P16 E15:E16</xm:sqref>
        </x14:dataValidation>
        <x14:dataValidation type="list" allowBlank="1" showInputMessage="1" showErrorMessage="1" xr:uid="{F449D44F-7E29-44DC-A886-28B484AEC96C}">
          <x14:formula1>
            <xm:f>'(参考)リスト'!$D$16:$D$18</xm:f>
          </x14:formula1>
          <xm:sqref>D13:E13 D31:E31 O13:P13 O31:P31</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4F623-4403-408D-8E4C-D2404DB9C05C}">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713</v>
      </c>
      <c r="E5" s="648"/>
      <c r="F5" s="663"/>
      <c r="G5" s="664"/>
      <c r="H5" s="664"/>
      <c r="I5" s="664"/>
      <c r="J5" s="664"/>
      <c r="K5" s="664"/>
      <c r="L5" s="665"/>
      <c r="M5" s="662" t="s">
        <v>51</v>
      </c>
      <c r="N5" s="662" t="s">
        <v>47</v>
      </c>
      <c r="O5" s="647" t="s">
        <v>713</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5</v>
      </c>
      <c r="E7" s="635"/>
      <c r="F7" s="656"/>
      <c r="G7" s="657"/>
      <c r="H7" s="657"/>
      <c r="I7" s="657"/>
      <c r="J7" s="657"/>
      <c r="K7" s="657"/>
      <c r="L7" s="658"/>
      <c r="M7" s="632"/>
      <c r="N7" s="632" t="s">
        <v>2</v>
      </c>
      <c r="O7" s="634">
        <v>6</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517</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984</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895</v>
      </c>
      <c r="E22" s="640"/>
      <c r="F22" s="640"/>
      <c r="G22" s="640"/>
      <c r="H22" s="640"/>
      <c r="I22" s="640"/>
      <c r="J22" s="640"/>
      <c r="K22" s="640"/>
      <c r="L22" s="641"/>
      <c r="M22" s="621" t="s">
        <v>50</v>
      </c>
      <c r="N22" s="622"/>
      <c r="O22" s="639" t="s">
        <v>1255</v>
      </c>
      <c r="P22" s="640"/>
      <c r="Q22" s="640"/>
      <c r="R22" s="640"/>
      <c r="S22" s="640"/>
      <c r="T22" s="640"/>
      <c r="U22" s="640"/>
      <c r="V22" s="640"/>
      <c r="W22" s="641"/>
    </row>
    <row r="23" spans="2:23" s="30" customFormat="1" ht="20.100000000000001" customHeight="1" x14ac:dyDescent="0.2">
      <c r="B23" s="662" t="s">
        <v>51</v>
      </c>
      <c r="C23" s="662" t="s">
        <v>47</v>
      </c>
      <c r="D23" s="647" t="s">
        <v>713</v>
      </c>
      <c r="E23" s="648"/>
      <c r="F23" s="663"/>
      <c r="G23" s="664"/>
      <c r="H23" s="664"/>
      <c r="I23" s="664"/>
      <c r="J23" s="664"/>
      <c r="K23" s="664"/>
      <c r="L23" s="665"/>
      <c r="M23" s="662" t="s">
        <v>51</v>
      </c>
      <c r="N23" s="662" t="s">
        <v>47</v>
      </c>
      <c r="O23" s="647" t="s">
        <v>713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7</v>
      </c>
      <c r="E25" s="635"/>
      <c r="F25" s="656"/>
      <c r="G25" s="657"/>
      <c r="H25" s="657"/>
      <c r="I25" s="657"/>
      <c r="J25" s="657"/>
      <c r="K25" s="657"/>
      <c r="L25" s="658"/>
      <c r="M25" s="632"/>
      <c r="N25" s="632" t="s">
        <v>2</v>
      </c>
      <c r="O25" s="634">
        <v>8</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373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985</v>
      </c>
      <c r="F36" s="188"/>
      <c r="G36" s="188"/>
      <c r="H36" s="188"/>
      <c r="I36" s="188"/>
      <c r="J36" s="188"/>
      <c r="K36" s="188"/>
      <c r="L36" s="189"/>
      <c r="M36" s="621" t="s">
        <v>7</v>
      </c>
      <c r="N36" s="638"/>
      <c r="O36" s="622"/>
      <c r="P36" s="238" t="s">
        <v>986</v>
      </c>
      <c r="Q36" s="188"/>
      <c r="R36" s="188"/>
      <c r="S36" s="188"/>
      <c r="T36" s="188"/>
      <c r="U36" s="188"/>
      <c r="V36" s="188"/>
      <c r="W36" s="189"/>
    </row>
    <row r="37" spans="2:24" s="30" customFormat="1" ht="17.100000000000001" customHeight="1" x14ac:dyDescent="0.2">
      <c r="B37" s="628" t="s">
        <v>54</v>
      </c>
      <c r="C37" s="629"/>
      <c r="D37" s="630"/>
      <c r="E37" s="626" t="s">
        <v>892</v>
      </c>
      <c r="F37" s="627"/>
      <c r="G37" s="627"/>
      <c r="H37" s="627"/>
      <c r="I37" s="627"/>
      <c r="J37" s="627"/>
      <c r="K37" s="627"/>
      <c r="L37" s="631"/>
      <c r="M37" s="628" t="s">
        <v>54</v>
      </c>
      <c r="N37" s="629"/>
      <c r="O37" s="630"/>
      <c r="P37" s="626" t="s">
        <v>987</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898</v>
      </c>
      <c r="E40" s="640"/>
      <c r="F40" s="640"/>
      <c r="G40" s="640"/>
      <c r="H40" s="640"/>
      <c r="I40" s="640"/>
      <c r="J40" s="640"/>
      <c r="K40" s="640"/>
      <c r="L40" s="641"/>
      <c r="M40" s="621" t="s">
        <v>50</v>
      </c>
      <c r="N40" s="622"/>
      <c r="O40" s="639" t="s">
        <v>911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BEB26EA2-5C36-4217-A057-A7621CC831B2}">
      <formula1>INDIRECT(D13)</formula1>
    </dataValidation>
    <dataValidation type="list" allowBlank="1" showInputMessage="1" showErrorMessage="1" sqref="D11:E12 D29:E30 O11:P12 O29:P30" xr:uid="{67DE2E14-5991-49CB-8D68-FE6BCCA8311B}">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8DE2C6-C403-48AC-A764-BB8987998014}">
          <x14:formula1>
            <xm:f>'(参考)リスト'!$D$16:$D$18</xm:f>
          </x14:formula1>
          <xm:sqref>D13:E13 D31:E31 O13:P13 O31:P31</xm:sqref>
        </x14:dataValidation>
        <x14:dataValidation type="list" allowBlank="1" showInputMessage="1" showErrorMessage="1" xr:uid="{35D0767A-6944-4D9F-BDF9-32F397512704}">
          <x14:formula1>
            <xm:f>'(参考)リスト'!$F$16:$F$21</xm:f>
          </x14:formula1>
          <xm:sqref>E15:E16 E33:E34 P15:P16 P33:P34</xm:sqref>
        </x14:dataValidation>
        <x14:dataValidation type="list" allowBlank="1" showInputMessage="1" showErrorMessage="1" xr:uid="{2F44B5BA-61D6-412C-90CE-0F4F13234D9C}">
          <x14:formula1>
            <xm:f>'(参考)リスト'!$B$16:$B$20</xm:f>
          </x14:formula1>
          <xm:sqref>D9:E10 D27:E28 O9:P10 O27:P28</xm:sqref>
        </x14:dataValidation>
        <x14:dataValidation type="list" allowBlank="1" showInputMessage="1" showErrorMessage="1" xr:uid="{734A67CC-CB68-4CF2-888A-61057BA66AFA}">
          <x14:formula1>
            <xm:f>'(参考)リスト'!$G$16:$G$20</xm:f>
          </x14:formula1>
          <xm:sqref>D17:E17 D35:E35 O17:P17 O35:P35</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E7A44-38FE-4737-A985-E82670E6A61C}">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720</v>
      </c>
      <c r="E5" s="648"/>
      <c r="F5" s="663"/>
      <c r="G5" s="664"/>
      <c r="H5" s="664"/>
      <c r="I5" s="664"/>
      <c r="J5" s="664"/>
      <c r="K5" s="664"/>
      <c r="L5" s="665"/>
      <c r="M5" s="662" t="s">
        <v>51</v>
      </c>
      <c r="N5" s="662" t="s">
        <v>47</v>
      </c>
      <c r="O5" s="647" t="s">
        <v>720</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510</v>
      </c>
      <c r="E11" s="648"/>
      <c r="F11" s="656"/>
      <c r="G11" s="657"/>
      <c r="H11" s="657"/>
      <c r="I11" s="657"/>
      <c r="J11" s="657"/>
      <c r="K11" s="657"/>
      <c r="L11" s="658"/>
      <c r="M11" s="632"/>
      <c r="N11" s="632" t="s">
        <v>4</v>
      </c>
      <c r="O11" s="647" t="s">
        <v>510</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892</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893</v>
      </c>
      <c r="E22" s="640"/>
      <c r="F22" s="640"/>
      <c r="G22" s="640"/>
      <c r="H22" s="640"/>
      <c r="I22" s="640"/>
      <c r="J22" s="640"/>
      <c r="K22" s="640"/>
      <c r="L22" s="641"/>
      <c r="M22" s="621" t="s">
        <v>50</v>
      </c>
      <c r="N22" s="622"/>
      <c r="O22" s="639" t="s">
        <v>893</v>
      </c>
      <c r="P22" s="640"/>
      <c r="Q22" s="640"/>
      <c r="R22" s="640"/>
      <c r="S22" s="640"/>
      <c r="T22" s="640"/>
      <c r="U22" s="640"/>
      <c r="V22" s="640"/>
      <c r="W22" s="641"/>
    </row>
    <row r="23" spans="2:23" s="30" customFormat="1" ht="20.100000000000001" customHeight="1" x14ac:dyDescent="0.2">
      <c r="B23" s="662" t="s">
        <v>51</v>
      </c>
      <c r="C23" s="662" t="s">
        <v>47</v>
      </c>
      <c r="D23" s="647" t="s">
        <v>720</v>
      </c>
      <c r="E23" s="648"/>
      <c r="F23" s="663"/>
      <c r="G23" s="664"/>
      <c r="H23" s="664"/>
      <c r="I23" s="664"/>
      <c r="J23" s="664"/>
      <c r="K23" s="664"/>
      <c r="L23" s="665"/>
      <c r="M23" s="662" t="s">
        <v>51</v>
      </c>
      <c r="N23" s="662" t="s">
        <v>47</v>
      </c>
      <c r="O23" s="647" t="s">
        <v>720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375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38" t="s">
        <v>988</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892</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893</v>
      </c>
      <c r="E40" s="640"/>
      <c r="F40" s="640"/>
      <c r="G40" s="640"/>
      <c r="H40" s="640"/>
      <c r="I40" s="640"/>
      <c r="J40" s="640"/>
      <c r="K40" s="640"/>
      <c r="L40" s="641"/>
      <c r="M40" s="621" t="s">
        <v>50</v>
      </c>
      <c r="N40" s="622"/>
      <c r="O40" s="639" t="s">
        <v>898</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33F92C07-C8BC-413D-8802-931790FBE114}">
      <formula1>INDIRECT(D9)</formula1>
    </dataValidation>
    <dataValidation type="list" allowBlank="1" showInputMessage="1" showErrorMessage="1" sqref="D14:E14 D32:E32 O14:P14 O32:P32" xr:uid="{4F5377C2-ABA0-40A1-8B99-599B3A6FD1DB}">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2D71F4-723B-40CD-9236-960BBFFD5188}">
          <x14:formula1>
            <xm:f>'(参考)リスト'!$G$16:$G$20</xm:f>
          </x14:formula1>
          <xm:sqref>D17:E17 D35:E35 O17:P17 O35:P35</xm:sqref>
        </x14:dataValidation>
        <x14:dataValidation type="list" allowBlank="1" showInputMessage="1" showErrorMessage="1" xr:uid="{CAC27BCD-ABF9-4AA3-887D-584034694A90}">
          <x14:formula1>
            <xm:f>'(参考)リスト'!$B$16:$B$20</xm:f>
          </x14:formula1>
          <xm:sqref>D9:E10 D27:E28 O9:P10 O27:P28</xm:sqref>
        </x14:dataValidation>
        <x14:dataValidation type="list" allowBlank="1" showInputMessage="1" showErrorMessage="1" xr:uid="{4DECA1F5-5EF5-4FBF-A8D8-71E80E615C50}">
          <x14:formula1>
            <xm:f>'(参考)リスト'!$F$16:$F$21</xm:f>
          </x14:formula1>
          <xm:sqref>E15:E16 E33:E34 P15:P16 P33:P34</xm:sqref>
        </x14:dataValidation>
        <x14:dataValidation type="list" allowBlank="1" showInputMessage="1" showErrorMessage="1" xr:uid="{C5D39111-4917-4EAD-A683-F60538D38678}">
          <x14:formula1>
            <xm:f>'(参考)リスト'!$D$16:$D$18</xm:f>
          </x14:formula1>
          <xm:sqref>D13:E13 D31:E31 O13:P13 O31:P31</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343B0-72B9-4BF2-96EC-BB58ACB45D07}">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721</v>
      </c>
      <c r="E5" s="648"/>
      <c r="F5" s="663"/>
      <c r="G5" s="664"/>
      <c r="H5" s="664"/>
      <c r="I5" s="664"/>
      <c r="J5" s="664"/>
      <c r="K5" s="664"/>
      <c r="L5" s="665"/>
      <c r="M5" s="662" t="s">
        <v>51</v>
      </c>
      <c r="N5" s="662" t="s">
        <v>47</v>
      </c>
      <c r="O5" s="647" t="s">
        <v>721</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510</v>
      </c>
      <c r="E11" s="648"/>
      <c r="F11" s="656"/>
      <c r="G11" s="657"/>
      <c r="H11" s="657"/>
      <c r="I11" s="657"/>
      <c r="J11" s="657"/>
      <c r="K11" s="657"/>
      <c r="L11" s="658"/>
      <c r="M11" s="632"/>
      <c r="N11" s="632" t="s">
        <v>4</v>
      </c>
      <c r="O11" s="647" t="s">
        <v>512</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989</v>
      </c>
      <c r="Q18" s="188"/>
      <c r="R18" s="188"/>
      <c r="S18" s="188"/>
      <c r="T18" s="188"/>
      <c r="U18" s="188"/>
      <c r="V18" s="188"/>
      <c r="W18" s="189"/>
    </row>
    <row r="19" spans="2:23" s="30" customFormat="1" ht="17.100000000000001" customHeight="1" x14ac:dyDescent="0.2">
      <c r="B19" s="628" t="s">
        <v>54</v>
      </c>
      <c r="C19" s="629"/>
      <c r="D19" s="630"/>
      <c r="E19" s="626" t="s">
        <v>892</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893</v>
      </c>
      <c r="E22" s="640"/>
      <c r="F22" s="640"/>
      <c r="G22" s="640"/>
      <c r="H22" s="640"/>
      <c r="I22" s="640"/>
      <c r="J22" s="640"/>
      <c r="K22" s="640"/>
      <c r="L22" s="641"/>
      <c r="M22" s="621" t="s">
        <v>50</v>
      </c>
      <c r="N22" s="622"/>
      <c r="O22" s="639" t="s">
        <v>943</v>
      </c>
      <c r="P22" s="640"/>
      <c r="Q22" s="640"/>
      <c r="R22" s="640"/>
      <c r="S22" s="640"/>
      <c r="T22" s="640"/>
      <c r="U22" s="640"/>
      <c r="V22" s="640"/>
      <c r="W22" s="641"/>
    </row>
    <row r="23" spans="2:23" s="30" customFormat="1" ht="20.100000000000001" customHeight="1" x14ac:dyDescent="0.2">
      <c r="B23" s="662" t="s">
        <v>51</v>
      </c>
      <c r="C23" s="662" t="s">
        <v>47</v>
      </c>
      <c r="D23" s="647" t="s">
        <v>721</v>
      </c>
      <c r="E23" s="648"/>
      <c r="F23" s="663"/>
      <c r="G23" s="664"/>
      <c r="H23" s="664"/>
      <c r="I23" s="664"/>
      <c r="J23" s="664"/>
      <c r="K23" s="664"/>
      <c r="L23" s="665"/>
      <c r="M23" s="662" t="s">
        <v>51</v>
      </c>
      <c r="N23" s="662" t="s">
        <v>47</v>
      </c>
      <c r="O23" s="647" t="s">
        <v>721</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990</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914</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3BA71C0F-F431-482E-BDB1-B025DFAB29B7}">
      <formula1>INDIRECT(D13)</formula1>
    </dataValidation>
    <dataValidation type="list" allowBlank="1" showInputMessage="1" showErrorMessage="1" sqref="D11:E12 D29:E30 O11:P12 O29:P30" xr:uid="{2B06CFD1-2210-45CE-82BE-1B20C11DD9F2}">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78B3FD-8CEE-47B3-8B2A-ECD9A3622624}">
          <x14:formula1>
            <xm:f>'(参考)リスト'!$D$16:$D$18</xm:f>
          </x14:formula1>
          <xm:sqref>D13:E13 D31:E31 O13:P13 O31:P31</xm:sqref>
        </x14:dataValidation>
        <x14:dataValidation type="list" allowBlank="1" showInputMessage="1" showErrorMessage="1" xr:uid="{8C6E8F0F-3D26-48A9-9DB0-B4F156E08FDC}">
          <x14:formula1>
            <xm:f>'(参考)リスト'!$F$16:$F$21</xm:f>
          </x14:formula1>
          <xm:sqref>E15:E16 E33:E34 P15:P16 P33:P34</xm:sqref>
        </x14:dataValidation>
        <x14:dataValidation type="list" allowBlank="1" showInputMessage="1" showErrorMessage="1" xr:uid="{ECB99482-2FE9-4122-B76D-F1A5CD218389}">
          <x14:formula1>
            <xm:f>'(参考)リスト'!$B$16:$B$20</xm:f>
          </x14:formula1>
          <xm:sqref>D9:E10 D27:E28 O9:P10 O27:P28</xm:sqref>
        </x14:dataValidation>
        <x14:dataValidation type="list" allowBlank="1" showInputMessage="1" showErrorMessage="1" xr:uid="{615EB591-A18F-483B-9C91-B9BE456A6514}">
          <x14:formula1>
            <xm:f>'(参考)リスト'!$G$16:$G$20</xm:f>
          </x14:formula1>
          <xm:sqref>D17:E17 D35:E35 O17:P17 O35:P35</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BC15F-3D63-4055-865A-FF55DB4A328B}">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721</v>
      </c>
      <c r="E5" s="648"/>
      <c r="F5" s="663"/>
      <c r="G5" s="664"/>
      <c r="H5" s="664"/>
      <c r="I5" s="664"/>
      <c r="J5" s="664"/>
      <c r="K5" s="664"/>
      <c r="L5" s="665"/>
      <c r="M5" s="662" t="s">
        <v>51</v>
      </c>
      <c r="N5" s="662" t="s">
        <v>47</v>
      </c>
      <c r="O5" s="647" t="s">
        <v>721</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5</v>
      </c>
      <c r="E7" s="635"/>
      <c r="F7" s="656"/>
      <c r="G7" s="657"/>
      <c r="H7" s="657"/>
      <c r="I7" s="657"/>
      <c r="J7" s="657"/>
      <c r="K7" s="657"/>
      <c r="L7" s="658"/>
      <c r="M7" s="632"/>
      <c r="N7" s="632" t="s">
        <v>2</v>
      </c>
      <c r="O7" s="634">
        <v>6</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509</v>
      </c>
      <c r="E11" s="648"/>
      <c r="F11" s="656"/>
      <c r="G11" s="657"/>
      <c r="H11" s="657"/>
      <c r="I11" s="657"/>
      <c r="J11" s="657"/>
      <c r="K11" s="657"/>
      <c r="L11" s="658"/>
      <c r="M11" s="632"/>
      <c r="N11" s="632" t="s">
        <v>4</v>
      </c>
      <c r="O11" s="647" t="s">
        <v>375</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991</v>
      </c>
      <c r="Q18" s="188"/>
      <c r="R18" s="188"/>
      <c r="S18" s="188"/>
      <c r="T18" s="188"/>
      <c r="U18" s="188"/>
      <c r="V18" s="188"/>
      <c r="W18" s="189"/>
    </row>
    <row r="19" spans="2:23" s="30" customFormat="1" ht="17.100000000000001" customHeight="1" x14ac:dyDescent="0.2">
      <c r="B19" s="628" t="s">
        <v>54</v>
      </c>
      <c r="C19" s="629"/>
      <c r="D19" s="630"/>
      <c r="E19" s="626" t="s">
        <v>892</v>
      </c>
      <c r="F19" s="627"/>
      <c r="G19" s="627"/>
      <c r="H19" s="627"/>
      <c r="I19" s="627"/>
      <c r="J19" s="627"/>
      <c r="K19" s="627"/>
      <c r="L19" s="631"/>
      <c r="M19" s="628" t="s">
        <v>54</v>
      </c>
      <c r="N19" s="629"/>
      <c r="O19" s="630"/>
      <c r="P19" s="626" t="s">
        <v>892</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893</v>
      </c>
      <c r="E22" s="640"/>
      <c r="F22" s="640"/>
      <c r="G22" s="640"/>
      <c r="H22" s="640"/>
      <c r="I22" s="640"/>
      <c r="J22" s="640"/>
      <c r="K22" s="640"/>
      <c r="L22" s="641"/>
      <c r="M22" s="621" t="s">
        <v>50</v>
      </c>
      <c r="N22" s="622"/>
      <c r="O22" s="639" t="s">
        <v>898</v>
      </c>
      <c r="P22" s="640"/>
      <c r="Q22" s="640"/>
      <c r="R22" s="640"/>
      <c r="S22" s="640"/>
      <c r="T22" s="640"/>
      <c r="U22" s="640"/>
      <c r="V22" s="640"/>
      <c r="W22" s="641"/>
    </row>
    <row r="23" spans="2:23" s="30" customFormat="1" ht="20.100000000000001" customHeight="1" x14ac:dyDescent="0.2">
      <c r="B23" s="662" t="s">
        <v>51</v>
      </c>
      <c r="C23" s="662" t="s">
        <v>47</v>
      </c>
      <c r="D23" s="647" t="s">
        <v>722</v>
      </c>
      <c r="E23" s="648"/>
      <c r="F23" s="663"/>
      <c r="G23" s="664"/>
      <c r="H23" s="664"/>
      <c r="I23" s="664"/>
      <c r="J23" s="664"/>
      <c r="K23" s="664"/>
      <c r="L23" s="665"/>
      <c r="M23" s="662" t="s">
        <v>51</v>
      </c>
      <c r="N23" s="662" t="s">
        <v>47</v>
      </c>
      <c r="O23" s="647" t="s">
        <v>722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892</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893</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2E390025-44E3-4673-B9BE-15A8340E8D5E}">
      <formula1>INDIRECT(D9)</formula1>
    </dataValidation>
    <dataValidation type="list" allowBlank="1" showInputMessage="1" showErrorMessage="1" sqref="D14:E14 D32:E32 O14:P14 O32:P32" xr:uid="{47B0132F-B80E-4879-A396-F6B3F6DD1BCB}">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E5B93C0-DEBD-4B9F-BC0A-80A0905966B4}">
          <x14:formula1>
            <xm:f>'(参考)リスト'!$G$16:$G$20</xm:f>
          </x14:formula1>
          <xm:sqref>D17:E17 D35:E35 O17:P17 O35:P35</xm:sqref>
        </x14:dataValidation>
        <x14:dataValidation type="list" allowBlank="1" showInputMessage="1" showErrorMessage="1" xr:uid="{E6CEC595-07EC-40CB-8AD2-D5844F2DAB0B}">
          <x14:formula1>
            <xm:f>'(参考)リスト'!$B$16:$B$20</xm:f>
          </x14:formula1>
          <xm:sqref>D9:E10 D27:E28 O9:P10 O27:P28</xm:sqref>
        </x14:dataValidation>
        <x14:dataValidation type="list" allowBlank="1" showInputMessage="1" showErrorMessage="1" xr:uid="{5888B978-26E9-43E9-A08A-F5FDC1F3D840}">
          <x14:formula1>
            <xm:f>'(参考)リスト'!$F$16:$F$21</xm:f>
          </x14:formula1>
          <xm:sqref>E15:E16 E33:E34 P15:P16 P33:P34</xm:sqref>
        </x14:dataValidation>
        <x14:dataValidation type="list" allowBlank="1" showInputMessage="1" showErrorMessage="1" xr:uid="{97D4C4E1-89D0-4928-A74A-3E4CE2DF33B3}">
          <x14:formula1>
            <xm:f>'(参考)リスト'!$D$16:$D$18</xm:f>
          </x14:formula1>
          <xm:sqref>D13:E13 D31:E31 O13:P13 O31:P31</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6C9AA-3915-4357-BD3D-3381DE5EA697}">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722</v>
      </c>
      <c r="E5" s="648"/>
      <c r="F5" s="663"/>
      <c r="G5" s="664"/>
      <c r="H5" s="664"/>
      <c r="I5" s="664"/>
      <c r="J5" s="664"/>
      <c r="K5" s="664"/>
      <c r="L5" s="665"/>
      <c r="M5" s="662" t="s">
        <v>51</v>
      </c>
      <c r="N5" s="662" t="s">
        <v>47</v>
      </c>
      <c r="O5" s="647" t="s">
        <v>722</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513</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895</v>
      </c>
      <c r="E22" s="640"/>
      <c r="F22" s="640"/>
      <c r="G22" s="640"/>
      <c r="H22" s="640"/>
      <c r="I22" s="640"/>
      <c r="J22" s="640"/>
      <c r="K22" s="640"/>
      <c r="L22" s="641"/>
      <c r="M22" s="621" t="s">
        <v>50</v>
      </c>
      <c r="N22" s="622"/>
      <c r="O22" s="639" t="s">
        <v>895</v>
      </c>
      <c r="P22" s="640"/>
      <c r="Q22" s="640"/>
      <c r="R22" s="640"/>
      <c r="S22" s="640"/>
      <c r="T22" s="640"/>
      <c r="U22" s="640"/>
      <c r="V22" s="640"/>
      <c r="W22" s="641"/>
    </row>
    <row r="23" spans="2:23" s="30" customFormat="1" ht="20.100000000000001" customHeight="1" x14ac:dyDescent="0.2">
      <c r="B23" s="662" t="s">
        <v>51</v>
      </c>
      <c r="C23" s="662" t="s">
        <v>47</v>
      </c>
      <c r="D23" s="647" t="s">
        <v>722</v>
      </c>
      <c r="E23" s="648"/>
      <c r="F23" s="663"/>
      <c r="G23" s="664"/>
      <c r="H23" s="664"/>
      <c r="I23" s="664"/>
      <c r="J23" s="664"/>
      <c r="K23" s="664"/>
      <c r="L23" s="665"/>
      <c r="M23" s="662" t="s">
        <v>51</v>
      </c>
      <c r="N23" s="662" t="s">
        <v>47</v>
      </c>
      <c r="O23" s="647" t="s">
        <v>722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373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1249</v>
      </c>
      <c r="F36" s="188"/>
      <c r="G36" s="188"/>
      <c r="H36" s="188"/>
      <c r="I36" s="188"/>
      <c r="J36" s="188"/>
      <c r="K36" s="188"/>
      <c r="L36" s="189"/>
      <c r="M36" s="621" t="s">
        <v>7</v>
      </c>
      <c r="N36" s="638"/>
      <c r="O36" s="622"/>
      <c r="P36" s="238" t="s">
        <v>992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993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943</v>
      </c>
      <c r="E40" s="640"/>
      <c r="F40" s="640"/>
      <c r="G40" s="640"/>
      <c r="H40" s="640"/>
      <c r="I40" s="640"/>
      <c r="J40" s="640"/>
      <c r="K40" s="640"/>
      <c r="L40" s="641"/>
      <c r="M40" s="621" t="s">
        <v>50</v>
      </c>
      <c r="N40" s="622"/>
      <c r="O40" s="639" t="s">
        <v>911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69C6DFA9-348D-4FC2-944A-C85896989ADA}">
      <formula1>INDIRECT(D13)</formula1>
    </dataValidation>
    <dataValidation type="list" allowBlank="1" showInputMessage="1" showErrorMessage="1" sqref="D11:E12 D29:E30 O11:P12 O29:P30" xr:uid="{4C352248-D644-4EB4-9C24-8CE5689A5AC7}">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CDA731F-6872-4207-8B74-0922AFA46B5B}">
          <x14:formula1>
            <xm:f>'(参考)リスト'!$D$16:$D$18</xm:f>
          </x14:formula1>
          <xm:sqref>D13:E13 D31:E31 O13:P13 O31:P31</xm:sqref>
        </x14:dataValidation>
        <x14:dataValidation type="list" allowBlank="1" showInputMessage="1" showErrorMessage="1" xr:uid="{BDDC4269-DCC8-43D2-A988-6B2AF4B71B0E}">
          <x14:formula1>
            <xm:f>'(参考)リスト'!$F$16:$F$21</xm:f>
          </x14:formula1>
          <xm:sqref>E15:E16 E33:E34 P15:P16 P33:P34</xm:sqref>
        </x14:dataValidation>
        <x14:dataValidation type="list" allowBlank="1" showInputMessage="1" showErrorMessage="1" xr:uid="{1E1738BD-B339-4DF2-8878-DCC1013AEA5A}">
          <x14:formula1>
            <xm:f>'(参考)リスト'!$B$16:$B$20</xm:f>
          </x14:formula1>
          <xm:sqref>D9:E10 D27:E28 O9:P10 O27:P28</xm:sqref>
        </x14:dataValidation>
        <x14:dataValidation type="list" allowBlank="1" showInputMessage="1" showErrorMessage="1" xr:uid="{61807C35-6796-430E-A225-81FCE5066C42}">
          <x14:formula1>
            <xm:f>'(参考)リスト'!$G$16:$G$20</xm:f>
          </x14:formula1>
          <xm:sqref>D17:E17 D35:E35 O17:P17 O35:P35</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EF79E-DE6F-4584-A542-B231E16133D9}">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722</v>
      </c>
      <c r="E5" s="648"/>
      <c r="F5" s="663"/>
      <c r="G5" s="664"/>
      <c r="H5" s="664"/>
      <c r="I5" s="664"/>
      <c r="J5" s="664"/>
      <c r="K5" s="664"/>
      <c r="L5" s="665"/>
      <c r="M5" s="662" t="s">
        <v>51</v>
      </c>
      <c r="N5" s="662" t="s">
        <v>47</v>
      </c>
      <c r="O5" s="647" t="s">
        <v>722</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7</v>
      </c>
      <c r="E7" s="635"/>
      <c r="F7" s="656"/>
      <c r="G7" s="657"/>
      <c r="H7" s="657"/>
      <c r="I7" s="657"/>
      <c r="J7" s="657"/>
      <c r="K7" s="657"/>
      <c r="L7" s="658"/>
      <c r="M7" s="632"/>
      <c r="N7" s="632" t="s">
        <v>2</v>
      </c>
      <c r="O7" s="634">
        <v>8</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350</v>
      </c>
      <c r="E9" s="648"/>
      <c r="F9" s="656"/>
      <c r="G9" s="657"/>
      <c r="H9" s="657"/>
      <c r="I9" s="657"/>
      <c r="J9" s="657"/>
      <c r="K9" s="657"/>
      <c r="L9" s="658"/>
      <c r="M9" s="632" t="s">
        <v>48</v>
      </c>
      <c r="N9" s="632" t="s">
        <v>3</v>
      </c>
      <c r="O9" s="647" t="s">
        <v>350</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376</v>
      </c>
      <c r="E11" s="648"/>
      <c r="F11" s="656"/>
      <c r="G11" s="657"/>
      <c r="H11" s="657"/>
      <c r="I11" s="657"/>
      <c r="J11" s="657"/>
      <c r="K11" s="657"/>
      <c r="L11" s="658"/>
      <c r="M11" s="632"/>
      <c r="N11" s="632" t="s">
        <v>4</v>
      </c>
      <c r="O11" s="647" t="s">
        <v>375</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361</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572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956</v>
      </c>
      <c r="F18" s="188"/>
      <c r="G18" s="188"/>
      <c r="H18" s="188"/>
      <c r="I18" s="188"/>
      <c r="J18" s="188"/>
      <c r="K18" s="188"/>
      <c r="L18" s="189"/>
      <c r="M18" s="621" t="s">
        <v>7</v>
      </c>
      <c r="N18" s="638"/>
      <c r="O18" s="622"/>
      <c r="P18" s="219" t="s">
        <v>995</v>
      </c>
      <c r="Q18" s="188"/>
      <c r="R18" s="188"/>
      <c r="S18" s="188"/>
      <c r="T18" s="188"/>
      <c r="U18" s="188"/>
      <c r="V18" s="188"/>
      <c r="W18" s="189"/>
    </row>
    <row r="19" spans="2:23" s="30" customFormat="1" ht="17.100000000000001" customHeight="1" x14ac:dyDescent="0.2">
      <c r="B19" s="628" t="s">
        <v>54</v>
      </c>
      <c r="C19" s="629"/>
      <c r="D19" s="630"/>
      <c r="E19" s="626" t="s">
        <v>994</v>
      </c>
      <c r="F19" s="627"/>
      <c r="G19" s="627"/>
      <c r="H19" s="627"/>
      <c r="I19" s="627"/>
      <c r="J19" s="627"/>
      <c r="K19" s="627"/>
      <c r="L19" s="631"/>
      <c r="M19" s="628" t="s">
        <v>54</v>
      </c>
      <c r="N19" s="629"/>
      <c r="O19" s="630"/>
      <c r="P19" s="626" t="s">
        <v>996</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976</v>
      </c>
      <c r="E22" s="640"/>
      <c r="F22" s="640"/>
      <c r="G22" s="640"/>
      <c r="H22" s="640"/>
      <c r="I22" s="640"/>
      <c r="J22" s="640"/>
      <c r="K22" s="640"/>
      <c r="L22" s="641"/>
      <c r="M22" s="621" t="s">
        <v>50</v>
      </c>
      <c r="N22" s="622"/>
      <c r="O22" s="639" t="s">
        <v>997</v>
      </c>
      <c r="P22" s="640"/>
      <c r="Q22" s="640"/>
      <c r="R22" s="640"/>
      <c r="S22" s="640"/>
      <c r="T22" s="640"/>
      <c r="U22" s="640"/>
      <c r="V22" s="640"/>
      <c r="W22" s="641"/>
    </row>
    <row r="23" spans="2:23" s="30" customFormat="1" ht="20.100000000000001" customHeight="1" x14ac:dyDescent="0.2">
      <c r="B23" s="662" t="s">
        <v>51</v>
      </c>
      <c r="C23" s="662" t="s">
        <v>47</v>
      </c>
      <c r="D23" s="647" t="s">
        <v>723</v>
      </c>
      <c r="E23" s="648"/>
      <c r="F23" s="663"/>
      <c r="G23" s="664"/>
      <c r="H23" s="664"/>
      <c r="I23" s="664"/>
      <c r="J23" s="664"/>
      <c r="K23" s="664"/>
      <c r="L23" s="665"/>
      <c r="M23" s="662" t="s">
        <v>51</v>
      </c>
      <c r="N23" s="662" t="s">
        <v>47</v>
      </c>
      <c r="O23" s="647" t="s">
        <v>723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892</v>
      </c>
      <c r="F37" s="627"/>
      <c r="G37" s="627"/>
      <c r="H37" s="627"/>
      <c r="I37" s="627"/>
      <c r="J37" s="627"/>
      <c r="K37" s="627"/>
      <c r="L37" s="631"/>
      <c r="M37" s="628" t="s">
        <v>54</v>
      </c>
      <c r="N37" s="629"/>
      <c r="O37" s="630"/>
      <c r="P37" s="626" t="s">
        <v>1174</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893</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5D9B0250-4F66-42DF-ADA8-FA9EDB268D04}">
      <formula1>INDIRECT(D9)</formula1>
    </dataValidation>
    <dataValidation type="list" allowBlank="1" showInputMessage="1" showErrorMessage="1" sqref="D14:E14 D32:E32 O14:P14 O32:P32" xr:uid="{BA9EF286-110C-4490-A817-EFE53B73130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C5DD72D-6CCE-4624-926A-1FB10A67A356}">
          <x14:formula1>
            <xm:f>'(参考)リスト'!$G$16:$G$20</xm:f>
          </x14:formula1>
          <xm:sqref>D17:E17 D35:E35 O17:P17 O35:P35</xm:sqref>
        </x14:dataValidation>
        <x14:dataValidation type="list" allowBlank="1" showInputMessage="1" showErrorMessage="1" xr:uid="{3045C08E-17D5-4828-9D59-D5F801A59DFD}">
          <x14:formula1>
            <xm:f>'(参考)リスト'!$B$16:$B$20</xm:f>
          </x14:formula1>
          <xm:sqref>D9:E10 D27:E28 O9:P10 O27:P28</xm:sqref>
        </x14:dataValidation>
        <x14:dataValidation type="list" allowBlank="1" showInputMessage="1" showErrorMessage="1" xr:uid="{B0386202-270D-43F4-89D2-1F20AF2E428B}">
          <x14:formula1>
            <xm:f>'(参考)リスト'!$F$16:$F$21</xm:f>
          </x14:formula1>
          <xm:sqref>E15:E16 E33:E34 P15:P16 P33:P34</xm:sqref>
        </x14:dataValidation>
        <x14:dataValidation type="list" allowBlank="1" showInputMessage="1" showErrorMessage="1" xr:uid="{D8144927-F7B2-410F-9A2D-400BD3638FFB}">
          <x14:formula1>
            <xm:f>'(参考)リスト'!$D$16:$D$18</xm:f>
          </x14:formula1>
          <xm:sqref>D13:E13 D31:E31 O13:P13 O31:P31</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47DE-2536-4FB5-91F7-AA787E4354C1}">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723</v>
      </c>
      <c r="E5" s="648"/>
      <c r="F5" s="663"/>
      <c r="G5" s="664"/>
      <c r="H5" s="664"/>
      <c r="I5" s="664"/>
      <c r="J5" s="664"/>
      <c r="K5" s="664"/>
      <c r="L5" s="665"/>
      <c r="M5" s="662" t="s">
        <v>51</v>
      </c>
      <c r="N5" s="662" t="s">
        <v>47</v>
      </c>
      <c r="O5" s="647" t="s">
        <v>723</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516</v>
      </c>
      <c r="E11" s="648"/>
      <c r="F11" s="656"/>
      <c r="G11" s="657"/>
      <c r="H11" s="657"/>
      <c r="I11" s="657"/>
      <c r="J11" s="657"/>
      <c r="K11" s="657"/>
      <c r="L11" s="658"/>
      <c r="M11" s="632"/>
      <c r="N11" s="632" t="s">
        <v>4</v>
      </c>
      <c r="O11" s="647" t="s">
        <v>511</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998</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929</v>
      </c>
      <c r="Q21" s="627"/>
      <c r="R21" s="627"/>
      <c r="S21" s="645" t="s">
        <v>8</v>
      </c>
      <c r="T21" s="646"/>
      <c r="U21" s="642"/>
      <c r="V21" s="643"/>
      <c r="W21" s="644"/>
    </row>
    <row r="22" spans="2:23" s="30" customFormat="1" ht="17.100000000000001" customHeight="1" x14ac:dyDescent="0.2">
      <c r="B22" s="621" t="s">
        <v>50</v>
      </c>
      <c r="C22" s="622"/>
      <c r="D22" s="639" t="s">
        <v>935</v>
      </c>
      <c r="E22" s="640"/>
      <c r="F22" s="640"/>
      <c r="G22" s="640"/>
      <c r="H22" s="640"/>
      <c r="I22" s="640"/>
      <c r="J22" s="640"/>
      <c r="K22" s="640"/>
      <c r="L22" s="641"/>
      <c r="M22" s="621" t="s">
        <v>50</v>
      </c>
      <c r="N22" s="622"/>
      <c r="O22" s="639" t="s">
        <v>999</v>
      </c>
      <c r="P22" s="640"/>
      <c r="Q22" s="640"/>
      <c r="R22" s="640"/>
      <c r="S22" s="640"/>
      <c r="T22" s="640"/>
      <c r="U22" s="640"/>
      <c r="V22" s="640"/>
      <c r="W22" s="641"/>
    </row>
    <row r="23" spans="2:23" s="30" customFormat="1" ht="20.100000000000001" customHeight="1" x14ac:dyDescent="0.2">
      <c r="B23" s="662" t="s">
        <v>51</v>
      </c>
      <c r="C23" s="662" t="s">
        <v>47</v>
      </c>
      <c r="D23" s="647" t="s">
        <v>723</v>
      </c>
      <c r="E23" s="648"/>
      <c r="F23" s="663"/>
      <c r="G23" s="664"/>
      <c r="H23" s="664"/>
      <c r="I23" s="664"/>
      <c r="J23" s="664"/>
      <c r="K23" s="664"/>
      <c r="L23" s="665"/>
      <c r="M23" s="662" t="s">
        <v>51</v>
      </c>
      <c r="N23" s="662" t="s">
        <v>47</v>
      </c>
      <c r="O23" s="647" t="s">
        <v>723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513</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1234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1242</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F3DCACD4-3BA5-4B01-A6C4-84E9CEDCA497}">
      <formula1>INDIRECT(D13)</formula1>
    </dataValidation>
    <dataValidation type="list" allowBlank="1" showInputMessage="1" showErrorMessage="1" sqref="D11:E12 D29:E30 O11:P12 O29:P30" xr:uid="{BF356A1B-544C-4274-844F-880D31EAEB12}">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47FD38-1A18-4BAE-AFC1-0A1F3300DFB4}">
          <x14:formula1>
            <xm:f>'(参考)リスト'!$D$16:$D$18</xm:f>
          </x14:formula1>
          <xm:sqref>D13:E13 D31:E31 O13:P13 O31:P31</xm:sqref>
        </x14:dataValidation>
        <x14:dataValidation type="list" allowBlank="1" showInputMessage="1" showErrorMessage="1" xr:uid="{CB93C179-FDAA-481D-936B-0330863C3230}">
          <x14:formula1>
            <xm:f>'(参考)リスト'!$F$16:$F$21</xm:f>
          </x14:formula1>
          <xm:sqref>E15:E16 E33:E34 P15:P16 P33:P34</xm:sqref>
        </x14:dataValidation>
        <x14:dataValidation type="list" allowBlank="1" showInputMessage="1" showErrorMessage="1" xr:uid="{634D3290-3BF0-4B19-AD8A-069F5753EC17}">
          <x14:formula1>
            <xm:f>'(参考)リスト'!$B$16:$B$20</xm:f>
          </x14:formula1>
          <xm:sqref>D9:E10 D27:E28 O9:P10 O27:P28</xm:sqref>
        </x14:dataValidation>
        <x14:dataValidation type="list" allowBlank="1" showInputMessage="1" showErrorMessage="1" xr:uid="{914344F9-2934-481B-8820-1E3D86A2ECFA}">
          <x14:formula1>
            <xm:f>'(参考)リスト'!$G$16:$G$20</xm:f>
          </x14:formula1>
          <xm:sqref>D17:E17 D35:E35 O17:P17 O35:P35</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C84A3-D4D5-4D78-9EB3-BEC4530E1A66}">
  <dimension ref="B1:X45"/>
  <sheetViews>
    <sheetView showGridLines="0" showZeros="0" view="pageBreakPreview" topLeftCell="A14"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723</v>
      </c>
      <c r="E5" s="648"/>
      <c r="F5" s="663"/>
      <c r="G5" s="664"/>
      <c r="H5" s="664"/>
      <c r="I5" s="664"/>
      <c r="J5" s="664"/>
      <c r="K5" s="664"/>
      <c r="L5" s="665"/>
      <c r="M5" s="662" t="s">
        <v>51</v>
      </c>
      <c r="N5" s="662" t="s">
        <v>47</v>
      </c>
      <c r="O5" s="647" t="s">
        <v>724</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7</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350</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375</v>
      </c>
      <c r="E11" s="648"/>
      <c r="F11" s="656"/>
      <c r="G11" s="657"/>
      <c r="H11" s="657"/>
      <c r="I11" s="657"/>
      <c r="J11" s="657"/>
      <c r="K11" s="657"/>
      <c r="L11" s="658"/>
      <c r="M11" s="632"/>
      <c r="N11" s="632" t="s">
        <v>4</v>
      </c>
      <c r="O11" s="647" t="s">
        <v>510</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361</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572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899</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892</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901</v>
      </c>
      <c r="E22" s="640"/>
      <c r="F22" s="640"/>
      <c r="G22" s="640"/>
      <c r="H22" s="640"/>
      <c r="I22" s="640"/>
      <c r="J22" s="640"/>
      <c r="K22" s="640"/>
      <c r="L22" s="641"/>
      <c r="M22" s="621" t="s">
        <v>50</v>
      </c>
      <c r="N22" s="622"/>
      <c r="O22" s="639" t="s">
        <v>893</v>
      </c>
      <c r="P22" s="640"/>
      <c r="Q22" s="640"/>
      <c r="R22" s="640"/>
      <c r="S22" s="640"/>
      <c r="T22" s="640"/>
      <c r="U22" s="640"/>
      <c r="V22" s="640"/>
      <c r="W22" s="641"/>
    </row>
    <row r="23" spans="2:23" s="30" customFormat="1" ht="20.100000000000001" customHeight="1" x14ac:dyDescent="0.2">
      <c r="B23" s="662" t="s">
        <v>51</v>
      </c>
      <c r="C23" s="662" t="s">
        <v>47</v>
      </c>
      <c r="D23" s="647" t="s">
        <v>724</v>
      </c>
      <c r="E23" s="648"/>
      <c r="F23" s="663"/>
      <c r="G23" s="664"/>
      <c r="H23" s="664"/>
      <c r="I23" s="664"/>
      <c r="J23" s="664"/>
      <c r="K23" s="664"/>
      <c r="L23" s="665"/>
      <c r="M23" s="662" t="s">
        <v>51</v>
      </c>
      <c r="N23" s="662" t="s">
        <v>47</v>
      </c>
      <c r="O23" s="647" t="s">
        <v>724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892</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893</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CEAEB68D-A645-45CB-A93F-34101D90CD9B}">
      <formula1>INDIRECT(D9)</formula1>
    </dataValidation>
    <dataValidation type="list" allowBlank="1" showInputMessage="1" showErrorMessage="1" sqref="D14:E14 D32:E32 O14:P14 O32:P32" xr:uid="{BAD32A33-A53D-4D94-BD07-9DF681356C8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D91A34-D5E6-43C9-A2A8-A8831625A282}">
          <x14:formula1>
            <xm:f>'(参考)リスト'!$G$16:$G$20</xm:f>
          </x14:formula1>
          <xm:sqref>D17:E17 D35:E35 O17:P17 O35:P35</xm:sqref>
        </x14:dataValidation>
        <x14:dataValidation type="list" allowBlank="1" showInputMessage="1" showErrorMessage="1" xr:uid="{FAB77DF5-CE74-4C57-9784-9995B654F5D7}">
          <x14:formula1>
            <xm:f>'(参考)リスト'!$B$16:$B$20</xm:f>
          </x14:formula1>
          <xm:sqref>D9:E10 D27:E28 O9:P10 O27:P28</xm:sqref>
        </x14:dataValidation>
        <x14:dataValidation type="list" allowBlank="1" showInputMessage="1" showErrorMessage="1" xr:uid="{1A03991C-954F-409C-BD1C-5799A0A49C24}">
          <x14:formula1>
            <xm:f>'(参考)リスト'!$F$16:$F$21</xm:f>
          </x14:formula1>
          <xm:sqref>E15:E16 E33:E34 P15:P16 P33:P34</xm:sqref>
        </x14:dataValidation>
        <x14:dataValidation type="list" allowBlank="1" showInputMessage="1" showErrorMessage="1" xr:uid="{17F23A9C-D809-4749-B04D-299399CCB2E2}">
          <x14:formula1>
            <xm:f>'(参考)リスト'!$D$16:$D$18</xm:f>
          </x14:formula1>
          <xm:sqref>D13:E13 D31:E31 O13:P13 O31:P31</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577BD-BC32-4995-8AF3-B4881A677CE0}">
  <dimension ref="B1:X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724</v>
      </c>
      <c r="E5" s="648"/>
      <c r="F5" s="663"/>
      <c r="G5" s="664"/>
      <c r="H5" s="664"/>
      <c r="I5" s="664"/>
      <c r="J5" s="664"/>
      <c r="K5" s="664"/>
      <c r="L5" s="665"/>
      <c r="M5" s="662" t="s">
        <v>51</v>
      </c>
      <c r="N5" s="662" t="s">
        <v>47</v>
      </c>
      <c r="O5" s="647" t="s">
        <v>724</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516</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62</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62</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1000</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1001</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1234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1242</v>
      </c>
      <c r="E22" s="640"/>
      <c r="F22" s="640"/>
      <c r="G22" s="640"/>
      <c r="H22" s="640"/>
      <c r="I22" s="640"/>
      <c r="J22" s="640"/>
      <c r="K22" s="640"/>
      <c r="L22" s="641"/>
      <c r="M22" s="621" t="s">
        <v>50</v>
      </c>
      <c r="N22" s="622"/>
      <c r="O22" s="639" t="s">
        <v>1254</v>
      </c>
      <c r="P22" s="640"/>
      <c r="Q22" s="640"/>
      <c r="R22" s="640"/>
      <c r="S22" s="640"/>
      <c r="T22" s="640"/>
      <c r="U22" s="640"/>
      <c r="V22" s="640"/>
      <c r="W22" s="641"/>
    </row>
    <row r="23" spans="2:23" s="30" customFormat="1" ht="20.100000000000001" customHeight="1" x14ac:dyDescent="0.2">
      <c r="B23" s="662" t="s">
        <v>51</v>
      </c>
      <c r="C23" s="662" t="s">
        <v>47</v>
      </c>
      <c r="D23" s="647" t="s">
        <v>724</v>
      </c>
      <c r="E23" s="648"/>
      <c r="F23" s="663"/>
      <c r="G23" s="664"/>
      <c r="H23" s="664"/>
      <c r="I23" s="664"/>
      <c r="J23" s="664"/>
      <c r="K23" s="664"/>
      <c r="L23" s="665"/>
      <c r="M23" s="662" t="s">
        <v>51</v>
      </c>
      <c r="N23" s="662" t="s">
        <v>47</v>
      </c>
      <c r="O23" s="647" t="s">
        <v>724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6</v>
      </c>
      <c r="E25" s="635"/>
      <c r="F25" s="656"/>
      <c r="G25" s="657"/>
      <c r="H25" s="657"/>
      <c r="I25" s="657"/>
      <c r="J25" s="657"/>
      <c r="K25" s="657"/>
      <c r="L25" s="658"/>
      <c r="M25" s="632"/>
      <c r="N25" s="632" t="s">
        <v>2</v>
      </c>
      <c r="O25" s="634">
        <v>7</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513</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781</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38" t="s">
        <v>1002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1234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1242</v>
      </c>
      <c r="E40" s="640"/>
      <c r="F40" s="640"/>
      <c r="G40" s="640"/>
      <c r="H40" s="640"/>
      <c r="I40" s="640"/>
      <c r="J40" s="640"/>
      <c r="K40" s="640"/>
      <c r="L40" s="641"/>
      <c r="M40" s="621" t="s">
        <v>50</v>
      </c>
      <c r="N40" s="622"/>
      <c r="O40" s="639" t="s">
        <v>1003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7181BEB6-B7D4-49F8-8736-08EF72634ED8}">
      <formula1>INDIRECT(D13)</formula1>
    </dataValidation>
    <dataValidation type="list" allowBlank="1" showInputMessage="1" showErrorMessage="1" sqref="D11:E12 D29:E30 O11:P12 O29:P30" xr:uid="{AB2F0200-8124-4ED7-96EB-A3C4B7CA0804}">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09527FF-AE3F-446E-98A4-4BBA702135B3}">
          <x14:formula1>
            <xm:f>'(参考)リスト'!$D$16:$D$18</xm:f>
          </x14:formula1>
          <xm:sqref>D13:E13 D31:E31 O13:P13 O31:P31</xm:sqref>
        </x14:dataValidation>
        <x14:dataValidation type="list" allowBlank="1" showInputMessage="1" showErrorMessage="1" xr:uid="{8CFDF166-4519-47B4-8989-A62E934C1E67}">
          <x14:formula1>
            <xm:f>'(参考)リスト'!$F$16:$F$21</xm:f>
          </x14:formula1>
          <xm:sqref>E15:E16 E33:E34 P15:P16 P33:P34</xm:sqref>
        </x14:dataValidation>
        <x14:dataValidation type="list" allowBlank="1" showInputMessage="1" showErrorMessage="1" xr:uid="{9A10F3D0-CC85-4FB9-967F-39EE2C0FA611}">
          <x14:formula1>
            <xm:f>'(参考)リスト'!$B$16:$B$20</xm:f>
          </x14:formula1>
          <xm:sqref>D9:E10 D27:E28 O9:P10 O27:P28</xm:sqref>
        </x14:dataValidation>
        <x14:dataValidation type="list" allowBlank="1" showInputMessage="1" showErrorMessage="1" xr:uid="{E60A7B9B-E171-4717-BFFA-BF9F1D486CDA}">
          <x14:formula1>
            <xm:f>'(参考)リスト'!$G$16:$G$20</xm:f>
          </x14:formula1>
          <xm:sqref>D17:E17 D35:E35 O17:P17 O35:P35</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EA54F-D89F-4BD4-AE4B-58EF5B6C1A2A}">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724</v>
      </c>
      <c r="E5" s="648"/>
      <c r="F5" s="663"/>
      <c r="G5" s="664"/>
      <c r="H5" s="664"/>
      <c r="I5" s="664"/>
      <c r="J5" s="664"/>
      <c r="K5" s="664"/>
      <c r="L5" s="665"/>
      <c r="M5" s="662" t="s">
        <v>51</v>
      </c>
      <c r="N5" s="662" t="s">
        <v>47</v>
      </c>
      <c r="O5" s="647" t="s">
        <v>724</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8</v>
      </c>
      <c r="E7" s="635"/>
      <c r="F7" s="656"/>
      <c r="G7" s="657"/>
      <c r="H7" s="657"/>
      <c r="I7" s="657"/>
      <c r="J7" s="657"/>
      <c r="K7" s="657"/>
      <c r="L7" s="658"/>
      <c r="M7" s="632"/>
      <c r="N7" s="632" t="s">
        <v>2</v>
      </c>
      <c r="O7" s="634">
        <v>9</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511</v>
      </c>
      <c r="E11" s="648"/>
      <c r="F11" s="656"/>
      <c r="G11" s="657"/>
      <c r="H11" s="657"/>
      <c r="I11" s="657"/>
      <c r="J11" s="657"/>
      <c r="K11" s="657"/>
      <c r="L11" s="658"/>
      <c r="M11" s="632"/>
      <c r="N11" s="632" t="s">
        <v>4</v>
      </c>
      <c r="O11" s="647" t="s">
        <v>375</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1004</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892</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895</v>
      </c>
      <c r="E22" s="640"/>
      <c r="F22" s="640"/>
      <c r="G22" s="640"/>
      <c r="H22" s="640"/>
      <c r="I22" s="640"/>
      <c r="J22" s="640"/>
      <c r="K22" s="640"/>
      <c r="L22" s="641"/>
      <c r="M22" s="621" t="s">
        <v>50</v>
      </c>
      <c r="N22" s="622"/>
      <c r="O22" s="639" t="s">
        <v>898</v>
      </c>
      <c r="P22" s="640"/>
      <c r="Q22" s="640"/>
      <c r="R22" s="640"/>
      <c r="S22" s="640"/>
      <c r="T22" s="640"/>
      <c r="U22" s="640"/>
      <c r="V22" s="640"/>
      <c r="W22" s="641"/>
    </row>
    <row r="23" spans="2:23" s="30" customFormat="1" ht="20.100000000000001" customHeight="1" x14ac:dyDescent="0.2">
      <c r="B23" s="662" t="s">
        <v>51</v>
      </c>
      <c r="C23" s="662" t="s">
        <v>47</v>
      </c>
      <c r="D23" s="647" t="s">
        <v>724</v>
      </c>
      <c r="E23" s="648"/>
      <c r="F23" s="663"/>
      <c r="G23" s="664"/>
      <c r="H23" s="664"/>
      <c r="I23" s="664"/>
      <c r="J23" s="664"/>
      <c r="K23" s="664"/>
      <c r="L23" s="665"/>
      <c r="M23" s="662" t="s">
        <v>51</v>
      </c>
      <c r="N23" s="662" t="s">
        <v>47</v>
      </c>
      <c r="O23" s="647" t="s">
        <v>725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10</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1005</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892</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898</v>
      </c>
      <c r="E40" s="640"/>
      <c r="F40" s="640"/>
      <c r="G40" s="640"/>
      <c r="H40" s="640"/>
      <c r="I40" s="640"/>
      <c r="J40" s="640"/>
      <c r="K40" s="640"/>
      <c r="L40" s="641"/>
      <c r="M40" s="621" t="s">
        <v>50</v>
      </c>
      <c r="N40" s="622"/>
      <c r="O40" s="639" t="s">
        <v>895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737AC670-CD27-4DFF-A834-9CEBF80E1D72}">
      <formula1>INDIRECT(D9)</formula1>
    </dataValidation>
    <dataValidation type="list" allowBlank="1" showInputMessage="1" showErrorMessage="1" sqref="D14:E14 D32:E32 O14:P14 O32:P32" xr:uid="{EC4DEA05-A94D-4AA2-B805-22EB23B75E01}">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4AB8872-11D5-458A-8B9E-02F3A4481BB9}">
          <x14:formula1>
            <xm:f>'(参考)リスト'!$G$16:$G$20</xm:f>
          </x14:formula1>
          <xm:sqref>D17:E17 D35:E35 O17:P17 O35:P35</xm:sqref>
        </x14:dataValidation>
        <x14:dataValidation type="list" allowBlank="1" showInputMessage="1" showErrorMessage="1" xr:uid="{FA6474EE-8466-4DE8-AD2E-DEF6D35D7421}">
          <x14:formula1>
            <xm:f>'(参考)リスト'!$B$16:$B$20</xm:f>
          </x14:formula1>
          <xm:sqref>D9:E10 D27:E28 O9:P10 O27:P28</xm:sqref>
        </x14:dataValidation>
        <x14:dataValidation type="list" allowBlank="1" showInputMessage="1" showErrorMessage="1" xr:uid="{B14165FB-D6F9-46B3-86A2-29A436E2DD57}">
          <x14:formula1>
            <xm:f>'(参考)リスト'!$F$16:$F$21</xm:f>
          </x14:formula1>
          <xm:sqref>E15:E16 E33:E34 P15:P16 P33:P34</xm:sqref>
        </x14:dataValidation>
        <x14:dataValidation type="list" allowBlank="1" showInputMessage="1" showErrorMessage="1" xr:uid="{C0EF15C8-7214-4FD2-A243-A30889862F5B}">
          <x14:formula1>
            <xm:f>'(参考)リスト'!$D$16:$D$18</xm:f>
          </x14:formula1>
          <xm:sqref>D13:E13 D31:E31 O13:P13 O31:P31</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FF7FE-0081-4418-ABCB-8D6B7739B767}">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725</v>
      </c>
      <c r="E5" s="648"/>
      <c r="F5" s="663"/>
      <c r="G5" s="664"/>
      <c r="H5" s="664"/>
      <c r="I5" s="664"/>
      <c r="J5" s="664"/>
      <c r="K5" s="664"/>
      <c r="L5" s="665"/>
      <c r="M5" s="662" t="s">
        <v>51</v>
      </c>
      <c r="N5" s="662" t="s">
        <v>47</v>
      </c>
      <c r="O5" s="647" t="s">
        <v>725</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512</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351</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559</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1006</v>
      </c>
      <c r="F19" s="627"/>
      <c r="G19" s="627"/>
      <c r="H19" s="627"/>
      <c r="I19" s="627"/>
      <c r="J19" s="627"/>
      <c r="K19" s="627"/>
      <c r="L19" s="631"/>
      <c r="M19" s="628" t="s">
        <v>54</v>
      </c>
      <c r="N19" s="629"/>
      <c r="O19" s="630"/>
      <c r="P19" s="626" t="s">
        <v>1007</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1234</v>
      </c>
      <c r="F21" s="627"/>
      <c r="G21" s="627"/>
      <c r="H21" s="645" t="s">
        <v>8</v>
      </c>
      <c r="I21" s="646"/>
      <c r="J21" s="642"/>
      <c r="K21" s="643"/>
      <c r="L21" s="644"/>
      <c r="M21" s="623" t="s">
        <v>302</v>
      </c>
      <c r="N21" s="624"/>
      <c r="O21" s="625"/>
      <c r="P21" s="626" t="s">
        <v>1234</v>
      </c>
      <c r="Q21" s="627"/>
      <c r="R21" s="627"/>
      <c r="S21" s="645" t="s">
        <v>8</v>
      </c>
      <c r="T21" s="646"/>
      <c r="U21" s="642"/>
      <c r="V21" s="643"/>
      <c r="W21" s="644"/>
    </row>
    <row r="22" spans="2:23" s="30" customFormat="1" ht="17.100000000000001" customHeight="1" x14ac:dyDescent="0.2">
      <c r="B22" s="621" t="s">
        <v>50</v>
      </c>
      <c r="C22" s="622"/>
      <c r="D22" s="639" t="s">
        <v>1242</v>
      </c>
      <c r="E22" s="640"/>
      <c r="F22" s="640"/>
      <c r="G22" s="640"/>
      <c r="H22" s="640"/>
      <c r="I22" s="640"/>
      <c r="J22" s="640"/>
      <c r="K22" s="640"/>
      <c r="L22" s="641"/>
      <c r="M22" s="621" t="s">
        <v>50</v>
      </c>
      <c r="N22" s="622"/>
      <c r="O22" s="639" t="s">
        <v>1242</v>
      </c>
      <c r="P22" s="640"/>
      <c r="Q22" s="640"/>
      <c r="R22" s="640"/>
      <c r="S22" s="640"/>
      <c r="T22" s="640"/>
      <c r="U22" s="640"/>
      <c r="V22" s="640"/>
      <c r="W22" s="641"/>
    </row>
    <row r="23" spans="2:23" s="30" customFormat="1" ht="20.100000000000001" customHeight="1" x14ac:dyDescent="0.2">
      <c r="B23" s="662" t="s">
        <v>51</v>
      </c>
      <c r="C23" s="662" t="s">
        <v>47</v>
      </c>
      <c r="D23" s="647" t="s">
        <v>725</v>
      </c>
      <c r="E23" s="648"/>
      <c r="F23" s="663"/>
      <c r="G23" s="664"/>
      <c r="H23" s="664"/>
      <c r="I23" s="664"/>
      <c r="J23" s="664"/>
      <c r="K23" s="664"/>
      <c r="L23" s="665"/>
      <c r="M23" s="662" t="s">
        <v>51</v>
      </c>
      <c r="N23" s="662" t="s">
        <v>47</v>
      </c>
      <c r="O23" s="647" t="s">
        <v>726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517</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1008</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926</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FA0CB8C-6DCA-4449-81F0-EB0B508A497D}">
      <formula1>INDIRECT(D13)</formula1>
    </dataValidation>
    <dataValidation type="list" allowBlank="1" showInputMessage="1" showErrorMessage="1" sqref="D11:E12 D29:E30 O11:P12 O29:P30" xr:uid="{960AA9F4-A4DA-4525-B7F8-E2FAD846F68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453E8A7-65F6-4457-B732-8093DA590119}">
          <x14:formula1>
            <xm:f>'(参考)リスト'!$D$16:$D$18</xm:f>
          </x14:formula1>
          <xm:sqref>D13:E13 D31:E31 O13:P13 O31:P31</xm:sqref>
        </x14:dataValidation>
        <x14:dataValidation type="list" allowBlank="1" showInputMessage="1" showErrorMessage="1" xr:uid="{D7C16DC1-BD2A-4CFC-8B29-7CDEF3AF302B}">
          <x14:formula1>
            <xm:f>'(参考)リスト'!$F$16:$F$21</xm:f>
          </x14:formula1>
          <xm:sqref>E15:E16 E33:E34 P15:P16 P33:P34</xm:sqref>
        </x14:dataValidation>
        <x14:dataValidation type="list" allowBlank="1" showInputMessage="1" showErrorMessage="1" xr:uid="{93E28F71-D1BF-4F29-ACB1-CD341F20F59D}">
          <x14:formula1>
            <xm:f>'(参考)リスト'!$B$16:$B$20</xm:f>
          </x14:formula1>
          <xm:sqref>D9:E10 D27:E28 O9:P10 O27:P28</xm:sqref>
        </x14:dataValidation>
        <x14:dataValidation type="list" allowBlank="1" showInputMessage="1" showErrorMessage="1" xr:uid="{4C132E99-8478-43CB-9CC0-D8DC2199EEAF}">
          <x14:formula1>
            <xm:f>'(参考)リスト'!$G$16:$G$20</xm:f>
          </x14:formula1>
          <xm:sqref>D17:E17 D35:E35 O17:P17 O35:P35</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A27B1-EC44-4B42-A632-7AD335CB7932}">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726</v>
      </c>
      <c r="E5" s="648"/>
      <c r="F5" s="663"/>
      <c r="G5" s="664"/>
      <c r="H5" s="664"/>
      <c r="I5" s="664"/>
      <c r="J5" s="664"/>
      <c r="K5" s="664"/>
      <c r="L5" s="665"/>
      <c r="M5" s="662" t="s">
        <v>51</v>
      </c>
      <c r="N5" s="662" t="s">
        <v>47</v>
      </c>
      <c r="O5" s="647" t="s">
        <v>727</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2</v>
      </c>
      <c r="E7" s="635"/>
      <c r="F7" s="656"/>
      <c r="G7" s="657"/>
      <c r="H7" s="657"/>
      <c r="I7" s="657"/>
      <c r="J7" s="657"/>
      <c r="K7" s="657"/>
      <c r="L7" s="658"/>
      <c r="M7" s="632"/>
      <c r="N7" s="632" t="s">
        <v>2</v>
      </c>
      <c r="O7" s="634">
        <v>1</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517</v>
      </c>
      <c r="E11" s="648"/>
      <c r="F11" s="656"/>
      <c r="G11" s="657"/>
      <c r="H11" s="657"/>
      <c r="I11" s="657"/>
      <c r="J11" s="657"/>
      <c r="K11" s="657"/>
      <c r="L11" s="658"/>
      <c r="M11" s="632"/>
      <c r="N11" s="632" t="s">
        <v>4</v>
      </c>
      <c r="O11" s="647" t="s">
        <v>510</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1009</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926</v>
      </c>
      <c r="E22" s="640"/>
      <c r="F22" s="640"/>
      <c r="G22" s="640"/>
      <c r="H22" s="640"/>
      <c r="I22" s="640"/>
      <c r="J22" s="640"/>
      <c r="K22" s="640"/>
      <c r="L22" s="641"/>
      <c r="M22" s="621" t="s">
        <v>50</v>
      </c>
      <c r="N22" s="622"/>
      <c r="O22" s="639" t="s">
        <v>893</v>
      </c>
      <c r="P22" s="640"/>
      <c r="Q22" s="640"/>
      <c r="R22" s="640"/>
      <c r="S22" s="640"/>
      <c r="T22" s="640"/>
      <c r="U22" s="640"/>
      <c r="V22" s="640"/>
      <c r="W22" s="641"/>
    </row>
    <row r="23" spans="2:23" s="30" customFormat="1" ht="20.100000000000001" customHeight="1" x14ac:dyDescent="0.2">
      <c r="B23" s="662" t="s">
        <v>51</v>
      </c>
      <c r="C23" s="662" t="s">
        <v>47</v>
      </c>
      <c r="D23" s="647" t="s">
        <v>727</v>
      </c>
      <c r="E23" s="648"/>
      <c r="F23" s="663"/>
      <c r="G23" s="664"/>
      <c r="H23" s="664"/>
      <c r="I23" s="664"/>
      <c r="J23" s="664"/>
      <c r="K23" s="664"/>
      <c r="L23" s="665"/>
      <c r="M23" s="662" t="s">
        <v>51</v>
      </c>
      <c r="N23" s="662" t="s">
        <v>47</v>
      </c>
      <c r="O23" s="647" t="s">
        <v>727</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376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1010</v>
      </c>
      <c r="F36" s="188"/>
      <c r="G36" s="188"/>
      <c r="H36" s="188"/>
      <c r="I36" s="188"/>
      <c r="J36" s="188"/>
      <c r="K36" s="188"/>
      <c r="L36" s="189"/>
      <c r="M36" s="621" t="s">
        <v>7</v>
      </c>
      <c r="N36" s="638"/>
      <c r="O36" s="622"/>
      <c r="P36" s="238" t="s">
        <v>915</v>
      </c>
      <c r="Q36" s="188"/>
      <c r="R36" s="188"/>
      <c r="S36" s="188"/>
      <c r="T36" s="188"/>
      <c r="U36" s="188"/>
      <c r="V36" s="188"/>
      <c r="W36" s="189"/>
    </row>
    <row r="37" spans="2:24" s="30" customFormat="1" ht="17.100000000000001" customHeight="1" x14ac:dyDescent="0.2">
      <c r="B37" s="628" t="s">
        <v>54</v>
      </c>
      <c r="C37" s="629"/>
      <c r="D37" s="630"/>
      <c r="E37" s="626" t="s">
        <v>892</v>
      </c>
      <c r="F37" s="627"/>
      <c r="G37" s="627"/>
      <c r="H37" s="627"/>
      <c r="I37" s="627"/>
      <c r="J37" s="627"/>
      <c r="K37" s="627"/>
      <c r="L37" s="631"/>
      <c r="M37" s="628" t="s">
        <v>54</v>
      </c>
      <c r="N37" s="629"/>
      <c r="O37" s="630"/>
      <c r="P37" s="626" t="s">
        <v>1011</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898</v>
      </c>
      <c r="E40" s="640"/>
      <c r="F40" s="640"/>
      <c r="G40" s="640"/>
      <c r="H40" s="640"/>
      <c r="I40" s="640"/>
      <c r="J40" s="640"/>
      <c r="K40" s="640"/>
      <c r="L40" s="641"/>
      <c r="M40" s="621" t="s">
        <v>50</v>
      </c>
      <c r="N40" s="622"/>
      <c r="O40" s="639" t="s">
        <v>977</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F308C591-3F74-46C3-952B-720F878CDD14}">
      <formula1>INDIRECT(D9)</formula1>
    </dataValidation>
    <dataValidation type="list" allowBlank="1" showInputMessage="1" showErrorMessage="1" sqref="D14:E14 D32:E32 O14:P14 O32:P32" xr:uid="{4FF220AF-CA41-4272-BE00-4475C9CE67F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2EB7746-1C11-467B-ABF8-C8438877026C}">
          <x14:formula1>
            <xm:f>'(参考)リスト'!$G$16:$G$20</xm:f>
          </x14:formula1>
          <xm:sqref>D17:E17 D35:E35 O17:P17 O35:P35</xm:sqref>
        </x14:dataValidation>
        <x14:dataValidation type="list" allowBlank="1" showInputMessage="1" showErrorMessage="1" xr:uid="{272032A8-D739-4925-BF34-96A15DC6772D}">
          <x14:formula1>
            <xm:f>'(参考)リスト'!$B$16:$B$20</xm:f>
          </x14:formula1>
          <xm:sqref>D9:E10 D27:E28 O9:P10 O27:P28</xm:sqref>
        </x14:dataValidation>
        <x14:dataValidation type="list" allowBlank="1" showInputMessage="1" showErrorMessage="1" xr:uid="{33F36A96-67C3-4C18-A24A-40BF310FB0B1}">
          <x14:formula1>
            <xm:f>'(参考)リスト'!$F$16:$F$21</xm:f>
          </x14:formula1>
          <xm:sqref>E15:E16 E33:E34 P15:P16 P33:P34</xm:sqref>
        </x14:dataValidation>
        <x14:dataValidation type="list" allowBlank="1" showInputMessage="1" showErrorMessage="1" xr:uid="{BDBE0C9B-673F-47AF-99BB-26838936B2A4}">
          <x14:formula1>
            <xm:f>'(参考)リスト'!$D$16:$D$18</xm:f>
          </x14:formula1>
          <xm:sqref>D13:E13 D31:E31 O13:P13 O31:P31</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57AD6-718D-495B-BC90-D1389399AE29}">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728</v>
      </c>
      <c r="E5" s="648"/>
      <c r="F5" s="663"/>
      <c r="G5" s="664"/>
      <c r="H5" s="664"/>
      <c r="I5" s="664"/>
      <c r="J5" s="664"/>
      <c r="K5" s="664"/>
      <c r="L5" s="665"/>
      <c r="M5" s="662" t="s">
        <v>51</v>
      </c>
      <c r="N5" s="662" t="s">
        <v>47</v>
      </c>
      <c r="O5" s="647" t="s">
        <v>728</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510</v>
      </c>
      <c r="E11" s="648"/>
      <c r="F11" s="656"/>
      <c r="G11" s="657"/>
      <c r="H11" s="657"/>
      <c r="I11" s="657"/>
      <c r="J11" s="657"/>
      <c r="K11" s="657"/>
      <c r="L11" s="658"/>
      <c r="M11" s="632"/>
      <c r="N11" s="632" t="s">
        <v>4</v>
      </c>
      <c r="O11" s="647" t="s">
        <v>515</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893</v>
      </c>
      <c r="E22" s="640"/>
      <c r="F22" s="640"/>
      <c r="G22" s="640"/>
      <c r="H22" s="640"/>
      <c r="I22" s="640"/>
      <c r="J22" s="640"/>
      <c r="K22" s="640"/>
      <c r="L22" s="641"/>
      <c r="M22" s="621" t="s">
        <v>50</v>
      </c>
      <c r="N22" s="622"/>
      <c r="O22" s="639" t="s">
        <v>895</v>
      </c>
      <c r="P22" s="640"/>
      <c r="Q22" s="640"/>
      <c r="R22" s="640"/>
      <c r="S22" s="640"/>
      <c r="T22" s="640"/>
      <c r="U22" s="640"/>
      <c r="V22" s="640"/>
      <c r="W22" s="641"/>
    </row>
    <row r="23" spans="2:23" s="30" customFormat="1" ht="20.100000000000001" customHeight="1" x14ac:dyDescent="0.2">
      <c r="B23" s="662" t="s">
        <v>51</v>
      </c>
      <c r="C23" s="662" t="s">
        <v>47</v>
      </c>
      <c r="D23" s="647" t="s">
        <v>728</v>
      </c>
      <c r="E23" s="648"/>
      <c r="F23" s="663"/>
      <c r="G23" s="664"/>
      <c r="H23" s="664"/>
      <c r="I23" s="664"/>
      <c r="J23" s="664"/>
      <c r="K23" s="664"/>
      <c r="L23" s="665"/>
      <c r="M23" s="662" t="s">
        <v>51</v>
      </c>
      <c r="N23" s="662" t="s">
        <v>47</v>
      </c>
      <c r="O23" s="647" t="s">
        <v>728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376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1012</v>
      </c>
      <c r="F36" s="188"/>
      <c r="G36" s="188"/>
      <c r="H36" s="188"/>
      <c r="I36" s="188"/>
      <c r="J36" s="188"/>
      <c r="K36" s="188"/>
      <c r="L36" s="189"/>
      <c r="M36" s="621" t="s">
        <v>7</v>
      </c>
      <c r="N36" s="638"/>
      <c r="O36" s="622"/>
      <c r="P36" s="238" t="s">
        <v>1013</v>
      </c>
      <c r="Q36" s="188"/>
      <c r="R36" s="188"/>
      <c r="S36" s="188"/>
      <c r="T36" s="188"/>
      <c r="U36" s="188"/>
      <c r="V36" s="188"/>
      <c r="W36" s="189"/>
    </row>
    <row r="37" spans="2:24" s="30" customFormat="1" ht="17.100000000000001" customHeight="1" x14ac:dyDescent="0.2">
      <c r="B37" s="628" t="s">
        <v>54</v>
      </c>
      <c r="C37" s="629"/>
      <c r="D37" s="630"/>
      <c r="E37" s="626" t="s">
        <v>892</v>
      </c>
      <c r="F37" s="627"/>
      <c r="G37" s="627"/>
      <c r="H37" s="627"/>
      <c r="I37" s="627"/>
      <c r="J37" s="627"/>
      <c r="K37" s="627"/>
      <c r="L37" s="631"/>
      <c r="M37" s="628" t="s">
        <v>54</v>
      </c>
      <c r="N37" s="629"/>
      <c r="O37" s="630"/>
      <c r="P37" s="626" t="s">
        <v>963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898</v>
      </c>
      <c r="E40" s="640"/>
      <c r="F40" s="640"/>
      <c r="G40" s="640"/>
      <c r="H40" s="640"/>
      <c r="I40" s="640"/>
      <c r="J40" s="640"/>
      <c r="K40" s="640"/>
      <c r="L40" s="641"/>
      <c r="M40" s="621" t="s">
        <v>50</v>
      </c>
      <c r="N40" s="622"/>
      <c r="O40" s="639" t="s">
        <v>936</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D8DE5D8E-A16C-48A6-9428-ECAF3B5EAF8F}">
      <formula1>INDIRECT(D13)</formula1>
    </dataValidation>
    <dataValidation type="list" allowBlank="1" showInputMessage="1" showErrorMessage="1" sqref="D11:E12 D29:E30 O11:P12 O29:P30" xr:uid="{836EE23B-4F45-4B32-B4D5-BDFC086F9CE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E086CA1-8282-4E1F-A251-0B728E603C35}">
          <x14:formula1>
            <xm:f>'(参考)リスト'!$D$16:$D$18</xm:f>
          </x14:formula1>
          <xm:sqref>D13:E13 D31:E31 O13:P13 O31:P31</xm:sqref>
        </x14:dataValidation>
        <x14:dataValidation type="list" allowBlank="1" showInputMessage="1" showErrorMessage="1" xr:uid="{832255BB-663E-4F21-80FA-4325D392022A}">
          <x14:formula1>
            <xm:f>'(参考)リスト'!$F$16:$F$21</xm:f>
          </x14:formula1>
          <xm:sqref>E15:E16 E33:E34 P15:P16 P33:P34</xm:sqref>
        </x14:dataValidation>
        <x14:dataValidation type="list" allowBlank="1" showInputMessage="1" showErrorMessage="1" xr:uid="{A1A7AFD3-F0C4-41ED-BB6F-042DE104EF82}">
          <x14:formula1>
            <xm:f>'(参考)リスト'!$B$16:$B$20</xm:f>
          </x14:formula1>
          <xm:sqref>D9:E10 D27:E28 O9:P10 O27:P28</xm:sqref>
        </x14:dataValidation>
        <x14:dataValidation type="list" allowBlank="1" showInputMessage="1" showErrorMessage="1" xr:uid="{740CB72F-F5DF-4D25-9034-208494C39720}">
          <x14:formula1>
            <xm:f>'(参考)リスト'!$G$16:$G$20</xm:f>
          </x14:formula1>
          <xm:sqref>D17:E17 D35:E35 O17:P17 O35:P35</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4F3EE-8761-4571-B183-3AF1DE79C81D}">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729</v>
      </c>
      <c r="E5" s="648"/>
      <c r="F5" s="663"/>
      <c r="G5" s="664"/>
      <c r="H5" s="664"/>
      <c r="I5" s="664"/>
      <c r="J5" s="664"/>
      <c r="K5" s="664"/>
      <c r="L5" s="665"/>
      <c r="M5" s="662" t="s">
        <v>51</v>
      </c>
      <c r="N5" s="662" t="s">
        <v>47</v>
      </c>
      <c r="O5" s="647" t="s">
        <v>729</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373</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1014</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1015</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895</v>
      </c>
      <c r="E22" s="640"/>
      <c r="F22" s="640"/>
      <c r="G22" s="640"/>
      <c r="H22" s="640"/>
      <c r="I22" s="640"/>
      <c r="J22" s="640"/>
      <c r="K22" s="640"/>
      <c r="L22" s="641"/>
      <c r="M22" s="621" t="s">
        <v>50</v>
      </c>
      <c r="N22" s="622"/>
      <c r="O22" s="639" t="s">
        <v>911</v>
      </c>
      <c r="P22" s="640"/>
      <c r="Q22" s="640"/>
      <c r="R22" s="640"/>
      <c r="S22" s="640"/>
      <c r="T22" s="640"/>
      <c r="U22" s="640"/>
      <c r="V22" s="640"/>
      <c r="W22" s="641"/>
    </row>
    <row r="23" spans="2:23" s="30" customFormat="1" ht="20.100000000000001" customHeight="1" x14ac:dyDescent="0.2">
      <c r="B23" s="662" t="s">
        <v>51</v>
      </c>
      <c r="C23" s="662" t="s">
        <v>47</v>
      </c>
      <c r="D23" s="647" t="s">
        <v>730</v>
      </c>
      <c r="E23" s="648"/>
      <c r="F23" s="663"/>
      <c r="G23" s="664"/>
      <c r="H23" s="664"/>
      <c r="I23" s="664"/>
      <c r="J23" s="664"/>
      <c r="K23" s="664"/>
      <c r="L23" s="665"/>
      <c r="M23" s="662" t="s">
        <v>51</v>
      </c>
      <c r="N23" s="662" t="s">
        <v>47</v>
      </c>
      <c r="O23" s="647" t="s">
        <v>731</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373</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357</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781</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1016</v>
      </c>
      <c r="F36" s="188"/>
      <c r="G36" s="188"/>
      <c r="H36" s="188"/>
      <c r="I36" s="188"/>
      <c r="J36" s="188"/>
      <c r="K36" s="188"/>
      <c r="L36" s="189"/>
      <c r="M36" s="621" t="s">
        <v>7</v>
      </c>
      <c r="N36" s="638"/>
      <c r="O36" s="622"/>
      <c r="P36" s="238" t="s">
        <v>1018</v>
      </c>
      <c r="Q36" s="188"/>
      <c r="R36" s="188"/>
      <c r="S36" s="188"/>
      <c r="T36" s="188"/>
      <c r="U36" s="188"/>
      <c r="V36" s="188"/>
      <c r="W36" s="189"/>
    </row>
    <row r="37" spans="2:24" s="30" customFormat="1" ht="17.100000000000001" customHeight="1" x14ac:dyDescent="0.2">
      <c r="B37" s="628" t="s">
        <v>54</v>
      </c>
      <c r="C37" s="629"/>
      <c r="D37" s="630"/>
      <c r="E37" s="626" t="s">
        <v>1017</v>
      </c>
      <c r="F37" s="627"/>
      <c r="G37" s="627"/>
      <c r="H37" s="627"/>
      <c r="I37" s="627"/>
      <c r="J37" s="627"/>
      <c r="K37" s="627"/>
      <c r="L37" s="631"/>
      <c r="M37" s="628" t="s">
        <v>54</v>
      </c>
      <c r="N37" s="629"/>
      <c r="O37" s="630"/>
      <c r="P37" s="626" t="s">
        <v>1019</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911</v>
      </c>
      <c r="E40" s="640"/>
      <c r="F40" s="640"/>
      <c r="G40" s="640"/>
      <c r="H40" s="640"/>
      <c r="I40" s="640"/>
      <c r="J40" s="640"/>
      <c r="K40" s="640"/>
      <c r="L40" s="641"/>
      <c r="M40" s="621" t="s">
        <v>50</v>
      </c>
      <c r="N40" s="622"/>
      <c r="O40" s="639" t="s">
        <v>1261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331B94F8-0DE3-4B71-9B72-D49D0AA63F78}">
      <formula1>INDIRECT(D9)</formula1>
    </dataValidation>
    <dataValidation type="list" allowBlank="1" showInputMessage="1" showErrorMessage="1" sqref="D14:E14 D32:E32 O14:P14 O32:P32" xr:uid="{75EA3CB0-0AF9-4FA8-A830-D8880950290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D1B4CDE-E69E-4B6F-9AD1-FB36ED33CEE2}">
          <x14:formula1>
            <xm:f>'(参考)リスト'!$G$16:$G$20</xm:f>
          </x14:formula1>
          <xm:sqref>D17:E17 D35:E35 O17:P17 O35:P35</xm:sqref>
        </x14:dataValidation>
        <x14:dataValidation type="list" allowBlank="1" showInputMessage="1" showErrorMessage="1" xr:uid="{BD438CE3-771D-4011-8070-25736885A6DF}">
          <x14:formula1>
            <xm:f>'(参考)リスト'!$B$16:$B$20</xm:f>
          </x14:formula1>
          <xm:sqref>D9:E10 D27:E28 O9:P10 O27:P28</xm:sqref>
        </x14:dataValidation>
        <x14:dataValidation type="list" allowBlank="1" showInputMessage="1" showErrorMessage="1" xr:uid="{491EEB8E-9907-43D2-B3FD-F0DD53F4CE9B}">
          <x14:formula1>
            <xm:f>'(参考)リスト'!$F$16:$F$21</xm:f>
          </x14:formula1>
          <xm:sqref>E15:E16 E33:E34 P15:P16 P33:P34</xm:sqref>
        </x14:dataValidation>
        <x14:dataValidation type="list" allowBlank="1" showInputMessage="1" showErrorMessage="1" xr:uid="{73EE3338-76AD-45B9-8EB5-1746FDA330E1}">
          <x14:formula1>
            <xm:f>'(参考)リスト'!$D$16:$D$18</xm:f>
          </x14:formula1>
          <xm:sqref>D13:E13 D31:E31 O13:P13 O31:P31</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09C8C-5F78-4BC4-8D2A-56BFC3CD2014}">
  <dimension ref="B1:X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3"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3" s="30" customFormat="1" ht="20.100000000000001" customHeight="1" x14ac:dyDescent="0.2">
      <c r="B5" s="662" t="s">
        <v>51</v>
      </c>
      <c r="C5" s="662" t="s">
        <v>47</v>
      </c>
      <c r="D5" s="647" t="s">
        <v>732</v>
      </c>
      <c r="E5" s="648"/>
      <c r="F5" s="663"/>
      <c r="G5" s="664"/>
      <c r="H5" s="664"/>
      <c r="I5" s="664"/>
      <c r="J5" s="664"/>
      <c r="K5" s="664"/>
      <c r="L5" s="665"/>
      <c r="M5" s="662" t="s">
        <v>51</v>
      </c>
      <c r="N5" s="662" t="s">
        <v>47</v>
      </c>
      <c r="O5" s="647" t="s">
        <v>732</v>
      </c>
      <c r="P5" s="648"/>
      <c r="Q5" s="656"/>
      <c r="R5" s="657"/>
      <c r="S5" s="657"/>
      <c r="T5" s="657"/>
      <c r="U5" s="657"/>
      <c r="V5" s="657"/>
      <c r="W5" s="658"/>
    </row>
    <row r="6" spans="2:23"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row>
    <row r="7" spans="2:23"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3"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3"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3"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3" s="30" customFormat="1" ht="20.100000000000001" customHeight="1" x14ac:dyDescent="0.2">
      <c r="B11" s="632"/>
      <c r="C11" s="632" t="s">
        <v>4</v>
      </c>
      <c r="D11" s="647" t="s">
        <v>512</v>
      </c>
      <c r="E11" s="648"/>
      <c r="F11" s="656"/>
      <c r="G11" s="657"/>
      <c r="H11" s="657"/>
      <c r="I11" s="657"/>
      <c r="J11" s="657"/>
      <c r="K11" s="657"/>
      <c r="L11" s="658"/>
      <c r="M11" s="632"/>
      <c r="N11" s="632" t="s">
        <v>4</v>
      </c>
      <c r="O11" s="647" t="s">
        <v>513</v>
      </c>
      <c r="P11" s="648"/>
      <c r="Q11" s="656"/>
      <c r="R11" s="657"/>
      <c r="S11" s="657"/>
      <c r="T11" s="657"/>
      <c r="U11" s="657"/>
      <c r="V11" s="657"/>
      <c r="W11" s="658"/>
    </row>
    <row r="12" spans="2:23"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3"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3"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3"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3"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1020</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778</v>
      </c>
      <c r="E22" s="640"/>
      <c r="F22" s="640"/>
      <c r="G22" s="640"/>
      <c r="H22" s="640"/>
      <c r="I22" s="640"/>
      <c r="J22" s="640"/>
      <c r="K22" s="640"/>
      <c r="L22" s="641"/>
      <c r="M22" s="621" t="s">
        <v>50</v>
      </c>
      <c r="N22" s="622"/>
      <c r="O22" s="639" t="s">
        <v>895</v>
      </c>
      <c r="P22" s="640"/>
      <c r="Q22" s="640"/>
      <c r="R22" s="640"/>
      <c r="S22" s="640"/>
      <c r="T22" s="640"/>
      <c r="U22" s="640"/>
      <c r="V22" s="640"/>
      <c r="W22" s="641"/>
    </row>
    <row r="23" spans="2:23" s="30" customFormat="1" ht="20.100000000000001" customHeight="1" x14ac:dyDescent="0.2">
      <c r="B23" s="662" t="s">
        <v>51</v>
      </c>
      <c r="C23" s="662" t="s">
        <v>47</v>
      </c>
      <c r="D23" s="647" t="s">
        <v>732</v>
      </c>
      <c r="E23" s="648"/>
      <c r="F23" s="663"/>
      <c r="G23" s="664"/>
      <c r="H23" s="664"/>
      <c r="I23" s="664"/>
      <c r="J23" s="664"/>
      <c r="K23" s="664"/>
      <c r="L23" s="665"/>
      <c r="M23" s="662" t="s">
        <v>51</v>
      </c>
      <c r="N23" s="662" t="s">
        <v>47</v>
      </c>
      <c r="O23" s="647" t="s">
        <v>732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893</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082A4B88-1802-464A-8D70-DFB50ADADB12}">
      <formula1>INDIRECT(D13)</formula1>
    </dataValidation>
    <dataValidation type="list" allowBlank="1" showInputMessage="1" showErrorMessage="1" sqref="D11:E12 D29:E30 O11:P12 O29:P30" xr:uid="{505F967C-42CD-46F6-89E2-426C9CDE5FA2}">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70282D1-7275-45B7-B791-8DC3EDE2ECC2}">
          <x14:formula1>
            <xm:f>'(参考)リスト'!$D$16:$D$18</xm:f>
          </x14:formula1>
          <xm:sqref>D13:E13 D31:E31 O13:P13 O31:P31</xm:sqref>
        </x14:dataValidation>
        <x14:dataValidation type="list" allowBlank="1" showInputMessage="1" showErrorMessage="1" xr:uid="{3499966A-9C57-4B04-BE6B-A76EE6BC4013}">
          <x14:formula1>
            <xm:f>'(参考)リスト'!$F$16:$F$21</xm:f>
          </x14:formula1>
          <xm:sqref>E15:E16 E33:E34 P15:P16 P33:P34</xm:sqref>
        </x14:dataValidation>
        <x14:dataValidation type="list" allowBlank="1" showInputMessage="1" showErrorMessage="1" xr:uid="{610DE137-FD65-450A-BE22-1514F0D7F65E}">
          <x14:formula1>
            <xm:f>'(参考)リスト'!$B$16:$B$20</xm:f>
          </x14:formula1>
          <xm:sqref>D9:E10 D27:E28 O9:P10 O27:P28</xm:sqref>
        </x14:dataValidation>
        <x14:dataValidation type="list" allowBlank="1" showInputMessage="1" showErrorMessage="1" xr:uid="{942E8885-7EDC-4E01-BD75-26C332282BAA}">
          <x14:formula1>
            <xm:f>'(参考)リスト'!$G$16:$G$20</xm:f>
          </x14:formula1>
          <xm:sqref>D17:E17 D35:E35 O17:P17 O35:P35</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CC298-51AD-4783-A77B-FB783CCC443F}">
  <dimension ref="B1:Y45"/>
  <sheetViews>
    <sheetView showGridLines="0" showZeros="0" view="pageBreakPreview" topLeftCell="A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733</v>
      </c>
      <c r="E5" s="648"/>
      <c r="F5" s="663"/>
      <c r="G5" s="664"/>
      <c r="H5" s="664"/>
      <c r="I5" s="664"/>
      <c r="J5" s="664"/>
      <c r="K5" s="664"/>
      <c r="L5" s="665"/>
      <c r="M5" s="662" t="s">
        <v>51</v>
      </c>
      <c r="N5" s="662" t="s">
        <v>47</v>
      </c>
      <c r="O5" s="647" t="s">
        <v>733</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509</v>
      </c>
      <c r="E11" s="648"/>
      <c r="F11" s="656"/>
      <c r="G11" s="657"/>
      <c r="H11" s="657"/>
      <c r="I11" s="657"/>
      <c r="J11" s="657"/>
      <c r="K11" s="657"/>
      <c r="L11" s="658"/>
      <c r="M11" s="632"/>
      <c r="N11" s="632" t="s">
        <v>4</v>
      </c>
      <c r="O11" s="647" t="s">
        <v>509</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895</v>
      </c>
      <c r="E22" s="640"/>
      <c r="F22" s="640"/>
      <c r="G22" s="640"/>
      <c r="H22" s="640"/>
      <c r="I22" s="640"/>
      <c r="J22" s="640"/>
      <c r="K22" s="640"/>
      <c r="L22" s="641"/>
      <c r="M22" s="621" t="s">
        <v>50</v>
      </c>
      <c r="N22" s="622"/>
      <c r="O22" s="639" t="s">
        <v>895</v>
      </c>
      <c r="P22" s="640"/>
      <c r="Q22" s="640"/>
      <c r="R22" s="640"/>
      <c r="S22" s="640"/>
      <c r="T22" s="640"/>
      <c r="U22" s="640"/>
      <c r="V22" s="640"/>
      <c r="W22" s="641"/>
    </row>
    <row r="23" spans="2:23" s="30" customFormat="1" ht="20.100000000000001" customHeight="1" x14ac:dyDescent="0.2">
      <c r="B23" s="662" t="s">
        <v>51</v>
      </c>
      <c r="C23" s="662" t="s">
        <v>47</v>
      </c>
      <c r="D23" s="647" t="s">
        <v>734</v>
      </c>
      <c r="E23" s="648"/>
      <c r="F23" s="663"/>
      <c r="G23" s="664"/>
      <c r="H23" s="664"/>
      <c r="I23" s="664"/>
      <c r="J23" s="664"/>
      <c r="K23" s="664"/>
      <c r="L23" s="665"/>
      <c r="M23" s="662" t="s">
        <v>51</v>
      </c>
      <c r="N23" s="662" t="s">
        <v>47</v>
      </c>
      <c r="O23" s="647" t="s">
        <v>734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540</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781</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38" t="s">
        <v>1021</v>
      </c>
      <c r="Q36" s="188"/>
      <c r="R36" s="188"/>
      <c r="S36" s="188"/>
      <c r="T36" s="188"/>
      <c r="U36" s="188"/>
      <c r="V36" s="188"/>
      <c r="W36" s="189"/>
    </row>
    <row r="37" spans="2:24" s="30" customFormat="1" ht="17.100000000000001" customHeight="1" x14ac:dyDescent="0.2">
      <c r="B37" s="628" t="s">
        <v>54</v>
      </c>
      <c r="C37" s="629"/>
      <c r="D37" s="630"/>
      <c r="E37" s="626" t="s">
        <v>892</v>
      </c>
      <c r="F37" s="627"/>
      <c r="G37" s="627"/>
      <c r="H37" s="627"/>
      <c r="I37" s="627"/>
      <c r="J37" s="627"/>
      <c r="K37" s="627"/>
      <c r="L37" s="631"/>
      <c r="M37" s="628" t="s">
        <v>54</v>
      </c>
      <c r="N37" s="629"/>
      <c r="O37" s="630"/>
      <c r="P37" s="626" t="s">
        <v>1022</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893</v>
      </c>
      <c r="E40" s="640"/>
      <c r="F40" s="640"/>
      <c r="G40" s="640"/>
      <c r="H40" s="640"/>
      <c r="I40" s="640"/>
      <c r="J40" s="640"/>
      <c r="K40" s="640"/>
      <c r="L40" s="641"/>
      <c r="M40" s="621" t="s">
        <v>50</v>
      </c>
      <c r="N40" s="622"/>
      <c r="O40" s="639" t="s">
        <v>1023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51AC4A43-250D-4E13-8073-554712C02462}">
      <formula1>INDIRECT(D9)</formula1>
    </dataValidation>
    <dataValidation type="list" allowBlank="1" showInputMessage="1" showErrorMessage="1" sqref="D14:E14 D32:E32 O14:P14 O32:P32" xr:uid="{4DFF2AF6-E272-42FF-B86C-3EF40774D251}">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2C979EA-E693-42B3-BC4B-A90C2B74ABED}">
          <x14:formula1>
            <xm:f>'(参考)リスト'!$G$16:$G$20</xm:f>
          </x14:formula1>
          <xm:sqref>D17:E17 D35:E35 O17:P17 O35:P35</xm:sqref>
        </x14:dataValidation>
        <x14:dataValidation type="list" allowBlank="1" showInputMessage="1" showErrorMessage="1" xr:uid="{CDA60E01-46F1-4BCD-922F-DC4BBF3A6C9E}">
          <x14:formula1>
            <xm:f>'(参考)リスト'!$B$16:$B$20</xm:f>
          </x14:formula1>
          <xm:sqref>D9:E10 D27:E28 O9:P10 O27:P28</xm:sqref>
        </x14:dataValidation>
        <x14:dataValidation type="list" allowBlank="1" showInputMessage="1" showErrorMessage="1" xr:uid="{48778DB0-B0D3-4D52-A01A-2CF27FB237AA}">
          <x14:formula1>
            <xm:f>'(参考)リスト'!$F$16:$F$21</xm:f>
          </x14:formula1>
          <xm:sqref>E15:E16 E33:E34 P15:P16 P33:P34</xm:sqref>
        </x14:dataValidation>
        <x14:dataValidation type="list" allowBlank="1" showInputMessage="1" showErrorMessage="1" xr:uid="{996B24C6-CE54-42D6-B4D4-48EA65D291CC}">
          <x14:formula1>
            <xm:f>'(参考)リスト'!$D$16:$D$18</xm:f>
          </x14:formula1>
          <xm:sqref>D13:E13 D31:E31 O13:P13 O31:P31</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128F4-98A3-4E21-BACC-72904DB0810B}">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734</v>
      </c>
      <c r="E5" s="648"/>
      <c r="F5" s="663"/>
      <c r="G5" s="664"/>
      <c r="H5" s="664"/>
      <c r="I5" s="664"/>
      <c r="J5" s="664"/>
      <c r="K5" s="664"/>
      <c r="L5" s="665"/>
      <c r="M5" s="662" t="s">
        <v>51</v>
      </c>
      <c r="N5" s="662" t="s">
        <v>47</v>
      </c>
      <c r="O5" s="647" t="s">
        <v>734</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516</v>
      </c>
      <c r="E11" s="648"/>
      <c r="F11" s="656"/>
      <c r="G11" s="657"/>
      <c r="H11" s="657"/>
      <c r="I11" s="657"/>
      <c r="J11" s="657"/>
      <c r="K11" s="657"/>
      <c r="L11" s="658"/>
      <c r="M11" s="632"/>
      <c r="N11" s="632" t="s">
        <v>4</v>
      </c>
      <c r="O11" s="647" t="s">
        <v>517</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540</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781</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1024</v>
      </c>
      <c r="F18" s="188"/>
      <c r="G18" s="188"/>
      <c r="H18" s="188"/>
      <c r="I18" s="188"/>
      <c r="J18" s="188"/>
      <c r="K18" s="188"/>
      <c r="L18" s="189"/>
      <c r="M18" s="621" t="s">
        <v>7</v>
      </c>
      <c r="N18" s="638"/>
      <c r="O18" s="622"/>
      <c r="P18" s="238" t="s">
        <v>1025</v>
      </c>
      <c r="Q18" s="188"/>
      <c r="R18" s="188"/>
      <c r="S18" s="188"/>
      <c r="T18" s="188"/>
      <c r="U18" s="188"/>
      <c r="V18" s="188"/>
      <c r="W18" s="189"/>
    </row>
    <row r="19" spans="2:23" s="30" customFormat="1" ht="17.100000000000001" customHeight="1" x14ac:dyDescent="0.2">
      <c r="B19" s="628" t="s">
        <v>54</v>
      </c>
      <c r="C19" s="629"/>
      <c r="D19" s="630"/>
      <c r="E19" s="626" t="s">
        <v>892</v>
      </c>
      <c r="F19" s="627"/>
      <c r="G19" s="627"/>
      <c r="H19" s="627"/>
      <c r="I19" s="627"/>
      <c r="J19" s="627"/>
      <c r="K19" s="627"/>
      <c r="L19" s="631"/>
      <c r="M19" s="628" t="s">
        <v>54</v>
      </c>
      <c r="N19" s="629"/>
      <c r="O19" s="630"/>
      <c r="P19" s="626" t="s">
        <v>1026</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857</v>
      </c>
      <c r="E22" s="640"/>
      <c r="F22" s="640"/>
      <c r="G22" s="640"/>
      <c r="H22" s="640"/>
      <c r="I22" s="640"/>
      <c r="J22" s="640"/>
      <c r="K22" s="640"/>
      <c r="L22" s="641"/>
      <c r="M22" s="621" t="s">
        <v>50</v>
      </c>
      <c r="N22" s="622"/>
      <c r="O22" s="639" t="s">
        <v>1027</v>
      </c>
      <c r="P22" s="640"/>
      <c r="Q22" s="640"/>
      <c r="R22" s="640"/>
      <c r="S22" s="640"/>
      <c r="T22" s="640"/>
      <c r="U22" s="640"/>
      <c r="V22" s="640"/>
      <c r="W22" s="641"/>
    </row>
    <row r="23" spans="2:23" s="30" customFormat="1" ht="20.100000000000001" customHeight="1" x14ac:dyDescent="0.2">
      <c r="B23" s="662" t="s">
        <v>51</v>
      </c>
      <c r="C23" s="662" t="s">
        <v>47</v>
      </c>
      <c r="D23" s="647" t="s">
        <v>734</v>
      </c>
      <c r="E23" s="648"/>
      <c r="F23" s="663"/>
      <c r="G23" s="664"/>
      <c r="H23" s="664"/>
      <c r="I23" s="664"/>
      <c r="J23" s="664"/>
      <c r="K23" s="664"/>
      <c r="L23" s="665"/>
      <c r="M23" s="662" t="s">
        <v>51</v>
      </c>
      <c r="N23" s="662" t="s">
        <v>47</v>
      </c>
      <c r="O23" s="647" t="s">
        <v>735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517</v>
      </c>
      <c r="E29" s="648"/>
      <c r="F29" s="656"/>
      <c r="G29" s="657"/>
      <c r="H29" s="657"/>
      <c r="I29" s="657"/>
      <c r="J29" s="657"/>
      <c r="K29" s="657"/>
      <c r="L29" s="658"/>
      <c r="M29" s="632"/>
      <c r="N29" s="632" t="s">
        <v>4</v>
      </c>
      <c r="O29" s="647" t="s">
        <v>515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781</v>
      </c>
      <c r="F34" s="656"/>
      <c r="G34" s="657"/>
      <c r="H34" s="657"/>
      <c r="I34" s="657"/>
      <c r="J34" s="657"/>
      <c r="K34" s="657"/>
      <c r="L34" s="658"/>
      <c r="M34" s="654"/>
      <c r="N34" s="621" t="s">
        <v>280</v>
      </c>
      <c r="O34" s="622"/>
      <c r="P34" s="202" t="s">
        <v>62</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62</v>
      </c>
      <c r="P35" s="616"/>
      <c r="Q35" s="659"/>
      <c r="R35" s="660"/>
      <c r="S35" s="660"/>
      <c r="T35" s="660"/>
      <c r="U35" s="660"/>
      <c r="V35" s="660"/>
      <c r="W35" s="661"/>
    </row>
    <row r="36" spans="2:24" s="30" customFormat="1" ht="17.100000000000001" customHeight="1" x14ac:dyDescent="0.2">
      <c r="B36" s="621" t="s">
        <v>7</v>
      </c>
      <c r="C36" s="638"/>
      <c r="D36" s="638"/>
      <c r="E36" s="238" t="s">
        <v>1008</v>
      </c>
      <c r="F36" s="188"/>
      <c r="G36" s="188"/>
      <c r="H36" s="188"/>
      <c r="I36" s="188"/>
      <c r="J36" s="188"/>
      <c r="K36" s="188"/>
      <c r="L36" s="189"/>
      <c r="M36" s="621" t="s">
        <v>7</v>
      </c>
      <c r="N36" s="638"/>
      <c r="O36" s="622"/>
      <c r="P36" s="238" t="s">
        <v>1029</v>
      </c>
      <c r="Q36" s="188"/>
      <c r="R36" s="188"/>
      <c r="S36" s="188"/>
      <c r="T36" s="188"/>
      <c r="U36" s="188"/>
      <c r="V36" s="188"/>
      <c r="W36" s="189"/>
    </row>
    <row r="37" spans="2:24" s="30" customFormat="1" ht="17.100000000000001" customHeight="1" x14ac:dyDescent="0.2">
      <c r="B37" s="628" t="s">
        <v>54</v>
      </c>
      <c r="C37" s="629"/>
      <c r="D37" s="630"/>
      <c r="E37" s="626" t="s">
        <v>1028</v>
      </c>
      <c r="F37" s="627"/>
      <c r="G37" s="627"/>
      <c r="H37" s="627"/>
      <c r="I37" s="627"/>
      <c r="J37" s="627"/>
      <c r="K37" s="627"/>
      <c r="L37" s="631"/>
      <c r="M37" s="628" t="s">
        <v>54</v>
      </c>
      <c r="N37" s="629"/>
      <c r="O37" s="630"/>
      <c r="P37" s="626" t="s">
        <v>990</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1003</v>
      </c>
      <c r="E40" s="640"/>
      <c r="F40" s="640"/>
      <c r="G40" s="640"/>
      <c r="H40" s="640"/>
      <c r="I40" s="640"/>
      <c r="J40" s="640"/>
      <c r="K40" s="640"/>
      <c r="L40" s="641"/>
      <c r="M40" s="621" t="s">
        <v>50</v>
      </c>
      <c r="N40" s="622"/>
      <c r="O40" s="639" t="s">
        <v>1030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9032B389-6256-44B7-93AA-595413ED29D5}">
      <formula1>INDIRECT(D13)</formula1>
    </dataValidation>
    <dataValidation type="list" allowBlank="1" showInputMessage="1" showErrorMessage="1" sqref="D11:E12 D29:E30 O11:P12 O29:P30" xr:uid="{C6E155FC-AC3B-4D89-9C89-5D95EAF11B9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B90972D-9621-4CFA-ACB3-03FA90E48193}">
          <x14:formula1>
            <xm:f>'(参考)リスト'!$D$16:$D$18</xm:f>
          </x14:formula1>
          <xm:sqref>D13:E13 D31:E31 O13:P13 O31:P31</xm:sqref>
        </x14:dataValidation>
        <x14:dataValidation type="list" allowBlank="1" showInputMessage="1" showErrorMessage="1" xr:uid="{43D0B2E0-4B9B-4212-AC38-6CC1E9EC10D2}">
          <x14:formula1>
            <xm:f>'(参考)リスト'!$F$16:$F$21</xm:f>
          </x14:formula1>
          <xm:sqref>E15:E16 E33:E34 P15:P16 P33:P34</xm:sqref>
        </x14:dataValidation>
        <x14:dataValidation type="list" allowBlank="1" showInputMessage="1" showErrorMessage="1" xr:uid="{BE0E1043-FAD0-46B3-8135-D1978F7B3446}">
          <x14:formula1>
            <xm:f>'(参考)リスト'!$B$16:$B$20</xm:f>
          </x14:formula1>
          <xm:sqref>D9:E10 D27:E28 O9:P10 O27:P28</xm:sqref>
        </x14:dataValidation>
        <x14:dataValidation type="list" allowBlank="1" showInputMessage="1" showErrorMessage="1" xr:uid="{DAF9AE31-4CC6-4FF4-8EC5-E7DD18896045}">
          <x14:formula1>
            <xm:f>'(参考)リスト'!$G$16:$G$20</xm:f>
          </x14:formula1>
          <xm:sqref>D17:E17 D35:E35 O17:P17 O35:P35</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2AC33-D854-43D0-B9A8-708E67D799FA}">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735</v>
      </c>
      <c r="E5" s="648"/>
      <c r="F5" s="663"/>
      <c r="G5" s="664"/>
      <c r="H5" s="664"/>
      <c r="I5" s="664"/>
      <c r="J5" s="664"/>
      <c r="K5" s="664"/>
      <c r="L5" s="665"/>
      <c r="M5" s="662" t="s">
        <v>51</v>
      </c>
      <c r="N5" s="662" t="s">
        <v>47</v>
      </c>
      <c r="O5" s="647" t="s">
        <v>735</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509</v>
      </c>
      <c r="E11" s="648"/>
      <c r="F11" s="656"/>
      <c r="G11" s="657"/>
      <c r="H11" s="657"/>
      <c r="I11" s="657"/>
      <c r="J11" s="657"/>
      <c r="K11" s="657"/>
      <c r="L11" s="658"/>
      <c r="M11" s="632"/>
      <c r="N11" s="632" t="s">
        <v>4</v>
      </c>
      <c r="O11" s="647" t="s">
        <v>375</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359</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1031</v>
      </c>
      <c r="Q18" s="188"/>
      <c r="R18" s="188"/>
      <c r="S18" s="188"/>
      <c r="T18" s="188"/>
      <c r="U18" s="188"/>
      <c r="V18" s="188"/>
      <c r="W18" s="189"/>
    </row>
    <row r="19" spans="2:23" s="30" customFormat="1" ht="17.100000000000001" customHeight="1" x14ac:dyDescent="0.2">
      <c r="B19" s="628" t="s">
        <v>54</v>
      </c>
      <c r="C19" s="629"/>
      <c r="D19" s="630"/>
      <c r="E19" s="626" t="s">
        <v>892</v>
      </c>
      <c r="F19" s="627"/>
      <c r="G19" s="627"/>
      <c r="H19" s="627"/>
      <c r="I19" s="627"/>
      <c r="J19" s="627"/>
      <c r="K19" s="627"/>
      <c r="L19" s="631"/>
      <c r="M19" s="628" t="s">
        <v>54</v>
      </c>
      <c r="N19" s="629"/>
      <c r="O19" s="630"/>
      <c r="P19" s="626" t="s">
        <v>892</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893</v>
      </c>
      <c r="E22" s="640"/>
      <c r="F22" s="640"/>
      <c r="G22" s="640"/>
      <c r="H22" s="640"/>
      <c r="I22" s="640"/>
      <c r="J22" s="640"/>
      <c r="K22" s="640"/>
      <c r="L22" s="641"/>
      <c r="M22" s="621" t="s">
        <v>50</v>
      </c>
      <c r="N22" s="622"/>
      <c r="O22" s="639" t="s">
        <v>898</v>
      </c>
      <c r="P22" s="640"/>
      <c r="Q22" s="640"/>
      <c r="R22" s="640"/>
      <c r="S22" s="640"/>
      <c r="T22" s="640"/>
      <c r="U22" s="640"/>
      <c r="V22" s="640"/>
      <c r="W22" s="641"/>
    </row>
    <row r="23" spans="2:23" s="30" customFormat="1" ht="20.100000000000001" customHeight="1" x14ac:dyDescent="0.2">
      <c r="B23" s="662" t="s">
        <v>51</v>
      </c>
      <c r="C23" s="662" t="s">
        <v>47</v>
      </c>
      <c r="D23" s="647" t="s">
        <v>736</v>
      </c>
      <c r="E23" s="648"/>
      <c r="F23" s="663"/>
      <c r="G23" s="664"/>
      <c r="H23" s="664"/>
      <c r="I23" s="664"/>
      <c r="J23" s="664"/>
      <c r="K23" s="664"/>
      <c r="L23" s="665"/>
      <c r="M23" s="662" t="s">
        <v>51</v>
      </c>
      <c r="N23" s="662" t="s">
        <v>47</v>
      </c>
      <c r="O23" s="647" t="s">
        <v>736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893</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922EE30F-36EA-46EC-BD81-C72FA1FB345F}">
      <formula1>INDIRECT(D9)</formula1>
    </dataValidation>
    <dataValidation type="list" allowBlank="1" showInputMessage="1" showErrorMessage="1" sqref="D14:E14 D32:E32 O14:P14 O32:P32" xr:uid="{7BAF603A-1EDD-4E61-806D-921C355417D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099777-8E4C-4C05-AAB1-C74E5C4872CD}">
          <x14:formula1>
            <xm:f>'(参考)リスト'!$G$16:$G$20</xm:f>
          </x14:formula1>
          <xm:sqref>D17:E17 D35:E35 O17:P17 O35:P35</xm:sqref>
        </x14:dataValidation>
        <x14:dataValidation type="list" allowBlank="1" showInputMessage="1" showErrorMessage="1" xr:uid="{0D367399-9AEE-4030-B7A7-D7E994A2A5F3}">
          <x14:formula1>
            <xm:f>'(参考)リスト'!$B$16:$B$20</xm:f>
          </x14:formula1>
          <xm:sqref>D9:E10 D27:E28 O9:P10 O27:P28</xm:sqref>
        </x14:dataValidation>
        <x14:dataValidation type="list" allowBlank="1" showInputMessage="1" showErrorMessage="1" xr:uid="{34B5EB82-6658-41FE-93E1-AE6CAB082310}">
          <x14:formula1>
            <xm:f>'(参考)リスト'!$F$16:$F$21</xm:f>
          </x14:formula1>
          <xm:sqref>E15:E16 E33:E34 P15:P16 P33:P34</xm:sqref>
        </x14:dataValidation>
        <x14:dataValidation type="list" allowBlank="1" showInputMessage="1" showErrorMessage="1" xr:uid="{A9935A9C-2470-4FDB-A02C-F6C8A3301EB5}">
          <x14:formula1>
            <xm:f>'(参考)リスト'!$D$16:$D$18</xm:f>
          </x14:formula1>
          <xm:sqref>D13:E13 D31:E31 O13:P13 O31:P31</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BA49F-2201-452B-A6F9-D6EF0FEC81FC}">
  <dimension ref="B1:Y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736</v>
      </c>
      <c r="E5" s="648"/>
      <c r="F5" s="663"/>
      <c r="G5" s="664"/>
      <c r="H5" s="664"/>
      <c r="I5" s="664"/>
      <c r="J5" s="664"/>
      <c r="K5" s="664"/>
      <c r="L5" s="665"/>
      <c r="M5" s="662" t="s">
        <v>51</v>
      </c>
      <c r="N5" s="662" t="s">
        <v>47</v>
      </c>
      <c r="O5" s="647" t="s">
        <v>736</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516</v>
      </c>
      <c r="E11" s="648"/>
      <c r="F11" s="656"/>
      <c r="G11" s="657"/>
      <c r="H11" s="657"/>
      <c r="I11" s="657"/>
      <c r="J11" s="657"/>
      <c r="K11" s="657"/>
      <c r="L11" s="658"/>
      <c r="M11" s="632"/>
      <c r="N11" s="632" t="s">
        <v>4</v>
      </c>
      <c r="O11" s="647" t="s">
        <v>516</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540</v>
      </c>
      <c r="E14" s="652"/>
      <c r="F14" s="656"/>
      <c r="G14" s="657"/>
      <c r="H14" s="657"/>
      <c r="I14" s="657"/>
      <c r="J14" s="657"/>
      <c r="K14" s="657"/>
      <c r="L14" s="658"/>
      <c r="M14" s="621" t="s">
        <v>49</v>
      </c>
      <c r="N14" s="622"/>
      <c r="O14" s="651" t="s">
        <v>540</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781</v>
      </c>
      <c r="F16" s="656"/>
      <c r="G16" s="657"/>
      <c r="H16" s="657"/>
      <c r="I16" s="657"/>
      <c r="J16" s="657"/>
      <c r="K16" s="657"/>
      <c r="L16" s="658"/>
      <c r="M16" s="654"/>
      <c r="N16" s="621" t="s">
        <v>280</v>
      </c>
      <c r="O16" s="622"/>
      <c r="P16" s="202" t="s">
        <v>781</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1021</v>
      </c>
      <c r="F18" s="188"/>
      <c r="G18" s="188"/>
      <c r="H18" s="188"/>
      <c r="I18" s="188"/>
      <c r="J18" s="188"/>
      <c r="K18" s="188"/>
      <c r="L18" s="189"/>
      <c r="M18" s="621" t="s">
        <v>7</v>
      </c>
      <c r="N18" s="638"/>
      <c r="O18" s="622"/>
      <c r="P18" s="238" t="s">
        <v>1033</v>
      </c>
      <c r="Q18" s="188"/>
      <c r="R18" s="188"/>
      <c r="S18" s="188"/>
      <c r="T18" s="188"/>
      <c r="U18" s="188"/>
      <c r="V18" s="188"/>
      <c r="W18" s="189"/>
    </row>
    <row r="19" spans="2:23" s="30" customFormat="1" ht="17.100000000000001" customHeight="1" x14ac:dyDescent="0.2">
      <c r="B19" s="628" t="s">
        <v>54</v>
      </c>
      <c r="C19" s="629"/>
      <c r="D19" s="630"/>
      <c r="E19" s="626" t="s">
        <v>1032</v>
      </c>
      <c r="F19" s="627"/>
      <c r="G19" s="627"/>
      <c r="H19" s="627"/>
      <c r="I19" s="627"/>
      <c r="J19" s="627"/>
      <c r="K19" s="627"/>
      <c r="L19" s="631"/>
      <c r="M19" s="628" t="s">
        <v>54</v>
      </c>
      <c r="N19" s="629"/>
      <c r="O19" s="630"/>
      <c r="P19" s="626" t="s">
        <v>1034</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1027</v>
      </c>
      <c r="E22" s="640"/>
      <c r="F22" s="640"/>
      <c r="G22" s="640"/>
      <c r="H22" s="640"/>
      <c r="I22" s="640"/>
      <c r="J22" s="640"/>
      <c r="K22" s="640"/>
      <c r="L22" s="641"/>
      <c r="M22" s="621" t="s">
        <v>50</v>
      </c>
      <c r="N22" s="622"/>
      <c r="O22" s="639" t="s">
        <v>1027</v>
      </c>
      <c r="P22" s="640"/>
      <c r="Q22" s="640"/>
      <c r="R22" s="640"/>
      <c r="S22" s="640"/>
      <c r="T22" s="640"/>
      <c r="U22" s="640"/>
      <c r="V22" s="640"/>
      <c r="W22" s="641"/>
    </row>
    <row r="23" spans="2:23" s="30" customFormat="1" ht="20.100000000000001" customHeight="1" x14ac:dyDescent="0.2">
      <c r="B23" s="662" t="s">
        <v>51</v>
      </c>
      <c r="C23" s="662" t="s">
        <v>47</v>
      </c>
      <c r="D23" s="647" t="s">
        <v>736</v>
      </c>
      <c r="E23" s="648"/>
      <c r="F23" s="663"/>
      <c r="G23" s="664"/>
      <c r="H23" s="664"/>
      <c r="I23" s="664"/>
      <c r="J23" s="664"/>
      <c r="K23" s="664"/>
      <c r="L23" s="665"/>
      <c r="M23" s="662" t="s">
        <v>51</v>
      </c>
      <c r="N23" s="662" t="s">
        <v>47</v>
      </c>
      <c r="O23" s="647" t="s">
        <v>736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516</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781</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1035</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1037</v>
      </c>
      <c r="E40" s="640"/>
      <c r="F40" s="640"/>
      <c r="G40" s="640"/>
      <c r="H40" s="640"/>
      <c r="I40" s="640"/>
      <c r="J40" s="640"/>
      <c r="K40" s="640"/>
      <c r="L40" s="641"/>
      <c r="M40" s="621" t="s">
        <v>50</v>
      </c>
      <c r="N40" s="622"/>
      <c r="O40" s="639" t="s">
        <v>895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104275EC-B6D5-4E62-A6F8-9C8E7634A282}">
      <formula1>INDIRECT(D13)</formula1>
    </dataValidation>
    <dataValidation type="list" allowBlank="1" showInputMessage="1" showErrorMessage="1" sqref="D11:E12 D29:E30 O11:P12 O29:P30" xr:uid="{95B64C93-0978-4705-8511-B4917AA137F7}">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445CE56-37F7-4896-AF13-FB614267FD03}">
          <x14:formula1>
            <xm:f>'(参考)リスト'!$D$16:$D$18</xm:f>
          </x14:formula1>
          <xm:sqref>D13:E13 D31:E31 O13:P13 O31:P31</xm:sqref>
        </x14:dataValidation>
        <x14:dataValidation type="list" allowBlank="1" showInputMessage="1" showErrorMessage="1" xr:uid="{8B6AC1C9-720B-4AF5-A2B3-6F1F3DBD2B13}">
          <x14:formula1>
            <xm:f>'(参考)リスト'!$F$16:$F$21</xm:f>
          </x14:formula1>
          <xm:sqref>E15:E16 E33:E34 P15:P16 P33:P34</xm:sqref>
        </x14:dataValidation>
        <x14:dataValidation type="list" allowBlank="1" showInputMessage="1" showErrorMessage="1" xr:uid="{0E2A9AF7-BBDD-47F2-88A5-AD715C6E0BD0}">
          <x14:formula1>
            <xm:f>'(参考)リスト'!$B$16:$B$20</xm:f>
          </x14:formula1>
          <xm:sqref>D9:E10 D27:E28 O9:P10 O27:P28</xm:sqref>
        </x14:dataValidation>
        <x14:dataValidation type="list" allowBlank="1" showInputMessage="1" showErrorMessage="1" xr:uid="{30D9B592-5010-4818-A5AE-86338B61CBCD}">
          <x14:formula1>
            <xm:f>'(参考)リスト'!$G$16:$G$20</xm:f>
          </x14:formula1>
          <xm:sqref>D17:E17 D35:E35 O17:P17 O35:P35</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355FF-3A3B-4206-A8AA-9357594E9B52}">
  <dimension ref="B1:Y45"/>
  <sheetViews>
    <sheetView showGridLines="0" showZeros="0" view="pageBreakPreview" topLeftCell="A5"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736</v>
      </c>
      <c r="E5" s="648"/>
      <c r="F5" s="663"/>
      <c r="G5" s="664"/>
      <c r="H5" s="664"/>
      <c r="I5" s="664"/>
      <c r="J5" s="664"/>
      <c r="K5" s="664"/>
      <c r="L5" s="665"/>
      <c r="M5" s="662" t="s">
        <v>51</v>
      </c>
      <c r="N5" s="662" t="s">
        <v>47</v>
      </c>
      <c r="O5" s="647" t="s">
        <v>736</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7</v>
      </c>
      <c r="E7" s="635"/>
      <c r="F7" s="656"/>
      <c r="G7" s="657"/>
      <c r="H7" s="657"/>
      <c r="I7" s="657"/>
      <c r="J7" s="657"/>
      <c r="K7" s="657"/>
      <c r="L7" s="658"/>
      <c r="M7" s="632"/>
      <c r="N7" s="632" t="s">
        <v>2</v>
      </c>
      <c r="O7" s="634">
        <v>8</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511</v>
      </c>
      <c r="E11" s="648"/>
      <c r="F11" s="656"/>
      <c r="G11" s="657"/>
      <c r="H11" s="657"/>
      <c r="I11" s="657"/>
      <c r="J11" s="657"/>
      <c r="K11" s="657"/>
      <c r="L11" s="658"/>
      <c r="M11" s="632"/>
      <c r="N11" s="632" t="s">
        <v>4</v>
      </c>
      <c r="O11" s="647" t="s">
        <v>513</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1024</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1036</v>
      </c>
      <c r="E22" s="640"/>
      <c r="F22" s="640"/>
      <c r="G22" s="640"/>
      <c r="H22" s="640"/>
      <c r="I22" s="640"/>
      <c r="J22" s="640"/>
      <c r="K22" s="640"/>
      <c r="L22" s="641"/>
      <c r="M22" s="621" t="s">
        <v>50</v>
      </c>
      <c r="N22" s="622"/>
      <c r="O22" s="639" t="s">
        <v>895</v>
      </c>
      <c r="P22" s="640"/>
      <c r="Q22" s="640"/>
      <c r="R22" s="640"/>
      <c r="S22" s="640"/>
      <c r="T22" s="640"/>
      <c r="U22" s="640"/>
      <c r="V22" s="640"/>
      <c r="W22" s="641"/>
    </row>
    <row r="23" spans="2:23" s="30" customFormat="1" ht="20.100000000000001" customHeight="1" x14ac:dyDescent="0.2">
      <c r="B23" s="662" t="s">
        <v>51</v>
      </c>
      <c r="C23" s="662" t="s">
        <v>47</v>
      </c>
      <c r="D23" s="647" t="s">
        <v>736</v>
      </c>
      <c r="E23" s="648"/>
      <c r="F23" s="663"/>
      <c r="G23" s="664"/>
      <c r="H23" s="664"/>
      <c r="I23" s="664"/>
      <c r="J23" s="664"/>
      <c r="K23" s="664"/>
      <c r="L23" s="665"/>
      <c r="M23" s="662" t="s">
        <v>51</v>
      </c>
      <c r="N23" s="662" t="s">
        <v>47</v>
      </c>
      <c r="O23" s="647" t="s">
        <v>736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9</v>
      </c>
      <c r="E25" s="635"/>
      <c r="F25" s="656"/>
      <c r="G25" s="657"/>
      <c r="H25" s="657"/>
      <c r="I25" s="657"/>
      <c r="J25" s="657"/>
      <c r="K25" s="657"/>
      <c r="L25" s="658"/>
      <c r="M25" s="632"/>
      <c r="N25" s="632" t="s">
        <v>2</v>
      </c>
      <c r="O25" s="634">
        <v>10</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515</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1024</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1036</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346A3CCC-3F51-47B4-83FF-75130B4809D3}">
      <formula1>INDIRECT(D9)</formula1>
    </dataValidation>
    <dataValidation type="list" allowBlank="1" showInputMessage="1" showErrorMessage="1" sqref="D14:E14 D32:E32 O14:P14 O32:P32" xr:uid="{32F86F6F-D91B-4B9B-8DFF-211704C2281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D1657F-A6A7-47AE-B506-F4173FB0C7F6}">
          <x14:formula1>
            <xm:f>'(参考)リスト'!$G$16:$G$20</xm:f>
          </x14:formula1>
          <xm:sqref>D17:E17 D35:E35 O17:P17 O35:P35</xm:sqref>
        </x14:dataValidation>
        <x14:dataValidation type="list" allowBlank="1" showInputMessage="1" showErrorMessage="1" xr:uid="{A55995F8-8C6D-4B49-8660-536AAC6D51B8}">
          <x14:formula1>
            <xm:f>'(参考)リスト'!$B$16:$B$20</xm:f>
          </x14:formula1>
          <xm:sqref>D9:E10 D27:E28 O9:P10 O27:P28</xm:sqref>
        </x14:dataValidation>
        <x14:dataValidation type="list" allowBlank="1" showInputMessage="1" showErrorMessage="1" xr:uid="{2C434885-DADE-4A3F-BC88-06BD6DD6EEF4}">
          <x14:formula1>
            <xm:f>'(参考)リスト'!$F$16:$F$21</xm:f>
          </x14:formula1>
          <xm:sqref>E15:E16 E33:E34 P15:P16 P33:P34</xm:sqref>
        </x14:dataValidation>
        <x14:dataValidation type="list" allowBlank="1" showInputMessage="1" showErrorMessage="1" xr:uid="{0F7454B6-75B7-48DC-B8A2-8BDADC42CCE9}">
          <x14:formula1>
            <xm:f>'(参考)リスト'!$D$16:$D$18</xm:f>
          </x14:formula1>
          <xm:sqref>D13:E13 D31:E31 O13:P13 O31:P31</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C6A48-4B31-4CF7-81E0-E8E79F8F6707}">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736</v>
      </c>
      <c r="E5" s="648"/>
      <c r="F5" s="663"/>
      <c r="G5" s="664"/>
      <c r="H5" s="664"/>
      <c r="I5" s="664"/>
      <c r="J5" s="664"/>
      <c r="K5" s="664"/>
      <c r="L5" s="665"/>
      <c r="M5" s="662" t="s">
        <v>51</v>
      </c>
      <c r="N5" s="662" t="s">
        <v>47</v>
      </c>
      <c r="O5" s="647" t="s">
        <v>736</v>
      </c>
      <c r="P5" s="648"/>
      <c r="Q5" s="663"/>
      <c r="R5" s="664"/>
      <c r="S5" s="664"/>
      <c r="T5" s="664"/>
      <c r="U5" s="664"/>
      <c r="V5" s="664"/>
      <c r="W5" s="665"/>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11</v>
      </c>
      <c r="E7" s="635"/>
      <c r="F7" s="656"/>
      <c r="G7" s="657"/>
      <c r="H7" s="657"/>
      <c r="I7" s="657"/>
      <c r="J7" s="657"/>
      <c r="K7" s="657"/>
      <c r="L7" s="658"/>
      <c r="M7" s="632"/>
      <c r="N7" s="632" t="s">
        <v>2</v>
      </c>
      <c r="O7" s="634">
        <v>12</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350</v>
      </c>
      <c r="E9" s="648"/>
      <c r="F9" s="656"/>
      <c r="G9" s="657"/>
      <c r="H9" s="657"/>
      <c r="I9" s="657"/>
      <c r="J9" s="657"/>
      <c r="K9" s="657"/>
      <c r="L9" s="658"/>
      <c r="M9" s="632" t="s">
        <v>48</v>
      </c>
      <c r="N9" s="632" t="s">
        <v>3</v>
      </c>
      <c r="O9" s="647" t="s">
        <v>350</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375</v>
      </c>
      <c r="E11" s="648"/>
      <c r="F11" s="656"/>
      <c r="G11" s="657"/>
      <c r="H11" s="657"/>
      <c r="I11" s="657"/>
      <c r="J11" s="657"/>
      <c r="K11" s="657"/>
      <c r="L11" s="658"/>
      <c r="M11" s="632"/>
      <c r="N11" s="632" t="s">
        <v>4</v>
      </c>
      <c r="O11" s="647" t="s">
        <v>375</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359</v>
      </c>
      <c r="E14" s="652"/>
      <c r="F14" s="656"/>
      <c r="G14" s="657"/>
      <c r="H14" s="657"/>
      <c r="I14" s="657"/>
      <c r="J14" s="657"/>
      <c r="K14" s="657"/>
      <c r="L14" s="658"/>
      <c r="M14" s="621" t="s">
        <v>49</v>
      </c>
      <c r="N14" s="622"/>
      <c r="O14" s="651" t="s">
        <v>359</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38" t="s">
        <v>1038</v>
      </c>
      <c r="F18" s="188"/>
      <c r="G18" s="188"/>
      <c r="H18" s="188"/>
      <c r="I18" s="188"/>
      <c r="J18" s="188"/>
      <c r="K18" s="188"/>
      <c r="L18" s="189"/>
      <c r="M18" s="621" t="s">
        <v>7</v>
      </c>
      <c r="N18" s="638"/>
      <c r="O18" s="622"/>
      <c r="P18" s="238" t="s">
        <v>1039</v>
      </c>
      <c r="Q18" s="188"/>
      <c r="R18" s="188"/>
      <c r="S18" s="188"/>
      <c r="T18" s="188"/>
      <c r="U18" s="188"/>
      <c r="V18" s="188"/>
      <c r="W18" s="189"/>
    </row>
    <row r="19" spans="2:23" s="30" customFormat="1" ht="17.100000000000001" customHeight="1" x14ac:dyDescent="0.2">
      <c r="B19" s="628" t="s">
        <v>54</v>
      </c>
      <c r="C19" s="629"/>
      <c r="D19" s="630"/>
      <c r="E19" s="626" t="s">
        <v>892</v>
      </c>
      <c r="F19" s="627"/>
      <c r="G19" s="627"/>
      <c r="H19" s="627"/>
      <c r="I19" s="627"/>
      <c r="J19" s="627"/>
      <c r="K19" s="627"/>
      <c r="L19" s="631"/>
      <c r="M19" s="628" t="s">
        <v>54</v>
      </c>
      <c r="N19" s="629"/>
      <c r="O19" s="630"/>
      <c r="P19" s="626" t="s">
        <v>892</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898</v>
      </c>
      <c r="E22" s="640"/>
      <c r="F22" s="640"/>
      <c r="G22" s="640"/>
      <c r="H22" s="640"/>
      <c r="I22" s="640"/>
      <c r="J22" s="640"/>
      <c r="K22" s="640"/>
      <c r="L22" s="641"/>
      <c r="M22" s="621" t="s">
        <v>50</v>
      </c>
      <c r="N22" s="622"/>
      <c r="O22" s="639" t="s">
        <v>898</v>
      </c>
      <c r="P22" s="640"/>
      <c r="Q22" s="640"/>
      <c r="R22" s="640"/>
      <c r="S22" s="640"/>
      <c r="T22" s="640"/>
      <c r="U22" s="640"/>
      <c r="V22" s="640"/>
      <c r="W22" s="641"/>
    </row>
    <row r="23" spans="2:23" s="30" customFormat="1" ht="20.100000000000001" customHeight="1" x14ac:dyDescent="0.2">
      <c r="B23" s="662" t="s">
        <v>51</v>
      </c>
      <c r="C23" s="662" t="s">
        <v>47</v>
      </c>
      <c r="D23" s="647" t="s">
        <v>736</v>
      </c>
      <c r="E23" s="648"/>
      <c r="F23" s="663"/>
      <c r="G23" s="664"/>
      <c r="H23" s="664"/>
      <c r="I23" s="664"/>
      <c r="J23" s="664"/>
      <c r="K23" s="664"/>
      <c r="L23" s="665"/>
      <c r="M23" s="662" t="s">
        <v>51</v>
      </c>
      <c r="N23" s="662" t="s">
        <v>47</v>
      </c>
      <c r="O23" s="647" t="s">
        <v>736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13</v>
      </c>
      <c r="E25" s="635"/>
      <c r="F25" s="656"/>
      <c r="G25" s="657"/>
      <c r="H25" s="657"/>
      <c r="I25" s="657"/>
      <c r="J25" s="657"/>
      <c r="K25" s="657"/>
      <c r="L25" s="658"/>
      <c r="M25" s="632"/>
      <c r="N25" s="632" t="s">
        <v>2</v>
      </c>
      <c r="O25" s="634">
        <v>14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373</v>
      </c>
      <c r="E29" s="648"/>
      <c r="F29" s="656"/>
      <c r="G29" s="657"/>
      <c r="H29" s="657"/>
      <c r="I29" s="657"/>
      <c r="J29" s="657"/>
      <c r="K29" s="657"/>
      <c r="L29" s="658"/>
      <c r="M29" s="632"/>
      <c r="N29" s="632" t="s">
        <v>4</v>
      </c>
      <c r="O29" s="647" t="s">
        <v>375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1040</v>
      </c>
      <c r="F36" s="188"/>
      <c r="G36" s="188"/>
      <c r="H36" s="188"/>
      <c r="I36" s="188"/>
      <c r="J36" s="188"/>
      <c r="K36" s="188"/>
      <c r="L36" s="189"/>
      <c r="M36" s="621" t="s">
        <v>7</v>
      </c>
      <c r="N36" s="638"/>
      <c r="O36" s="622"/>
      <c r="P36" s="238" t="s">
        <v>1042</v>
      </c>
      <c r="Q36" s="188"/>
      <c r="R36" s="188"/>
      <c r="S36" s="188"/>
      <c r="T36" s="188"/>
      <c r="U36" s="188"/>
      <c r="V36" s="188"/>
      <c r="W36" s="189"/>
    </row>
    <row r="37" spans="2:24" s="30" customFormat="1" ht="17.100000000000001" customHeight="1" x14ac:dyDescent="0.2">
      <c r="B37" s="628" t="s">
        <v>54</v>
      </c>
      <c r="C37" s="629"/>
      <c r="D37" s="630"/>
      <c r="E37" s="626" t="s">
        <v>1041</v>
      </c>
      <c r="F37" s="627"/>
      <c r="G37" s="627"/>
      <c r="H37" s="627"/>
      <c r="I37" s="627"/>
      <c r="J37" s="627"/>
      <c r="K37" s="627"/>
      <c r="L37" s="631"/>
      <c r="M37" s="628" t="s">
        <v>54</v>
      </c>
      <c r="N37" s="629"/>
      <c r="O37" s="630"/>
      <c r="P37" s="626" t="s">
        <v>892</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911</v>
      </c>
      <c r="E40" s="640"/>
      <c r="F40" s="640"/>
      <c r="G40" s="640"/>
      <c r="H40" s="640"/>
      <c r="I40" s="640"/>
      <c r="J40" s="640"/>
      <c r="K40" s="640"/>
      <c r="L40" s="641"/>
      <c r="M40" s="621" t="s">
        <v>50</v>
      </c>
      <c r="N40" s="622"/>
      <c r="O40" s="639" t="s">
        <v>898</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9F360A89-02E5-4FCC-8B63-5AC204D74647}">
      <formula1>INDIRECT(D13)</formula1>
    </dataValidation>
    <dataValidation type="list" allowBlank="1" showInputMessage="1" showErrorMessage="1" sqref="D11:E12 D29:E30 O11:P12 O29:P30" xr:uid="{C0E3BC04-149D-4DBA-9026-D3826A24E89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F930EE8-BF91-40BE-A4A9-7242341B687E}">
          <x14:formula1>
            <xm:f>'(参考)リスト'!$D$16:$D$18</xm:f>
          </x14:formula1>
          <xm:sqref>D13:E13 D31:E31 O13:P13 O31:P31</xm:sqref>
        </x14:dataValidation>
        <x14:dataValidation type="list" allowBlank="1" showInputMessage="1" showErrorMessage="1" xr:uid="{0DD6CF85-C522-4657-BDBD-AD631E6FFD32}">
          <x14:formula1>
            <xm:f>'(参考)リスト'!$F$16:$F$21</xm:f>
          </x14:formula1>
          <xm:sqref>E15:E16 E33:E34 P15:P16 P33:P34</xm:sqref>
        </x14:dataValidation>
        <x14:dataValidation type="list" allowBlank="1" showInputMessage="1" showErrorMessage="1" xr:uid="{A322EBBB-E4FD-4F4B-949E-B93BC068D798}">
          <x14:formula1>
            <xm:f>'(参考)リスト'!$B$16:$B$20</xm:f>
          </x14:formula1>
          <xm:sqref>D9:E10 D27:E28 O9:P10 O27:P28</xm:sqref>
        </x14:dataValidation>
        <x14:dataValidation type="list" allowBlank="1" showInputMessage="1" showErrorMessage="1" xr:uid="{B45723A1-5FB8-4786-A67D-0C297327C75A}">
          <x14:formula1>
            <xm:f>'(参考)リスト'!$G$16:$G$20</xm:f>
          </x14:formula1>
          <xm:sqref>D17:E17 D35:E35 O17:P17 O35:P35</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EC635-F953-49CA-AF92-3308780205DB}">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737</v>
      </c>
      <c r="E5" s="648"/>
      <c r="F5" s="663"/>
      <c r="G5" s="664"/>
      <c r="H5" s="664"/>
      <c r="I5" s="664"/>
      <c r="J5" s="664"/>
      <c r="K5" s="664"/>
      <c r="L5" s="665"/>
      <c r="M5" s="662" t="s">
        <v>51</v>
      </c>
      <c r="N5" s="662" t="s">
        <v>47</v>
      </c>
      <c r="O5" s="647" t="s">
        <v>737</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510</v>
      </c>
      <c r="E11" s="648"/>
      <c r="F11" s="656"/>
      <c r="G11" s="657"/>
      <c r="H11" s="657"/>
      <c r="I11" s="657"/>
      <c r="J11" s="657"/>
      <c r="K11" s="657"/>
      <c r="L11" s="658"/>
      <c r="M11" s="632"/>
      <c r="N11" s="632" t="s">
        <v>4</v>
      </c>
      <c r="O11" s="647" t="s">
        <v>516</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62</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62</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1043</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1044</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893</v>
      </c>
      <c r="E22" s="640"/>
      <c r="F22" s="640"/>
      <c r="G22" s="640"/>
      <c r="H22" s="640"/>
      <c r="I22" s="640"/>
      <c r="J22" s="640"/>
      <c r="K22" s="640"/>
      <c r="L22" s="641"/>
      <c r="M22" s="621" t="s">
        <v>50</v>
      </c>
      <c r="N22" s="622"/>
      <c r="O22" s="639" t="s">
        <v>1240</v>
      </c>
      <c r="P22" s="640"/>
      <c r="Q22" s="640"/>
      <c r="R22" s="640"/>
      <c r="S22" s="640"/>
      <c r="T22" s="640"/>
      <c r="U22" s="640"/>
      <c r="V22" s="640"/>
      <c r="W22" s="641"/>
    </row>
    <row r="23" spans="2:23" s="30" customFormat="1" ht="20.100000000000001" customHeight="1" x14ac:dyDescent="0.2">
      <c r="B23" s="662" t="s">
        <v>51</v>
      </c>
      <c r="C23" s="662" t="s">
        <v>47</v>
      </c>
      <c r="D23" s="647" t="s">
        <v>737</v>
      </c>
      <c r="E23" s="648"/>
      <c r="F23" s="663"/>
      <c r="G23" s="664"/>
      <c r="H23" s="664"/>
      <c r="I23" s="664"/>
      <c r="J23" s="664"/>
      <c r="K23" s="664"/>
      <c r="L23" s="665"/>
      <c r="M23" s="662" t="s">
        <v>51</v>
      </c>
      <c r="N23" s="662" t="s">
        <v>47</v>
      </c>
      <c r="O23" s="647" t="s">
        <v>737</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373</v>
      </c>
      <c r="E29" s="648"/>
      <c r="F29" s="656"/>
      <c r="G29" s="657"/>
      <c r="H29" s="657"/>
      <c r="I29" s="657"/>
      <c r="J29" s="657"/>
      <c r="K29" s="657"/>
      <c r="L29" s="658"/>
      <c r="M29" s="632"/>
      <c r="N29" s="632" t="s">
        <v>4</v>
      </c>
      <c r="O29" s="647" t="s">
        <v>375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955</v>
      </c>
      <c r="F36" s="188"/>
      <c r="G36" s="188"/>
      <c r="H36" s="188"/>
      <c r="I36" s="188"/>
      <c r="J36" s="188"/>
      <c r="K36" s="188"/>
      <c r="L36" s="189"/>
      <c r="M36" s="621" t="s">
        <v>7</v>
      </c>
      <c r="N36" s="638"/>
      <c r="O36" s="622"/>
      <c r="P36" s="238" t="s">
        <v>1046</v>
      </c>
      <c r="Q36" s="188"/>
      <c r="R36" s="188"/>
      <c r="S36" s="188"/>
      <c r="T36" s="188"/>
      <c r="U36" s="188"/>
      <c r="V36" s="188"/>
      <c r="W36" s="189"/>
    </row>
    <row r="37" spans="2:24" s="30" customFormat="1" ht="17.100000000000001" customHeight="1" x14ac:dyDescent="0.2">
      <c r="B37" s="628" t="s">
        <v>54</v>
      </c>
      <c r="C37" s="629"/>
      <c r="D37" s="630"/>
      <c r="E37" s="626" t="s">
        <v>1045</v>
      </c>
      <c r="F37" s="627"/>
      <c r="G37" s="627"/>
      <c r="H37" s="627"/>
      <c r="I37" s="627"/>
      <c r="J37" s="627"/>
      <c r="K37" s="627"/>
      <c r="L37" s="631"/>
      <c r="M37" s="628" t="s">
        <v>54</v>
      </c>
      <c r="N37" s="629"/>
      <c r="O37" s="630"/>
      <c r="P37" s="626" t="s">
        <v>892</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911</v>
      </c>
      <c r="E40" s="640"/>
      <c r="F40" s="640"/>
      <c r="G40" s="640"/>
      <c r="H40" s="640"/>
      <c r="I40" s="640"/>
      <c r="J40" s="640"/>
      <c r="K40" s="640"/>
      <c r="L40" s="641"/>
      <c r="M40" s="621" t="s">
        <v>50</v>
      </c>
      <c r="N40" s="622"/>
      <c r="O40" s="639" t="s">
        <v>898</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FBC594B3-4223-4E63-82AD-A7A3B16F322A}">
      <formula1>INDIRECT(D9)</formula1>
    </dataValidation>
    <dataValidation type="list" allowBlank="1" showInputMessage="1" showErrorMessage="1" sqref="D14:E14 D32:E32 O14:P14 O32:P32" xr:uid="{CC978030-A8CB-4046-9625-732C846E0F84}">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9A595C9-99E9-4804-BBEB-3848CF2629AB}">
          <x14:formula1>
            <xm:f>'(参考)リスト'!$G$16:$G$20</xm:f>
          </x14:formula1>
          <xm:sqref>D17:E17 D35:E35 O17:P17 O35:P35</xm:sqref>
        </x14:dataValidation>
        <x14:dataValidation type="list" allowBlank="1" showInputMessage="1" showErrorMessage="1" xr:uid="{301B4E5F-8209-4A3B-B379-EC42B81E6EF8}">
          <x14:formula1>
            <xm:f>'(参考)リスト'!$B$16:$B$20</xm:f>
          </x14:formula1>
          <xm:sqref>D9:E10 D27:E28 O9:P10 O27:P28</xm:sqref>
        </x14:dataValidation>
        <x14:dataValidation type="list" allowBlank="1" showInputMessage="1" showErrorMessage="1" xr:uid="{BA998BDF-7256-4687-A89D-7093328E7EA0}">
          <x14:formula1>
            <xm:f>'(参考)リスト'!$F$16:$F$21</xm:f>
          </x14:formula1>
          <xm:sqref>E15:E16 E33:E34 P15:P16 P33:P34</xm:sqref>
        </x14:dataValidation>
        <x14:dataValidation type="list" allowBlank="1" showInputMessage="1" showErrorMessage="1" xr:uid="{55599FED-D100-413C-8992-5819AEC736DC}">
          <x14:formula1>
            <xm:f>'(参考)リスト'!$D$16:$D$18</xm:f>
          </x14:formula1>
          <xm:sqref>D13:E13 D31:E31 O13:P13 O31:P31</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A1693-C32A-4DC3-B84D-691BD33A4FFF}">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738</v>
      </c>
      <c r="E5" s="648"/>
      <c r="F5" s="663"/>
      <c r="G5" s="664"/>
      <c r="H5" s="664"/>
      <c r="I5" s="664"/>
      <c r="J5" s="664"/>
      <c r="K5" s="664"/>
      <c r="L5" s="665"/>
      <c r="M5" s="662" t="s">
        <v>51</v>
      </c>
      <c r="N5" s="662" t="s">
        <v>47</v>
      </c>
      <c r="O5" s="647" t="s">
        <v>739</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1</v>
      </c>
      <c r="E7" s="635"/>
      <c r="F7" s="656"/>
      <c r="G7" s="657"/>
      <c r="H7" s="657"/>
      <c r="I7" s="657"/>
      <c r="J7" s="657"/>
      <c r="K7" s="657"/>
      <c r="L7" s="658"/>
      <c r="M7" s="632"/>
      <c r="N7" s="632" t="s">
        <v>2</v>
      </c>
      <c r="O7" s="634">
        <v>1</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515</v>
      </c>
      <c r="E11" s="648"/>
      <c r="F11" s="656"/>
      <c r="G11" s="657"/>
      <c r="H11" s="657"/>
      <c r="I11" s="657"/>
      <c r="J11" s="657"/>
      <c r="K11" s="657"/>
      <c r="L11" s="658"/>
      <c r="M11" s="632"/>
      <c r="N11" s="632" t="s">
        <v>4</v>
      </c>
      <c r="O11" s="647" t="s">
        <v>510</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781</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1047</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1028</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1048</v>
      </c>
      <c r="E22" s="640"/>
      <c r="F22" s="640"/>
      <c r="G22" s="640"/>
      <c r="H22" s="640"/>
      <c r="I22" s="640"/>
      <c r="J22" s="640"/>
      <c r="K22" s="640"/>
      <c r="L22" s="641"/>
      <c r="M22" s="621" t="s">
        <v>50</v>
      </c>
      <c r="N22" s="622"/>
      <c r="O22" s="639" t="s">
        <v>893</v>
      </c>
      <c r="P22" s="640"/>
      <c r="Q22" s="640"/>
      <c r="R22" s="640"/>
      <c r="S22" s="640"/>
      <c r="T22" s="640"/>
      <c r="U22" s="640"/>
      <c r="V22" s="640"/>
      <c r="W22" s="641"/>
    </row>
    <row r="23" spans="2:23" s="30" customFormat="1" ht="20.100000000000001" customHeight="1" x14ac:dyDescent="0.2">
      <c r="B23" s="662" t="s">
        <v>51</v>
      </c>
      <c r="C23" s="662" t="s">
        <v>47</v>
      </c>
      <c r="D23" s="647" t="s">
        <v>739</v>
      </c>
      <c r="E23" s="648"/>
      <c r="F23" s="663"/>
      <c r="G23" s="664"/>
      <c r="H23" s="664"/>
      <c r="I23" s="664"/>
      <c r="J23" s="664"/>
      <c r="K23" s="664"/>
      <c r="L23" s="665"/>
      <c r="M23" s="662" t="s">
        <v>51</v>
      </c>
      <c r="N23" s="662" t="s">
        <v>47</v>
      </c>
      <c r="O23" s="647" t="s">
        <v>739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893</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B2830110-65FA-411D-A2C7-F6C147279798}">
      <formula1>INDIRECT(D9)</formula1>
    </dataValidation>
    <dataValidation type="list" allowBlank="1" showInputMessage="1" showErrorMessage="1" sqref="D14:E14 D32:E32 O14:P14 O32:P32" xr:uid="{46DCEB66-F695-4F71-95D4-7441E129DF7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82DEFF-51B8-4DEA-B4AB-1AEDC3C544B9}">
          <x14:formula1>
            <xm:f>'(参考)リスト'!$G$16:$G$20</xm:f>
          </x14:formula1>
          <xm:sqref>D17:E17 D35:E35 O17:P17 O35:P35</xm:sqref>
        </x14:dataValidation>
        <x14:dataValidation type="list" allowBlank="1" showInputMessage="1" showErrorMessage="1" xr:uid="{5484F4CF-DFE9-4BAD-97D5-8F4083E0F909}">
          <x14:formula1>
            <xm:f>'(参考)リスト'!$B$16:$B$20</xm:f>
          </x14:formula1>
          <xm:sqref>D9:E10 D27:E28 O9:P10 O27:P28</xm:sqref>
        </x14:dataValidation>
        <x14:dataValidation type="list" allowBlank="1" showInputMessage="1" showErrorMessage="1" xr:uid="{C26EAB44-33DE-453E-BF7C-24E97518B919}">
          <x14:formula1>
            <xm:f>'(参考)リスト'!$F$16:$F$21</xm:f>
          </x14:formula1>
          <xm:sqref>E15:E16 E33:E34 P15:P16 P33:P34</xm:sqref>
        </x14:dataValidation>
        <x14:dataValidation type="list" allowBlank="1" showInputMessage="1" showErrorMessage="1" xr:uid="{33DF491D-5381-4379-8FB4-CD245060C26D}">
          <x14:formula1>
            <xm:f>'(参考)リスト'!$D$16:$D$18</xm:f>
          </x14:formula1>
          <xm:sqref>D13:E13 D31:E31 O13:P13 O31:P31</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2F573-8583-40B5-8268-F4BECED70A4B}">
  <dimension ref="B1:Y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739</v>
      </c>
      <c r="E5" s="648"/>
      <c r="F5" s="663"/>
      <c r="G5" s="664"/>
      <c r="H5" s="664"/>
      <c r="I5" s="664"/>
      <c r="J5" s="664"/>
      <c r="K5" s="664"/>
      <c r="L5" s="665"/>
      <c r="M5" s="662" t="s">
        <v>51</v>
      </c>
      <c r="N5" s="662" t="s">
        <v>47</v>
      </c>
      <c r="O5" s="647" t="s">
        <v>739</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512</v>
      </c>
      <c r="E11" s="648"/>
      <c r="F11" s="656"/>
      <c r="G11" s="657"/>
      <c r="H11" s="657"/>
      <c r="I11" s="657"/>
      <c r="J11" s="657"/>
      <c r="K11" s="657"/>
      <c r="L11" s="658"/>
      <c r="M11" s="632"/>
      <c r="N11" s="632" t="s">
        <v>4</v>
      </c>
      <c r="O11" s="647" t="s">
        <v>515</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62</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62</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1049</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1050</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912</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930</v>
      </c>
      <c r="E22" s="640"/>
      <c r="F22" s="640"/>
      <c r="G22" s="640"/>
      <c r="H22" s="640"/>
      <c r="I22" s="640"/>
      <c r="J22" s="640"/>
      <c r="K22" s="640"/>
      <c r="L22" s="641"/>
      <c r="M22" s="621" t="s">
        <v>50</v>
      </c>
      <c r="N22" s="622"/>
      <c r="O22" s="639" t="s">
        <v>1240</v>
      </c>
      <c r="P22" s="640"/>
      <c r="Q22" s="640"/>
      <c r="R22" s="640"/>
      <c r="S22" s="640"/>
      <c r="T22" s="640"/>
      <c r="U22" s="640"/>
      <c r="V22" s="640"/>
      <c r="W22" s="641"/>
    </row>
    <row r="23" spans="2:23" s="30" customFormat="1" ht="20.100000000000001" customHeight="1" x14ac:dyDescent="0.2">
      <c r="B23" s="662" t="s">
        <v>51</v>
      </c>
      <c r="C23" s="662" t="s">
        <v>47</v>
      </c>
      <c r="D23" s="647" t="s">
        <v>739</v>
      </c>
      <c r="E23" s="648"/>
      <c r="F23" s="663"/>
      <c r="G23" s="664"/>
      <c r="H23" s="664"/>
      <c r="I23" s="664"/>
      <c r="J23" s="664"/>
      <c r="K23" s="664"/>
      <c r="L23" s="665"/>
      <c r="M23" s="662" t="s">
        <v>51</v>
      </c>
      <c r="N23" s="662" t="s">
        <v>47</v>
      </c>
      <c r="O23" s="647" t="s">
        <v>739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6</v>
      </c>
      <c r="E25" s="635"/>
      <c r="F25" s="656"/>
      <c r="G25" s="657"/>
      <c r="H25" s="657"/>
      <c r="I25" s="657"/>
      <c r="J25" s="657"/>
      <c r="K25" s="657"/>
      <c r="L25" s="658"/>
      <c r="M25" s="632"/>
      <c r="N25" s="632" t="s">
        <v>2</v>
      </c>
      <c r="O25" s="634">
        <v>7</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515</v>
      </c>
      <c r="E29" s="648"/>
      <c r="F29" s="656"/>
      <c r="G29" s="657"/>
      <c r="H29" s="657"/>
      <c r="I29" s="657"/>
      <c r="J29" s="657"/>
      <c r="K29" s="657"/>
      <c r="L29" s="658"/>
      <c r="M29" s="632"/>
      <c r="N29" s="632" t="s">
        <v>4</v>
      </c>
      <c r="O29" s="647" t="s">
        <v>515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62</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62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1051</v>
      </c>
      <c r="F36" s="188"/>
      <c r="G36" s="188"/>
      <c r="H36" s="188"/>
      <c r="I36" s="188"/>
      <c r="J36" s="188"/>
      <c r="K36" s="188"/>
      <c r="L36" s="189"/>
      <c r="M36" s="621" t="s">
        <v>7</v>
      </c>
      <c r="N36" s="638"/>
      <c r="O36" s="622"/>
      <c r="P36" s="238" t="s">
        <v>1053</v>
      </c>
      <c r="Q36" s="188"/>
      <c r="R36" s="188"/>
      <c r="S36" s="188"/>
      <c r="T36" s="188"/>
      <c r="U36" s="188"/>
      <c r="V36" s="188"/>
      <c r="W36" s="189"/>
    </row>
    <row r="37" spans="2:24" s="30" customFormat="1" ht="17.100000000000001" customHeight="1" x14ac:dyDescent="0.2">
      <c r="B37" s="628" t="s">
        <v>54</v>
      </c>
      <c r="C37" s="629"/>
      <c r="D37" s="630"/>
      <c r="E37" s="626" t="s">
        <v>1052</v>
      </c>
      <c r="F37" s="627"/>
      <c r="G37" s="627"/>
      <c r="H37" s="627"/>
      <c r="I37" s="627"/>
      <c r="J37" s="627"/>
      <c r="K37" s="627"/>
      <c r="L37" s="631"/>
      <c r="M37" s="628" t="s">
        <v>54</v>
      </c>
      <c r="N37" s="629"/>
      <c r="O37" s="630"/>
      <c r="P37" s="626" t="s">
        <v>1054</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1254</v>
      </c>
      <c r="E40" s="640"/>
      <c r="F40" s="640"/>
      <c r="G40" s="640"/>
      <c r="H40" s="640"/>
      <c r="I40" s="640"/>
      <c r="J40" s="640"/>
      <c r="K40" s="640"/>
      <c r="L40" s="641"/>
      <c r="M40" s="621" t="s">
        <v>50</v>
      </c>
      <c r="N40" s="622"/>
      <c r="O40" s="639" t="s">
        <v>1055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D59226C3-15AF-4833-91E4-85D56E0F6CC3}">
      <formula1>INDIRECT(D13)</formula1>
    </dataValidation>
    <dataValidation type="list" allowBlank="1" showInputMessage="1" showErrorMessage="1" sqref="D11:E12 D29:E30 O11:P12 O29:P30" xr:uid="{C0C351A0-836D-41E8-A368-DE7AFB426578}">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1FB9AF0-2C35-4434-BC7B-C3EF14A974CE}">
          <x14:formula1>
            <xm:f>'(参考)リスト'!$D$16:$D$18</xm:f>
          </x14:formula1>
          <xm:sqref>D13:E13 D31:E31 O13:P13 O31:P31</xm:sqref>
        </x14:dataValidation>
        <x14:dataValidation type="list" allowBlank="1" showInputMessage="1" showErrorMessage="1" xr:uid="{ADCFA053-279E-4BC0-AD6B-97B15BBB0B13}">
          <x14:formula1>
            <xm:f>'(参考)リスト'!$F$16:$F$21</xm:f>
          </x14:formula1>
          <xm:sqref>E15:E16 E33:E34 P15:P16 P33:P34</xm:sqref>
        </x14:dataValidation>
        <x14:dataValidation type="list" allowBlank="1" showInputMessage="1" showErrorMessage="1" xr:uid="{07578242-373F-4080-B9E8-4F21A487EFE5}">
          <x14:formula1>
            <xm:f>'(参考)リスト'!$B$16:$B$20</xm:f>
          </x14:formula1>
          <xm:sqref>D9:E10 D27:E28 O9:P10 O27:P28</xm:sqref>
        </x14:dataValidation>
        <x14:dataValidation type="list" allowBlank="1" showInputMessage="1" showErrorMessage="1" xr:uid="{3FA750C2-D5AD-448D-8D04-F734A4EA1A50}">
          <x14:formula1>
            <xm:f>'(参考)リスト'!$G$16:$G$20</xm:f>
          </x14:formula1>
          <xm:sqref>D17:E17 D35:E35 O17:P17 O35:P35</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7DE4F-AB97-4305-B77B-F4AC126DDD4A}">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739</v>
      </c>
      <c r="E5" s="648"/>
      <c r="F5" s="663"/>
      <c r="G5" s="664"/>
      <c r="H5" s="664"/>
      <c r="I5" s="664"/>
      <c r="J5" s="664"/>
      <c r="K5" s="664"/>
      <c r="L5" s="665"/>
      <c r="M5" s="662" t="s">
        <v>51</v>
      </c>
      <c r="N5" s="662" t="s">
        <v>47</v>
      </c>
      <c r="O5" s="647" t="s">
        <v>739</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8</v>
      </c>
      <c r="E7" s="635"/>
      <c r="F7" s="656"/>
      <c r="G7" s="657"/>
      <c r="H7" s="657"/>
      <c r="I7" s="657"/>
      <c r="J7" s="657"/>
      <c r="K7" s="657"/>
      <c r="L7" s="658"/>
      <c r="M7" s="632"/>
      <c r="N7" s="632" t="s">
        <v>2</v>
      </c>
      <c r="O7" s="634">
        <v>9</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509</v>
      </c>
      <c r="E11" s="648"/>
      <c r="F11" s="656"/>
      <c r="G11" s="657"/>
      <c r="H11" s="657"/>
      <c r="I11" s="657"/>
      <c r="J11" s="657"/>
      <c r="K11" s="657"/>
      <c r="L11" s="658"/>
      <c r="M11" s="632"/>
      <c r="N11" s="632" t="s">
        <v>4</v>
      </c>
      <c r="O11" s="647" t="s">
        <v>375</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359</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38" t="s">
        <v>1056</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892</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895</v>
      </c>
      <c r="E22" s="640"/>
      <c r="F22" s="640"/>
      <c r="G22" s="640"/>
      <c r="H22" s="640"/>
      <c r="I22" s="640"/>
      <c r="J22" s="640"/>
      <c r="K22" s="640"/>
      <c r="L22" s="641"/>
      <c r="M22" s="621" t="s">
        <v>50</v>
      </c>
      <c r="N22" s="622"/>
      <c r="O22" s="639" t="s">
        <v>898</v>
      </c>
      <c r="P22" s="640"/>
      <c r="Q22" s="640"/>
      <c r="R22" s="640"/>
      <c r="S22" s="640"/>
      <c r="T22" s="640"/>
      <c r="U22" s="640"/>
      <c r="V22" s="640"/>
      <c r="W22" s="641"/>
    </row>
    <row r="23" spans="2:23" s="30" customFormat="1" ht="20.100000000000001" customHeight="1" x14ac:dyDescent="0.2">
      <c r="B23" s="662" t="s">
        <v>51</v>
      </c>
      <c r="C23" s="662" t="s">
        <v>47</v>
      </c>
      <c r="D23" s="647" t="s">
        <v>740</v>
      </c>
      <c r="E23" s="648"/>
      <c r="F23" s="663"/>
      <c r="G23" s="664"/>
      <c r="H23" s="664"/>
      <c r="I23" s="664"/>
      <c r="J23" s="664"/>
      <c r="K23" s="664"/>
      <c r="L23" s="665"/>
      <c r="M23" s="662" t="s">
        <v>51</v>
      </c>
      <c r="N23" s="662" t="s">
        <v>47</v>
      </c>
      <c r="O23" s="647" t="s">
        <v>740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892</v>
      </c>
      <c r="F36" s="188"/>
      <c r="G36" s="188"/>
      <c r="H36" s="188"/>
      <c r="I36" s="188"/>
      <c r="J36" s="188"/>
      <c r="K36" s="188"/>
      <c r="L36" s="189"/>
      <c r="M36" s="621" t="s">
        <v>7</v>
      </c>
      <c r="N36" s="638"/>
      <c r="O36" s="622"/>
      <c r="P36" s="219" t="s">
        <v>892</v>
      </c>
      <c r="Q36" s="188"/>
      <c r="R36" s="188"/>
      <c r="S36" s="188"/>
      <c r="T36" s="188"/>
      <c r="U36" s="188"/>
      <c r="V36" s="188"/>
      <c r="W36" s="189"/>
    </row>
    <row r="37" spans="2:24" s="30" customFormat="1" ht="17.100000000000001" customHeight="1" x14ac:dyDescent="0.2">
      <c r="B37" s="628" t="s">
        <v>54</v>
      </c>
      <c r="C37" s="629"/>
      <c r="D37" s="630"/>
      <c r="E37" s="626" t="s">
        <v>893</v>
      </c>
      <c r="F37" s="627"/>
      <c r="G37" s="627"/>
      <c r="H37" s="627"/>
      <c r="I37" s="627"/>
      <c r="J37" s="627"/>
      <c r="K37" s="627"/>
      <c r="L37" s="631"/>
      <c r="M37" s="628" t="s">
        <v>54</v>
      </c>
      <c r="N37" s="629"/>
      <c r="O37" s="630"/>
      <c r="P37" s="626" t="s">
        <v>893</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893</v>
      </c>
      <c r="E40" s="640"/>
      <c r="F40" s="640"/>
      <c r="G40" s="640"/>
      <c r="H40" s="640"/>
      <c r="I40" s="640"/>
      <c r="J40" s="640"/>
      <c r="K40" s="640"/>
      <c r="L40" s="641"/>
      <c r="M40" s="621" t="s">
        <v>50</v>
      </c>
      <c r="N40" s="622"/>
      <c r="O40" s="639" t="s">
        <v>893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DB896F6A-B73A-4FA9-9D62-65A070199EDD}">
      <formula1>INDIRECT(D9)</formula1>
    </dataValidation>
    <dataValidation type="list" allowBlank="1" showInputMessage="1" showErrorMessage="1" sqref="D14:E14 D32:E32 O14:P14 O32:P32" xr:uid="{1B1E2D19-398A-4EE5-8F21-A92AFA29B97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AFCC9D7-F7F0-46FE-8963-4C0CB26358A3}">
          <x14:formula1>
            <xm:f>'(参考)リスト'!$G$16:$G$20</xm:f>
          </x14:formula1>
          <xm:sqref>D17:E17 D35:E35 O17:P17 O35:P35</xm:sqref>
        </x14:dataValidation>
        <x14:dataValidation type="list" allowBlank="1" showInputMessage="1" showErrorMessage="1" xr:uid="{BB6047BE-A518-4038-B3E5-B5797A00BE18}">
          <x14:formula1>
            <xm:f>'(参考)リスト'!$B$16:$B$20</xm:f>
          </x14:formula1>
          <xm:sqref>D9:E10 D27:E28 O9:P10 O27:P28</xm:sqref>
        </x14:dataValidation>
        <x14:dataValidation type="list" allowBlank="1" showInputMessage="1" showErrorMessage="1" xr:uid="{1EFE01F4-C921-4BDF-AD91-4A78939EEDD8}">
          <x14:formula1>
            <xm:f>'(参考)リスト'!$F$16:$F$21</xm:f>
          </x14:formula1>
          <xm:sqref>E15:E16 E33:E34 P15:P16 P33:P34</xm:sqref>
        </x14:dataValidation>
        <x14:dataValidation type="list" allowBlank="1" showInputMessage="1" showErrorMessage="1" xr:uid="{22FDE7E5-6289-4D31-9EA7-352267A4A74B}">
          <x14:formula1>
            <xm:f>'(参考)リスト'!$D$16:$D$18</xm:f>
          </x14:formula1>
          <xm:sqref>D13:E13 D31:E31 O13:P13 O31:P31</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B799D-6C64-452A-8CFD-8FBFF39DDB9F}">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740</v>
      </c>
      <c r="E5" s="648"/>
      <c r="F5" s="663"/>
      <c r="G5" s="664"/>
      <c r="H5" s="664"/>
      <c r="I5" s="664"/>
      <c r="J5" s="664"/>
      <c r="K5" s="664"/>
      <c r="L5" s="665"/>
      <c r="M5" s="662" t="s">
        <v>51</v>
      </c>
      <c r="N5" s="662" t="s">
        <v>47</v>
      </c>
      <c r="O5" s="647" t="s">
        <v>740</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510</v>
      </c>
      <c r="E11" s="648"/>
      <c r="F11" s="656"/>
      <c r="G11" s="657"/>
      <c r="H11" s="657"/>
      <c r="I11" s="657"/>
      <c r="J11" s="657"/>
      <c r="K11" s="657"/>
      <c r="L11" s="658"/>
      <c r="M11" s="632"/>
      <c r="N11" s="632" t="s">
        <v>4</v>
      </c>
      <c r="O11" s="647" t="s">
        <v>510</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892</v>
      </c>
      <c r="F18" s="188"/>
      <c r="G18" s="188"/>
      <c r="H18" s="188"/>
      <c r="I18" s="188"/>
      <c r="J18" s="188"/>
      <c r="K18" s="188"/>
      <c r="L18" s="189"/>
      <c r="M18" s="621" t="s">
        <v>7</v>
      </c>
      <c r="N18" s="638"/>
      <c r="O18" s="622"/>
      <c r="P18" s="219" t="s">
        <v>892</v>
      </c>
      <c r="Q18" s="188"/>
      <c r="R18" s="188"/>
      <c r="S18" s="188"/>
      <c r="T18" s="188"/>
      <c r="U18" s="188"/>
      <c r="V18" s="188"/>
      <c r="W18" s="189"/>
    </row>
    <row r="19" spans="2:23" s="30" customFormat="1" ht="17.100000000000001" customHeight="1" x14ac:dyDescent="0.2">
      <c r="B19" s="628" t="s">
        <v>54</v>
      </c>
      <c r="C19" s="629"/>
      <c r="D19" s="630"/>
      <c r="E19" s="626" t="s">
        <v>893</v>
      </c>
      <c r="F19" s="627"/>
      <c r="G19" s="627"/>
      <c r="H19" s="627"/>
      <c r="I19" s="627"/>
      <c r="J19" s="627"/>
      <c r="K19" s="627"/>
      <c r="L19" s="631"/>
      <c r="M19" s="628" t="s">
        <v>54</v>
      </c>
      <c r="N19" s="629"/>
      <c r="O19" s="630"/>
      <c r="P19" s="626" t="s">
        <v>893</v>
      </c>
      <c r="Q19" s="627"/>
      <c r="R19" s="627"/>
      <c r="S19" s="627"/>
      <c r="T19" s="627"/>
      <c r="U19" s="627"/>
      <c r="V19" s="627"/>
      <c r="W19" s="631"/>
    </row>
    <row r="20" spans="2:23" s="30" customFormat="1" ht="17.100000000000001" customHeight="1" x14ac:dyDescent="0.2">
      <c r="B20" s="623" t="s">
        <v>282</v>
      </c>
      <c r="C20" s="624"/>
      <c r="D20" s="625"/>
      <c r="E20" s="626" t="s">
        <v>894</v>
      </c>
      <c r="F20" s="627"/>
      <c r="G20" s="627"/>
      <c r="H20" s="600"/>
      <c r="I20" s="600"/>
      <c r="J20" s="600"/>
      <c r="K20" s="600"/>
      <c r="L20" s="601"/>
      <c r="M20" s="623" t="s">
        <v>282</v>
      </c>
      <c r="N20" s="624"/>
      <c r="O20" s="625"/>
      <c r="P20" s="626" t="s">
        <v>894</v>
      </c>
      <c r="Q20" s="627"/>
      <c r="R20" s="627"/>
      <c r="S20" s="600"/>
      <c r="T20" s="600"/>
      <c r="U20" s="600"/>
      <c r="V20" s="600"/>
      <c r="W20" s="601"/>
    </row>
    <row r="21" spans="2:23" s="30" customFormat="1" ht="17.100000000000001" customHeight="1" x14ac:dyDescent="0.2">
      <c r="B21" s="623" t="s">
        <v>302</v>
      </c>
      <c r="C21" s="624"/>
      <c r="D21" s="625"/>
      <c r="E21" s="626" t="s">
        <v>894</v>
      </c>
      <c r="F21" s="627"/>
      <c r="G21" s="627"/>
      <c r="H21" s="645" t="s">
        <v>8</v>
      </c>
      <c r="I21" s="646"/>
      <c r="J21" s="642"/>
      <c r="K21" s="643"/>
      <c r="L21" s="644"/>
      <c r="M21" s="623" t="s">
        <v>302</v>
      </c>
      <c r="N21" s="624"/>
      <c r="O21" s="625"/>
      <c r="P21" s="626" t="s">
        <v>894</v>
      </c>
      <c r="Q21" s="627"/>
      <c r="R21" s="627"/>
      <c r="S21" s="645" t="s">
        <v>8</v>
      </c>
      <c r="T21" s="646"/>
      <c r="U21" s="642"/>
      <c r="V21" s="643"/>
      <c r="W21" s="644"/>
    </row>
    <row r="22" spans="2:23" s="30" customFormat="1" ht="17.100000000000001" customHeight="1" x14ac:dyDescent="0.2">
      <c r="B22" s="621" t="s">
        <v>50</v>
      </c>
      <c r="C22" s="622"/>
      <c r="D22" s="639" t="s">
        <v>893</v>
      </c>
      <c r="E22" s="640"/>
      <c r="F22" s="640"/>
      <c r="G22" s="640"/>
      <c r="H22" s="640"/>
      <c r="I22" s="640"/>
      <c r="J22" s="640"/>
      <c r="K22" s="640"/>
      <c r="L22" s="641"/>
      <c r="M22" s="621" t="s">
        <v>50</v>
      </c>
      <c r="N22" s="622"/>
      <c r="O22" s="639" t="s">
        <v>893</v>
      </c>
      <c r="P22" s="640"/>
      <c r="Q22" s="640"/>
      <c r="R22" s="640"/>
      <c r="S22" s="640"/>
      <c r="T22" s="640"/>
      <c r="U22" s="640"/>
      <c r="V22" s="640"/>
      <c r="W22" s="641"/>
    </row>
    <row r="23" spans="2:23" s="30" customFormat="1" ht="20.100000000000001" customHeight="1" x14ac:dyDescent="0.2">
      <c r="B23" s="662" t="s">
        <v>51</v>
      </c>
      <c r="C23" s="662" t="s">
        <v>47</v>
      </c>
      <c r="D23" s="647" t="s">
        <v>740</v>
      </c>
      <c r="E23" s="648"/>
      <c r="F23" s="663"/>
      <c r="G23" s="664"/>
      <c r="H23" s="664"/>
      <c r="I23" s="664"/>
      <c r="J23" s="664"/>
      <c r="K23" s="664"/>
      <c r="L23" s="665"/>
      <c r="M23" s="662" t="s">
        <v>51</v>
      </c>
      <c r="N23" s="662" t="s">
        <v>47</v>
      </c>
      <c r="O23" s="647" t="s">
        <v>740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516</v>
      </c>
      <c r="E29" s="648"/>
      <c r="F29" s="656"/>
      <c r="G29" s="657"/>
      <c r="H29" s="657"/>
      <c r="I29" s="657"/>
      <c r="J29" s="657"/>
      <c r="K29" s="657"/>
      <c r="L29" s="658"/>
      <c r="M29" s="632"/>
      <c r="N29" s="632" t="s">
        <v>4</v>
      </c>
      <c r="O29" s="647" t="s">
        <v>516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540</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781</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1057</v>
      </c>
      <c r="F36" s="188"/>
      <c r="G36" s="188"/>
      <c r="H36" s="188"/>
      <c r="I36" s="188"/>
      <c r="J36" s="188"/>
      <c r="K36" s="188"/>
      <c r="L36" s="189"/>
      <c r="M36" s="621" t="s">
        <v>7</v>
      </c>
      <c r="N36" s="638"/>
      <c r="O36" s="622"/>
      <c r="P36" s="238" t="s">
        <v>1059</v>
      </c>
      <c r="Q36" s="188"/>
      <c r="R36" s="188"/>
      <c r="S36" s="188"/>
      <c r="T36" s="188"/>
      <c r="U36" s="188"/>
      <c r="V36" s="188"/>
      <c r="W36" s="189"/>
    </row>
    <row r="37" spans="2:24" s="30" customFormat="1" ht="17.100000000000001" customHeight="1" x14ac:dyDescent="0.2">
      <c r="B37" s="628" t="s">
        <v>54</v>
      </c>
      <c r="C37" s="629"/>
      <c r="D37" s="630"/>
      <c r="E37" s="626" t="s">
        <v>1058</v>
      </c>
      <c r="F37" s="627"/>
      <c r="G37" s="627"/>
      <c r="H37" s="627"/>
      <c r="I37" s="627"/>
      <c r="J37" s="627"/>
      <c r="K37" s="627"/>
      <c r="L37" s="631"/>
      <c r="M37" s="628" t="s">
        <v>54</v>
      </c>
      <c r="N37" s="629"/>
      <c r="O37" s="630"/>
      <c r="P37" s="626" t="s">
        <v>892</v>
      </c>
      <c r="Q37" s="627"/>
      <c r="R37" s="627"/>
      <c r="S37" s="627"/>
      <c r="T37" s="627"/>
      <c r="U37" s="627"/>
      <c r="V37" s="627"/>
      <c r="W37" s="631"/>
    </row>
    <row r="38" spans="2:24" s="30" customFormat="1" ht="17.100000000000001" customHeight="1" x14ac:dyDescent="0.2">
      <c r="B38" s="623" t="s">
        <v>282</v>
      </c>
      <c r="C38" s="624"/>
      <c r="D38" s="625"/>
      <c r="E38" s="626" t="s">
        <v>894</v>
      </c>
      <c r="F38" s="627"/>
      <c r="G38" s="627"/>
      <c r="H38" s="600"/>
      <c r="I38" s="600"/>
      <c r="J38" s="600"/>
      <c r="K38" s="600"/>
      <c r="L38" s="601"/>
      <c r="M38" s="623" t="s">
        <v>282</v>
      </c>
      <c r="N38" s="624"/>
      <c r="O38" s="625"/>
      <c r="P38" s="626" t="s">
        <v>894</v>
      </c>
      <c r="Q38" s="627"/>
      <c r="R38" s="627"/>
      <c r="S38" s="600"/>
      <c r="T38" s="600"/>
      <c r="U38" s="600"/>
      <c r="V38" s="600"/>
      <c r="W38" s="601"/>
    </row>
    <row r="39" spans="2:24" s="30" customFormat="1" ht="17.100000000000001" customHeight="1" x14ac:dyDescent="0.2">
      <c r="B39" s="623" t="s">
        <v>302</v>
      </c>
      <c r="C39" s="624"/>
      <c r="D39" s="625"/>
      <c r="E39" s="626" t="s">
        <v>894</v>
      </c>
      <c r="F39" s="627"/>
      <c r="G39" s="627"/>
      <c r="H39" s="645" t="s">
        <v>8</v>
      </c>
      <c r="I39" s="646"/>
      <c r="J39" s="642"/>
      <c r="K39" s="643"/>
      <c r="L39" s="644"/>
      <c r="M39" s="623" t="s">
        <v>302</v>
      </c>
      <c r="N39" s="624"/>
      <c r="O39" s="625"/>
      <c r="P39" s="626" t="s">
        <v>894</v>
      </c>
      <c r="Q39" s="627"/>
      <c r="R39" s="627"/>
      <c r="S39" s="645" t="s">
        <v>8</v>
      </c>
      <c r="T39" s="646"/>
      <c r="U39" s="642"/>
      <c r="V39" s="643"/>
      <c r="W39" s="644"/>
    </row>
    <row r="40" spans="2:24" s="30" customFormat="1" ht="17.100000000000001" customHeight="1" x14ac:dyDescent="0.2">
      <c r="B40" s="621" t="s">
        <v>50</v>
      </c>
      <c r="C40" s="622"/>
      <c r="D40" s="639" t="s">
        <v>1027</v>
      </c>
      <c r="E40" s="640"/>
      <c r="F40" s="640"/>
      <c r="G40" s="640"/>
      <c r="H40" s="640"/>
      <c r="I40" s="640"/>
      <c r="J40" s="640"/>
      <c r="K40" s="640"/>
      <c r="L40" s="641"/>
      <c r="M40" s="621" t="s">
        <v>50</v>
      </c>
      <c r="N40" s="622"/>
      <c r="O40" s="639" t="s">
        <v>1036</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68EACEF5-0380-4296-B1DA-67A5DCFC295A}">
      <formula1>INDIRECT(D13)</formula1>
    </dataValidation>
    <dataValidation type="list" allowBlank="1" showInputMessage="1" showErrorMessage="1" sqref="D11:E12 D29:E30 O11:P12 O29:P30" xr:uid="{2B151ED7-7CDB-4519-BF08-D25157C1C63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C36FE51-91D9-4A20-98A2-8ABDF936A653}">
          <x14:formula1>
            <xm:f>'(参考)リスト'!$D$16:$D$18</xm:f>
          </x14:formula1>
          <xm:sqref>D13:E13 D31:E31 O13:P13 O31:P31</xm:sqref>
        </x14:dataValidation>
        <x14:dataValidation type="list" allowBlank="1" showInputMessage="1" showErrorMessage="1" xr:uid="{3B5FE2FC-CDCA-4526-A02F-89B153EFBA6F}">
          <x14:formula1>
            <xm:f>'(参考)リスト'!$F$16:$F$21</xm:f>
          </x14:formula1>
          <xm:sqref>E15:E16 E33:E34 P15:P16 P33:P34</xm:sqref>
        </x14:dataValidation>
        <x14:dataValidation type="list" allowBlank="1" showInputMessage="1" showErrorMessage="1" xr:uid="{08D78D74-5581-4079-825E-59C0EB076EDC}">
          <x14:formula1>
            <xm:f>'(参考)リスト'!$B$16:$B$20</xm:f>
          </x14:formula1>
          <xm:sqref>D9:E10 D27:E28 O9:P10 O27:P28</xm:sqref>
        </x14:dataValidation>
        <x14:dataValidation type="list" allowBlank="1" showInputMessage="1" showErrorMessage="1" xr:uid="{79B75CEF-D599-473D-B5F6-DFC400B817B9}">
          <x14:formula1>
            <xm:f>'(参考)リスト'!$G$16:$G$20</xm:f>
          </x14:formula1>
          <xm:sqref>D17:E17 D35:E35 O17:P17 O35:P35</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3E6FF-209E-431C-9A3B-204E3E686F67}">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740</v>
      </c>
      <c r="E5" s="648"/>
      <c r="F5" s="663"/>
      <c r="G5" s="664"/>
      <c r="H5" s="664"/>
      <c r="I5" s="664"/>
      <c r="J5" s="664"/>
      <c r="K5" s="664"/>
      <c r="L5" s="665"/>
      <c r="M5" s="662" t="s">
        <v>51</v>
      </c>
      <c r="N5" s="662" t="s">
        <v>47</v>
      </c>
      <c r="O5" s="647" t="s">
        <v>740</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7</v>
      </c>
      <c r="E7" s="635"/>
      <c r="F7" s="656"/>
      <c r="G7" s="657"/>
      <c r="H7" s="657"/>
      <c r="I7" s="657"/>
      <c r="J7" s="657"/>
      <c r="K7" s="657"/>
      <c r="L7" s="658"/>
      <c r="M7" s="632"/>
      <c r="N7" s="632" t="s">
        <v>2</v>
      </c>
      <c r="O7" s="634">
        <v>8</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516</v>
      </c>
      <c r="E11" s="648"/>
      <c r="F11" s="656"/>
      <c r="G11" s="657"/>
      <c r="H11" s="657"/>
      <c r="I11" s="657"/>
      <c r="J11" s="657"/>
      <c r="K11" s="657"/>
      <c r="L11" s="658"/>
      <c r="M11" s="632"/>
      <c r="N11" s="632" t="s">
        <v>4</v>
      </c>
      <c r="O11" s="647" t="s">
        <v>516</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540</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781</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1060</v>
      </c>
      <c r="F18" s="188"/>
      <c r="G18" s="188"/>
      <c r="H18" s="188"/>
      <c r="I18" s="188"/>
      <c r="J18" s="188"/>
      <c r="K18" s="188"/>
      <c r="L18" s="189"/>
      <c r="M18" s="621" t="s">
        <v>7</v>
      </c>
      <c r="N18" s="638"/>
      <c r="O18" s="622"/>
      <c r="P18" s="238" t="s">
        <v>1064</v>
      </c>
      <c r="Q18" s="188"/>
      <c r="R18" s="188"/>
      <c r="S18" s="188"/>
      <c r="T18" s="188"/>
      <c r="U18" s="188"/>
      <c r="V18" s="188"/>
      <c r="W18" s="189"/>
    </row>
    <row r="19" spans="2:23" s="30" customFormat="1" ht="17.100000000000001" customHeight="1" x14ac:dyDescent="0.2">
      <c r="B19" s="628" t="s">
        <v>54</v>
      </c>
      <c r="C19" s="629"/>
      <c r="D19" s="630"/>
      <c r="E19" s="626" t="s">
        <v>1061</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1063</v>
      </c>
      <c r="E22" s="640"/>
      <c r="F22" s="640"/>
      <c r="G22" s="640"/>
      <c r="H22" s="640"/>
      <c r="I22" s="640"/>
      <c r="J22" s="640"/>
      <c r="K22" s="640"/>
      <c r="L22" s="641"/>
      <c r="M22" s="621" t="s">
        <v>50</v>
      </c>
      <c r="N22" s="622"/>
      <c r="O22" s="639" t="s">
        <v>1066</v>
      </c>
      <c r="P22" s="640"/>
      <c r="Q22" s="640"/>
      <c r="R22" s="640"/>
      <c r="S22" s="640"/>
      <c r="T22" s="640"/>
      <c r="U22" s="640"/>
      <c r="V22" s="640"/>
      <c r="W22" s="641"/>
    </row>
    <row r="23" spans="2:23" s="30" customFormat="1" ht="20.100000000000001" customHeight="1" x14ac:dyDescent="0.2">
      <c r="B23" s="662" t="s">
        <v>51</v>
      </c>
      <c r="C23" s="662" t="s">
        <v>47</v>
      </c>
      <c r="D23" s="647" t="s">
        <v>740</v>
      </c>
      <c r="E23" s="648"/>
      <c r="F23" s="663"/>
      <c r="G23" s="664"/>
      <c r="H23" s="664"/>
      <c r="I23" s="664"/>
      <c r="J23" s="664"/>
      <c r="K23" s="664"/>
      <c r="L23" s="665"/>
      <c r="M23" s="662" t="s">
        <v>51</v>
      </c>
      <c r="N23" s="662" t="s">
        <v>47</v>
      </c>
      <c r="O23" s="647" t="s">
        <v>740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9</v>
      </c>
      <c r="E25" s="635"/>
      <c r="F25" s="656"/>
      <c r="G25" s="657"/>
      <c r="H25" s="657"/>
      <c r="I25" s="657"/>
      <c r="J25" s="657"/>
      <c r="K25" s="657"/>
      <c r="L25" s="658"/>
      <c r="M25" s="632"/>
      <c r="N25" s="632" t="s">
        <v>2</v>
      </c>
      <c r="O25" s="634">
        <v>10</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516</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540</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781</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1067</v>
      </c>
      <c r="F36" s="188"/>
      <c r="G36" s="188"/>
      <c r="H36" s="188"/>
      <c r="I36" s="188"/>
      <c r="J36" s="188"/>
      <c r="K36" s="188"/>
      <c r="L36" s="189"/>
      <c r="M36" s="621" t="s">
        <v>7</v>
      </c>
      <c r="N36" s="638"/>
      <c r="O36" s="622"/>
      <c r="P36" s="238" t="s">
        <v>1070</v>
      </c>
      <c r="Q36" s="188"/>
      <c r="R36" s="188"/>
      <c r="S36" s="188"/>
      <c r="T36" s="188"/>
      <c r="U36" s="188"/>
      <c r="V36" s="188"/>
      <c r="W36" s="189"/>
    </row>
    <row r="37" spans="2:24" s="30" customFormat="1" ht="17.100000000000001" customHeight="1" x14ac:dyDescent="0.2">
      <c r="B37" s="628" t="s">
        <v>54</v>
      </c>
      <c r="C37" s="629"/>
      <c r="D37" s="630"/>
      <c r="E37" s="626" t="s">
        <v>1068</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1069</v>
      </c>
      <c r="E40" s="640"/>
      <c r="F40" s="640"/>
      <c r="G40" s="640"/>
      <c r="H40" s="640"/>
      <c r="I40" s="640"/>
      <c r="J40" s="640"/>
      <c r="K40" s="640"/>
      <c r="L40" s="641"/>
      <c r="M40" s="621" t="s">
        <v>50</v>
      </c>
      <c r="N40" s="622"/>
      <c r="O40" s="639" t="s">
        <v>1071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11445174-452D-4CED-B931-F89C1A62A7B5}">
      <formula1>INDIRECT(D9)</formula1>
    </dataValidation>
    <dataValidation type="list" allowBlank="1" showInputMessage="1" showErrorMessage="1" sqref="D14:E14 D32:E32 O14:P14 O32:P32" xr:uid="{E1B4AAAC-9CBE-4C2C-833A-1866AECB04AE}">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87B74C6-B577-410B-837F-DD30D012D902}">
          <x14:formula1>
            <xm:f>'(参考)リスト'!$G$16:$G$20</xm:f>
          </x14:formula1>
          <xm:sqref>D17:E17 D35:E35 O17:P17 O35:P35</xm:sqref>
        </x14:dataValidation>
        <x14:dataValidation type="list" allowBlank="1" showInputMessage="1" showErrorMessage="1" xr:uid="{9F0CAEC1-906E-4946-9E46-0D2A9B072F91}">
          <x14:formula1>
            <xm:f>'(参考)リスト'!$B$16:$B$20</xm:f>
          </x14:formula1>
          <xm:sqref>D9:E10 D27:E28 O9:P10 O27:P28</xm:sqref>
        </x14:dataValidation>
        <x14:dataValidation type="list" allowBlank="1" showInputMessage="1" showErrorMessage="1" xr:uid="{AFC79C04-4CD7-4BF8-A5E9-8A5F97AF2793}">
          <x14:formula1>
            <xm:f>'(参考)リスト'!$F$16:$F$21</xm:f>
          </x14:formula1>
          <xm:sqref>E15:E16 E33:E34 P15:P16 P33:P34</xm:sqref>
        </x14:dataValidation>
        <x14:dataValidation type="list" allowBlank="1" showInputMessage="1" showErrorMessage="1" xr:uid="{D2884683-86A2-4FFD-B6AA-5DA463C3104A}">
          <x14:formula1>
            <xm:f>'(参考)リスト'!$D$16:$D$18</xm:f>
          </x14:formula1>
          <xm:sqref>D13:E13 D31:E31 O13:P13 O31:P31</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B628-249C-437D-807B-6EF0B141D235}">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740</v>
      </c>
      <c r="E5" s="648"/>
      <c r="F5" s="663"/>
      <c r="G5" s="664"/>
      <c r="H5" s="664"/>
      <c r="I5" s="664"/>
      <c r="J5" s="664"/>
      <c r="K5" s="664"/>
      <c r="L5" s="665"/>
      <c r="M5" s="662" t="s">
        <v>51</v>
      </c>
      <c r="N5" s="662" t="s">
        <v>47</v>
      </c>
      <c r="O5" s="647" t="s">
        <v>740</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11</v>
      </c>
      <c r="E7" s="635"/>
      <c r="F7" s="656"/>
      <c r="G7" s="657"/>
      <c r="H7" s="657"/>
      <c r="I7" s="657"/>
      <c r="J7" s="657"/>
      <c r="K7" s="657"/>
      <c r="L7" s="658"/>
      <c r="M7" s="632"/>
      <c r="N7" s="632" t="s">
        <v>2</v>
      </c>
      <c r="O7" s="634">
        <v>12</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515</v>
      </c>
      <c r="E11" s="648"/>
      <c r="F11" s="656"/>
      <c r="G11" s="657"/>
      <c r="H11" s="657"/>
      <c r="I11" s="657"/>
      <c r="J11" s="657"/>
      <c r="K11" s="657"/>
      <c r="L11" s="658"/>
      <c r="M11" s="632"/>
      <c r="N11" s="632" t="s">
        <v>4</v>
      </c>
      <c r="O11" s="647" t="s">
        <v>509</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540</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781</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1072</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1073</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1063</v>
      </c>
      <c r="E22" s="640"/>
      <c r="F22" s="640"/>
      <c r="G22" s="640"/>
      <c r="H22" s="640"/>
      <c r="I22" s="640"/>
      <c r="J22" s="640"/>
      <c r="K22" s="640"/>
      <c r="L22" s="641"/>
      <c r="M22" s="621" t="s">
        <v>50</v>
      </c>
      <c r="N22" s="622"/>
      <c r="O22" s="639" t="s">
        <v>1065</v>
      </c>
      <c r="P22" s="640"/>
      <c r="Q22" s="640"/>
      <c r="R22" s="640"/>
      <c r="S22" s="640"/>
      <c r="T22" s="640"/>
      <c r="U22" s="640"/>
      <c r="V22" s="640"/>
      <c r="W22" s="641"/>
    </row>
    <row r="23" spans="2:23" s="30" customFormat="1" ht="20.100000000000001" customHeight="1" x14ac:dyDescent="0.2">
      <c r="B23" s="662" t="s">
        <v>51</v>
      </c>
      <c r="C23" s="662" t="s">
        <v>47</v>
      </c>
      <c r="D23" s="647" t="s">
        <v>740</v>
      </c>
      <c r="E23" s="648"/>
      <c r="F23" s="663"/>
      <c r="G23" s="664"/>
      <c r="H23" s="664"/>
      <c r="I23" s="664"/>
      <c r="J23" s="664"/>
      <c r="K23" s="664"/>
      <c r="L23" s="665"/>
      <c r="M23" s="662" t="s">
        <v>51</v>
      </c>
      <c r="N23" s="662" t="s">
        <v>47</v>
      </c>
      <c r="O23" s="647" t="s">
        <v>740</v>
      </c>
      <c r="P23" s="648"/>
      <c r="Q23" s="663"/>
      <c r="R23" s="664"/>
      <c r="S23" s="664"/>
      <c r="T23" s="664"/>
      <c r="U23" s="664"/>
      <c r="V23" s="664"/>
      <c r="W23" s="665"/>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13</v>
      </c>
      <c r="E25" s="635"/>
      <c r="F25" s="656"/>
      <c r="G25" s="657"/>
      <c r="H25" s="657"/>
      <c r="I25" s="657"/>
      <c r="J25" s="657"/>
      <c r="K25" s="657"/>
      <c r="L25" s="658"/>
      <c r="M25" s="632"/>
      <c r="N25" s="632" t="s">
        <v>2</v>
      </c>
      <c r="O25" s="634">
        <v>14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375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38" t="s">
        <v>1076</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1074</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1075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A13B3878-7F9D-4834-87AA-D9DADF0B6B4E}">
      <formula1>INDIRECT(D13)</formula1>
    </dataValidation>
    <dataValidation type="list" allowBlank="1" showInputMessage="1" showErrorMessage="1" sqref="D11:E12 D29:E30 O11:P12 O29:P30" xr:uid="{D8288B4B-F732-4364-A76F-2A5E17DD533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3748010-2A1C-4F91-948E-847985D92650}">
          <x14:formula1>
            <xm:f>'(参考)リスト'!$D$16:$D$18</xm:f>
          </x14:formula1>
          <xm:sqref>D13:E13 D31:E31 O13:P13 O31:P31</xm:sqref>
        </x14:dataValidation>
        <x14:dataValidation type="list" allowBlank="1" showInputMessage="1" showErrorMessage="1" xr:uid="{0A2C2E4C-BE2E-475E-B100-303DAB9D93AC}">
          <x14:formula1>
            <xm:f>'(参考)リスト'!$F$16:$F$21</xm:f>
          </x14:formula1>
          <xm:sqref>E15:E16 E33:E34 P15:P16 P33:P34</xm:sqref>
        </x14:dataValidation>
        <x14:dataValidation type="list" allowBlank="1" showInputMessage="1" showErrorMessage="1" xr:uid="{82CD578C-1060-45DD-80EA-0108C4F8A6E2}">
          <x14:formula1>
            <xm:f>'(参考)リスト'!$B$16:$B$20</xm:f>
          </x14:formula1>
          <xm:sqref>D9:E10 D27:E28 O9:P10 O27:P28</xm:sqref>
        </x14:dataValidation>
        <x14:dataValidation type="list" allowBlank="1" showInputMessage="1" showErrorMessage="1" xr:uid="{8BB95CEE-5015-441A-AF1A-DA162F524BD2}">
          <x14:formula1>
            <xm:f>'(参考)リスト'!$G$16:$G$20</xm:f>
          </x14:formula1>
          <xm:sqref>D17:E17 D35:E35 O17:P17 O35:P35</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03837-FE1D-4BC0-92BC-1F5DFBBD1593}">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741</v>
      </c>
      <c r="E5" s="648"/>
      <c r="F5" s="663"/>
      <c r="G5" s="664"/>
      <c r="H5" s="664"/>
      <c r="I5" s="664"/>
      <c r="J5" s="664"/>
      <c r="K5" s="664"/>
      <c r="L5" s="665"/>
      <c r="M5" s="662" t="s">
        <v>51</v>
      </c>
      <c r="N5" s="662" t="s">
        <v>47</v>
      </c>
      <c r="O5" s="647" t="s">
        <v>741</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510</v>
      </c>
      <c r="E11" s="648"/>
      <c r="F11" s="656"/>
      <c r="G11" s="657"/>
      <c r="H11" s="657"/>
      <c r="I11" s="657"/>
      <c r="J11" s="657"/>
      <c r="K11" s="657"/>
      <c r="L11" s="658"/>
      <c r="M11" s="632"/>
      <c r="N11" s="632" t="s">
        <v>4</v>
      </c>
      <c r="O11" s="647" t="s">
        <v>375</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359</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38" t="s">
        <v>1077</v>
      </c>
      <c r="Q18" s="188"/>
      <c r="R18" s="188"/>
      <c r="S18" s="188"/>
      <c r="T18" s="188"/>
      <c r="U18" s="188"/>
      <c r="V18" s="188"/>
      <c r="W18" s="189"/>
    </row>
    <row r="19" spans="2:23" s="30" customFormat="1" ht="17.100000000000001" customHeight="1" x14ac:dyDescent="0.2">
      <c r="B19" s="628" t="s">
        <v>54</v>
      </c>
      <c r="C19" s="629"/>
      <c r="D19" s="630"/>
      <c r="E19" s="626" t="s">
        <v>1074</v>
      </c>
      <c r="F19" s="627"/>
      <c r="G19" s="627"/>
      <c r="H19" s="627"/>
      <c r="I19" s="627"/>
      <c r="J19" s="627"/>
      <c r="K19" s="627"/>
      <c r="L19" s="631"/>
      <c r="M19" s="628" t="s">
        <v>54</v>
      </c>
      <c r="N19" s="629"/>
      <c r="O19" s="630"/>
      <c r="P19" s="626" t="s">
        <v>1074</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1065</v>
      </c>
      <c r="E22" s="640"/>
      <c r="F22" s="640"/>
      <c r="G22" s="640"/>
      <c r="H22" s="640"/>
      <c r="I22" s="640"/>
      <c r="J22" s="640"/>
      <c r="K22" s="640"/>
      <c r="L22" s="641"/>
      <c r="M22" s="621" t="s">
        <v>50</v>
      </c>
      <c r="N22" s="622"/>
      <c r="O22" s="639" t="s">
        <v>1075</v>
      </c>
      <c r="P22" s="640"/>
      <c r="Q22" s="640"/>
      <c r="R22" s="640"/>
      <c r="S22" s="640"/>
      <c r="T22" s="640"/>
      <c r="U22" s="640"/>
      <c r="V22" s="640"/>
      <c r="W22" s="641"/>
    </row>
    <row r="23" spans="2:23" s="30" customFormat="1" ht="20.100000000000001" customHeight="1" x14ac:dyDescent="0.2">
      <c r="B23" s="662" t="s">
        <v>51</v>
      </c>
      <c r="C23" s="662" t="s">
        <v>47</v>
      </c>
      <c r="D23" s="647" t="s">
        <v>741</v>
      </c>
      <c r="E23" s="648"/>
      <c r="F23" s="663"/>
      <c r="G23" s="664"/>
      <c r="H23" s="664"/>
      <c r="I23" s="664"/>
      <c r="J23" s="664"/>
      <c r="K23" s="664"/>
      <c r="L23" s="665"/>
      <c r="M23" s="662" t="s">
        <v>51</v>
      </c>
      <c r="N23" s="662" t="s">
        <v>47</v>
      </c>
      <c r="O23" s="647" t="s">
        <v>742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1078</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1079</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795</v>
      </c>
      <c r="E40" s="640"/>
      <c r="F40" s="640"/>
      <c r="G40" s="640"/>
      <c r="H40" s="640"/>
      <c r="I40" s="640"/>
      <c r="J40" s="640"/>
      <c r="K40" s="640"/>
      <c r="L40" s="641"/>
      <c r="M40" s="621" t="s">
        <v>50</v>
      </c>
      <c r="N40" s="622"/>
      <c r="O40" s="639" t="s">
        <v>1065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248BA6B5-0809-42C5-BBC3-D35DCFE475A5}">
      <formula1>INDIRECT(D9)</formula1>
    </dataValidation>
    <dataValidation type="list" allowBlank="1" showInputMessage="1" showErrorMessage="1" sqref="D14:E14 D32:E32 O14:P14 O32:P32" xr:uid="{BC73EC16-847D-4AE0-B8BE-75534A7D37CA}">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A73230B-9FC6-49D1-8714-F0DFC84E66DB}">
          <x14:formula1>
            <xm:f>'(参考)リスト'!$G$16:$G$20</xm:f>
          </x14:formula1>
          <xm:sqref>D17:E17 D35:E35 O17:P17 O35:P35</xm:sqref>
        </x14:dataValidation>
        <x14:dataValidation type="list" allowBlank="1" showInputMessage="1" showErrorMessage="1" xr:uid="{D86B6CD6-6B70-4A2B-B765-B8FF2C1ADCCC}">
          <x14:formula1>
            <xm:f>'(参考)リスト'!$B$16:$B$20</xm:f>
          </x14:formula1>
          <xm:sqref>D9:E10 D27:E28 O9:P10 O27:P28</xm:sqref>
        </x14:dataValidation>
        <x14:dataValidation type="list" allowBlank="1" showInputMessage="1" showErrorMessage="1" xr:uid="{B6631A59-1C93-4566-9BEB-95D49E55CE30}">
          <x14:formula1>
            <xm:f>'(参考)リスト'!$F$16:$F$21</xm:f>
          </x14:formula1>
          <xm:sqref>E15:E16 E33:E34 P15:P16 P33:P34</xm:sqref>
        </x14:dataValidation>
        <x14:dataValidation type="list" allowBlank="1" showInputMessage="1" showErrorMessage="1" xr:uid="{9D9B0D40-DD97-4AFE-ADE9-526C06184658}">
          <x14:formula1>
            <xm:f>'(参考)リスト'!$D$16:$D$18</xm:f>
          </x14:formula1>
          <xm:sqref>D13:E13 D31:E31 O13:P13 O31:P31</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EC9FA-FFB3-4CE8-8ACF-5824AE692B15}">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742</v>
      </c>
      <c r="E5" s="648"/>
      <c r="F5" s="663"/>
      <c r="G5" s="664"/>
      <c r="H5" s="664"/>
      <c r="I5" s="664"/>
      <c r="J5" s="664"/>
      <c r="K5" s="664"/>
      <c r="L5" s="665"/>
      <c r="M5" s="662" t="s">
        <v>51</v>
      </c>
      <c r="N5" s="662" t="s">
        <v>47</v>
      </c>
      <c r="O5" s="647" t="s">
        <v>742</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510</v>
      </c>
      <c r="E11" s="648"/>
      <c r="F11" s="656"/>
      <c r="G11" s="657"/>
      <c r="H11" s="657"/>
      <c r="I11" s="657"/>
      <c r="J11" s="657"/>
      <c r="K11" s="657"/>
      <c r="L11" s="658"/>
      <c r="M11" s="632"/>
      <c r="N11" s="632" t="s">
        <v>4</v>
      </c>
      <c r="O11" s="647" t="s">
        <v>513</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38" t="s">
        <v>1070</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1065</v>
      </c>
      <c r="E22" s="640"/>
      <c r="F22" s="640"/>
      <c r="G22" s="640"/>
      <c r="H22" s="640"/>
      <c r="I22" s="640"/>
      <c r="J22" s="640"/>
      <c r="K22" s="640"/>
      <c r="L22" s="641"/>
      <c r="M22" s="621" t="s">
        <v>50</v>
      </c>
      <c r="N22" s="622"/>
      <c r="O22" s="639" t="s">
        <v>1080</v>
      </c>
      <c r="P22" s="640"/>
      <c r="Q22" s="640"/>
      <c r="R22" s="640"/>
      <c r="S22" s="640"/>
      <c r="T22" s="640"/>
      <c r="U22" s="640"/>
      <c r="V22" s="640"/>
      <c r="W22" s="641"/>
    </row>
    <row r="23" spans="2:23" s="30" customFormat="1" ht="20.100000000000001" customHeight="1" x14ac:dyDescent="0.2">
      <c r="B23" s="662" t="s">
        <v>51</v>
      </c>
      <c r="C23" s="662" t="s">
        <v>47</v>
      </c>
      <c r="D23" s="647" t="s">
        <v>743</v>
      </c>
      <c r="E23" s="648"/>
      <c r="F23" s="663"/>
      <c r="G23" s="664"/>
      <c r="H23" s="664"/>
      <c r="I23" s="664"/>
      <c r="J23" s="664"/>
      <c r="K23" s="664"/>
      <c r="L23" s="665"/>
      <c r="M23" s="662" t="s">
        <v>51</v>
      </c>
      <c r="N23" s="662" t="s">
        <v>47</v>
      </c>
      <c r="O23" s="647" t="s">
        <v>775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348</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515</v>
      </c>
      <c r="E29" s="648"/>
      <c r="F29" s="656"/>
      <c r="G29" s="657"/>
      <c r="H29" s="657"/>
      <c r="I29" s="657"/>
      <c r="J29" s="657"/>
      <c r="K29" s="657"/>
      <c r="L29" s="658"/>
      <c r="M29" s="632"/>
      <c r="N29" s="632" t="s">
        <v>4</v>
      </c>
      <c r="O29" s="647" t="s">
        <v>370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540</v>
      </c>
      <c r="E32" s="652"/>
      <c r="F32" s="656"/>
      <c r="G32" s="657"/>
      <c r="H32" s="657"/>
      <c r="I32" s="657"/>
      <c r="J32" s="657"/>
      <c r="K32" s="657"/>
      <c r="L32" s="658"/>
      <c r="M32" s="621" t="s">
        <v>49</v>
      </c>
      <c r="N32" s="622"/>
      <c r="O32" s="651" t="s">
        <v>357</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781</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1081</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1082</v>
      </c>
      <c r="F37" s="627"/>
      <c r="G37" s="627"/>
      <c r="H37" s="627"/>
      <c r="I37" s="627"/>
      <c r="J37" s="627"/>
      <c r="K37" s="627"/>
      <c r="L37" s="631"/>
      <c r="M37" s="628" t="s">
        <v>54</v>
      </c>
      <c r="N37" s="629"/>
      <c r="O37" s="630"/>
      <c r="P37" s="626" t="s">
        <v>1074</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1069</v>
      </c>
      <c r="E40" s="640"/>
      <c r="F40" s="640"/>
      <c r="G40" s="640"/>
      <c r="H40" s="640"/>
      <c r="I40" s="640"/>
      <c r="J40" s="640"/>
      <c r="K40" s="640"/>
      <c r="L40" s="641"/>
      <c r="M40" s="621" t="s">
        <v>50</v>
      </c>
      <c r="N40" s="622"/>
      <c r="O40" s="639" t="s">
        <v>1083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C52B3CB5-1729-4D8D-84B3-C1C5A0A15FAA}">
      <formula1>INDIRECT(D13)</formula1>
    </dataValidation>
    <dataValidation type="list" allowBlank="1" showInputMessage="1" showErrorMessage="1" sqref="D11:E12 D29:E30 O11:P12 O29:P30" xr:uid="{7030EE6A-6D70-4005-BC2B-154181D40FB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40FCE2-D61B-4526-97B3-152100470A24}">
          <x14:formula1>
            <xm:f>'(参考)リスト'!$D$16:$D$18</xm:f>
          </x14:formula1>
          <xm:sqref>D13:E13 D31:E31 O13:P13 O31:P31</xm:sqref>
        </x14:dataValidation>
        <x14:dataValidation type="list" allowBlank="1" showInputMessage="1" showErrorMessage="1" xr:uid="{E83973A3-8F56-4D05-9C37-1DFFF0B2E95F}">
          <x14:formula1>
            <xm:f>'(参考)リスト'!$F$16:$F$21</xm:f>
          </x14:formula1>
          <xm:sqref>E15:E16 E33:E34 P15:P16 P33:P34</xm:sqref>
        </x14:dataValidation>
        <x14:dataValidation type="list" allowBlank="1" showInputMessage="1" showErrorMessage="1" xr:uid="{9A020FA9-121D-4D0B-9037-40CB345C1209}">
          <x14:formula1>
            <xm:f>'(参考)リスト'!$B$16:$B$20</xm:f>
          </x14:formula1>
          <xm:sqref>D9:E10 D27:E28 O9:P10 O27:P28</xm:sqref>
        </x14:dataValidation>
        <x14:dataValidation type="list" allowBlank="1" showInputMessage="1" showErrorMessage="1" xr:uid="{FD65A4B0-E234-4053-87BD-664501AC9799}">
          <x14:formula1>
            <xm:f>'(参考)リスト'!$G$16:$G$20</xm:f>
          </x14:formula1>
          <xm:sqref>D17:E17 D35:E35 O17:P17 O35:P35</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201D4-2D2C-4848-92B1-B65927843957}">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774</v>
      </c>
      <c r="E5" s="648"/>
      <c r="F5" s="663"/>
      <c r="G5" s="664"/>
      <c r="H5" s="664"/>
      <c r="I5" s="664"/>
      <c r="J5" s="664"/>
      <c r="K5" s="664"/>
      <c r="L5" s="665"/>
      <c r="M5" s="662" t="s">
        <v>51</v>
      </c>
      <c r="N5" s="662" t="s">
        <v>47</v>
      </c>
      <c r="O5" s="647" t="s">
        <v>774</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510</v>
      </c>
      <c r="E11" s="648"/>
      <c r="F11" s="656"/>
      <c r="G11" s="657"/>
      <c r="H11" s="657"/>
      <c r="I11" s="657"/>
      <c r="J11" s="657"/>
      <c r="K11" s="657"/>
      <c r="L11" s="658"/>
      <c r="M11" s="632"/>
      <c r="N11" s="632" t="s">
        <v>4</v>
      </c>
      <c r="O11" s="647" t="s">
        <v>510</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1065</v>
      </c>
      <c r="E22" s="640"/>
      <c r="F22" s="640"/>
      <c r="G22" s="640"/>
      <c r="H22" s="640"/>
      <c r="I22" s="640"/>
      <c r="J22" s="640"/>
      <c r="K22" s="640"/>
      <c r="L22" s="641"/>
      <c r="M22" s="621" t="s">
        <v>50</v>
      </c>
      <c r="N22" s="622"/>
      <c r="O22" s="639" t="s">
        <v>1065</v>
      </c>
      <c r="P22" s="640"/>
      <c r="Q22" s="640"/>
      <c r="R22" s="640"/>
      <c r="S22" s="640"/>
      <c r="T22" s="640"/>
      <c r="U22" s="640"/>
      <c r="V22" s="640"/>
      <c r="W22" s="641"/>
    </row>
    <row r="23" spans="2:23" s="30" customFormat="1" ht="20.100000000000001" customHeight="1" x14ac:dyDescent="0.2">
      <c r="B23" s="662" t="s">
        <v>51</v>
      </c>
      <c r="C23" s="662" t="s">
        <v>47</v>
      </c>
      <c r="D23" s="647" t="s">
        <v>774</v>
      </c>
      <c r="E23" s="648"/>
      <c r="F23" s="663"/>
      <c r="G23" s="664"/>
      <c r="H23" s="664"/>
      <c r="I23" s="664"/>
      <c r="J23" s="664"/>
      <c r="K23" s="664"/>
      <c r="L23" s="665"/>
      <c r="M23" s="662" t="s">
        <v>51</v>
      </c>
      <c r="N23" s="662" t="s">
        <v>47</v>
      </c>
      <c r="O23" s="647" t="s">
        <v>774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38" t="s">
        <v>1086</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1084</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1085</v>
      </c>
      <c r="E40" s="640"/>
      <c r="F40" s="640"/>
      <c r="G40" s="640"/>
      <c r="H40" s="640"/>
      <c r="I40" s="640"/>
      <c r="J40" s="640"/>
      <c r="K40" s="640"/>
      <c r="L40" s="641"/>
      <c r="M40" s="621" t="s">
        <v>50</v>
      </c>
      <c r="N40" s="622"/>
      <c r="O40" s="639" t="s">
        <v>1071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154D207D-60E4-4C83-A5B1-30CED8521A8F}">
      <formula1>INDIRECT(D9)</formula1>
    </dataValidation>
    <dataValidation type="list" allowBlank="1" showInputMessage="1" showErrorMessage="1" sqref="D14:E14 D32:E32 O14:P14 O32:P32" xr:uid="{656B229B-B7FB-4229-89FB-A4320B68345A}">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B3AA24-6C01-4145-A35C-1EFAECE8D8B8}">
          <x14:formula1>
            <xm:f>'(参考)リスト'!$G$16:$G$20</xm:f>
          </x14:formula1>
          <xm:sqref>D17:E17 D35:E35 O17:P17 O35:P35</xm:sqref>
        </x14:dataValidation>
        <x14:dataValidation type="list" allowBlank="1" showInputMessage="1" showErrorMessage="1" xr:uid="{933006FC-0188-4761-866A-9E5F2F22853A}">
          <x14:formula1>
            <xm:f>'(参考)リスト'!$B$16:$B$20</xm:f>
          </x14:formula1>
          <xm:sqref>D9:E10 D27:E28 O9:P10 O27:P28</xm:sqref>
        </x14:dataValidation>
        <x14:dataValidation type="list" allowBlank="1" showInputMessage="1" showErrorMessage="1" xr:uid="{F2645B2A-6212-4A26-9676-77031764DAB3}">
          <x14:formula1>
            <xm:f>'(参考)リスト'!$F$16:$F$21</xm:f>
          </x14:formula1>
          <xm:sqref>E15:E16 E33:E34 P15:P16 P33:P34</xm:sqref>
        </x14:dataValidation>
        <x14:dataValidation type="list" allowBlank="1" showInputMessage="1" showErrorMessage="1" xr:uid="{C6E81999-6286-4314-BC11-53DF7B0C8A55}">
          <x14:formula1>
            <xm:f>'(参考)リスト'!$D$16:$D$18</xm:f>
          </x14:formula1>
          <xm:sqref>D13:E13 D31:E31 O13:P13 O31:P31</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1B95D-C608-4E4C-9FE1-41A3EAD8772F}">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774</v>
      </c>
      <c r="E5" s="648"/>
      <c r="F5" s="663"/>
      <c r="G5" s="664"/>
      <c r="H5" s="664"/>
      <c r="I5" s="664"/>
      <c r="J5" s="664"/>
      <c r="K5" s="664"/>
      <c r="L5" s="665"/>
      <c r="M5" s="662" t="s">
        <v>51</v>
      </c>
      <c r="N5" s="662" t="s">
        <v>47</v>
      </c>
      <c r="O5" s="647" t="s">
        <v>774</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5</v>
      </c>
      <c r="E7" s="635"/>
      <c r="F7" s="656"/>
      <c r="G7" s="657"/>
      <c r="H7" s="657"/>
      <c r="I7" s="657"/>
      <c r="J7" s="657"/>
      <c r="K7" s="657"/>
      <c r="L7" s="658"/>
      <c r="M7" s="632"/>
      <c r="N7" s="632" t="s">
        <v>2</v>
      </c>
      <c r="O7" s="634">
        <v>6</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515</v>
      </c>
      <c r="E11" s="648"/>
      <c r="F11" s="656"/>
      <c r="G11" s="657"/>
      <c r="H11" s="657"/>
      <c r="I11" s="657"/>
      <c r="J11" s="657"/>
      <c r="K11" s="657"/>
      <c r="L11" s="658"/>
      <c r="M11" s="632"/>
      <c r="N11" s="632" t="s">
        <v>4</v>
      </c>
      <c r="O11" s="647" t="s">
        <v>515</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1087</v>
      </c>
      <c r="F18" s="188"/>
      <c r="G18" s="188"/>
      <c r="H18" s="188"/>
      <c r="I18" s="188"/>
      <c r="J18" s="188"/>
      <c r="K18" s="188"/>
      <c r="L18" s="189"/>
      <c r="M18" s="621" t="s">
        <v>7</v>
      </c>
      <c r="N18" s="638"/>
      <c r="O18" s="622"/>
      <c r="P18" s="238" t="s">
        <v>1088</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1071</v>
      </c>
      <c r="E22" s="640"/>
      <c r="F22" s="640"/>
      <c r="G22" s="640"/>
      <c r="H22" s="640"/>
      <c r="I22" s="640"/>
      <c r="J22" s="640"/>
      <c r="K22" s="640"/>
      <c r="L22" s="641"/>
      <c r="M22" s="621" t="s">
        <v>50</v>
      </c>
      <c r="N22" s="622"/>
      <c r="O22" s="639" t="s">
        <v>1071</v>
      </c>
      <c r="P22" s="640"/>
      <c r="Q22" s="640"/>
      <c r="R22" s="640"/>
      <c r="S22" s="640"/>
      <c r="T22" s="640"/>
      <c r="U22" s="640"/>
      <c r="V22" s="640"/>
      <c r="W22" s="641"/>
    </row>
    <row r="23" spans="2:23" s="30" customFormat="1" ht="20.100000000000001" customHeight="1" x14ac:dyDescent="0.2">
      <c r="B23" s="662" t="s">
        <v>51</v>
      </c>
      <c r="C23" s="662" t="s">
        <v>47</v>
      </c>
      <c r="D23" s="647" t="s">
        <v>774</v>
      </c>
      <c r="E23" s="648"/>
      <c r="F23" s="663"/>
      <c r="G23" s="664"/>
      <c r="H23" s="664"/>
      <c r="I23" s="664"/>
      <c r="J23" s="664"/>
      <c r="K23" s="664"/>
      <c r="L23" s="665"/>
      <c r="M23" s="662" t="s">
        <v>51</v>
      </c>
      <c r="N23" s="662" t="s">
        <v>47</v>
      </c>
      <c r="O23" s="647" t="s">
        <v>774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7</v>
      </c>
      <c r="E25" s="635"/>
      <c r="F25" s="656"/>
      <c r="G25" s="657"/>
      <c r="H25" s="657"/>
      <c r="I25" s="657"/>
      <c r="J25" s="657"/>
      <c r="K25" s="657"/>
      <c r="L25" s="658"/>
      <c r="M25" s="632"/>
      <c r="N25" s="632" t="s">
        <v>2</v>
      </c>
      <c r="O25" s="634">
        <v>8</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C373E4E2-4223-4627-BFD2-DEE822CB3FE6}">
      <formula1>INDIRECT(D13)</formula1>
    </dataValidation>
    <dataValidation type="list" allowBlank="1" showInputMessage="1" showErrorMessage="1" sqref="D11:E12 D29:E30 O11:P12 O29:P30" xr:uid="{DD134687-68EC-48CD-B80E-EAE64EAB5E23}">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7E01E40-C703-4972-A628-1FB9B4468E17}">
          <x14:formula1>
            <xm:f>'(参考)リスト'!$D$16:$D$18</xm:f>
          </x14:formula1>
          <xm:sqref>D13:E13 D31:E31 O13:P13 O31:P31</xm:sqref>
        </x14:dataValidation>
        <x14:dataValidation type="list" allowBlank="1" showInputMessage="1" showErrorMessage="1" xr:uid="{AEF18330-D302-467E-848A-0765EA3E2052}">
          <x14:formula1>
            <xm:f>'(参考)リスト'!$F$16:$F$21</xm:f>
          </x14:formula1>
          <xm:sqref>E15:E16 E33:E34 P15:P16 P33:P34</xm:sqref>
        </x14:dataValidation>
        <x14:dataValidation type="list" allowBlank="1" showInputMessage="1" showErrorMessage="1" xr:uid="{4D8CF072-898D-4E2E-AD16-549426D337C9}">
          <x14:formula1>
            <xm:f>'(参考)リスト'!$B$16:$B$20</xm:f>
          </x14:formula1>
          <xm:sqref>D9:E10 D27:E28 O9:P10 O27:P28</xm:sqref>
        </x14:dataValidation>
        <x14:dataValidation type="list" allowBlank="1" showInputMessage="1" showErrorMessage="1" xr:uid="{7EFDB802-A905-4E7B-8A0C-B2E257B6A1C1}">
          <x14:formula1>
            <xm:f>'(参考)リスト'!$G$16:$G$20</xm:f>
          </x14:formula1>
          <xm:sqref>D17:E17 D35:E35 O17:P17 O35:P35</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FCEB9-6FCD-4607-953F-174D18B63213}">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774</v>
      </c>
      <c r="E5" s="648"/>
      <c r="F5" s="663"/>
      <c r="G5" s="664"/>
      <c r="H5" s="664"/>
      <c r="I5" s="664"/>
      <c r="J5" s="664"/>
      <c r="K5" s="664"/>
      <c r="L5" s="665"/>
      <c r="M5" s="662" t="s">
        <v>51</v>
      </c>
      <c r="N5" s="662" t="s">
        <v>47</v>
      </c>
      <c r="O5" s="647" t="s">
        <v>774</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9</v>
      </c>
      <c r="E7" s="635"/>
      <c r="F7" s="656"/>
      <c r="G7" s="657"/>
      <c r="H7" s="657"/>
      <c r="I7" s="657"/>
      <c r="J7" s="657"/>
      <c r="K7" s="657"/>
      <c r="L7" s="658"/>
      <c r="M7" s="632"/>
      <c r="N7" s="632" t="s">
        <v>2</v>
      </c>
      <c r="O7" s="634">
        <v>10</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350</v>
      </c>
      <c r="E9" s="648"/>
      <c r="F9" s="656"/>
      <c r="G9" s="657"/>
      <c r="H9" s="657"/>
      <c r="I9" s="657"/>
      <c r="J9" s="657"/>
      <c r="K9" s="657"/>
      <c r="L9" s="658"/>
      <c r="M9" s="632" t="s">
        <v>48</v>
      </c>
      <c r="N9" s="632" t="s">
        <v>3</v>
      </c>
      <c r="O9" s="647" t="s">
        <v>350</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375</v>
      </c>
      <c r="E11" s="648"/>
      <c r="F11" s="656"/>
      <c r="G11" s="657"/>
      <c r="H11" s="657"/>
      <c r="I11" s="657"/>
      <c r="J11" s="657"/>
      <c r="K11" s="657"/>
      <c r="L11" s="658"/>
      <c r="M11" s="632"/>
      <c r="N11" s="632" t="s">
        <v>4</v>
      </c>
      <c r="O11" s="647" t="s">
        <v>375</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359</v>
      </c>
      <c r="E14" s="652"/>
      <c r="F14" s="656"/>
      <c r="G14" s="657"/>
      <c r="H14" s="657"/>
      <c r="I14" s="657"/>
      <c r="J14" s="657"/>
      <c r="K14" s="657"/>
      <c r="L14" s="658"/>
      <c r="M14" s="621" t="s">
        <v>49</v>
      </c>
      <c r="N14" s="622"/>
      <c r="O14" s="651" t="s">
        <v>359</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38" t="s">
        <v>1090</v>
      </c>
      <c r="F18" s="188"/>
      <c r="G18" s="188"/>
      <c r="H18" s="188"/>
      <c r="I18" s="188"/>
      <c r="J18" s="188"/>
      <c r="K18" s="188"/>
      <c r="L18" s="189"/>
      <c r="M18" s="621" t="s">
        <v>7</v>
      </c>
      <c r="N18" s="638"/>
      <c r="O18" s="622"/>
      <c r="P18" s="238" t="s">
        <v>1091</v>
      </c>
      <c r="Q18" s="188"/>
      <c r="R18" s="188"/>
      <c r="S18" s="188"/>
      <c r="T18" s="188"/>
      <c r="U18" s="188"/>
      <c r="V18" s="188"/>
      <c r="W18" s="189"/>
    </row>
    <row r="19" spans="2:23" s="30" customFormat="1" ht="17.100000000000001" customHeight="1" x14ac:dyDescent="0.2">
      <c r="B19" s="628" t="s">
        <v>54</v>
      </c>
      <c r="C19" s="629"/>
      <c r="D19" s="630"/>
      <c r="E19" s="626" t="s">
        <v>1074</v>
      </c>
      <c r="F19" s="627"/>
      <c r="G19" s="627"/>
      <c r="H19" s="627"/>
      <c r="I19" s="627"/>
      <c r="J19" s="627"/>
      <c r="K19" s="627"/>
      <c r="L19" s="631"/>
      <c r="M19" s="628" t="s">
        <v>54</v>
      </c>
      <c r="N19" s="629"/>
      <c r="O19" s="630"/>
      <c r="P19" s="626" t="s">
        <v>1074</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1075</v>
      </c>
      <c r="E22" s="640"/>
      <c r="F22" s="640"/>
      <c r="G22" s="640"/>
      <c r="H22" s="640"/>
      <c r="I22" s="640"/>
      <c r="J22" s="640"/>
      <c r="K22" s="640"/>
      <c r="L22" s="641"/>
      <c r="M22" s="621" t="s">
        <v>50</v>
      </c>
      <c r="N22" s="622"/>
      <c r="O22" s="639" t="s">
        <v>1075</v>
      </c>
      <c r="P22" s="640"/>
      <c r="Q22" s="640"/>
      <c r="R22" s="640"/>
      <c r="S22" s="640"/>
      <c r="T22" s="640"/>
      <c r="U22" s="640"/>
      <c r="V22" s="640"/>
      <c r="W22" s="641"/>
    </row>
    <row r="23" spans="2:23" s="30" customFormat="1" ht="20.100000000000001" customHeight="1" x14ac:dyDescent="0.2">
      <c r="B23" s="662" t="s">
        <v>51</v>
      </c>
      <c r="C23" s="662" t="s">
        <v>47</v>
      </c>
      <c r="D23" s="647" t="s">
        <v>773</v>
      </c>
      <c r="E23" s="648"/>
      <c r="F23" s="663"/>
      <c r="G23" s="664"/>
      <c r="H23" s="664"/>
      <c r="I23" s="664"/>
      <c r="J23" s="664"/>
      <c r="K23" s="664"/>
      <c r="L23" s="665"/>
      <c r="M23" s="662" t="s">
        <v>51</v>
      </c>
      <c r="N23" s="662" t="s">
        <v>47</v>
      </c>
      <c r="O23" s="647" t="s">
        <v>773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588902F9-A16B-4AA2-9ED1-669F4839FC81}">
      <formula1>INDIRECT(D9)</formula1>
    </dataValidation>
    <dataValidation type="list" allowBlank="1" showInputMessage="1" showErrorMessage="1" sqref="D14:E14 D32:E32 O14:P14 O32:P32" xr:uid="{AB2C88DB-2D61-42D1-8F2B-4F1B1B2D3271}">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660FDB6-79A5-4A0A-A470-F2F6AA1A874A}">
          <x14:formula1>
            <xm:f>'(参考)リスト'!$G$16:$G$20</xm:f>
          </x14:formula1>
          <xm:sqref>D17:E17 D35:E35 O17:P17 O35:P35</xm:sqref>
        </x14:dataValidation>
        <x14:dataValidation type="list" allowBlank="1" showInputMessage="1" showErrorMessage="1" xr:uid="{AB1D9A97-FC2E-4288-9859-F524E8A38F7D}">
          <x14:formula1>
            <xm:f>'(参考)リスト'!$B$16:$B$20</xm:f>
          </x14:formula1>
          <xm:sqref>D9:E10 D27:E28 O9:P10 O27:P28</xm:sqref>
        </x14:dataValidation>
        <x14:dataValidation type="list" allowBlank="1" showInputMessage="1" showErrorMessage="1" xr:uid="{2636E9B4-1B90-4D7E-B024-67743536C656}">
          <x14:formula1>
            <xm:f>'(参考)リスト'!$F$16:$F$21</xm:f>
          </x14:formula1>
          <xm:sqref>E15:E16 E33:E34 P15:P16 P33:P34</xm:sqref>
        </x14:dataValidation>
        <x14:dataValidation type="list" allowBlank="1" showInputMessage="1" showErrorMessage="1" xr:uid="{4BEE2A09-F292-4D8F-82C6-0D7D123A745D}">
          <x14:formula1>
            <xm:f>'(参考)リスト'!$D$16:$D$18</xm:f>
          </x14:formula1>
          <xm:sqref>D13:E13 D31:E31 O13:P13 O31:P31</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092DC-F04C-4716-B84A-7F2A1F2D4347}">
  <dimension ref="B1:Y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773</v>
      </c>
      <c r="E5" s="648"/>
      <c r="F5" s="663"/>
      <c r="G5" s="664"/>
      <c r="H5" s="664"/>
      <c r="I5" s="664"/>
      <c r="J5" s="664"/>
      <c r="K5" s="664"/>
      <c r="L5" s="665"/>
      <c r="M5" s="662" t="s">
        <v>51</v>
      </c>
      <c r="N5" s="662" t="s">
        <v>47</v>
      </c>
      <c r="O5" s="647" t="s">
        <v>773</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511</v>
      </c>
      <c r="E11" s="648"/>
      <c r="F11" s="656"/>
      <c r="G11" s="657"/>
      <c r="H11" s="657"/>
      <c r="I11" s="657"/>
      <c r="J11" s="657"/>
      <c r="K11" s="657"/>
      <c r="L11" s="658"/>
      <c r="M11" s="632"/>
      <c r="N11" s="632" t="s">
        <v>4</v>
      </c>
      <c r="O11" s="647" t="s">
        <v>373</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38" t="s">
        <v>1092</v>
      </c>
      <c r="F18" s="188"/>
      <c r="G18" s="188"/>
      <c r="H18" s="188"/>
      <c r="I18" s="188"/>
      <c r="J18" s="188"/>
      <c r="K18" s="188"/>
      <c r="L18" s="189"/>
      <c r="M18" s="621" t="s">
        <v>7</v>
      </c>
      <c r="N18" s="638"/>
      <c r="O18" s="622"/>
      <c r="P18" s="238" t="s">
        <v>1093</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1094</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778</v>
      </c>
      <c r="E22" s="640"/>
      <c r="F22" s="640"/>
      <c r="G22" s="640"/>
      <c r="H22" s="640"/>
      <c r="I22" s="640"/>
      <c r="J22" s="640"/>
      <c r="K22" s="640"/>
      <c r="L22" s="641"/>
      <c r="M22" s="621" t="s">
        <v>50</v>
      </c>
      <c r="N22" s="622"/>
      <c r="O22" s="639" t="s">
        <v>1095</v>
      </c>
      <c r="P22" s="640"/>
      <c r="Q22" s="640"/>
      <c r="R22" s="640"/>
      <c r="S22" s="640"/>
      <c r="T22" s="640"/>
      <c r="U22" s="640"/>
      <c r="V22" s="640"/>
      <c r="W22" s="641"/>
    </row>
    <row r="23" spans="2:23" s="30" customFormat="1" ht="20.100000000000001" customHeight="1" x14ac:dyDescent="0.2">
      <c r="B23" s="662" t="s">
        <v>51</v>
      </c>
      <c r="C23" s="662" t="s">
        <v>47</v>
      </c>
      <c r="D23" s="647" t="s">
        <v>772</v>
      </c>
      <c r="E23" s="648"/>
      <c r="F23" s="663"/>
      <c r="G23" s="664"/>
      <c r="H23" s="664"/>
      <c r="I23" s="664"/>
      <c r="J23" s="664"/>
      <c r="K23" s="664"/>
      <c r="L23" s="665"/>
      <c r="M23" s="662" t="s">
        <v>51</v>
      </c>
      <c r="N23" s="662" t="s">
        <v>47</v>
      </c>
      <c r="O23" s="647" t="s">
        <v>772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348</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370</v>
      </c>
      <c r="E29" s="648"/>
      <c r="F29" s="656"/>
      <c r="G29" s="657"/>
      <c r="H29" s="657"/>
      <c r="I29" s="657"/>
      <c r="J29" s="657"/>
      <c r="K29" s="657"/>
      <c r="L29" s="658"/>
      <c r="M29" s="632"/>
      <c r="N29" s="632" t="s">
        <v>4</v>
      </c>
      <c r="O29" s="647" t="s">
        <v>513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357</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1074</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1097</v>
      </c>
      <c r="Q39" s="627"/>
      <c r="R39" s="627"/>
      <c r="S39" s="645" t="s">
        <v>8</v>
      </c>
      <c r="T39" s="646"/>
      <c r="U39" s="642"/>
      <c r="V39" s="643"/>
      <c r="W39" s="644"/>
    </row>
    <row r="40" spans="2:24" s="30" customFormat="1" ht="17.100000000000001" customHeight="1" x14ac:dyDescent="0.2">
      <c r="B40" s="621" t="s">
        <v>50</v>
      </c>
      <c r="C40" s="622"/>
      <c r="D40" s="639" t="s">
        <v>1096</v>
      </c>
      <c r="E40" s="640"/>
      <c r="F40" s="640"/>
      <c r="G40" s="640"/>
      <c r="H40" s="640"/>
      <c r="I40" s="640"/>
      <c r="J40" s="640"/>
      <c r="K40" s="640"/>
      <c r="L40" s="641"/>
      <c r="M40" s="621" t="s">
        <v>50</v>
      </c>
      <c r="N40" s="622"/>
      <c r="O40" s="639" t="s">
        <v>1085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disablePrompts="1" count="2">
    <dataValidation type="list" allowBlank="1" showInputMessage="1" showErrorMessage="1" sqref="D14:E14 D32:E32 O14:P14 O32:P32" xr:uid="{00DDC221-610C-4F8D-B011-96876564D854}">
      <formula1>INDIRECT(D13)</formula1>
    </dataValidation>
    <dataValidation type="list" allowBlank="1" showInputMessage="1" showErrorMessage="1" sqref="D11:E12 D29:E30 O11:P12 O29:P30" xr:uid="{21548089-8BEA-446A-BDCF-38800294D407}">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BE92571C-FBEC-4B76-895B-00A06D0E754C}">
          <x14:formula1>
            <xm:f>'(参考)リスト'!$D$16:$D$18</xm:f>
          </x14:formula1>
          <xm:sqref>D13:E13 D31:E31 O13:P13 O31:P31</xm:sqref>
        </x14:dataValidation>
        <x14:dataValidation type="list" allowBlank="1" showInputMessage="1" showErrorMessage="1" xr:uid="{852B69F4-BD17-4180-A2AD-A9940E7D6292}">
          <x14:formula1>
            <xm:f>'(参考)リスト'!$F$16:$F$21</xm:f>
          </x14:formula1>
          <xm:sqref>E15:E16 P33:P34 P15:P16 E33:E34</xm:sqref>
        </x14:dataValidation>
        <x14:dataValidation type="list" allowBlank="1" showInputMessage="1" showErrorMessage="1" xr:uid="{EADAC20A-40EB-43EA-B1AD-E91BE7788F39}">
          <x14:formula1>
            <xm:f>'(参考)リスト'!$B$16:$B$20</xm:f>
          </x14:formula1>
          <xm:sqref>D9:E10 D27:E28 O9:P10 O27:P28</xm:sqref>
        </x14:dataValidation>
        <x14:dataValidation type="list" allowBlank="1" showInputMessage="1" showErrorMessage="1" xr:uid="{AE24C0FD-925F-49C2-B98A-7B457DECE243}">
          <x14:formula1>
            <xm:f>'(参考)リスト'!$G$16:$G$20</xm:f>
          </x14:formula1>
          <xm:sqref>D17:E17 D35:E35 O17:P17 O35:P35</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FBC02-D48F-4D56-9FBF-84041AD5CFAB}">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772</v>
      </c>
      <c r="E5" s="648"/>
      <c r="F5" s="663"/>
      <c r="G5" s="664"/>
      <c r="H5" s="664"/>
      <c r="I5" s="664"/>
      <c r="J5" s="664"/>
      <c r="K5" s="664"/>
      <c r="L5" s="665"/>
      <c r="M5" s="662" t="s">
        <v>51</v>
      </c>
      <c r="N5" s="662" t="s">
        <v>47</v>
      </c>
      <c r="O5" s="647" t="s">
        <v>772</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513</v>
      </c>
      <c r="E11" s="648"/>
      <c r="F11" s="656"/>
      <c r="G11" s="657"/>
      <c r="H11" s="657"/>
      <c r="I11" s="657"/>
      <c r="J11" s="657"/>
      <c r="K11" s="657"/>
      <c r="L11" s="658"/>
      <c r="M11" s="632"/>
      <c r="N11" s="632" t="s">
        <v>4</v>
      </c>
      <c r="O11" s="647" t="s">
        <v>511</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1097</v>
      </c>
      <c r="F21" s="627"/>
      <c r="G21" s="627"/>
      <c r="H21" s="645" t="s">
        <v>8</v>
      </c>
      <c r="I21" s="646"/>
      <c r="J21" s="642"/>
      <c r="K21" s="643"/>
      <c r="L21" s="644"/>
      <c r="M21" s="623" t="s">
        <v>302</v>
      </c>
      <c r="N21" s="624"/>
      <c r="O21" s="625"/>
      <c r="P21" s="626" t="s">
        <v>1097</v>
      </c>
      <c r="Q21" s="627"/>
      <c r="R21" s="627"/>
      <c r="S21" s="645" t="s">
        <v>8</v>
      </c>
      <c r="T21" s="646"/>
      <c r="U21" s="642"/>
      <c r="V21" s="643"/>
      <c r="W21" s="644"/>
    </row>
    <row r="22" spans="2:23" s="30" customFormat="1" ht="17.100000000000001" customHeight="1" x14ac:dyDescent="0.2">
      <c r="B22" s="621" t="s">
        <v>50</v>
      </c>
      <c r="C22" s="622"/>
      <c r="D22" s="639" t="s">
        <v>1085</v>
      </c>
      <c r="E22" s="640"/>
      <c r="F22" s="640"/>
      <c r="G22" s="640"/>
      <c r="H22" s="640"/>
      <c r="I22" s="640"/>
      <c r="J22" s="640"/>
      <c r="K22" s="640"/>
      <c r="L22" s="641"/>
      <c r="M22" s="621" t="s">
        <v>50</v>
      </c>
      <c r="N22" s="622"/>
      <c r="O22" s="639" t="s">
        <v>1085</v>
      </c>
      <c r="P22" s="640"/>
      <c r="Q22" s="640"/>
      <c r="R22" s="640"/>
      <c r="S22" s="640"/>
      <c r="T22" s="640"/>
      <c r="U22" s="640"/>
      <c r="V22" s="640"/>
      <c r="W22" s="641"/>
    </row>
    <row r="23" spans="2:23" s="30" customFormat="1" ht="20.100000000000001" customHeight="1" x14ac:dyDescent="0.2">
      <c r="B23" s="662" t="s">
        <v>51</v>
      </c>
      <c r="C23" s="662" t="s">
        <v>47</v>
      </c>
      <c r="D23" s="647" t="s">
        <v>772</v>
      </c>
      <c r="E23" s="648"/>
      <c r="F23" s="663"/>
      <c r="G23" s="664"/>
      <c r="H23" s="664"/>
      <c r="I23" s="664"/>
      <c r="J23" s="664"/>
      <c r="K23" s="664"/>
      <c r="L23" s="665"/>
      <c r="M23" s="662" t="s">
        <v>51</v>
      </c>
      <c r="N23" s="662" t="s">
        <v>47</v>
      </c>
      <c r="O23" s="647" t="s">
        <v>771</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1076</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1074</v>
      </c>
      <c r="F37" s="627"/>
      <c r="G37" s="627"/>
      <c r="H37" s="627"/>
      <c r="I37" s="627"/>
      <c r="J37" s="627"/>
      <c r="K37" s="627"/>
      <c r="L37" s="631"/>
      <c r="M37" s="628" t="s">
        <v>54</v>
      </c>
      <c r="N37" s="629"/>
      <c r="O37" s="630"/>
      <c r="P37" s="626" t="s">
        <v>1098</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1075</v>
      </c>
      <c r="E40" s="640"/>
      <c r="F40" s="640"/>
      <c r="G40" s="640"/>
      <c r="H40" s="640"/>
      <c r="I40" s="640"/>
      <c r="J40" s="640"/>
      <c r="K40" s="640"/>
      <c r="L40" s="641"/>
      <c r="M40" s="621" t="s">
        <v>50</v>
      </c>
      <c r="N40" s="622"/>
      <c r="O40" s="639" t="s">
        <v>1065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710CF22E-25A5-4919-A9BA-08B029CE3796}">
      <formula1>INDIRECT(D9)</formula1>
    </dataValidation>
    <dataValidation type="list" allowBlank="1" showInputMessage="1" showErrorMessage="1" sqref="D14:E14 D32:E32 O14:P14 O32:P32" xr:uid="{4D616572-0C2E-4977-9A24-8A3CF1CCC06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084F3D7-2CEE-4D67-827A-44DB475E2F7F}">
          <x14:formula1>
            <xm:f>'(参考)リスト'!$G$16:$G$20</xm:f>
          </x14:formula1>
          <xm:sqref>D17:E17 D35:E35 O17:P17 O35:P35</xm:sqref>
        </x14:dataValidation>
        <x14:dataValidation type="list" allowBlank="1" showInputMessage="1" showErrorMessage="1" xr:uid="{41114DB0-2B62-4A82-BAB0-A72ECD3EF499}">
          <x14:formula1>
            <xm:f>'(参考)リスト'!$B$16:$B$20</xm:f>
          </x14:formula1>
          <xm:sqref>D9:E10 D27:E28 O9:P10 O27:P28</xm:sqref>
        </x14:dataValidation>
        <x14:dataValidation type="list" allowBlank="1" showInputMessage="1" showErrorMessage="1" xr:uid="{F6B7907B-4201-40C9-9A61-DB4AE555BEE6}">
          <x14:formula1>
            <xm:f>'(参考)リスト'!$F$16:$F$21</xm:f>
          </x14:formula1>
          <xm:sqref>E15:E16 E33:E34 P15:P16 P33:P34</xm:sqref>
        </x14:dataValidation>
        <x14:dataValidation type="list" allowBlank="1" showInputMessage="1" showErrorMessage="1" xr:uid="{7858D76D-5833-41AB-9B10-88F99E3595BC}">
          <x14:formula1>
            <xm:f>'(参考)リスト'!$D$16:$D$18</xm:f>
          </x14:formula1>
          <xm:sqref>D13:E13 D31:E31 O13:P13 O31:P31</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37746-EDDD-43C1-BAE8-0CBAB54E17CA}">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771</v>
      </c>
      <c r="E5" s="648"/>
      <c r="F5" s="663"/>
      <c r="G5" s="664"/>
      <c r="H5" s="664"/>
      <c r="I5" s="664"/>
      <c r="J5" s="664"/>
      <c r="K5" s="664"/>
      <c r="L5" s="665"/>
      <c r="M5" s="662" t="s">
        <v>51</v>
      </c>
      <c r="N5" s="662" t="s">
        <v>47</v>
      </c>
      <c r="O5" s="647" t="s">
        <v>771</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510</v>
      </c>
      <c r="E11" s="648"/>
      <c r="F11" s="656"/>
      <c r="G11" s="657"/>
      <c r="H11" s="657"/>
      <c r="I11" s="657"/>
      <c r="J11" s="657"/>
      <c r="K11" s="657"/>
      <c r="L11" s="658"/>
      <c r="M11" s="632"/>
      <c r="N11" s="632" t="s">
        <v>4</v>
      </c>
      <c r="O11" s="647" t="s">
        <v>510</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1065</v>
      </c>
      <c r="E22" s="640"/>
      <c r="F22" s="640"/>
      <c r="G22" s="640"/>
      <c r="H22" s="640"/>
      <c r="I22" s="640"/>
      <c r="J22" s="640"/>
      <c r="K22" s="640"/>
      <c r="L22" s="641"/>
      <c r="M22" s="621" t="s">
        <v>50</v>
      </c>
      <c r="N22" s="622"/>
      <c r="O22" s="639" t="s">
        <v>1089</v>
      </c>
      <c r="P22" s="640"/>
      <c r="Q22" s="640"/>
      <c r="R22" s="640"/>
      <c r="S22" s="640"/>
      <c r="T22" s="640"/>
      <c r="U22" s="640"/>
      <c r="V22" s="640"/>
      <c r="W22" s="641"/>
    </row>
    <row r="23" spans="2:23" s="30" customFormat="1" ht="20.100000000000001" customHeight="1" x14ac:dyDescent="0.2">
      <c r="B23" s="662" t="s">
        <v>51</v>
      </c>
      <c r="C23" s="662" t="s">
        <v>47</v>
      </c>
      <c r="D23" s="647" t="s">
        <v>771</v>
      </c>
      <c r="E23" s="648"/>
      <c r="F23" s="663"/>
      <c r="G23" s="664"/>
      <c r="H23" s="664"/>
      <c r="I23" s="664"/>
      <c r="J23" s="664"/>
      <c r="K23" s="664"/>
      <c r="L23" s="665"/>
      <c r="M23" s="662" t="s">
        <v>51</v>
      </c>
      <c r="N23" s="662" t="s">
        <v>47</v>
      </c>
      <c r="O23" s="647" t="s">
        <v>771</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5</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1099</v>
      </c>
      <c r="F36" s="188"/>
      <c r="G36" s="188"/>
      <c r="H36" s="188"/>
      <c r="I36" s="188"/>
      <c r="J36" s="188"/>
      <c r="K36" s="188"/>
      <c r="L36" s="189"/>
      <c r="M36" s="621" t="s">
        <v>7</v>
      </c>
      <c r="N36" s="638"/>
      <c r="O36" s="622"/>
      <c r="P36" s="238" t="s">
        <v>1100</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1080</v>
      </c>
      <c r="E40" s="640"/>
      <c r="F40" s="640"/>
      <c r="G40" s="640"/>
      <c r="H40" s="640"/>
      <c r="I40" s="640"/>
      <c r="J40" s="640"/>
      <c r="K40" s="640"/>
      <c r="L40" s="641"/>
      <c r="M40" s="621" t="s">
        <v>50</v>
      </c>
      <c r="N40" s="622"/>
      <c r="O40" s="639" t="s">
        <v>1080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92F701F9-8106-410C-BE32-8E981668249F}">
      <formula1>INDIRECT(D13)</formula1>
    </dataValidation>
    <dataValidation type="list" allowBlank="1" showInputMessage="1" showErrorMessage="1" sqref="D11:E12 D29:E30 O11:P12 O29:P30" xr:uid="{7F74D96A-0EAC-4FA3-9644-0F8E81D58B58}">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314475-9196-4C7F-960F-FAE08D5DB347}">
          <x14:formula1>
            <xm:f>'(参考)リスト'!$D$16:$D$18</xm:f>
          </x14:formula1>
          <xm:sqref>D13:E13 D31:E31 O13:P13 O31:P31</xm:sqref>
        </x14:dataValidation>
        <x14:dataValidation type="list" allowBlank="1" showInputMessage="1" showErrorMessage="1" xr:uid="{C55DB9DC-2FBC-4F7F-AEAE-EDA2E5248AA4}">
          <x14:formula1>
            <xm:f>'(参考)リスト'!$F$16:$F$21</xm:f>
          </x14:formula1>
          <xm:sqref>E15:E16 E33:E34 P15:P16 P33:P34</xm:sqref>
        </x14:dataValidation>
        <x14:dataValidation type="list" allowBlank="1" showInputMessage="1" showErrorMessage="1" xr:uid="{1786C749-D339-45E1-9343-24B48582BF66}">
          <x14:formula1>
            <xm:f>'(参考)リスト'!$B$16:$B$20</xm:f>
          </x14:formula1>
          <xm:sqref>D9:E10 D27:E28 O9:P10 O27:P28</xm:sqref>
        </x14:dataValidation>
        <x14:dataValidation type="list" allowBlank="1" showInputMessage="1" showErrorMessage="1" xr:uid="{40A39090-D67E-4189-8DF2-BBA5A519C29F}">
          <x14:formula1>
            <xm:f>'(参考)リスト'!$G$16:$G$20</xm:f>
          </x14:formula1>
          <xm:sqref>D17:E17 D35:E35 O17:P17 O35:P35</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6C48B-7344-4E0F-9636-ABE66638D7E8}">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771</v>
      </c>
      <c r="E5" s="648"/>
      <c r="F5" s="663"/>
      <c r="G5" s="664"/>
      <c r="H5" s="664"/>
      <c r="I5" s="664"/>
      <c r="J5" s="664"/>
      <c r="K5" s="664"/>
      <c r="L5" s="665"/>
      <c r="M5" s="662" t="s">
        <v>51</v>
      </c>
      <c r="N5" s="662" t="s">
        <v>47</v>
      </c>
      <c r="O5" s="647" t="s">
        <v>771</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6</v>
      </c>
      <c r="E7" s="635"/>
      <c r="F7" s="656"/>
      <c r="G7" s="657"/>
      <c r="H7" s="657"/>
      <c r="I7" s="657"/>
      <c r="J7" s="657"/>
      <c r="K7" s="657"/>
      <c r="L7" s="658"/>
      <c r="M7" s="632"/>
      <c r="N7" s="632" t="s">
        <v>2</v>
      </c>
      <c r="O7" s="634">
        <v>7</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511</v>
      </c>
      <c r="E11" s="648"/>
      <c r="F11" s="656"/>
      <c r="G11" s="657"/>
      <c r="H11" s="657"/>
      <c r="I11" s="657"/>
      <c r="J11" s="657"/>
      <c r="K11" s="657"/>
      <c r="L11" s="658"/>
      <c r="M11" s="632"/>
      <c r="N11" s="632" t="s">
        <v>4</v>
      </c>
      <c r="O11" s="647" t="s">
        <v>511</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1234</v>
      </c>
      <c r="F21" s="627"/>
      <c r="G21" s="627"/>
      <c r="H21" s="645" t="s">
        <v>8</v>
      </c>
      <c r="I21" s="646"/>
      <c r="J21" s="642"/>
      <c r="K21" s="643"/>
      <c r="L21" s="644"/>
      <c r="M21" s="623" t="s">
        <v>302</v>
      </c>
      <c r="N21" s="624"/>
      <c r="O21" s="625"/>
      <c r="P21" s="626" t="s">
        <v>1097</v>
      </c>
      <c r="Q21" s="627"/>
      <c r="R21" s="627"/>
      <c r="S21" s="645" t="s">
        <v>8</v>
      </c>
      <c r="T21" s="646"/>
      <c r="U21" s="642"/>
      <c r="V21" s="643"/>
      <c r="W21" s="644"/>
    </row>
    <row r="22" spans="2:23" s="30" customFormat="1" ht="17.100000000000001" customHeight="1" x14ac:dyDescent="0.2">
      <c r="B22" s="621" t="s">
        <v>50</v>
      </c>
      <c r="C22" s="622"/>
      <c r="D22" s="639" t="s">
        <v>1242</v>
      </c>
      <c r="E22" s="640"/>
      <c r="F22" s="640"/>
      <c r="G22" s="640"/>
      <c r="H22" s="640"/>
      <c r="I22" s="640"/>
      <c r="J22" s="640"/>
      <c r="K22" s="640"/>
      <c r="L22" s="641"/>
      <c r="M22" s="621" t="s">
        <v>50</v>
      </c>
      <c r="N22" s="622"/>
      <c r="O22" s="639" t="s">
        <v>1085</v>
      </c>
      <c r="P22" s="640"/>
      <c r="Q22" s="640"/>
      <c r="R22" s="640"/>
      <c r="S22" s="640"/>
      <c r="T22" s="640"/>
      <c r="U22" s="640"/>
      <c r="V22" s="640"/>
      <c r="W22" s="641"/>
    </row>
    <row r="23" spans="2:23" s="30" customFormat="1" ht="20.100000000000001" customHeight="1" x14ac:dyDescent="0.2">
      <c r="B23" s="662" t="s">
        <v>51</v>
      </c>
      <c r="C23" s="662" t="s">
        <v>47</v>
      </c>
      <c r="D23" s="647" t="s">
        <v>771</v>
      </c>
      <c r="E23" s="648"/>
      <c r="F23" s="663"/>
      <c r="G23" s="664"/>
      <c r="H23" s="664"/>
      <c r="I23" s="664"/>
      <c r="J23" s="664"/>
      <c r="K23" s="664"/>
      <c r="L23" s="665"/>
      <c r="M23" s="662" t="s">
        <v>51</v>
      </c>
      <c r="N23" s="662" t="s">
        <v>47</v>
      </c>
      <c r="O23" s="647" t="s">
        <v>770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8</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361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355</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1101</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1102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1103</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B790806E-F549-4B10-82AF-2BC8F9DE7B5E}">
      <formula1>INDIRECT(D9)</formula1>
    </dataValidation>
    <dataValidation type="list" allowBlank="1" showInputMessage="1" showErrorMessage="1" sqref="D14:E14 D32:E32 O14:P14 O32:P32" xr:uid="{4D39890D-0F37-4C4C-A8B2-71F6B97A0F4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8930B1-1BF3-4C9D-AABE-E2C457953E7E}">
          <x14:formula1>
            <xm:f>'(参考)リスト'!$G$16:$G$20</xm:f>
          </x14:formula1>
          <xm:sqref>D17:E17 D35:E35 O17:P17 O35:P35</xm:sqref>
        </x14:dataValidation>
        <x14:dataValidation type="list" allowBlank="1" showInputMessage="1" showErrorMessage="1" xr:uid="{1C25978C-44BA-48A4-9FCC-6C871BE057DB}">
          <x14:formula1>
            <xm:f>'(参考)リスト'!$B$16:$B$20</xm:f>
          </x14:formula1>
          <xm:sqref>D9:E10 D27:E28 O9:P10 O27:P28</xm:sqref>
        </x14:dataValidation>
        <x14:dataValidation type="list" allowBlank="1" showInputMessage="1" showErrorMessage="1" xr:uid="{73AD2140-A2A1-411F-BA2E-DCCCA979EBE8}">
          <x14:formula1>
            <xm:f>'(参考)リスト'!$F$16:$F$21</xm:f>
          </x14:formula1>
          <xm:sqref>E15:E16 E33:E34 P15:P16 P33:P34</xm:sqref>
        </x14:dataValidation>
        <x14:dataValidation type="list" allowBlank="1" showInputMessage="1" showErrorMessage="1" xr:uid="{64FA2A4F-E53D-4749-AEAE-0F9AA438FC9D}">
          <x14:formula1>
            <xm:f>'(参考)リスト'!$D$16:$D$18</xm:f>
          </x14:formula1>
          <xm:sqref>D13:E13 D31:E31 O13:P13 O31:P31</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A0452-23F5-4109-898F-04DEDEFAFB65}">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770</v>
      </c>
      <c r="E5" s="648"/>
      <c r="F5" s="663"/>
      <c r="G5" s="664"/>
      <c r="H5" s="664"/>
      <c r="I5" s="664"/>
      <c r="J5" s="664"/>
      <c r="K5" s="664"/>
      <c r="L5" s="665"/>
      <c r="M5" s="662" t="s">
        <v>51</v>
      </c>
      <c r="N5" s="662" t="s">
        <v>47</v>
      </c>
      <c r="O5" s="647" t="s">
        <v>770</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510</v>
      </c>
      <c r="E11" s="648"/>
      <c r="F11" s="656"/>
      <c r="G11" s="657"/>
      <c r="H11" s="657"/>
      <c r="I11" s="657"/>
      <c r="J11" s="657"/>
      <c r="K11" s="657"/>
      <c r="L11" s="658"/>
      <c r="M11" s="632"/>
      <c r="N11" s="632" t="s">
        <v>4</v>
      </c>
      <c r="O11" s="647" t="s">
        <v>510</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1074</v>
      </c>
      <c r="F19" s="627"/>
      <c r="G19" s="627"/>
      <c r="H19" s="627"/>
      <c r="I19" s="627"/>
      <c r="J19" s="627"/>
      <c r="K19" s="627"/>
      <c r="L19" s="631"/>
      <c r="M19" s="628" t="s">
        <v>54</v>
      </c>
      <c r="N19" s="629"/>
      <c r="O19" s="630"/>
      <c r="P19" s="626" t="s">
        <v>1074</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1065</v>
      </c>
      <c r="E22" s="640"/>
      <c r="F22" s="640"/>
      <c r="G22" s="640"/>
      <c r="H22" s="640"/>
      <c r="I22" s="640"/>
      <c r="J22" s="640"/>
      <c r="K22" s="640"/>
      <c r="L22" s="641"/>
      <c r="M22" s="621" t="s">
        <v>50</v>
      </c>
      <c r="N22" s="622"/>
      <c r="O22" s="639" t="s">
        <v>1065</v>
      </c>
      <c r="P22" s="640"/>
      <c r="Q22" s="640"/>
      <c r="R22" s="640"/>
      <c r="S22" s="640"/>
      <c r="T22" s="640"/>
      <c r="U22" s="640"/>
      <c r="V22" s="640"/>
      <c r="W22" s="641"/>
    </row>
    <row r="23" spans="2:23" s="30" customFormat="1" ht="20.100000000000001" customHeight="1" x14ac:dyDescent="0.2">
      <c r="B23" s="662" t="s">
        <v>51</v>
      </c>
      <c r="C23" s="662" t="s">
        <v>47</v>
      </c>
      <c r="D23" s="647" t="s">
        <v>770</v>
      </c>
      <c r="E23" s="648"/>
      <c r="F23" s="663"/>
      <c r="G23" s="664"/>
      <c r="H23" s="664"/>
      <c r="I23" s="664"/>
      <c r="J23" s="664"/>
      <c r="K23" s="664"/>
      <c r="L23" s="665"/>
      <c r="M23" s="662" t="s">
        <v>51</v>
      </c>
      <c r="N23" s="662" t="s">
        <v>47</v>
      </c>
      <c r="O23" s="647" t="s">
        <v>770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5</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38" t="s">
        <v>1104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778</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272FA48B-E76D-4BE6-ADCB-7540302EE895}">
      <formula1>INDIRECT(D13)</formula1>
    </dataValidation>
    <dataValidation type="list" allowBlank="1" showInputMessage="1" showErrorMessage="1" sqref="D11:E12 D29:E30 O11:P12 O29:P30" xr:uid="{2489E36C-B7DA-4239-9E76-DF30170DC49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E9E2291-37D6-4E18-816F-75DCBCE26B4A}">
          <x14:formula1>
            <xm:f>'(参考)リスト'!$D$16:$D$18</xm:f>
          </x14:formula1>
          <xm:sqref>D13:E13 D31:E31 O13:P13 O31:P31</xm:sqref>
        </x14:dataValidation>
        <x14:dataValidation type="list" allowBlank="1" showInputMessage="1" showErrorMessage="1" xr:uid="{3EB4CDBD-9EB9-481F-BAD4-5A96A3A03FBB}">
          <x14:formula1>
            <xm:f>'(参考)リスト'!$F$16:$F$21</xm:f>
          </x14:formula1>
          <xm:sqref>E15:E16 E33:E34 P15:P16 P33:P34</xm:sqref>
        </x14:dataValidation>
        <x14:dataValidation type="list" allowBlank="1" showInputMessage="1" showErrorMessage="1" xr:uid="{46A6E58A-AA40-4744-B7FC-C9AF5BDE821C}">
          <x14:formula1>
            <xm:f>'(参考)リスト'!$B$16:$B$20</xm:f>
          </x14:formula1>
          <xm:sqref>D9:E10 D27:E28 O9:P10 O27:P28</xm:sqref>
        </x14:dataValidation>
        <x14:dataValidation type="list" allowBlank="1" showInputMessage="1" showErrorMessage="1" xr:uid="{C12D5ACA-3A73-4DF4-8D77-673934F3DF40}">
          <x14:formula1>
            <xm:f>'(参考)リスト'!$G$16:$G$20</xm:f>
          </x14:formula1>
          <xm:sqref>D17:E17 D35:E35 O17:P17 O35:P35</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3EE57-C232-41E9-983C-BB34F287F301}">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770</v>
      </c>
      <c r="E5" s="648"/>
      <c r="F5" s="663"/>
      <c r="G5" s="664"/>
      <c r="H5" s="664"/>
      <c r="I5" s="664"/>
      <c r="J5" s="664"/>
      <c r="K5" s="664"/>
      <c r="L5" s="665"/>
      <c r="M5" s="662" t="s">
        <v>51</v>
      </c>
      <c r="N5" s="662" t="s">
        <v>47</v>
      </c>
      <c r="O5" s="647" t="s">
        <v>770</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6</v>
      </c>
      <c r="E7" s="635"/>
      <c r="F7" s="656"/>
      <c r="G7" s="657"/>
      <c r="H7" s="657"/>
      <c r="I7" s="657"/>
      <c r="J7" s="657"/>
      <c r="K7" s="657"/>
      <c r="L7" s="658"/>
      <c r="M7" s="632"/>
      <c r="N7" s="632" t="s">
        <v>2</v>
      </c>
      <c r="O7" s="634">
        <v>7</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512</v>
      </c>
      <c r="E11" s="648"/>
      <c r="F11" s="656"/>
      <c r="G11" s="657"/>
      <c r="H11" s="657"/>
      <c r="I11" s="657"/>
      <c r="J11" s="657"/>
      <c r="K11" s="657"/>
      <c r="L11" s="658"/>
      <c r="M11" s="632"/>
      <c r="N11" s="632" t="s">
        <v>4</v>
      </c>
      <c r="O11" s="647" t="s">
        <v>512</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361</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355</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38" t="s">
        <v>1107</v>
      </c>
      <c r="Q18" s="188"/>
      <c r="R18" s="188"/>
      <c r="S18" s="188"/>
      <c r="T18" s="188"/>
      <c r="U18" s="188"/>
      <c r="V18" s="188"/>
      <c r="W18" s="189"/>
    </row>
    <row r="19" spans="2:23" s="30" customFormat="1" ht="17.100000000000001" customHeight="1" x14ac:dyDescent="0.2">
      <c r="B19" s="628" t="s">
        <v>54</v>
      </c>
      <c r="C19" s="629"/>
      <c r="D19" s="630"/>
      <c r="E19" s="626" t="s">
        <v>1101</v>
      </c>
      <c r="F19" s="627"/>
      <c r="G19" s="627"/>
      <c r="H19" s="627"/>
      <c r="I19" s="627"/>
      <c r="J19" s="627"/>
      <c r="K19" s="627"/>
      <c r="L19" s="631"/>
      <c r="M19" s="628" t="s">
        <v>54</v>
      </c>
      <c r="N19" s="629"/>
      <c r="O19" s="630"/>
      <c r="P19" s="626" t="s">
        <v>1074</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1105</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1106</v>
      </c>
      <c r="E22" s="640"/>
      <c r="F22" s="640"/>
      <c r="G22" s="640"/>
      <c r="H22" s="640"/>
      <c r="I22" s="640"/>
      <c r="J22" s="640"/>
      <c r="K22" s="640"/>
      <c r="L22" s="641"/>
      <c r="M22" s="621" t="s">
        <v>50</v>
      </c>
      <c r="N22" s="622"/>
      <c r="O22" s="639" t="s">
        <v>1071</v>
      </c>
      <c r="P22" s="640"/>
      <c r="Q22" s="640"/>
      <c r="R22" s="640"/>
      <c r="S22" s="640"/>
      <c r="T22" s="640"/>
      <c r="U22" s="640"/>
      <c r="V22" s="640"/>
      <c r="W22" s="641"/>
    </row>
    <row r="23" spans="2:23" s="30" customFormat="1" ht="20.100000000000001" customHeight="1" x14ac:dyDescent="0.2">
      <c r="B23" s="662" t="s">
        <v>51</v>
      </c>
      <c r="C23" s="662" t="s">
        <v>47</v>
      </c>
      <c r="D23" s="647" t="s">
        <v>770</v>
      </c>
      <c r="E23" s="648"/>
      <c r="F23" s="663"/>
      <c r="G23" s="664"/>
      <c r="H23" s="664"/>
      <c r="I23" s="664"/>
      <c r="J23" s="664"/>
      <c r="K23" s="664"/>
      <c r="L23" s="665"/>
      <c r="M23" s="662" t="s">
        <v>51</v>
      </c>
      <c r="N23" s="662" t="s">
        <v>47</v>
      </c>
      <c r="O23" s="647" t="s">
        <v>770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8</v>
      </c>
      <c r="E25" s="635"/>
      <c r="F25" s="656"/>
      <c r="G25" s="657"/>
      <c r="H25" s="657"/>
      <c r="I25" s="657"/>
      <c r="J25" s="657"/>
      <c r="K25" s="657"/>
      <c r="L25" s="658"/>
      <c r="M25" s="632"/>
      <c r="N25" s="632" t="s">
        <v>2</v>
      </c>
      <c r="O25" s="634">
        <v>9</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1108</v>
      </c>
      <c r="F36" s="188"/>
      <c r="G36" s="188"/>
      <c r="H36" s="188"/>
      <c r="I36" s="188"/>
      <c r="J36" s="188"/>
      <c r="K36" s="188"/>
      <c r="L36" s="189"/>
      <c r="M36" s="621" t="s">
        <v>7</v>
      </c>
      <c r="N36" s="638"/>
      <c r="O36" s="622"/>
      <c r="P36" s="238" t="s">
        <v>1109</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1074</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1071</v>
      </c>
      <c r="E40" s="640"/>
      <c r="F40" s="640"/>
      <c r="G40" s="640"/>
      <c r="H40" s="640"/>
      <c r="I40" s="640"/>
      <c r="J40" s="640"/>
      <c r="K40" s="640"/>
      <c r="L40" s="641"/>
      <c r="M40" s="621" t="s">
        <v>50</v>
      </c>
      <c r="N40" s="622"/>
      <c r="O40" s="639" t="s">
        <v>1071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4F95E2F7-ACD0-42DA-8B9C-4A0673A6A1B4}">
      <formula1>INDIRECT(D9)</formula1>
    </dataValidation>
    <dataValidation type="list" allowBlank="1" showInputMessage="1" showErrorMessage="1" sqref="D14:E14 D32:E32 O14:P14 O32:P32" xr:uid="{AF275E09-F7EF-4876-B6B7-CC4ED3C43E3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4C57E1-E95E-4565-85CF-8031E7B74892}">
          <x14:formula1>
            <xm:f>'(参考)リスト'!$G$16:$G$20</xm:f>
          </x14:formula1>
          <xm:sqref>D17:E17 D35:E35 O17:P17 O35:P35</xm:sqref>
        </x14:dataValidation>
        <x14:dataValidation type="list" allowBlank="1" showInputMessage="1" showErrorMessage="1" xr:uid="{0B698EB1-1B90-47F1-A224-374ACDB5C485}">
          <x14:formula1>
            <xm:f>'(参考)リスト'!$B$16:$B$20</xm:f>
          </x14:formula1>
          <xm:sqref>D9:E10 D27:E28 O9:P10 O27:P28</xm:sqref>
        </x14:dataValidation>
        <x14:dataValidation type="list" allowBlank="1" showInputMessage="1" showErrorMessage="1" xr:uid="{4D24FFCD-A920-4166-A2B3-E60C851B91D4}">
          <x14:formula1>
            <xm:f>'(参考)リスト'!$F$16:$F$21</xm:f>
          </x14:formula1>
          <xm:sqref>E15:E16 E33:E34 P15:P16 P33:P34</xm:sqref>
        </x14:dataValidation>
        <x14:dataValidation type="list" allowBlank="1" showInputMessage="1" showErrorMessage="1" xr:uid="{C23195AC-1897-4358-A499-5E696244DF8E}">
          <x14:formula1>
            <xm:f>'(参考)リスト'!$D$16:$D$18</xm:f>
          </x14:formula1>
          <xm:sqref>D13:E13 D31:E31 O13:P13 O31:P31</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24F95-7590-41E4-B7B0-51A09C28379E}">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770</v>
      </c>
      <c r="E5" s="648"/>
      <c r="F5" s="663"/>
      <c r="G5" s="664"/>
      <c r="H5" s="664"/>
      <c r="I5" s="664"/>
      <c r="J5" s="664"/>
      <c r="K5" s="664"/>
      <c r="L5" s="665"/>
      <c r="M5" s="662" t="s">
        <v>51</v>
      </c>
      <c r="N5" s="662" t="s">
        <v>47</v>
      </c>
      <c r="O5" s="647" t="s">
        <v>770</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10</v>
      </c>
      <c r="E7" s="635"/>
      <c r="F7" s="656"/>
      <c r="G7" s="657"/>
      <c r="H7" s="657"/>
      <c r="I7" s="657"/>
      <c r="J7" s="657"/>
      <c r="K7" s="657"/>
      <c r="L7" s="658"/>
      <c r="M7" s="632"/>
      <c r="N7" s="632" t="s">
        <v>2</v>
      </c>
      <c r="O7" s="634">
        <v>11</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512</v>
      </c>
      <c r="E11" s="648"/>
      <c r="F11" s="656"/>
      <c r="G11" s="657"/>
      <c r="H11" s="657"/>
      <c r="I11" s="657"/>
      <c r="J11" s="657"/>
      <c r="K11" s="657"/>
      <c r="L11" s="658"/>
      <c r="M11" s="632"/>
      <c r="N11" s="632" t="s">
        <v>4</v>
      </c>
      <c r="O11" s="647" t="s">
        <v>516</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1110</v>
      </c>
      <c r="F18" s="188"/>
      <c r="G18" s="188"/>
      <c r="H18" s="188"/>
      <c r="I18" s="188"/>
      <c r="J18" s="188"/>
      <c r="K18" s="188"/>
      <c r="L18" s="189"/>
      <c r="M18" s="621" t="s">
        <v>7</v>
      </c>
      <c r="N18" s="638"/>
      <c r="O18" s="622"/>
      <c r="P18" s="238" t="s">
        <v>1111</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1071</v>
      </c>
      <c r="E22" s="640"/>
      <c r="F22" s="640"/>
      <c r="G22" s="640"/>
      <c r="H22" s="640"/>
      <c r="I22" s="640"/>
      <c r="J22" s="640"/>
      <c r="K22" s="640"/>
      <c r="L22" s="641"/>
      <c r="M22" s="621" t="s">
        <v>50</v>
      </c>
      <c r="N22" s="622"/>
      <c r="O22" s="639" t="s">
        <v>1071</v>
      </c>
      <c r="P22" s="640"/>
      <c r="Q22" s="640"/>
      <c r="R22" s="640"/>
      <c r="S22" s="640"/>
      <c r="T22" s="640"/>
      <c r="U22" s="640"/>
      <c r="V22" s="640"/>
      <c r="W22" s="641"/>
    </row>
    <row r="23" spans="2:23" s="30" customFormat="1" ht="20.100000000000001" customHeight="1" x14ac:dyDescent="0.2">
      <c r="B23" s="662" t="s">
        <v>51</v>
      </c>
      <c r="C23" s="662" t="s">
        <v>47</v>
      </c>
      <c r="D23" s="647" t="s">
        <v>770</v>
      </c>
      <c r="E23" s="648"/>
      <c r="F23" s="663"/>
      <c r="G23" s="664"/>
      <c r="H23" s="664"/>
      <c r="I23" s="664"/>
      <c r="J23" s="664"/>
      <c r="K23" s="664"/>
      <c r="L23" s="665"/>
      <c r="M23" s="662" t="s">
        <v>51</v>
      </c>
      <c r="N23" s="662" t="s">
        <v>47</v>
      </c>
      <c r="O23" s="647" t="s">
        <v>770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12</v>
      </c>
      <c r="E25" s="635"/>
      <c r="F25" s="656"/>
      <c r="G25" s="657"/>
      <c r="H25" s="657"/>
      <c r="I25" s="657"/>
      <c r="J25" s="657"/>
      <c r="K25" s="657"/>
      <c r="L25" s="658"/>
      <c r="M25" s="632"/>
      <c r="N25" s="632" t="s">
        <v>2</v>
      </c>
      <c r="O25" s="634">
        <v>13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517</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1070</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1071</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E35BFF52-03D8-496D-B574-53839484F104}">
      <formula1>INDIRECT(D13)</formula1>
    </dataValidation>
    <dataValidation type="list" allowBlank="1" showInputMessage="1" showErrorMessage="1" sqref="D11:E12 D29:E30 O11:P12 O29:P30" xr:uid="{92AF6D19-8C41-43B3-B430-6CDB223BFBD1}">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A5C78F-6B02-465B-B73A-EBAFFBFE4768}">
          <x14:formula1>
            <xm:f>'(参考)リスト'!$D$16:$D$18</xm:f>
          </x14:formula1>
          <xm:sqref>D13:E13 D31:E31 O13:P13 O31:P31</xm:sqref>
        </x14:dataValidation>
        <x14:dataValidation type="list" allowBlank="1" showInputMessage="1" showErrorMessage="1" xr:uid="{C09D68A8-2A2A-44D9-98A1-FB130D0FA96F}">
          <x14:formula1>
            <xm:f>'(参考)リスト'!$F$16:$F$21</xm:f>
          </x14:formula1>
          <xm:sqref>E15:E16 E33:E34 P15:P16 P33:P34</xm:sqref>
        </x14:dataValidation>
        <x14:dataValidation type="list" allowBlank="1" showInputMessage="1" showErrorMessage="1" xr:uid="{628FE0F2-E174-4C4B-8D0C-C99D17259CE9}">
          <x14:formula1>
            <xm:f>'(参考)リスト'!$B$16:$B$20</xm:f>
          </x14:formula1>
          <xm:sqref>D9:E10 D27:E28 O9:P10 O27:P28</xm:sqref>
        </x14:dataValidation>
        <x14:dataValidation type="list" allowBlank="1" showInputMessage="1" showErrorMessage="1" xr:uid="{C4E81F66-FD37-4762-A678-31A45BCEC290}">
          <x14:formula1>
            <xm:f>'(参考)リスト'!$G$16:$G$20</xm:f>
          </x14:formula1>
          <xm:sqref>D17:E17 D35:E35 O17:P17 O35:P35</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FF2BC-0FF4-4334-9826-C50461497E03}">
  <dimension ref="B1:Y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5" ht="9" customHeight="1" x14ac:dyDescent="0.2"/>
    <row r="2" spans="2:25"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5"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5"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5" s="30" customFormat="1" ht="20.100000000000001" customHeight="1" x14ac:dyDescent="0.2">
      <c r="B5" s="662" t="s">
        <v>51</v>
      </c>
      <c r="C5" s="662" t="s">
        <v>47</v>
      </c>
      <c r="D5" s="647" t="s">
        <v>770</v>
      </c>
      <c r="E5" s="648"/>
      <c r="F5" s="663"/>
      <c r="G5" s="664"/>
      <c r="H5" s="664"/>
      <c r="I5" s="664"/>
      <c r="J5" s="664"/>
      <c r="K5" s="664"/>
      <c r="L5" s="665"/>
      <c r="M5" s="662" t="s">
        <v>51</v>
      </c>
      <c r="N5" s="662" t="s">
        <v>47</v>
      </c>
      <c r="O5" s="647" t="s">
        <v>770</v>
      </c>
      <c r="P5" s="648"/>
      <c r="Q5" s="656"/>
      <c r="R5" s="657"/>
      <c r="S5" s="657"/>
      <c r="T5" s="657"/>
      <c r="U5" s="657"/>
      <c r="V5" s="657"/>
      <c r="W5" s="658"/>
    </row>
    <row r="6" spans="2:25"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5" s="30" customFormat="1" ht="20.100000000000001" customHeight="1" x14ac:dyDescent="0.2">
      <c r="B7" s="632"/>
      <c r="C7" s="632" t="s">
        <v>2</v>
      </c>
      <c r="D7" s="634">
        <v>14</v>
      </c>
      <c r="E7" s="635"/>
      <c r="F7" s="656"/>
      <c r="G7" s="657"/>
      <c r="H7" s="657"/>
      <c r="I7" s="657"/>
      <c r="J7" s="657"/>
      <c r="K7" s="657"/>
      <c r="L7" s="658"/>
      <c r="M7" s="632"/>
      <c r="N7" s="632" t="s">
        <v>2</v>
      </c>
      <c r="O7" s="634">
        <v>15</v>
      </c>
      <c r="P7" s="635"/>
      <c r="Q7" s="656"/>
      <c r="R7" s="657"/>
      <c r="S7" s="657"/>
      <c r="T7" s="657"/>
      <c r="U7" s="657"/>
      <c r="V7" s="657"/>
      <c r="W7" s="658"/>
    </row>
    <row r="8" spans="2:25"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5"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5"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5" s="30" customFormat="1" ht="20.100000000000001" customHeight="1" x14ac:dyDescent="0.2">
      <c r="B11" s="632"/>
      <c r="C11" s="632" t="s">
        <v>4</v>
      </c>
      <c r="D11" s="647" t="s">
        <v>511</v>
      </c>
      <c r="E11" s="648"/>
      <c r="F11" s="656"/>
      <c r="G11" s="657"/>
      <c r="H11" s="657"/>
      <c r="I11" s="657"/>
      <c r="J11" s="657"/>
      <c r="K11" s="657"/>
      <c r="L11" s="658"/>
      <c r="M11" s="632"/>
      <c r="N11" s="632" t="s">
        <v>4</v>
      </c>
      <c r="O11" s="647" t="s">
        <v>511</v>
      </c>
      <c r="P11" s="648"/>
      <c r="Q11" s="656"/>
      <c r="R11" s="657"/>
      <c r="S11" s="657"/>
      <c r="T11" s="657"/>
      <c r="U11" s="657"/>
      <c r="V11" s="657"/>
      <c r="W11" s="658"/>
    </row>
    <row r="12" spans="2:25"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row>
    <row r="13" spans="2:25"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5" s="30" customFormat="1" ht="17.100000000000001" customHeight="1" x14ac:dyDescent="0.2">
      <c r="B14" s="621" t="s">
        <v>49</v>
      </c>
      <c r="C14" s="622"/>
      <c r="D14" s="651" t="s">
        <v>559</v>
      </c>
      <c r="E14" s="652"/>
      <c r="F14" s="656"/>
      <c r="G14" s="657"/>
      <c r="H14" s="657"/>
      <c r="I14" s="657"/>
      <c r="J14" s="657"/>
      <c r="K14" s="657"/>
      <c r="L14" s="658"/>
      <c r="M14" s="621" t="s">
        <v>49</v>
      </c>
      <c r="N14" s="622"/>
      <c r="O14" s="651" t="s">
        <v>352</v>
      </c>
      <c r="P14" s="652"/>
      <c r="Q14" s="656"/>
      <c r="R14" s="657"/>
      <c r="S14" s="657"/>
      <c r="T14" s="657"/>
      <c r="U14" s="657"/>
      <c r="V14" s="657"/>
      <c r="W14" s="658"/>
    </row>
    <row r="15" spans="2:25"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5"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1112</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1102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1103</v>
      </c>
      <c r="E22" s="640"/>
      <c r="F22" s="640"/>
      <c r="G22" s="640"/>
      <c r="H22" s="640"/>
      <c r="I22" s="640"/>
      <c r="J22" s="640"/>
      <c r="K22" s="640"/>
      <c r="L22" s="641"/>
      <c r="M22" s="621" t="s">
        <v>50</v>
      </c>
      <c r="N22" s="622"/>
      <c r="O22" s="639" t="s">
        <v>1089</v>
      </c>
      <c r="P22" s="640"/>
      <c r="Q22" s="640"/>
      <c r="R22" s="640"/>
      <c r="S22" s="640"/>
      <c r="T22" s="640"/>
      <c r="U22" s="640"/>
      <c r="V22" s="640"/>
      <c r="W22" s="641"/>
    </row>
    <row r="23" spans="2:23" s="30" customFormat="1" ht="20.100000000000001" customHeight="1" x14ac:dyDescent="0.2">
      <c r="B23" s="662" t="s">
        <v>51</v>
      </c>
      <c r="C23" s="662" t="s">
        <v>47</v>
      </c>
      <c r="D23" s="647" t="s">
        <v>770</v>
      </c>
      <c r="E23" s="648"/>
      <c r="F23" s="663"/>
      <c r="G23" s="664"/>
      <c r="H23" s="664"/>
      <c r="I23" s="664"/>
      <c r="J23" s="664"/>
      <c r="K23" s="664"/>
      <c r="L23" s="665"/>
      <c r="M23" s="662" t="s">
        <v>51</v>
      </c>
      <c r="N23" s="662" t="s">
        <v>47</v>
      </c>
      <c r="O23" s="647" t="s">
        <v>770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16</v>
      </c>
      <c r="E25" s="635"/>
      <c r="F25" s="656"/>
      <c r="G25" s="657"/>
      <c r="H25" s="657"/>
      <c r="I25" s="657"/>
      <c r="J25" s="657"/>
      <c r="K25" s="657"/>
      <c r="L25" s="658"/>
      <c r="M25" s="632"/>
      <c r="N25" s="632" t="s">
        <v>2</v>
      </c>
      <c r="O25" s="634">
        <v>17</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368</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1113</v>
      </c>
      <c r="F36" s="188"/>
      <c r="G36" s="188"/>
      <c r="H36" s="188"/>
      <c r="I36" s="188"/>
      <c r="J36" s="188"/>
      <c r="K36" s="188"/>
      <c r="L36" s="189"/>
      <c r="M36" s="621" t="s">
        <v>7</v>
      </c>
      <c r="N36" s="638"/>
      <c r="O36" s="622"/>
      <c r="P36" s="238" t="s">
        <v>1114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1115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1071</v>
      </c>
      <c r="E40" s="640"/>
      <c r="F40" s="640"/>
      <c r="G40" s="640"/>
      <c r="H40" s="640"/>
      <c r="I40" s="640"/>
      <c r="J40" s="640"/>
      <c r="K40" s="640"/>
      <c r="L40" s="641"/>
      <c r="M40" s="621" t="s">
        <v>50</v>
      </c>
      <c r="N40" s="622"/>
      <c r="O40" s="639" t="s">
        <v>1116</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4FBC66E4-039B-4094-95AE-588C42A0F37C}">
      <formula1>INDIRECT(D9)</formula1>
    </dataValidation>
    <dataValidation type="list" allowBlank="1" showInputMessage="1" showErrorMessage="1" sqref="D14:E14 D32:E32 O14:P14 O32:P32" xr:uid="{1708135B-05B2-458D-B515-CB2034E28C5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F640633-2B89-4E21-880F-BAE584633644}">
          <x14:formula1>
            <xm:f>'(参考)リスト'!$G$16:$G$20</xm:f>
          </x14:formula1>
          <xm:sqref>D17:E17 D35:E35 O17:P17 O35:P35</xm:sqref>
        </x14:dataValidation>
        <x14:dataValidation type="list" allowBlank="1" showInputMessage="1" showErrorMessage="1" xr:uid="{DEA5B49C-3373-4FCE-90CC-B76D57587CC2}">
          <x14:formula1>
            <xm:f>'(参考)リスト'!$B$16:$B$20</xm:f>
          </x14:formula1>
          <xm:sqref>D9:E10 D27:E28 O9:P10 O27:P28</xm:sqref>
        </x14:dataValidation>
        <x14:dataValidation type="list" allowBlank="1" showInputMessage="1" showErrorMessage="1" xr:uid="{30BE115B-7626-4F56-AF68-25D3DB707E2B}">
          <x14:formula1>
            <xm:f>'(参考)リスト'!$F$16:$F$21</xm:f>
          </x14:formula1>
          <xm:sqref>E15:E16 E33:E34 P15:P16 P33:P34</xm:sqref>
        </x14:dataValidation>
        <x14:dataValidation type="list" allowBlank="1" showInputMessage="1" showErrorMessage="1" xr:uid="{E4F00854-DEFB-4D2E-AEDD-137900710BD2}">
          <x14:formula1>
            <xm:f>'(参考)リスト'!$D$16:$D$18</xm:f>
          </x14:formula1>
          <xm:sqref>D13:E13 D31:E31 O13:P13 O31:P31</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29C51-0C95-41D9-B9FF-3F65FAB2EAB1}">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770</v>
      </c>
      <c r="E5" s="648"/>
      <c r="F5" s="663"/>
      <c r="G5" s="664"/>
      <c r="H5" s="664"/>
      <c r="I5" s="664"/>
      <c r="J5" s="664"/>
      <c r="K5" s="664"/>
      <c r="L5" s="665"/>
      <c r="M5" s="662" t="s">
        <v>51</v>
      </c>
      <c r="N5" s="662" t="s">
        <v>47</v>
      </c>
      <c r="O5" s="647" t="s">
        <v>770</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18</v>
      </c>
      <c r="E7" s="635"/>
      <c r="F7" s="656"/>
      <c r="G7" s="657"/>
      <c r="H7" s="657"/>
      <c r="I7" s="657"/>
      <c r="J7" s="657"/>
      <c r="K7" s="657"/>
      <c r="L7" s="658"/>
      <c r="M7" s="632"/>
      <c r="N7" s="632" t="s">
        <v>2</v>
      </c>
      <c r="O7" s="634">
        <v>19</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348</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509</v>
      </c>
      <c r="E11" s="648"/>
      <c r="F11" s="656"/>
      <c r="G11" s="657"/>
      <c r="H11" s="657"/>
      <c r="I11" s="657"/>
      <c r="J11" s="657"/>
      <c r="K11" s="657"/>
      <c r="L11" s="658"/>
      <c r="M11" s="632"/>
      <c r="N11" s="632" t="s">
        <v>4</v>
      </c>
      <c r="O11" s="647" t="s">
        <v>370</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357</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1117</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1065</v>
      </c>
      <c r="E22" s="640"/>
      <c r="F22" s="640"/>
      <c r="G22" s="640"/>
      <c r="H22" s="640"/>
      <c r="I22" s="640"/>
      <c r="J22" s="640"/>
      <c r="K22" s="640"/>
      <c r="L22" s="641"/>
      <c r="M22" s="621" t="s">
        <v>50</v>
      </c>
      <c r="N22" s="622"/>
      <c r="O22" s="639" t="s">
        <v>1118</v>
      </c>
      <c r="P22" s="640"/>
      <c r="Q22" s="640"/>
      <c r="R22" s="640"/>
      <c r="S22" s="640"/>
      <c r="T22" s="640"/>
      <c r="U22" s="640"/>
      <c r="V22" s="640"/>
      <c r="W22" s="641"/>
    </row>
    <row r="23" spans="2:23" s="30" customFormat="1" ht="20.100000000000001" customHeight="1" x14ac:dyDescent="0.2">
      <c r="B23" s="662" t="s">
        <v>51</v>
      </c>
      <c r="C23" s="662" t="s">
        <v>47</v>
      </c>
      <c r="D23" s="647" t="s">
        <v>770</v>
      </c>
      <c r="E23" s="648"/>
      <c r="F23" s="663"/>
      <c r="G23" s="664"/>
      <c r="H23" s="664"/>
      <c r="I23" s="664"/>
      <c r="J23" s="664"/>
      <c r="K23" s="664"/>
      <c r="L23" s="665"/>
      <c r="M23" s="662" t="s">
        <v>51</v>
      </c>
      <c r="N23" s="662" t="s">
        <v>47</v>
      </c>
      <c r="O23" s="647" t="s">
        <v>770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20</v>
      </c>
      <c r="E25" s="635"/>
      <c r="F25" s="656"/>
      <c r="G25" s="657"/>
      <c r="H25" s="657"/>
      <c r="I25" s="657"/>
      <c r="J25" s="657"/>
      <c r="K25" s="657"/>
      <c r="L25" s="658"/>
      <c r="M25" s="632"/>
      <c r="N25" s="632" t="s">
        <v>2</v>
      </c>
      <c r="O25" s="634">
        <v>21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1065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0BB29E4D-7A7B-446A-9EF9-482295B6763E}">
      <formula1>INDIRECT(D13)</formula1>
    </dataValidation>
    <dataValidation type="list" allowBlank="1" showInputMessage="1" showErrorMessage="1" sqref="D11:E12 D29:E30 O11:P12 O29:P30" xr:uid="{36E9D222-1329-4D76-A68A-4EFD4081F80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FAAD3AA-D72F-4265-B7AE-CDF71F515073}">
          <x14:formula1>
            <xm:f>'(参考)リスト'!$D$16:$D$18</xm:f>
          </x14:formula1>
          <xm:sqref>D13:E13 D31:E31 O13:P13 O31:P31</xm:sqref>
        </x14:dataValidation>
        <x14:dataValidation type="list" allowBlank="1" showInputMessage="1" showErrorMessage="1" xr:uid="{57B1C9CF-EB38-4368-9A7F-1260AF31E410}">
          <x14:formula1>
            <xm:f>'(参考)リスト'!$F$16:$F$21</xm:f>
          </x14:formula1>
          <xm:sqref>E15:E16 E33:E34 P15:P16 P33:P34</xm:sqref>
        </x14:dataValidation>
        <x14:dataValidation type="list" allowBlank="1" showInputMessage="1" showErrorMessage="1" xr:uid="{1EB17E9B-DF4E-4F91-AE3D-05E594590584}">
          <x14:formula1>
            <xm:f>'(参考)リスト'!$B$16:$B$20</xm:f>
          </x14:formula1>
          <xm:sqref>D9:E10 D27:E28 O9:P10 O27:P28</xm:sqref>
        </x14:dataValidation>
        <x14:dataValidation type="list" allowBlank="1" showInputMessage="1" showErrorMessage="1" xr:uid="{836A6250-E298-4DA2-84A5-892E8FD2CF6E}">
          <x14:formula1>
            <xm:f>'(参考)リスト'!$G$16:$G$20</xm:f>
          </x14:formula1>
          <xm:sqref>D17:E17 D35:E35 O17:P17 O35:P35</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BE479-A8DC-4435-937A-58C1FFE770A5}">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770</v>
      </c>
      <c r="E5" s="648"/>
      <c r="F5" s="663"/>
      <c r="G5" s="664"/>
      <c r="H5" s="664"/>
      <c r="I5" s="664"/>
      <c r="J5" s="664"/>
      <c r="K5" s="664"/>
      <c r="L5" s="665"/>
      <c r="M5" s="662" t="s">
        <v>51</v>
      </c>
      <c r="N5" s="662" t="s">
        <v>47</v>
      </c>
      <c r="O5" s="647" t="s">
        <v>770</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22</v>
      </c>
      <c r="E7" s="635"/>
      <c r="F7" s="656"/>
      <c r="G7" s="657"/>
      <c r="H7" s="657"/>
      <c r="I7" s="657"/>
      <c r="J7" s="657"/>
      <c r="K7" s="657"/>
      <c r="L7" s="658"/>
      <c r="M7" s="632"/>
      <c r="N7" s="632" t="s">
        <v>2</v>
      </c>
      <c r="O7" s="634">
        <v>23</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350</v>
      </c>
      <c r="E9" s="648"/>
      <c r="F9" s="656"/>
      <c r="G9" s="657"/>
      <c r="H9" s="657"/>
      <c r="I9" s="657"/>
      <c r="J9" s="657"/>
      <c r="K9" s="657"/>
      <c r="L9" s="658"/>
      <c r="M9" s="632" t="s">
        <v>48</v>
      </c>
      <c r="N9" s="632" t="s">
        <v>3</v>
      </c>
      <c r="O9" s="647" t="s">
        <v>350</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375</v>
      </c>
      <c r="E11" s="648"/>
      <c r="F11" s="656"/>
      <c r="G11" s="657"/>
      <c r="H11" s="657"/>
      <c r="I11" s="657"/>
      <c r="J11" s="657"/>
      <c r="K11" s="657"/>
      <c r="L11" s="658"/>
      <c r="M11" s="632"/>
      <c r="N11" s="632" t="s">
        <v>4</v>
      </c>
      <c r="O11" s="647" t="s">
        <v>373</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6" s="30" customFormat="1" ht="17.100000000000001" customHeight="1" x14ac:dyDescent="0.2">
      <c r="B14" s="621" t="s">
        <v>49</v>
      </c>
      <c r="C14" s="622"/>
      <c r="D14" s="651" t="s">
        <v>359</v>
      </c>
      <c r="E14" s="652"/>
      <c r="F14" s="656"/>
      <c r="G14" s="657"/>
      <c r="H14" s="657"/>
      <c r="I14" s="657"/>
      <c r="J14" s="657"/>
      <c r="K14" s="657"/>
      <c r="L14" s="658"/>
      <c r="M14" s="621" t="s">
        <v>49</v>
      </c>
      <c r="N14" s="622"/>
      <c r="O14" s="651" t="s">
        <v>559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38" t="s">
        <v>1119</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1074</v>
      </c>
      <c r="F19" s="627"/>
      <c r="G19" s="627"/>
      <c r="H19" s="627"/>
      <c r="I19" s="627"/>
      <c r="J19" s="627"/>
      <c r="K19" s="627"/>
      <c r="L19" s="631"/>
      <c r="M19" s="628" t="s">
        <v>54</v>
      </c>
      <c r="N19" s="629"/>
      <c r="O19" s="630"/>
      <c r="P19" s="626" t="s">
        <v>1120</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1121</v>
      </c>
      <c r="Q21" s="627"/>
      <c r="R21" s="627"/>
      <c r="S21" s="645" t="s">
        <v>8</v>
      </c>
      <c r="T21" s="646"/>
      <c r="U21" s="642"/>
      <c r="V21" s="643"/>
      <c r="W21" s="644"/>
    </row>
    <row r="22" spans="2:23" s="30" customFormat="1" ht="17.100000000000001" customHeight="1" x14ac:dyDescent="0.2">
      <c r="B22" s="621" t="s">
        <v>50</v>
      </c>
      <c r="C22" s="622"/>
      <c r="D22" s="639" t="s">
        <v>1075</v>
      </c>
      <c r="E22" s="640"/>
      <c r="F22" s="640"/>
      <c r="G22" s="640"/>
      <c r="H22" s="640"/>
      <c r="I22" s="640"/>
      <c r="J22" s="640"/>
      <c r="K22" s="640"/>
      <c r="L22" s="641"/>
      <c r="M22" s="621" t="s">
        <v>50</v>
      </c>
      <c r="N22" s="622"/>
      <c r="O22" s="639" t="s">
        <v>1122</v>
      </c>
      <c r="P22" s="640"/>
      <c r="Q22" s="640"/>
      <c r="R22" s="640"/>
      <c r="S22" s="640"/>
      <c r="T22" s="640"/>
      <c r="U22" s="640"/>
      <c r="V22" s="640"/>
      <c r="W22" s="641"/>
    </row>
    <row r="23" spans="2:23" s="30" customFormat="1" ht="20.100000000000001" customHeight="1" x14ac:dyDescent="0.2">
      <c r="B23" s="662" t="s">
        <v>51</v>
      </c>
      <c r="C23" s="662" t="s">
        <v>47</v>
      </c>
      <c r="D23" s="647" t="s">
        <v>770</v>
      </c>
      <c r="E23" s="648"/>
      <c r="F23" s="663"/>
      <c r="G23" s="664"/>
      <c r="H23" s="664"/>
      <c r="I23" s="664"/>
      <c r="J23" s="664"/>
      <c r="K23" s="664"/>
      <c r="L23" s="665"/>
      <c r="M23" s="662" t="s">
        <v>51</v>
      </c>
      <c r="N23" s="662" t="s">
        <v>47</v>
      </c>
      <c r="O23" s="647" t="s">
        <v>769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24</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1123</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1074</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1097</v>
      </c>
      <c r="Q39" s="627"/>
      <c r="R39" s="627"/>
      <c r="S39" s="645" t="s">
        <v>8</v>
      </c>
      <c r="T39" s="646"/>
      <c r="U39" s="642"/>
      <c r="V39" s="643"/>
      <c r="W39" s="644"/>
    </row>
    <row r="40" spans="2:24" s="30" customFormat="1" ht="17.100000000000001" customHeight="1" x14ac:dyDescent="0.2">
      <c r="B40" s="621" t="s">
        <v>50</v>
      </c>
      <c r="C40" s="622"/>
      <c r="D40" s="639" t="s">
        <v>1075</v>
      </c>
      <c r="E40" s="640"/>
      <c r="F40" s="640"/>
      <c r="G40" s="640"/>
      <c r="H40" s="640"/>
      <c r="I40" s="640"/>
      <c r="J40" s="640"/>
      <c r="K40" s="640"/>
      <c r="L40" s="641"/>
      <c r="M40" s="621" t="s">
        <v>50</v>
      </c>
      <c r="N40" s="622"/>
      <c r="O40" s="639" t="s">
        <v>1085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5BCEA923-2931-429B-B3E7-86372F1DD030}">
      <formula1>INDIRECT(D9)</formula1>
    </dataValidation>
    <dataValidation type="list" allowBlank="1" showInputMessage="1" showErrorMessage="1" sqref="D14:E14 D32:E32 O14:P14 O32:P32" xr:uid="{CB79C4AF-9CFC-45FF-ADAD-BC86633209F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0AF91A8-A8EF-400D-BD47-0CDD0553DC5D}">
          <x14:formula1>
            <xm:f>'(参考)リスト'!$G$16:$G$20</xm:f>
          </x14:formula1>
          <xm:sqref>D17:E17 D35:E35 O17:P17 O35:P35</xm:sqref>
        </x14:dataValidation>
        <x14:dataValidation type="list" allowBlank="1" showInputMessage="1" showErrorMessage="1" xr:uid="{05C25DCB-0A93-4567-B229-F44A672CE411}">
          <x14:formula1>
            <xm:f>'(参考)リスト'!$B$16:$B$20</xm:f>
          </x14:formula1>
          <xm:sqref>D9:E10 D27:E28 O9:P10 O27:P28</xm:sqref>
        </x14:dataValidation>
        <x14:dataValidation type="list" allowBlank="1" showInputMessage="1" showErrorMessage="1" xr:uid="{30ABDA1B-7E10-47D8-A4BE-8171A0084D6C}">
          <x14:formula1>
            <xm:f>'(参考)リスト'!$F$16:$F$21</xm:f>
          </x14:formula1>
          <xm:sqref>E15:E16 E33:E34 P15:P16 P33:P34</xm:sqref>
        </x14:dataValidation>
        <x14:dataValidation type="list" allowBlank="1" showInputMessage="1" showErrorMessage="1" xr:uid="{03D1BA9B-F1FD-4791-9662-3A45C07C9174}">
          <x14:formula1>
            <xm:f>'(参考)リスト'!$D$16:$D$18</xm:f>
          </x14:formula1>
          <xm:sqref>D13:E13 D31:E31 O13:P13 O31:P31</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11F61-AC85-40CE-AD90-646545C8E2F4}">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769</v>
      </c>
      <c r="E5" s="648"/>
      <c r="F5" s="663"/>
      <c r="G5" s="664"/>
      <c r="H5" s="664"/>
      <c r="I5" s="664"/>
      <c r="J5" s="664"/>
      <c r="K5" s="664"/>
      <c r="L5" s="665"/>
      <c r="M5" s="662" t="s">
        <v>51</v>
      </c>
      <c r="N5" s="662" t="s">
        <v>47</v>
      </c>
      <c r="O5" s="647" t="s">
        <v>769</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509</v>
      </c>
      <c r="E11" s="648"/>
      <c r="F11" s="656"/>
      <c r="G11" s="657"/>
      <c r="H11" s="657"/>
      <c r="I11" s="657"/>
      <c r="J11" s="657"/>
      <c r="K11" s="657"/>
      <c r="L11" s="658"/>
      <c r="M11" s="632"/>
      <c r="N11" s="632" t="s">
        <v>4</v>
      </c>
      <c r="O11" s="647" t="s">
        <v>509</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1252</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1251</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1251</v>
      </c>
      <c r="Q21" s="627"/>
      <c r="R21" s="627"/>
      <c r="S21" s="645" t="s">
        <v>8</v>
      </c>
      <c r="T21" s="646"/>
      <c r="U21" s="642"/>
      <c r="V21" s="643"/>
      <c r="W21" s="644"/>
    </row>
    <row r="22" spans="2:23" s="30" customFormat="1" ht="17.100000000000001" customHeight="1" x14ac:dyDescent="0.2">
      <c r="B22" s="621" t="s">
        <v>50</v>
      </c>
      <c r="C22" s="622"/>
      <c r="D22" s="639" t="s">
        <v>1065</v>
      </c>
      <c r="E22" s="640"/>
      <c r="F22" s="640"/>
      <c r="G22" s="640"/>
      <c r="H22" s="640"/>
      <c r="I22" s="640"/>
      <c r="J22" s="640"/>
      <c r="K22" s="640"/>
      <c r="L22" s="641"/>
      <c r="M22" s="621" t="s">
        <v>50</v>
      </c>
      <c r="N22" s="622"/>
      <c r="O22" s="639" t="s">
        <v>1250</v>
      </c>
      <c r="P22" s="640"/>
      <c r="Q22" s="640"/>
      <c r="R22" s="640"/>
      <c r="S22" s="640"/>
      <c r="T22" s="640"/>
      <c r="U22" s="640"/>
      <c r="V22" s="640"/>
      <c r="W22" s="641"/>
    </row>
    <row r="23" spans="2:23" s="30" customFormat="1" ht="20.100000000000001" customHeight="1" x14ac:dyDescent="0.2">
      <c r="B23" s="662" t="s">
        <v>51</v>
      </c>
      <c r="C23" s="662" t="s">
        <v>47</v>
      </c>
      <c r="D23" s="647" t="s">
        <v>769</v>
      </c>
      <c r="E23" s="648"/>
      <c r="F23" s="663"/>
      <c r="G23" s="664"/>
      <c r="H23" s="664"/>
      <c r="I23" s="664"/>
      <c r="J23" s="664"/>
      <c r="K23" s="664"/>
      <c r="L23" s="665"/>
      <c r="M23" s="662" t="s">
        <v>51</v>
      </c>
      <c r="N23" s="662" t="s">
        <v>47</v>
      </c>
      <c r="O23" s="647" t="s">
        <v>768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373</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1124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1125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1095</v>
      </c>
      <c r="E40" s="640"/>
      <c r="F40" s="640"/>
      <c r="G40" s="640"/>
      <c r="H40" s="640"/>
      <c r="I40" s="640"/>
      <c r="J40" s="640"/>
      <c r="K40" s="640"/>
      <c r="L40" s="641"/>
      <c r="M40" s="621" t="s">
        <v>50</v>
      </c>
      <c r="N40" s="622"/>
      <c r="O40" s="639" t="s">
        <v>1065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8F512EF5-F6CD-44F3-A31D-F14326834C12}">
      <formula1>INDIRECT(D13)</formula1>
    </dataValidation>
    <dataValidation type="list" allowBlank="1" showInputMessage="1" showErrorMessage="1" sqref="D11:E12 D29:E30 O11:P12 O29:P30" xr:uid="{2163E149-9680-4FBC-B93D-4722B1AD4DE1}">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07E3945-F8A9-441B-82B7-361DD3A7E83F}">
          <x14:formula1>
            <xm:f>'(参考)リスト'!$D$16:$D$18</xm:f>
          </x14:formula1>
          <xm:sqref>D13:E13 D31:E31 O13:P13 O31:P31</xm:sqref>
        </x14:dataValidation>
        <x14:dataValidation type="list" allowBlank="1" showInputMessage="1" showErrorMessage="1" xr:uid="{B376E62F-D9C6-450C-965D-2907F66F0AC4}">
          <x14:formula1>
            <xm:f>'(参考)リスト'!$F$16:$F$21</xm:f>
          </x14:formula1>
          <xm:sqref>E15:E16 E33:E34 P15:P16 P33:P34</xm:sqref>
        </x14:dataValidation>
        <x14:dataValidation type="list" allowBlank="1" showInputMessage="1" showErrorMessage="1" xr:uid="{E7B4E4DD-82D8-451A-BDF9-FF39B3CC6820}">
          <x14:formula1>
            <xm:f>'(参考)リスト'!$B$16:$B$20</xm:f>
          </x14:formula1>
          <xm:sqref>D9:E10 D27:E28 O9:P10 O27:P28</xm:sqref>
        </x14:dataValidation>
        <x14:dataValidation type="list" allowBlank="1" showInputMessage="1" showErrorMessage="1" xr:uid="{6BF64508-E3F6-4908-8518-F51190E5FA28}">
          <x14:formula1>
            <xm:f>'(参考)リスト'!$G$16:$G$20</xm:f>
          </x14:formula1>
          <xm:sqref>D17:E17 D35:E35 O17:P17 O35:P35</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DB0D9-25F6-480D-9C62-A0A8094E12C1}">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768</v>
      </c>
      <c r="E5" s="648"/>
      <c r="F5" s="663"/>
      <c r="G5" s="664"/>
      <c r="H5" s="664"/>
      <c r="I5" s="664"/>
      <c r="J5" s="664"/>
      <c r="K5" s="664"/>
      <c r="L5" s="665"/>
      <c r="M5" s="662" t="s">
        <v>51</v>
      </c>
      <c r="N5" s="662" t="s">
        <v>47</v>
      </c>
      <c r="O5" s="647" t="s">
        <v>768</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510</v>
      </c>
      <c r="E11" s="648"/>
      <c r="F11" s="656"/>
      <c r="G11" s="657"/>
      <c r="H11" s="657"/>
      <c r="I11" s="657"/>
      <c r="J11" s="657"/>
      <c r="K11" s="657"/>
      <c r="L11" s="658"/>
      <c r="M11" s="632"/>
      <c r="N11" s="632" t="s">
        <v>4</v>
      </c>
      <c r="O11" s="647" t="s">
        <v>512</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38" t="s">
        <v>1107</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1065</v>
      </c>
      <c r="E22" s="640"/>
      <c r="F22" s="640"/>
      <c r="G22" s="640"/>
      <c r="H22" s="640"/>
      <c r="I22" s="640"/>
      <c r="J22" s="640"/>
      <c r="K22" s="640"/>
      <c r="L22" s="641"/>
      <c r="M22" s="621" t="s">
        <v>50</v>
      </c>
      <c r="N22" s="622"/>
      <c r="O22" s="639" t="s">
        <v>1071</v>
      </c>
      <c r="P22" s="640"/>
      <c r="Q22" s="640"/>
      <c r="R22" s="640"/>
      <c r="S22" s="640"/>
      <c r="T22" s="640"/>
      <c r="U22" s="640"/>
      <c r="V22" s="640"/>
      <c r="W22" s="641"/>
    </row>
    <row r="23" spans="2:23" s="30" customFormat="1" ht="20.100000000000001" customHeight="1" x14ac:dyDescent="0.2">
      <c r="B23" s="662" t="s">
        <v>51</v>
      </c>
      <c r="C23" s="662" t="s">
        <v>47</v>
      </c>
      <c r="D23" s="647" t="s">
        <v>768</v>
      </c>
      <c r="E23" s="648"/>
      <c r="F23" s="663"/>
      <c r="G23" s="664"/>
      <c r="H23" s="664"/>
      <c r="I23" s="664"/>
      <c r="J23" s="664"/>
      <c r="K23" s="664"/>
      <c r="L23" s="665"/>
      <c r="M23" s="662" t="s">
        <v>51</v>
      </c>
      <c r="N23" s="662" t="s">
        <v>47</v>
      </c>
      <c r="O23" s="647" t="s">
        <v>768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5</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361</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355</v>
      </c>
      <c r="E32" s="652"/>
      <c r="F32" s="656"/>
      <c r="G32" s="657"/>
      <c r="H32" s="657"/>
      <c r="I32" s="657"/>
      <c r="J32" s="657"/>
      <c r="K32" s="657"/>
      <c r="L32" s="658"/>
      <c r="M32" s="621" t="s">
        <v>49</v>
      </c>
      <c r="N32" s="622"/>
      <c r="O32" s="651" t="s">
        <v>357</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781</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38" t="s">
        <v>1126</v>
      </c>
      <c r="Q36" s="188"/>
      <c r="R36" s="188"/>
      <c r="S36" s="188"/>
      <c r="T36" s="188"/>
      <c r="U36" s="188"/>
      <c r="V36" s="188"/>
      <c r="W36" s="189"/>
    </row>
    <row r="37" spans="2:24" s="30" customFormat="1" ht="17.100000000000001" customHeight="1" x14ac:dyDescent="0.2">
      <c r="B37" s="628" t="s">
        <v>54</v>
      </c>
      <c r="C37" s="629"/>
      <c r="D37" s="630"/>
      <c r="E37" s="626" t="s">
        <v>1101</v>
      </c>
      <c r="F37" s="627"/>
      <c r="G37" s="627"/>
      <c r="H37" s="627"/>
      <c r="I37" s="627"/>
      <c r="J37" s="627"/>
      <c r="K37" s="627"/>
      <c r="L37" s="631"/>
      <c r="M37" s="628" t="s">
        <v>54</v>
      </c>
      <c r="N37" s="629"/>
      <c r="O37" s="630"/>
      <c r="P37" s="626" t="s">
        <v>1127</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1105</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1103</v>
      </c>
      <c r="E40" s="640"/>
      <c r="F40" s="640"/>
      <c r="G40" s="640"/>
      <c r="H40" s="640"/>
      <c r="I40" s="640"/>
      <c r="J40" s="640"/>
      <c r="K40" s="640"/>
      <c r="L40" s="641"/>
      <c r="M40" s="621" t="s">
        <v>50</v>
      </c>
      <c r="N40" s="622"/>
      <c r="O40" s="639" t="s">
        <v>785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7875217A-D58A-4D55-B811-C79D73753FF3}">
      <formula1>INDIRECT(D9)</formula1>
    </dataValidation>
    <dataValidation type="list" allowBlank="1" showInputMessage="1" showErrorMessage="1" sqref="D14:E14 D32:E32 O14:P14 O32:P32" xr:uid="{9888A4FF-2882-4897-91F9-87DB5FF1E1C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B35293-8853-4275-98B4-BAFEE07DD81C}">
          <x14:formula1>
            <xm:f>'(参考)リスト'!$G$16:$G$20</xm:f>
          </x14:formula1>
          <xm:sqref>D17:E17 D35:E35 O17:P17 O35:P35</xm:sqref>
        </x14:dataValidation>
        <x14:dataValidation type="list" allowBlank="1" showInputMessage="1" showErrorMessage="1" xr:uid="{F5E23840-269C-4EAA-8E77-84F999588357}">
          <x14:formula1>
            <xm:f>'(参考)リスト'!$B$16:$B$20</xm:f>
          </x14:formula1>
          <xm:sqref>D9:E10 D27:E28 O9:P10 O27:P28</xm:sqref>
        </x14:dataValidation>
        <x14:dataValidation type="list" allowBlank="1" showInputMessage="1" showErrorMessage="1" xr:uid="{E022765B-B31E-4D62-B25E-C4F21BCE1DDC}">
          <x14:formula1>
            <xm:f>'(参考)リスト'!$F$16:$F$21</xm:f>
          </x14:formula1>
          <xm:sqref>E15:E16 E33:E34 P15:P16 P33:P34</xm:sqref>
        </x14:dataValidation>
        <x14:dataValidation type="list" allowBlank="1" showInputMessage="1" showErrorMessage="1" xr:uid="{9ACD8087-B3D3-4327-94F3-2BFB92BC8AC9}">
          <x14:formula1>
            <xm:f>'(参考)リスト'!$D$16:$D$18</xm:f>
          </x14:formula1>
          <xm:sqref>D13:E13 D31:E31 O13:P13 O31:P31</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70D2B-95EA-487B-B46C-D223D3B45D4A}">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768</v>
      </c>
      <c r="E5" s="648"/>
      <c r="F5" s="663"/>
      <c r="G5" s="664"/>
      <c r="H5" s="664"/>
      <c r="I5" s="664"/>
      <c r="J5" s="664"/>
      <c r="K5" s="664"/>
      <c r="L5" s="665"/>
      <c r="M5" s="662" t="s">
        <v>51</v>
      </c>
      <c r="N5" s="662" t="s">
        <v>47</v>
      </c>
      <c r="O5" s="647" t="s">
        <v>768</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6</v>
      </c>
      <c r="E7" s="635"/>
      <c r="F7" s="656"/>
      <c r="G7" s="657"/>
      <c r="H7" s="657"/>
      <c r="I7" s="657"/>
      <c r="J7" s="657"/>
      <c r="K7" s="657"/>
      <c r="L7" s="658"/>
      <c r="M7" s="632"/>
      <c r="N7" s="632" t="s">
        <v>2</v>
      </c>
      <c r="O7" s="634">
        <v>7</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517</v>
      </c>
      <c r="E11" s="648"/>
      <c r="F11" s="656"/>
      <c r="G11" s="657"/>
      <c r="H11" s="657"/>
      <c r="I11" s="657"/>
      <c r="J11" s="657"/>
      <c r="K11" s="657"/>
      <c r="L11" s="658"/>
      <c r="M11" s="632"/>
      <c r="N11" s="632" t="s">
        <v>4</v>
      </c>
      <c r="O11" s="647" t="s">
        <v>515</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357</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781</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1070</v>
      </c>
      <c r="F18" s="188"/>
      <c r="G18" s="188"/>
      <c r="H18" s="188"/>
      <c r="I18" s="188"/>
      <c r="J18" s="188"/>
      <c r="K18" s="188"/>
      <c r="L18" s="189"/>
      <c r="M18" s="621" t="s">
        <v>7</v>
      </c>
      <c r="N18" s="638"/>
      <c r="O18" s="622"/>
      <c r="P18" s="238" t="s">
        <v>1128</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1129</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1066</v>
      </c>
      <c r="E22" s="640"/>
      <c r="F22" s="640"/>
      <c r="G22" s="640"/>
      <c r="H22" s="640"/>
      <c r="I22" s="640"/>
      <c r="J22" s="640"/>
      <c r="K22" s="640"/>
      <c r="L22" s="641"/>
      <c r="M22" s="621" t="s">
        <v>50</v>
      </c>
      <c r="N22" s="622"/>
      <c r="O22" s="639" t="s">
        <v>785</v>
      </c>
      <c r="P22" s="640"/>
      <c r="Q22" s="640"/>
      <c r="R22" s="640"/>
      <c r="S22" s="640"/>
      <c r="T22" s="640"/>
      <c r="U22" s="640"/>
      <c r="V22" s="640"/>
      <c r="W22" s="641"/>
    </row>
    <row r="23" spans="2:23" s="30" customFormat="1" ht="20.100000000000001" customHeight="1" x14ac:dyDescent="0.2">
      <c r="B23" s="662" t="s">
        <v>51</v>
      </c>
      <c r="C23" s="662" t="s">
        <v>47</v>
      </c>
      <c r="D23" s="647" t="s">
        <v>768</v>
      </c>
      <c r="E23" s="648"/>
      <c r="F23" s="663"/>
      <c r="G23" s="664"/>
      <c r="H23" s="664"/>
      <c r="I23" s="664"/>
      <c r="J23" s="664"/>
      <c r="K23" s="664"/>
      <c r="L23" s="665"/>
      <c r="M23" s="662" t="s">
        <v>51</v>
      </c>
      <c r="N23" s="662" t="s">
        <v>47</v>
      </c>
      <c r="O23" s="647" t="s">
        <v>768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8</v>
      </c>
      <c r="E25" s="635"/>
      <c r="F25" s="656"/>
      <c r="G25" s="657"/>
      <c r="H25" s="657"/>
      <c r="I25" s="657"/>
      <c r="J25" s="657"/>
      <c r="K25" s="657"/>
      <c r="L25" s="658"/>
      <c r="M25" s="632"/>
      <c r="N25" s="632" t="s">
        <v>2</v>
      </c>
      <c r="O25" s="634">
        <v>9</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1074</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1065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D73F64AE-564D-4B9B-A270-FB00464719C6}">
      <formula1>INDIRECT(D13)</formula1>
    </dataValidation>
    <dataValidation type="list" allowBlank="1" showInputMessage="1" showErrorMessage="1" sqref="D11:E12 D29:E30 O11:P12 O29:P30" xr:uid="{EEC56A2E-6D6F-4599-9EEA-276327C7854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2CF910-BBEE-44FD-86CD-652C79D00129}">
          <x14:formula1>
            <xm:f>'(参考)リスト'!$D$16:$D$18</xm:f>
          </x14:formula1>
          <xm:sqref>D13:E13 D31:E31 O13:P13 O31:P31</xm:sqref>
        </x14:dataValidation>
        <x14:dataValidation type="list" allowBlank="1" showInputMessage="1" showErrorMessage="1" xr:uid="{00A519C1-66F3-4870-8024-C48B1C12FCAD}">
          <x14:formula1>
            <xm:f>'(参考)リスト'!$F$16:$F$21</xm:f>
          </x14:formula1>
          <xm:sqref>E15:E16 E33:E34 P15:P16 P33:P34</xm:sqref>
        </x14:dataValidation>
        <x14:dataValidation type="list" allowBlank="1" showInputMessage="1" showErrorMessage="1" xr:uid="{B4E47975-F010-47AE-B980-D605079FE704}">
          <x14:formula1>
            <xm:f>'(参考)リスト'!$B$16:$B$20</xm:f>
          </x14:formula1>
          <xm:sqref>D9:E10 D27:E28 O9:P10 O27:P28</xm:sqref>
        </x14:dataValidation>
        <x14:dataValidation type="list" allowBlank="1" showInputMessage="1" showErrorMessage="1" xr:uid="{28BCA548-EFF6-49D0-9491-554C258D38ED}">
          <x14:formula1>
            <xm:f>'(参考)リスト'!$G$16:$G$20</xm:f>
          </x14:formula1>
          <xm:sqref>D17:E17 D35:E35 O17:P17 O35:P35</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9B5CE-A1C5-4715-B5AC-1985E84C45CD}">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768</v>
      </c>
      <c r="E5" s="648"/>
      <c r="F5" s="663"/>
      <c r="G5" s="664"/>
      <c r="H5" s="664"/>
      <c r="I5" s="664"/>
      <c r="J5" s="664"/>
      <c r="K5" s="664"/>
      <c r="L5" s="665"/>
      <c r="M5" s="662" t="s">
        <v>51</v>
      </c>
      <c r="N5" s="662" t="s">
        <v>47</v>
      </c>
      <c r="O5" s="647" t="s">
        <v>768</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10</v>
      </c>
      <c r="E7" s="635"/>
      <c r="F7" s="656"/>
      <c r="G7" s="657"/>
      <c r="H7" s="657"/>
      <c r="I7" s="657"/>
      <c r="J7" s="657"/>
      <c r="K7" s="657"/>
      <c r="L7" s="658"/>
      <c r="M7" s="632"/>
      <c r="N7" s="632" t="s">
        <v>2</v>
      </c>
      <c r="O7" s="634">
        <v>11</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350</v>
      </c>
      <c r="E9" s="648"/>
      <c r="F9" s="656"/>
      <c r="G9" s="657"/>
      <c r="H9" s="657"/>
      <c r="I9" s="657"/>
      <c r="J9" s="657"/>
      <c r="K9" s="657"/>
      <c r="L9" s="658"/>
      <c r="M9" s="632" t="s">
        <v>48</v>
      </c>
      <c r="N9" s="632" t="s">
        <v>3</v>
      </c>
      <c r="O9" s="647" t="s">
        <v>350</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375</v>
      </c>
      <c r="E11" s="648"/>
      <c r="F11" s="656"/>
      <c r="G11" s="657"/>
      <c r="H11" s="657"/>
      <c r="I11" s="657"/>
      <c r="J11" s="657"/>
      <c r="K11" s="657"/>
      <c r="L11" s="658"/>
      <c r="M11" s="632"/>
      <c r="N11" s="632" t="s">
        <v>4</v>
      </c>
      <c r="O11" s="647" t="s">
        <v>375</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359</v>
      </c>
      <c r="E14" s="652"/>
      <c r="F14" s="656"/>
      <c r="G14" s="657"/>
      <c r="H14" s="657"/>
      <c r="I14" s="657"/>
      <c r="J14" s="657"/>
      <c r="K14" s="657"/>
      <c r="L14" s="658"/>
      <c r="M14" s="621" t="s">
        <v>49</v>
      </c>
      <c r="N14" s="622"/>
      <c r="O14" s="651" t="s">
        <v>359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38" t="s">
        <v>1130</v>
      </c>
      <c r="F18" s="188"/>
      <c r="G18" s="188"/>
      <c r="H18" s="188"/>
      <c r="I18" s="188"/>
      <c r="J18" s="188"/>
      <c r="K18" s="188"/>
      <c r="L18" s="189"/>
      <c r="M18" s="621" t="s">
        <v>7</v>
      </c>
      <c r="N18" s="638"/>
      <c r="O18" s="622"/>
      <c r="P18" s="238" t="s">
        <v>1090</v>
      </c>
      <c r="Q18" s="188"/>
      <c r="R18" s="188"/>
      <c r="S18" s="188"/>
      <c r="T18" s="188"/>
      <c r="U18" s="188"/>
      <c r="V18" s="188"/>
      <c r="W18" s="189"/>
    </row>
    <row r="19" spans="2:23" s="30" customFormat="1" ht="17.100000000000001" customHeight="1" x14ac:dyDescent="0.2">
      <c r="B19" s="628" t="s">
        <v>54</v>
      </c>
      <c r="C19" s="629"/>
      <c r="D19" s="630"/>
      <c r="E19" s="626" t="s">
        <v>1074</v>
      </c>
      <c r="F19" s="627"/>
      <c r="G19" s="627"/>
      <c r="H19" s="627"/>
      <c r="I19" s="627"/>
      <c r="J19" s="627"/>
      <c r="K19" s="627"/>
      <c r="L19" s="631"/>
      <c r="M19" s="628" t="s">
        <v>54</v>
      </c>
      <c r="N19" s="629"/>
      <c r="O19" s="630"/>
      <c r="P19" s="626" t="s">
        <v>1074</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1075</v>
      </c>
      <c r="E22" s="640"/>
      <c r="F22" s="640"/>
      <c r="G22" s="640"/>
      <c r="H22" s="640"/>
      <c r="I22" s="640"/>
      <c r="J22" s="640"/>
      <c r="K22" s="640"/>
      <c r="L22" s="641"/>
      <c r="M22" s="621" t="s">
        <v>50</v>
      </c>
      <c r="N22" s="622"/>
      <c r="O22" s="639" t="s">
        <v>1075</v>
      </c>
      <c r="P22" s="640"/>
      <c r="Q22" s="640"/>
      <c r="R22" s="640"/>
      <c r="S22" s="640"/>
      <c r="T22" s="640"/>
      <c r="U22" s="640"/>
      <c r="V22" s="640"/>
      <c r="W22" s="641"/>
    </row>
    <row r="23" spans="2:23" s="30" customFormat="1" ht="20.100000000000001" customHeight="1" x14ac:dyDescent="0.2">
      <c r="B23" s="662" t="s">
        <v>51</v>
      </c>
      <c r="C23" s="662" t="s">
        <v>47</v>
      </c>
      <c r="D23" s="647" t="s">
        <v>768</v>
      </c>
      <c r="E23" s="648"/>
      <c r="F23" s="663"/>
      <c r="G23" s="664"/>
      <c r="H23" s="664"/>
      <c r="I23" s="664"/>
      <c r="J23" s="664"/>
      <c r="K23" s="664"/>
      <c r="L23" s="665"/>
      <c r="M23" s="662" t="s">
        <v>51</v>
      </c>
      <c r="N23" s="662" t="s">
        <v>47</v>
      </c>
      <c r="O23" s="647" t="s">
        <v>768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12</v>
      </c>
      <c r="E25" s="635"/>
      <c r="F25" s="656"/>
      <c r="G25" s="657"/>
      <c r="H25" s="657"/>
      <c r="I25" s="657"/>
      <c r="J25" s="657"/>
      <c r="K25" s="657"/>
      <c r="L25" s="658"/>
      <c r="M25" s="632"/>
      <c r="N25" s="632" t="s">
        <v>2</v>
      </c>
      <c r="O25" s="634">
        <v>13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376</v>
      </c>
      <c r="E29" s="648"/>
      <c r="F29" s="656"/>
      <c r="G29" s="657"/>
      <c r="H29" s="657"/>
      <c r="I29" s="657"/>
      <c r="J29" s="657"/>
      <c r="K29" s="657"/>
      <c r="L29" s="658"/>
      <c r="M29" s="632"/>
      <c r="N29" s="632" t="s">
        <v>4</v>
      </c>
      <c r="O29" s="647" t="s">
        <v>375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38" t="s">
        <v>1131</v>
      </c>
      <c r="F36" s="188"/>
      <c r="G36" s="188"/>
      <c r="H36" s="188"/>
      <c r="I36" s="188"/>
      <c r="J36" s="188"/>
      <c r="K36" s="188"/>
      <c r="L36" s="189"/>
      <c r="M36" s="621" t="s">
        <v>7</v>
      </c>
      <c r="N36" s="638"/>
      <c r="O36" s="622"/>
      <c r="P36" s="238" t="s">
        <v>1133</v>
      </c>
      <c r="Q36" s="188"/>
      <c r="R36" s="188"/>
      <c r="S36" s="188"/>
      <c r="T36" s="188"/>
      <c r="U36" s="188"/>
      <c r="V36" s="188"/>
      <c r="W36" s="189"/>
    </row>
    <row r="37" spans="2:24" s="30" customFormat="1" ht="17.100000000000001" customHeight="1" x14ac:dyDescent="0.2">
      <c r="B37" s="628" t="s">
        <v>54</v>
      </c>
      <c r="C37" s="629"/>
      <c r="D37" s="630"/>
      <c r="E37" s="626" t="s">
        <v>1262</v>
      </c>
      <c r="F37" s="627"/>
      <c r="G37" s="627"/>
      <c r="H37" s="627"/>
      <c r="I37" s="627"/>
      <c r="J37" s="627"/>
      <c r="K37" s="627"/>
      <c r="L37" s="631"/>
      <c r="M37" s="628" t="s">
        <v>54</v>
      </c>
      <c r="N37" s="629"/>
      <c r="O37" s="630"/>
      <c r="P37" s="626" t="s">
        <v>1074</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1132</v>
      </c>
      <c r="E40" s="640"/>
      <c r="F40" s="640"/>
      <c r="G40" s="640"/>
      <c r="H40" s="640"/>
      <c r="I40" s="640"/>
      <c r="J40" s="640"/>
      <c r="K40" s="640"/>
      <c r="L40" s="641"/>
      <c r="M40" s="621" t="s">
        <v>50</v>
      </c>
      <c r="N40" s="622"/>
      <c r="O40" s="639" t="s">
        <v>1075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730ABA37-10BD-4C72-83CB-2B32AF6AFA62}">
      <formula1>INDIRECT(D9)</formula1>
    </dataValidation>
    <dataValidation type="list" allowBlank="1" showInputMessage="1" showErrorMessage="1" sqref="D14:E14 D32:E32 O14:P14 O32:P32" xr:uid="{04053FB8-9DC5-4696-8A99-FC8EA40FA6A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D92F9C-0C96-460E-AB6E-97A352D87909}">
          <x14:formula1>
            <xm:f>'(参考)リスト'!$G$16:$G$20</xm:f>
          </x14:formula1>
          <xm:sqref>D17:E17 D35:E35 O17:P17 O35:P35</xm:sqref>
        </x14:dataValidation>
        <x14:dataValidation type="list" allowBlank="1" showInputMessage="1" showErrorMessage="1" xr:uid="{5AAD90BD-F26E-4C96-81C8-6FFC0CC04041}">
          <x14:formula1>
            <xm:f>'(参考)リスト'!$B$16:$B$20</xm:f>
          </x14:formula1>
          <xm:sqref>D9:E10 D27:E28 O9:P10 O27:P28</xm:sqref>
        </x14:dataValidation>
        <x14:dataValidation type="list" allowBlank="1" showInputMessage="1" showErrorMessage="1" xr:uid="{A23C6001-5A72-4D32-86D2-C441ECA00168}">
          <x14:formula1>
            <xm:f>'(参考)リスト'!$F$16:$F$21</xm:f>
          </x14:formula1>
          <xm:sqref>E15:E16 E33:E34 P15:P16 P33:P34</xm:sqref>
        </x14:dataValidation>
        <x14:dataValidation type="list" allowBlank="1" showInputMessage="1" showErrorMessage="1" xr:uid="{E52C9A9F-ADB0-4711-A204-C6D9931D36A2}">
          <x14:formula1>
            <xm:f>'(参考)リスト'!$D$16:$D$18</xm:f>
          </x14:formula1>
          <xm:sqref>D13:E13 D31:E31 O13:P13 O31:P31</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E021E-617B-4A55-AAEE-9DBC86429F05}">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767</v>
      </c>
      <c r="E5" s="648"/>
      <c r="F5" s="663"/>
      <c r="G5" s="664"/>
      <c r="H5" s="664"/>
      <c r="I5" s="664"/>
      <c r="J5" s="664"/>
      <c r="K5" s="664"/>
      <c r="L5" s="665"/>
      <c r="M5" s="662" t="s">
        <v>51</v>
      </c>
      <c r="N5" s="662" t="s">
        <v>47</v>
      </c>
      <c r="O5" s="647" t="s">
        <v>767</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510</v>
      </c>
      <c r="E11" s="648"/>
      <c r="F11" s="656"/>
      <c r="G11" s="657"/>
      <c r="H11" s="657"/>
      <c r="I11" s="657"/>
      <c r="J11" s="657"/>
      <c r="K11" s="657"/>
      <c r="L11" s="658"/>
      <c r="M11" s="632"/>
      <c r="N11" s="632" t="s">
        <v>4</v>
      </c>
      <c r="O11" s="647" t="s">
        <v>510</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1065</v>
      </c>
      <c r="E22" s="640"/>
      <c r="F22" s="640"/>
      <c r="G22" s="640"/>
      <c r="H22" s="640"/>
      <c r="I22" s="640"/>
      <c r="J22" s="640"/>
      <c r="K22" s="640"/>
      <c r="L22" s="641"/>
      <c r="M22" s="621" t="s">
        <v>50</v>
      </c>
      <c r="N22" s="622"/>
      <c r="O22" s="639" t="s">
        <v>1089</v>
      </c>
      <c r="P22" s="640"/>
      <c r="Q22" s="640"/>
      <c r="R22" s="640"/>
      <c r="S22" s="640"/>
      <c r="T22" s="640"/>
      <c r="U22" s="640"/>
      <c r="V22" s="640"/>
      <c r="W22" s="641"/>
    </row>
    <row r="23" spans="2:23" s="30" customFormat="1" ht="20.100000000000001" customHeight="1" x14ac:dyDescent="0.2">
      <c r="B23" s="662" t="s">
        <v>51</v>
      </c>
      <c r="C23" s="662" t="s">
        <v>47</v>
      </c>
      <c r="D23" s="647" t="s">
        <v>767</v>
      </c>
      <c r="E23" s="648"/>
      <c r="F23" s="663"/>
      <c r="G23" s="664"/>
      <c r="H23" s="664"/>
      <c r="I23" s="664"/>
      <c r="J23" s="664"/>
      <c r="K23" s="664"/>
      <c r="L23" s="665"/>
      <c r="M23" s="662" t="s">
        <v>51</v>
      </c>
      <c r="N23" s="662" t="s">
        <v>47</v>
      </c>
      <c r="O23" s="647" t="s">
        <v>767</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1089</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8C6CAA03-A9D9-49E6-8338-9B2C4E1C45EA}">
      <formula1>INDIRECT(D13)</formula1>
    </dataValidation>
    <dataValidation type="list" allowBlank="1" showInputMessage="1" showErrorMessage="1" sqref="D11:E12 D29:E30 O11:P12 O29:P30" xr:uid="{BF9863F9-C75C-4D6C-A76B-E743A18DDB9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BAD455-13E8-4D86-9CBA-A4D5742093BD}">
          <x14:formula1>
            <xm:f>'(参考)リスト'!$D$16:$D$18</xm:f>
          </x14:formula1>
          <xm:sqref>D13:E13 D31:E31 O13:P13 O31:P31</xm:sqref>
        </x14:dataValidation>
        <x14:dataValidation type="list" allowBlank="1" showInputMessage="1" showErrorMessage="1" xr:uid="{D9914BBD-0B1B-40FC-B99F-AE01A5AE9C46}">
          <x14:formula1>
            <xm:f>'(参考)リスト'!$F$16:$F$21</xm:f>
          </x14:formula1>
          <xm:sqref>E15:E16 E33:E34 P15:P16 P33:P34</xm:sqref>
        </x14:dataValidation>
        <x14:dataValidation type="list" allowBlank="1" showInputMessage="1" showErrorMessage="1" xr:uid="{1C523894-CC33-4878-A5C8-D1AE31E642E4}">
          <x14:formula1>
            <xm:f>'(参考)リスト'!$B$16:$B$20</xm:f>
          </x14:formula1>
          <xm:sqref>D9:E10 D27:E28 O9:P10 O27:P28</xm:sqref>
        </x14:dataValidation>
        <x14:dataValidation type="list" allowBlank="1" showInputMessage="1" showErrorMessage="1" xr:uid="{73866A6F-5C84-49B5-803D-B81758752295}">
          <x14:formula1>
            <xm:f>'(参考)リスト'!$G$16:$G$20</xm:f>
          </x14:formula1>
          <xm:sqref>D17:E17 D35:E35 O17:P17 O35:P35</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CAE9C-6A15-4ED1-8561-879F1346523E}">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767</v>
      </c>
      <c r="E5" s="648"/>
      <c r="F5" s="663"/>
      <c r="G5" s="664"/>
      <c r="H5" s="664"/>
      <c r="I5" s="664"/>
      <c r="J5" s="664"/>
      <c r="K5" s="664"/>
      <c r="L5" s="665"/>
      <c r="M5" s="662" t="s">
        <v>51</v>
      </c>
      <c r="N5" s="662" t="s">
        <v>47</v>
      </c>
      <c r="O5" s="647" t="s">
        <v>767</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5</v>
      </c>
      <c r="E7" s="635"/>
      <c r="F7" s="656"/>
      <c r="G7" s="657"/>
      <c r="H7" s="657"/>
      <c r="I7" s="657"/>
      <c r="J7" s="657"/>
      <c r="K7" s="657"/>
      <c r="L7" s="658"/>
      <c r="M7" s="632"/>
      <c r="N7" s="632" t="s">
        <v>2</v>
      </c>
      <c r="O7" s="634">
        <v>6</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512</v>
      </c>
      <c r="E11" s="648"/>
      <c r="F11" s="656"/>
      <c r="G11" s="657"/>
      <c r="H11" s="657"/>
      <c r="I11" s="657"/>
      <c r="J11" s="657"/>
      <c r="K11" s="657"/>
      <c r="L11" s="658"/>
      <c r="M11" s="632"/>
      <c r="N11" s="632" t="s">
        <v>4</v>
      </c>
      <c r="O11" s="647" t="s">
        <v>512</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361</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355</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38" t="s">
        <v>1135</v>
      </c>
      <c r="Q18" s="188"/>
      <c r="R18" s="188"/>
      <c r="S18" s="188"/>
      <c r="T18" s="188"/>
      <c r="U18" s="188"/>
      <c r="V18" s="188"/>
      <c r="W18" s="189"/>
    </row>
    <row r="19" spans="2:23" s="30" customFormat="1" ht="17.100000000000001" customHeight="1" x14ac:dyDescent="0.2">
      <c r="B19" s="628" t="s">
        <v>54</v>
      </c>
      <c r="C19" s="629"/>
      <c r="D19" s="630"/>
      <c r="E19" s="626" t="s">
        <v>1134</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1105</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1106</v>
      </c>
      <c r="E22" s="640"/>
      <c r="F22" s="640"/>
      <c r="G22" s="640"/>
      <c r="H22" s="640"/>
      <c r="I22" s="640"/>
      <c r="J22" s="640"/>
      <c r="K22" s="640"/>
      <c r="L22" s="641"/>
      <c r="M22" s="621" t="s">
        <v>50</v>
      </c>
      <c r="N22" s="622"/>
      <c r="O22" s="639" t="s">
        <v>1071</v>
      </c>
      <c r="P22" s="640"/>
      <c r="Q22" s="640"/>
      <c r="R22" s="640"/>
      <c r="S22" s="640"/>
      <c r="T22" s="640"/>
      <c r="U22" s="640"/>
      <c r="V22" s="640"/>
      <c r="W22" s="641"/>
    </row>
    <row r="23" spans="2:23" s="30" customFormat="1" ht="20.100000000000001" customHeight="1" x14ac:dyDescent="0.2">
      <c r="B23" s="662" t="s">
        <v>51</v>
      </c>
      <c r="C23" s="662" t="s">
        <v>47</v>
      </c>
      <c r="D23" s="647" t="s">
        <v>767</v>
      </c>
      <c r="E23" s="648"/>
      <c r="F23" s="663"/>
      <c r="G23" s="664"/>
      <c r="H23" s="664"/>
      <c r="I23" s="664"/>
      <c r="J23" s="664"/>
      <c r="K23" s="664"/>
      <c r="L23" s="665"/>
      <c r="M23" s="662" t="s">
        <v>51</v>
      </c>
      <c r="N23" s="662" t="s">
        <v>47</v>
      </c>
      <c r="O23" s="647" t="s">
        <v>767</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7</v>
      </c>
      <c r="E25" s="635"/>
      <c r="F25" s="656"/>
      <c r="G25" s="657"/>
      <c r="H25" s="657"/>
      <c r="I25" s="657"/>
      <c r="J25" s="657"/>
      <c r="K25" s="657"/>
      <c r="L25" s="658"/>
      <c r="M25" s="632"/>
      <c r="N25" s="632" t="s">
        <v>2</v>
      </c>
      <c r="O25" s="634">
        <v>8</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1136</v>
      </c>
      <c r="F36" s="188"/>
      <c r="G36" s="188"/>
      <c r="H36" s="188"/>
      <c r="I36" s="188"/>
      <c r="J36" s="188"/>
      <c r="K36" s="188"/>
      <c r="L36" s="189"/>
      <c r="M36" s="621" t="s">
        <v>7</v>
      </c>
      <c r="N36" s="638"/>
      <c r="O36" s="622"/>
      <c r="P36" s="238" t="s">
        <v>1111</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1071</v>
      </c>
      <c r="E40" s="640"/>
      <c r="F40" s="640"/>
      <c r="G40" s="640"/>
      <c r="H40" s="640"/>
      <c r="I40" s="640"/>
      <c r="J40" s="640"/>
      <c r="K40" s="640"/>
      <c r="L40" s="641"/>
      <c r="M40" s="621" t="s">
        <v>50</v>
      </c>
      <c r="N40" s="622"/>
      <c r="O40" s="639" t="s">
        <v>1080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7BF78533-2185-4557-A9B2-A6510A9805D7}">
      <formula1>INDIRECT(D9)</formula1>
    </dataValidation>
    <dataValidation type="list" allowBlank="1" showInputMessage="1" showErrorMessage="1" sqref="D14:E14 D32:E32 O14:P14 O32:P32" xr:uid="{43FD510F-C974-43AE-85C5-1C770FE172E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1CCCF64-31F4-4170-9ACA-A2533F9DA9E1}">
          <x14:formula1>
            <xm:f>'(参考)リスト'!$G$16:$G$20</xm:f>
          </x14:formula1>
          <xm:sqref>D17:E17 D35:E35 O17:P17 O35:P35</xm:sqref>
        </x14:dataValidation>
        <x14:dataValidation type="list" allowBlank="1" showInputMessage="1" showErrorMessage="1" xr:uid="{996509A7-6ADF-4E25-977F-75BAFBCE2642}">
          <x14:formula1>
            <xm:f>'(参考)リスト'!$B$16:$B$20</xm:f>
          </x14:formula1>
          <xm:sqref>D9:E10 D27:E28 O9:P10 O27:P28</xm:sqref>
        </x14:dataValidation>
        <x14:dataValidation type="list" allowBlank="1" showInputMessage="1" showErrorMessage="1" xr:uid="{97727446-B965-473A-8C9B-8476C6184DFE}">
          <x14:formula1>
            <xm:f>'(参考)リスト'!$F$16:$F$21</xm:f>
          </x14:formula1>
          <xm:sqref>E15:E16 E33:E34 P15:P16 P33:P34</xm:sqref>
        </x14:dataValidation>
        <x14:dataValidation type="list" allowBlank="1" showInputMessage="1" showErrorMessage="1" xr:uid="{DC0F30D1-7B2D-48C7-BEE5-A51C1C75B72F}">
          <x14:formula1>
            <xm:f>'(参考)リスト'!$D$16:$D$18</xm:f>
          </x14:formula1>
          <xm:sqref>D13:E13 D31:E31 O13:P13 O31:P31</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2882A-C30F-49A4-8543-A3CB193554CB}">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767</v>
      </c>
      <c r="E5" s="648"/>
      <c r="F5" s="663"/>
      <c r="G5" s="664"/>
      <c r="H5" s="664"/>
      <c r="I5" s="664"/>
      <c r="J5" s="664"/>
      <c r="K5" s="664"/>
      <c r="L5" s="665"/>
      <c r="M5" s="662" t="s">
        <v>51</v>
      </c>
      <c r="N5" s="662" t="s">
        <v>47</v>
      </c>
      <c r="O5" s="647" t="s">
        <v>767</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9</v>
      </c>
      <c r="E7" s="635"/>
      <c r="F7" s="656"/>
      <c r="G7" s="657"/>
      <c r="H7" s="657"/>
      <c r="I7" s="657"/>
      <c r="J7" s="657"/>
      <c r="K7" s="657"/>
      <c r="L7" s="658"/>
      <c r="M7" s="632"/>
      <c r="N7" s="632" t="s">
        <v>2</v>
      </c>
      <c r="O7" s="634">
        <v>10</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513</v>
      </c>
      <c r="E11" s="648"/>
      <c r="F11" s="656"/>
      <c r="G11" s="657"/>
      <c r="H11" s="657"/>
      <c r="I11" s="657"/>
      <c r="J11" s="657"/>
      <c r="K11" s="657"/>
      <c r="L11" s="658"/>
      <c r="M11" s="632"/>
      <c r="N11" s="632" t="s">
        <v>4</v>
      </c>
      <c r="O11" s="647" t="s">
        <v>513</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1137</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1080</v>
      </c>
      <c r="E22" s="640"/>
      <c r="F22" s="640"/>
      <c r="G22" s="640"/>
      <c r="H22" s="640"/>
      <c r="I22" s="640"/>
      <c r="J22" s="640"/>
      <c r="K22" s="640"/>
      <c r="L22" s="641"/>
      <c r="M22" s="621" t="s">
        <v>50</v>
      </c>
      <c r="N22" s="622"/>
      <c r="O22" s="639" t="s">
        <v>1089</v>
      </c>
      <c r="P22" s="640"/>
      <c r="Q22" s="640"/>
      <c r="R22" s="640"/>
      <c r="S22" s="640"/>
      <c r="T22" s="640"/>
      <c r="U22" s="640"/>
      <c r="V22" s="640"/>
      <c r="W22" s="641"/>
    </row>
    <row r="23" spans="2:23" s="30" customFormat="1" ht="20.100000000000001" customHeight="1" x14ac:dyDescent="0.2">
      <c r="B23" s="662" t="s">
        <v>51</v>
      </c>
      <c r="C23" s="662" t="s">
        <v>47</v>
      </c>
      <c r="D23" s="647" t="s">
        <v>767</v>
      </c>
      <c r="E23" s="648"/>
      <c r="F23" s="663"/>
      <c r="G23" s="664"/>
      <c r="H23" s="664"/>
      <c r="I23" s="664"/>
      <c r="J23" s="664"/>
      <c r="K23" s="664"/>
      <c r="L23" s="665"/>
      <c r="M23" s="662" t="s">
        <v>51</v>
      </c>
      <c r="N23" s="662" t="s">
        <v>47</v>
      </c>
      <c r="O23" s="647" t="s">
        <v>767</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11</v>
      </c>
      <c r="E25" s="635"/>
      <c r="F25" s="656"/>
      <c r="G25" s="657"/>
      <c r="H25" s="657"/>
      <c r="I25" s="657"/>
      <c r="J25" s="657"/>
      <c r="K25" s="657"/>
      <c r="L25" s="658"/>
      <c r="M25" s="632"/>
      <c r="N25" s="632" t="s">
        <v>2</v>
      </c>
      <c r="O25" s="634">
        <v>12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361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355</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1101</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1105</v>
      </c>
      <c r="Q39" s="627"/>
      <c r="R39" s="627"/>
      <c r="S39" s="645" t="s">
        <v>8</v>
      </c>
      <c r="T39" s="646"/>
      <c r="U39" s="642"/>
      <c r="V39" s="643"/>
      <c r="W39" s="644"/>
    </row>
    <row r="40" spans="2:24" s="30" customFormat="1" ht="17.100000000000001" customHeight="1" x14ac:dyDescent="0.2">
      <c r="B40" s="621" t="s">
        <v>50</v>
      </c>
      <c r="C40" s="622"/>
      <c r="D40" s="639" t="s">
        <v>1089</v>
      </c>
      <c r="E40" s="640"/>
      <c r="F40" s="640"/>
      <c r="G40" s="640"/>
      <c r="H40" s="640"/>
      <c r="I40" s="640"/>
      <c r="J40" s="640"/>
      <c r="K40" s="640"/>
      <c r="L40" s="641"/>
      <c r="M40" s="621" t="s">
        <v>50</v>
      </c>
      <c r="N40" s="622"/>
      <c r="O40" s="639" t="s">
        <v>1103</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50FC9ECB-FF3E-4800-888A-3D28D768D5EB}">
      <formula1>INDIRECT(D13)</formula1>
    </dataValidation>
    <dataValidation type="list" allowBlank="1" showInputMessage="1" showErrorMessage="1" sqref="D11:E12 D29:E30 O11:P12 O29:P30" xr:uid="{6C61013F-AC18-4C32-958B-42FC21BDD25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CDB23A-0372-49AC-9263-A62E781B835A}">
          <x14:formula1>
            <xm:f>'(参考)リスト'!$D$16:$D$18</xm:f>
          </x14:formula1>
          <xm:sqref>D13:E13 D31:E31 O13:P13 O31:P31</xm:sqref>
        </x14:dataValidation>
        <x14:dataValidation type="list" allowBlank="1" showInputMessage="1" showErrorMessage="1" xr:uid="{6FA329B6-2127-47F3-9BB1-0D68F8876789}">
          <x14:formula1>
            <xm:f>'(参考)リスト'!$F$16:$F$21</xm:f>
          </x14:formula1>
          <xm:sqref>E15:E16 E33:E34 P15:P16 P33:P34</xm:sqref>
        </x14:dataValidation>
        <x14:dataValidation type="list" allowBlank="1" showInputMessage="1" showErrorMessage="1" xr:uid="{98E8AE21-D48B-4A64-BA0D-1398EC86A92F}">
          <x14:formula1>
            <xm:f>'(参考)リスト'!$B$16:$B$20</xm:f>
          </x14:formula1>
          <xm:sqref>D9:E10 D27:E28 O9:P10 O27:P28</xm:sqref>
        </x14:dataValidation>
        <x14:dataValidation type="list" allowBlank="1" showInputMessage="1" showErrorMessage="1" xr:uid="{6423CB7F-481E-4769-819F-7348F1513AFE}">
          <x14:formula1>
            <xm:f>'(参考)リスト'!$G$16:$G$20</xm:f>
          </x14:formula1>
          <xm:sqref>D17:E17 D35:E35 O17:P17 O35:P35</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EFA74-A306-4EBE-8D81-BA711F1F1538}">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767</v>
      </c>
      <c r="E5" s="648"/>
      <c r="F5" s="663"/>
      <c r="G5" s="664"/>
      <c r="H5" s="664"/>
      <c r="I5" s="664"/>
      <c r="J5" s="664"/>
      <c r="K5" s="664"/>
      <c r="L5" s="665"/>
      <c r="M5" s="662" t="s">
        <v>51</v>
      </c>
      <c r="N5" s="662" t="s">
        <v>47</v>
      </c>
      <c r="O5" s="647" t="s">
        <v>767</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13</v>
      </c>
      <c r="E7" s="635"/>
      <c r="F7" s="656"/>
      <c r="G7" s="657"/>
      <c r="H7" s="657"/>
      <c r="I7" s="657"/>
      <c r="J7" s="657"/>
      <c r="K7" s="657"/>
      <c r="L7" s="658"/>
      <c r="M7" s="632"/>
      <c r="N7" s="632" t="s">
        <v>2</v>
      </c>
      <c r="O7" s="634">
        <v>14</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511</v>
      </c>
      <c r="E11" s="648"/>
      <c r="F11" s="656"/>
      <c r="G11" s="657"/>
      <c r="H11" s="657"/>
      <c r="I11" s="657"/>
      <c r="J11" s="657"/>
      <c r="K11" s="657"/>
      <c r="L11" s="658"/>
      <c r="M11" s="632"/>
      <c r="N11" s="632" t="s">
        <v>4</v>
      </c>
      <c r="O11" s="647" t="s">
        <v>515</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1111</v>
      </c>
      <c r="F18" s="188"/>
      <c r="G18" s="188"/>
      <c r="H18" s="188"/>
      <c r="I18" s="188"/>
      <c r="J18" s="188"/>
      <c r="K18" s="188"/>
      <c r="L18" s="189"/>
      <c r="M18" s="621" t="s">
        <v>7</v>
      </c>
      <c r="N18" s="638"/>
      <c r="O18" s="622"/>
      <c r="P18" s="238" t="s">
        <v>1138</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1071</v>
      </c>
      <c r="E22" s="640"/>
      <c r="F22" s="640"/>
      <c r="G22" s="640"/>
      <c r="H22" s="640"/>
      <c r="I22" s="640"/>
      <c r="J22" s="640"/>
      <c r="K22" s="640"/>
      <c r="L22" s="641"/>
      <c r="M22" s="621" t="s">
        <v>50</v>
      </c>
      <c r="N22" s="622"/>
      <c r="O22" s="639" t="s">
        <v>1139</v>
      </c>
      <c r="P22" s="640"/>
      <c r="Q22" s="640"/>
      <c r="R22" s="640"/>
      <c r="S22" s="640"/>
      <c r="T22" s="640"/>
      <c r="U22" s="640"/>
      <c r="V22" s="640"/>
      <c r="W22" s="641"/>
    </row>
    <row r="23" spans="2:23" s="30" customFormat="1" ht="20.100000000000001" customHeight="1" x14ac:dyDescent="0.2">
      <c r="B23" s="662" t="s">
        <v>51</v>
      </c>
      <c r="C23" s="662" t="s">
        <v>47</v>
      </c>
      <c r="D23" s="647" t="s">
        <v>767</v>
      </c>
      <c r="E23" s="648"/>
      <c r="F23" s="663"/>
      <c r="G23" s="664"/>
      <c r="H23" s="664"/>
      <c r="I23" s="664"/>
      <c r="J23" s="664"/>
      <c r="K23" s="664"/>
      <c r="L23" s="665"/>
      <c r="M23" s="662" t="s">
        <v>51</v>
      </c>
      <c r="N23" s="662" t="s">
        <v>47</v>
      </c>
      <c r="O23" s="647" t="s">
        <v>767</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15</v>
      </c>
      <c r="E25" s="635"/>
      <c r="F25" s="656"/>
      <c r="G25" s="657"/>
      <c r="H25" s="657"/>
      <c r="I25" s="657"/>
      <c r="J25" s="657"/>
      <c r="K25" s="657"/>
      <c r="L25" s="658"/>
      <c r="M25" s="632"/>
      <c r="N25" s="632" t="s">
        <v>2</v>
      </c>
      <c r="O25" s="634">
        <v>16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1111</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1071</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688A7CDF-B66A-4EEF-A3D8-17956C747042}">
      <formula1>INDIRECT(D9)</formula1>
    </dataValidation>
    <dataValidation type="list" allowBlank="1" showInputMessage="1" showErrorMessage="1" sqref="D14:E14 D32:E32 O14:P14 O32:P32" xr:uid="{C841C1BA-2505-4D27-A939-0F7B7883B60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3EF9DF1-5E37-4E4E-AA21-9BC362F40AFC}">
          <x14:formula1>
            <xm:f>'(参考)リスト'!$G$16:$G$20</xm:f>
          </x14:formula1>
          <xm:sqref>D17:E17 D35:E35 O17:P17 O35:P35</xm:sqref>
        </x14:dataValidation>
        <x14:dataValidation type="list" allowBlank="1" showInputMessage="1" showErrorMessage="1" xr:uid="{8E273B04-A1C5-4EDE-9C84-41846F021A96}">
          <x14:formula1>
            <xm:f>'(参考)リスト'!$B$16:$B$20</xm:f>
          </x14:formula1>
          <xm:sqref>D9:E10 D27:E28 O9:P10 O27:P28</xm:sqref>
        </x14:dataValidation>
        <x14:dataValidation type="list" allowBlank="1" showInputMessage="1" showErrorMessage="1" xr:uid="{9EC76D19-6C6E-4AF5-A69B-ADC6C38853C2}">
          <x14:formula1>
            <xm:f>'(参考)リスト'!$F$16:$F$21</xm:f>
          </x14:formula1>
          <xm:sqref>E15:E16 E33:E34 P15:P16 P33:P34</xm:sqref>
        </x14:dataValidation>
        <x14:dataValidation type="list" allowBlank="1" showInputMessage="1" showErrorMessage="1" xr:uid="{1D4BF6D2-2D57-42CD-B5A5-850E00CCECFC}">
          <x14:formula1>
            <xm:f>'(参考)リスト'!$D$16:$D$18</xm:f>
          </x14:formula1>
          <xm:sqref>D13:E13 D31:E31 O13:P13 O31:P31</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7DC0B-DE48-4AFF-B982-3104071222BC}">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767</v>
      </c>
      <c r="E5" s="648"/>
      <c r="F5" s="663"/>
      <c r="G5" s="664"/>
      <c r="H5" s="664"/>
      <c r="I5" s="664"/>
      <c r="J5" s="664"/>
      <c r="K5" s="664"/>
      <c r="L5" s="665"/>
      <c r="M5" s="662" t="s">
        <v>51</v>
      </c>
      <c r="N5" s="662" t="s">
        <v>47</v>
      </c>
      <c r="O5" s="647" t="s">
        <v>767</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17</v>
      </c>
      <c r="E7" s="635"/>
      <c r="F7" s="656"/>
      <c r="G7" s="657"/>
      <c r="H7" s="657"/>
      <c r="I7" s="657"/>
      <c r="J7" s="657"/>
      <c r="K7" s="657"/>
      <c r="L7" s="658"/>
      <c r="M7" s="632"/>
      <c r="N7" s="632" t="s">
        <v>2</v>
      </c>
      <c r="O7" s="634">
        <v>18</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509</v>
      </c>
      <c r="E11" s="648"/>
      <c r="F11" s="656"/>
      <c r="G11" s="657"/>
      <c r="H11" s="657"/>
      <c r="I11" s="657"/>
      <c r="J11" s="657"/>
      <c r="K11" s="657"/>
      <c r="L11" s="658"/>
      <c r="M11" s="632"/>
      <c r="N11" s="632" t="s">
        <v>4</v>
      </c>
      <c r="O11" s="647" t="s">
        <v>509</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1074</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1089</v>
      </c>
      <c r="E22" s="640"/>
      <c r="F22" s="640"/>
      <c r="G22" s="640"/>
      <c r="H22" s="640"/>
      <c r="I22" s="640"/>
      <c r="J22" s="640"/>
      <c r="K22" s="640"/>
      <c r="L22" s="641"/>
      <c r="M22" s="621" t="s">
        <v>50</v>
      </c>
      <c r="N22" s="622"/>
      <c r="O22" s="639" t="s">
        <v>1065</v>
      </c>
      <c r="P22" s="640"/>
      <c r="Q22" s="640"/>
      <c r="R22" s="640"/>
      <c r="S22" s="640"/>
      <c r="T22" s="640"/>
      <c r="U22" s="640"/>
      <c r="V22" s="640"/>
      <c r="W22" s="641"/>
    </row>
    <row r="23" spans="2:23" s="30" customFormat="1" ht="20.100000000000001" customHeight="1" x14ac:dyDescent="0.2">
      <c r="B23" s="662" t="s">
        <v>51</v>
      </c>
      <c r="C23" s="662" t="s">
        <v>47</v>
      </c>
      <c r="D23" s="647" t="s">
        <v>767</v>
      </c>
      <c r="E23" s="648"/>
      <c r="F23" s="663"/>
      <c r="G23" s="664"/>
      <c r="H23" s="664"/>
      <c r="I23" s="664"/>
      <c r="J23" s="664"/>
      <c r="K23" s="664"/>
      <c r="L23" s="665"/>
      <c r="M23" s="662" t="s">
        <v>51</v>
      </c>
      <c r="N23" s="662" t="s">
        <v>47</v>
      </c>
      <c r="O23" s="647" t="s">
        <v>766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19</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1140</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1141</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795</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0FF4402D-799C-4679-BC11-99D35A6DA2B1}">
      <formula1>INDIRECT(D13)</formula1>
    </dataValidation>
    <dataValidation type="list" allowBlank="1" showInputMessage="1" showErrorMessage="1" sqref="D11:E12 D29:E30 O11:P12 O29:P30" xr:uid="{4126F76B-5C1F-40B0-AF66-5EF700CDC91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9BA90E-E180-4439-9FF0-436DE4952FA0}">
          <x14:formula1>
            <xm:f>'(参考)リスト'!$D$16:$D$18</xm:f>
          </x14:formula1>
          <xm:sqref>D13:E13 D31:E31 O13:P13 O31:P31</xm:sqref>
        </x14:dataValidation>
        <x14:dataValidation type="list" allowBlank="1" showInputMessage="1" showErrorMessage="1" xr:uid="{476AEBD0-1189-46F6-8523-35AF94B78169}">
          <x14:formula1>
            <xm:f>'(参考)リスト'!$F$16:$F$21</xm:f>
          </x14:formula1>
          <xm:sqref>E15:E16 E33:E34 P15:P16 P33:P34</xm:sqref>
        </x14:dataValidation>
        <x14:dataValidation type="list" allowBlank="1" showInputMessage="1" showErrorMessage="1" xr:uid="{8B7CCF3B-1BAA-4885-BD3F-78C72D9A4868}">
          <x14:formula1>
            <xm:f>'(参考)リスト'!$B$16:$B$20</xm:f>
          </x14:formula1>
          <xm:sqref>D9:E10 D27:E28 O9:P10 O27:P28</xm:sqref>
        </x14:dataValidation>
        <x14:dataValidation type="list" allowBlank="1" showInputMessage="1" showErrorMessage="1" xr:uid="{7DA20272-BA94-448F-A2CE-3F84901AE12B}">
          <x14:formula1>
            <xm:f>'(参考)リスト'!$G$16:$G$20</xm:f>
          </x14:formula1>
          <xm:sqref>D17:E17 D35:E35 O17:P17 O35:P35</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4AE8E-7801-4FB9-9C91-A64089608506}">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766</v>
      </c>
      <c r="E5" s="648"/>
      <c r="F5" s="663"/>
      <c r="G5" s="664"/>
      <c r="H5" s="664"/>
      <c r="I5" s="664"/>
      <c r="J5" s="664"/>
      <c r="K5" s="664"/>
      <c r="L5" s="665"/>
      <c r="M5" s="662" t="s">
        <v>51</v>
      </c>
      <c r="N5" s="662" t="s">
        <v>47</v>
      </c>
      <c r="O5" s="647" t="s">
        <v>766</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510</v>
      </c>
      <c r="E11" s="648"/>
      <c r="F11" s="656"/>
      <c r="G11" s="657"/>
      <c r="H11" s="657"/>
      <c r="I11" s="657"/>
      <c r="J11" s="657"/>
      <c r="K11" s="657"/>
      <c r="L11" s="658"/>
      <c r="M11" s="632"/>
      <c r="N11" s="632" t="s">
        <v>4</v>
      </c>
      <c r="O11" s="647" t="s">
        <v>512</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38" t="s">
        <v>1135</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1065</v>
      </c>
      <c r="E22" s="640"/>
      <c r="F22" s="640"/>
      <c r="G22" s="640"/>
      <c r="H22" s="640"/>
      <c r="I22" s="640"/>
      <c r="J22" s="640"/>
      <c r="K22" s="640"/>
      <c r="L22" s="641"/>
      <c r="M22" s="621" t="s">
        <v>50</v>
      </c>
      <c r="N22" s="622"/>
      <c r="O22" s="639" t="s">
        <v>1080</v>
      </c>
      <c r="P22" s="640"/>
      <c r="Q22" s="640"/>
      <c r="R22" s="640"/>
      <c r="S22" s="640"/>
      <c r="T22" s="640"/>
      <c r="U22" s="640"/>
      <c r="V22" s="640"/>
      <c r="W22" s="641"/>
    </row>
    <row r="23" spans="2:23" s="30" customFormat="1" ht="20.100000000000001" customHeight="1" x14ac:dyDescent="0.2">
      <c r="B23" s="662" t="s">
        <v>51</v>
      </c>
      <c r="C23" s="662" t="s">
        <v>47</v>
      </c>
      <c r="D23" s="647" t="s">
        <v>766</v>
      </c>
      <c r="E23" s="648"/>
      <c r="F23" s="663"/>
      <c r="G23" s="664"/>
      <c r="H23" s="664"/>
      <c r="I23" s="664"/>
      <c r="J23" s="664"/>
      <c r="K23" s="664"/>
      <c r="L23" s="665"/>
      <c r="M23" s="662" t="s">
        <v>51</v>
      </c>
      <c r="N23" s="662" t="s">
        <v>47</v>
      </c>
      <c r="O23" s="647" t="s">
        <v>766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5</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1104</v>
      </c>
      <c r="F36" s="188"/>
      <c r="G36" s="188"/>
      <c r="H36" s="188"/>
      <c r="I36" s="188"/>
      <c r="J36" s="188"/>
      <c r="K36" s="188"/>
      <c r="L36" s="189"/>
      <c r="M36" s="621" t="s">
        <v>7</v>
      </c>
      <c r="N36" s="638"/>
      <c r="O36" s="622"/>
      <c r="P36" s="238" t="s">
        <v>1142</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1071</v>
      </c>
      <c r="E40" s="640"/>
      <c r="F40" s="640"/>
      <c r="G40" s="640"/>
      <c r="H40" s="640"/>
      <c r="I40" s="640"/>
      <c r="J40" s="640"/>
      <c r="K40" s="640"/>
      <c r="L40" s="641"/>
      <c r="M40" s="621" t="s">
        <v>50</v>
      </c>
      <c r="N40" s="622"/>
      <c r="O40" s="639" t="s">
        <v>778</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300DAA5F-6CA1-4E68-B05C-07B412BBA648}">
      <formula1>INDIRECT(D9)</formula1>
    </dataValidation>
    <dataValidation type="list" allowBlank="1" showInputMessage="1" showErrorMessage="1" sqref="D14:E14 D32:E32 O14:P14 O32:P32" xr:uid="{55551545-A944-4A86-92F3-1478B1946929}">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91A6C98-88E6-4D74-8147-12D26CF24803}">
          <x14:formula1>
            <xm:f>'(参考)リスト'!$G$16:$G$20</xm:f>
          </x14:formula1>
          <xm:sqref>D17:E17 D35:E35 O17:P17 O35:P35</xm:sqref>
        </x14:dataValidation>
        <x14:dataValidation type="list" allowBlank="1" showInputMessage="1" showErrorMessage="1" xr:uid="{C783225B-6F45-4B25-9F62-740F782B6BCE}">
          <x14:formula1>
            <xm:f>'(参考)リスト'!$B$16:$B$20</xm:f>
          </x14:formula1>
          <xm:sqref>D9:E10 D27:E28 O9:P10 O27:P28</xm:sqref>
        </x14:dataValidation>
        <x14:dataValidation type="list" allowBlank="1" showInputMessage="1" showErrorMessage="1" xr:uid="{A1B4DC7C-5B1D-46D7-B330-8A4C903E7FF3}">
          <x14:formula1>
            <xm:f>'(参考)リスト'!$F$16:$F$21</xm:f>
          </x14:formula1>
          <xm:sqref>E15:E16 E33:E34 P15:P16 P33:P34</xm:sqref>
        </x14:dataValidation>
        <x14:dataValidation type="list" allowBlank="1" showInputMessage="1" showErrorMessage="1" xr:uid="{F5AA97C5-BF34-4532-9AEE-74AF84987EE7}">
          <x14:formula1>
            <xm:f>'(参考)リスト'!$D$16:$D$18</xm:f>
          </x14:formula1>
          <xm:sqref>D13:E13 D31:E31 O13:P13 O31:P31</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34553-BD93-441B-B55B-63CF04D6E3DB}">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766</v>
      </c>
      <c r="E5" s="648"/>
      <c r="F5" s="663"/>
      <c r="G5" s="664"/>
      <c r="H5" s="664"/>
      <c r="I5" s="664"/>
      <c r="J5" s="664"/>
      <c r="K5" s="664"/>
      <c r="L5" s="665"/>
      <c r="M5" s="662" t="s">
        <v>51</v>
      </c>
      <c r="N5" s="662" t="s">
        <v>47</v>
      </c>
      <c r="O5" s="647" t="s">
        <v>766</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6</v>
      </c>
      <c r="E7" s="635"/>
      <c r="F7" s="656"/>
      <c r="G7" s="657"/>
      <c r="H7" s="657"/>
      <c r="I7" s="657"/>
      <c r="J7" s="657"/>
      <c r="K7" s="657"/>
      <c r="L7" s="658"/>
      <c r="M7" s="632"/>
      <c r="N7" s="632" t="s">
        <v>2</v>
      </c>
      <c r="O7" s="634">
        <v>7</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516</v>
      </c>
      <c r="E11" s="648"/>
      <c r="F11" s="656"/>
      <c r="G11" s="657"/>
      <c r="H11" s="657"/>
      <c r="I11" s="657"/>
      <c r="J11" s="657"/>
      <c r="K11" s="657"/>
      <c r="L11" s="658"/>
      <c r="M11" s="632"/>
      <c r="N11" s="632" t="s">
        <v>4</v>
      </c>
      <c r="O11" s="647" t="s">
        <v>515</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1143</v>
      </c>
      <c r="F18" s="188"/>
      <c r="G18" s="188"/>
      <c r="H18" s="188"/>
      <c r="I18" s="188"/>
      <c r="J18" s="188"/>
      <c r="K18" s="188"/>
      <c r="L18" s="189"/>
      <c r="M18" s="621" t="s">
        <v>7</v>
      </c>
      <c r="N18" s="638"/>
      <c r="O18" s="622"/>
      <c r="P18" s="238" t="s">
        <v>1100</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1071</v>
      </c>
      <c r="E22" s="640"/>
      <c r="F22" s="640"/>
      <c r="G22" s="640"/>
      <c r="H22" s="640"/>
      <c r="I22" s="640"/>
      <c r="J22" s="640"/>
      <c r="K22" s="640"/>
      <c r="L22" s="641"/>
      <c r="M22" s="621" t="s">
        <v>50</v>
      </c>
      <c r="N22" s="622"/>
      <c r="O22" s="639" t="s">
        <v>1144</v>
      </c>
      <c r="P22" s="640"/>
      <c r="Q22" s="640"/>
      <c r="R22" s="640"/>
      <c r="S22" s="640"/>
      <c r="T22" s="640"/>
      <c r="U22" s="640"/>
      <c r="V22" s="640"/>
      <c r="W22" s="641"/>
    </row>
    <row r="23" spans="2:23" s="30" customFormat="1" ht="20.100000000000001" customHeight="1" x14ac:dyDescent="0.2">
      <c r="B23" s="662" t="s">
        <v>51</v>
      </c>
      <c r="C23" s="662" t="s">
        <v>47</v>
      </c>
      <c r="D23" s="647" t="s">
        <v>766</v>
      </c>
      <c r="E23" s="648"/>
      <c r="F23" s="663"/>
      <c r="G23" s="664"/>
      <c r="H23" s="664"/>
      <c r="I23" s="664"/>
      <c r="J23" s="664"/>
      <c r="K23" s="664"/>
      <c r="L23" s="665"/>
      <c r="M23" s="662" t="s">
        <v>51</v>
      </c>
      <c r="N23" s="662" t="s">
        <v>47</v>
      </c>
      <c r="O23" s="647" t="s">
        <v>766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8</v>
      </c>
      <c r="E25" s="635"/>
      <c r="F25" s="656"/>
      <c r="G25" s="657"/>
      <c r="H25" s="657"/>
      <c r="I25" s="657"/>
      <c r="J25" s="657"/>
      <c r="K25" s="657"/>
      <c r="L25" s="658"/>
      <c r="M25" s="632"/>
      <c r="N25" s="632" t="s">
        <v>2</v>
      </c>
      <c r="O25" s="634">
        <v>9</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1065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ECC56FFB-6B63-4C7B-BA1D-121A3B380BBB}">
      <formula1>INDIRECT(D13)</formula1>
    </dataValidation>
    <dataValidation type="list" allowBlank="1" showInputMessage="1" showErrorMessage="1" sqref="D11:E12 D29:E30 O11:P12 O29:P30" xr:uid="{76F6B4FF-2216-4854-BA8C-4D23619A907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8DFF58F-1F25-4F0D-B2CC-D2A917D3C336}">
          <x14:formula1>
            <xm:f>'(参考)リスト'!$D$16:$D$18</xm:f>
          </x14:formula1>
          <xm:sqref>D13:E13 D31:E31 O13:P13 O31:P31</xm:sqref>
        </x14:dataValidation>
        <x14:dataValidation type="list" allowBlank="1" showInputMessage="1" showErrorMessage="1" xr:uid="{D9C74C43-0BA7-49B1-A71A-61C151B76FE1}">
          <x14:formula1>
            <xm:f>'(参考)リスト'!$F$16:$F$21</xm:f>
          </x14:formula1>
          <xm:sqref>E15:E16 E33:E34 P15:P16 P33:P34</xm:sqref>
        </x14:dataValidation>
        <x14:dataValidation type="list" allowBlank="1" showInputMessage="1" showErrorMessage="1" xr:uid="{41B419FB-CAC9-45F3-87EC-380BF33728C2}">
          <x14:formula1>
            <xm:f>'(参考)リスト'!$B$16:$B$20</xm:f>
          </x14:formula1>
          <xm:sqref>D9:E10 D27:E28 O9:P10 O27:P28</xm:sqref>
        </x14:dataValidation>
        <x14:dataValidation type="list" allowBlank="1" showInputMessage="1" showErrorMessage="1" xr:uid="{310C5030-77E4-40DE-97A2-B8FD42FCAA10}">
          <x14:formula1>
            <xm:f>'(参考)リスト'!$G$16:$G$20</xm:f>
          </x14:formula1>
          <xm:sqref>D17:E17 D35:E35 O17:P17 O35:P35</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898FD-CCDD-4B89-A8DA-5596E4FA8543}">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766</v>
      </c>
      <c r="E5" s="648"/>
      <c r="F5" s="663"/>
      <c r="G5" s="664"/>
      <c r="H5" s="664"/>
      <c r="I5" s="664"/>
      <c r="J5" s="664"/>
      <c r="K5" s="664"/>
      <c r="L5" s="665"/>
      <c r="M5" s="662" t="s">
        <v>51</v>
      </c>
      <c r="N5" s="662" t="s">
        <v>47</v>
      </c>
      <c r="O5" s="647" t="s">
        <v>766</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10</v>
      </c>
      <c r="E7" s="635"/>
      <c r="F7" s="656"/>
      <c r="G7" s="657"/>
      <c r="H7" s="657"/>
      <c r="I7" s="657"/>
      <c r="J7" s="657"/>
      <c r="K7" s="657"/>
      <c r="L7" s="658"/>
      <c r="M7" s="632"/>
      <c r="N7" s="632" t="s">
        <v>2</v>
      </c>
      <c r="O7" s="634">
        <v>11</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509</v>
      </c>
      <c r="E11" s="648"/>
      <c r="F11" s="656"/>
      <c r="G11" s="657"/>
      <c r="H11" s="657"/>
      <c r="I11" s="657"/>
      <c r="J11" s="657"/>
      <c r="K11" s="657"/>
      <c r="L11" s="658"/>
      <c r="M11" s="632"/>
      <c r="N11" s="632" t="s">
        <v>4</v>
      </c>
      <c r="O11" s="647" t="s">
        <v>509</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1074</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1089</v>
      </c>
      <c r="E22" s="640"/>
      <c r="F22" s="640"/>
      <c r="G22" s="640"/>
      <c r="H22" s="640"/>
      <c r="I22" s="640"/>
      <c r="J22" s="640"/>
      <c r="K22" s="640"/>
      <c r="L22" s="641"/>
      <c r="M22" s="621" t="s">
        <v>50</v>
      </c>
      <c r="N22" s="622"/>
      <c r="O22" s="639" t="s">
        <v>1065</v>
      </c>
      <c r="P22" s="640"/>
      <c r="Q22" s="640"/>
      <c r="R22" s="640"/>
      <c r="S22" s="640"/>
      <c r="T22" s="640"/>
      <c r="U22" s="640"/>
      <c r="V22" s="640"/>
      <c r="W22" s="641"/>
    </row>
    <row r="23" spans="2:23" s="30" customFormat="1" ht="20.100000000000001" customHeight="1" x14ac:dyDescent="0.2">
      <c r="B23" s="662" t="s">
        <v>51</v>
      </c>
      <c r="C23" s="662" t="s">
        <v>47</v>
      </c>
      <c r="D23" s="647" t="s">
        <v>766</v>
      </c>
      <c r="E23" s="648"/>
      <c r="F23" s="663"/>
      <c r="G23" s="664"/>
      <c r="H23" s="664"/>
      <c r="I23" s="664"/>
      <c r="J23" s="664"/>
      <c r="K23" s="664"/>
      <c r="L23" s="665"/>
      <c r="M23" s="662" t="s">
        <v>51</v>
      </c>
      <c r="N23" s="662" t="s">
        <v>47</v>
      </c>
      <c r="O23" s="647" t="s">
        <v>765</v>
      </c>
      <c r="P23" s="648"/>
      <c r="Q23" s="656">
        <v>2</v>
      </c>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12</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1145</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1074</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1075</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58DE2C40-EAE2-497C-867C-529CA75973A0}">
      <formula1>INDIRECT(D9)</formula1>
    </dataValidation>
    <dataValidation type="list" allowBlank="1" showInputMessage="1" showErrorMessage="1" sqref="D14:E14 D32:E32 O14:P14 O32:P32" xr:uid="{0797CEF0-E555-42E6-8AD3-8945D969C7C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BC12A3-262C-4918-ADFC-4F93B2BD3C95}">
          <x14:formula1>
            <xm:f>'(参考)リスト'!$G$16:$G$20</xm:f>
          </x14:formula1>
          <xm:sqref>D17:E17 D35:E35 O17:P17 O35:P35</xm:sqref>
        </x14:dataValidation>
        <x14:dataValidation type="list" allowBlank="1" showInputMessage="1" showErrorMessage="1" xr:uid="{CDACAAD2-563E-4DD2-98D0-84B7C24F7671}">
          <x14:formula1>
            <xm:f>'(参考)リスト'!$B$16:$B$20</xm:f>
          </x14:formula1>
          <xm:sqref>D9:E10 D27:E28 O9:P10 O27:P28</xm:sqref>
        </x14:dataValidation>
        <x14:dataValidation type="list" allowBlank="1" showInputMessage="1" showErrorMessage="1" xr:uid="{FF3FA8D9-B6F3-4D90-B4E7-C239BAFDB91E}">
          <x14:formula1>
            <xm:f>'(参考)リスト'!$F$16:$F$21</xm:f>
          </x14:formula1>
          <xm:sqref>E15:E16 E33:E34 P15:P16 P33:P34</xm:sqref>
        </x14:dataValidation>
        <x14:dataValidation type="list" allowBlank="1" showInputMessage="1" showErrorMessage="1" xr:uid="{38995604-D83E-4610-B8FC-A5AFCE1FCAE7}">
          <x14:formula1>
            <xm:f>'(参考)リスト'!$D$16:$D$18</xm:f>
          </x14:formula1>
          <xm:sqref>D13:E13 D31:E31 O13:P13 O31:P31</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9160C-84CE-46CE-B036-12D40DD46D46}">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765</v>
      </c>
      <c r="E5" s="648"/>
      <c r="F5" s="663"/>
      <c r="G5" s="664"/>
      <c r="H5" s="664"/>
      <c r="I5" s="664"/>
      <c r="J5" s="664"/>
      <c r="K5" s="664"/>
      <c r="L5" s="665"/>
      <c r="M5" s="662" t="s">
        <v>51</v>
      </c>
      <c r="N5" s="662" t="s">
        <v>47</v>
      </c>
      <c r="O5" s="647" t="s">
        <v>765</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516</v>
      </c>
      <c r="E11" s="648"/>
      <c r="F11" s="656"/>
      <c r="G11" s="657"/>
      <c r="H11" s="657"/>
      <c r="I11" s="657"/>
      <c r="J11" s="657"/>
      <c r="K11" s="657"/>
      <c r="L11" s="658"/>
      <c r="M11" s="632"/>
      <c r="N11" s="632" t="s">
        <v>4</v>
      </c>
      <c r="O11" s="647" t="s">
        <v>516</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t="s">
        <v>62</v>
      </c>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1109</v>
      </c>
      <c r="F18" s="188"/>
      <c r="G18" s="188"/>
      <c r="H18" s="188"/>
      <c r="I18" s="188"/>
      <c r="J18" s="188"/>
      <c r="K18" s="188"/>
      <c r="L18" s="189"/>
      <c r="M18" s="621" t="s">
        <v>7</v>
      </c>
      <c r="N18" s="638"/>
      <c r="O18" s="622"/>
      <c r="P18" s="238" t="s">
        <v>1146</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1147</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1149</v>
      </c>
      <c r="Q21" s="627"/>
      <c r="R21" s="627"/>
      <c r="S21" s="645" t="s">
        <v>8</v>
      </c>
      <c r="T21" s="646"/>
      <c r="U21" s="642">
        <v>45280</v>
      </c>
      <c r="V21" s="643"/>
      <c r="W21" s="644"/>
    </row>
    <row r="22" spans="2:23" s="30" customFormat="1" ht="17.100000000000001" customHeight="1" x14ac:dyDescent="0.2">
      <c r="B22" s="621" t="s">
        <v>50</v>
      </c>
      <c r="C22" s="622"/>
      <c r="D22" s="639" t="s">
        <v>1066</v>
      </c>
      <c r="E22" s="640"/>
      <c r="F22" s="640"/>
      <c r="G22" s="640"/>
      <c r="H22" s="640"/>
      <c r="I22" s="640"/>
      <c r="J22" s="640"/>
      <c r="K22" s="640"/>
      <c r="L22" s="641"/>
      <c r="M22" s="621" t="s">
        <v>50</v>
      </c>
      <c r="N22" s="622"/>
      <c r="O22" s="639" t="s">
        <v>1148</v>
      </c>
      <c r="P22" s="640"/>
      <c r="Q22" s="640"/>
      <c r="R22" s="640"/>
      <c r="S22" s="640"/>
      <c r="T22" s="640"/>
      <c r="U22" s="640"/>
      <c r="V22" s="640"/>
      <c r="W22" s="641"/>
    </row>
    <row r="23" spans="2:23" s="30" customFormat="1" ht="20.100000000000001" customHeight="1" x14ac:dyDescent="0.2">
      <c r="B23" s="662" t="s">
        <v>51</v>
      </c>
      <c r="C23" s="662" t="s">
        <v>47</v>
      </c>
      <c r="D23" s="647" t="s">
        <v>765</v>
      </c>
      <c r="E23" s="648"/>
      <c r="F23" s="663"/>
      <c r="G23" s="664"/>
      <c r="H23" s="664"/>
      <c r="I23" s="664"/>
      <c r="J23" s="664"/>
      <c r="K23" s="664"/>
      <c r="L23" s="665"/>
      <c r="M23" s="662" t="s">
        <v>51</v>
      </c>
      <c r="N23" s="662" t="s">
        <v>47</v>
      </c>
      <c r="O23" s="647" t="s">
        <v>765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5</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516</v>
      </c>
      <c r="E29" s="648"/>
      <c r="F29" s="656"/>
      <c r="G29" s="657"/>
      <c r="H29" s="657"/>
      <c r="I29" s="657"/>
      <c r="J29" s="657"/>
      <c r="K29" s="657"/>
      <c r="L29" s="658"/>
      <c r="M29" s="632"/>
      <c r="N29" s="632" t="s">
        <v>4</v>
      </c>
      <c r="O29" s="647" t="s">
        <v>513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38" t="s">
        <v>1150</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1151</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1089</v>
      </c>
      <c r="E40" s="640"/>
      <c r="F40" s="640"/>
      <c r="G40" s="640"/>
      <c r="H40" s="640"/>
      <c r="I40" s="640"/>
      <c r="J40" s="640"/>
      <c r="K40" s="640"/>
      <c r="L40" s="641"/>
      <c r="M40" s="621" t="s">
        <v>50</v>
      </c>
      <c r="N40" s="622"/>
      <c r="O40" s="639" t="s">
        <v>1066</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0CE38F91-CC9B-435F-B004-4D3A8BFD9329}">
      <formula1>INDIRECT(D13)</formula1>
    </dataValidation>
    <dataValidation type="list" allowBlank="1" showInputMessage="1" showErrorMessage="1" sqref="D11:E12 D29:E30 O11:P12 O29:P30" xr:uid="{9D87F45E-DF16-4E81-88F6-531F4CFA5CD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E0ED1F-906B-43E5-B6E8-1777100F14FD}">
          <x14:formula1>
            <xm:f>'(参考)リスト'!$D$16:$D$18</xm:f>
          </x14:formula1>
          <xm:sqref>D13:E13 D31:E31 O13:P13 O31:P31</xm:sqref>
        </x14:dataValidation>
        <x14:dataValidation type="list" allowBlank="1" showInputMessage="1" showErrorMessage="1" xr:uid="{88E83589-0AD2-4381-BF71-3A7D82390087}">
          <x14:formula1>
            <xm:f>'(参考)リスト'!$F$16:$F$21</xm:f>
          </x14:formula1>
          <xm:sqref>E15:E16 E33:E34 P15:P16 P33:P34</xm:sqref>
        </x14:dataValidation>
        <x14:dataValidation type="list" allowBlank="1" showInputMessage="1" showErrorMessage="1" xr:uid="{BB56901B-B49C-44A4-B8F3-35014C9ED665}">
          <x14:formula1>
            <xm:f>'(参考)リスト'!$B$16:$B$20</xm:f>
          </x14:formula1>
          <xm:sqref>D9:E10 D27:E28 O9:P10 O27:P28</xm:sqref>
        </x14:dataValidation>
        <x14:dataValidation type="list" allowBlank="1" showInputMessage="1" showErrorMessage="1" xr:uid="{F5383A62-13E0-47EF-9276-427CF312FF19}">
          <x14:formula1>
            <xm:f>'(参考)リスト'!$G$16:$G$20</xm:f>
          </x14:formula1>
          <xm:sqref>D17:E17 D35:E35 O17:P17 O35:P35</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CD5D8-244E-44D7-B347-BD5170E16090}">
  <dimension ref="B1:Z45"/>
  <sheetViews>
    <sheetView showGridLines="0" showZeros="0" view="pageBreakPreview" topLeftCell="A5"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765</v>
      </c>
      <c r="E5" s="648"/>
      <c r="F5" s="663"/>
      <c r="G5" s="664"/>
      <c r="H5" s="664"/>
      <c r="I5" s="664"/>
      <c r="J5" s="664"/>
      <c r="K5" s="664"/>
      <c r="L5" s="665"/>
      <c r="M5" s="662" t="s">
        <v>51</v>
      </c>
      <c r="N5" s="662" t="s">
        <v>47</v>
      </c>
      <c r="O5" s="647" t="s">
        <v>765</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6</v>
      </c>
      <c r="E7" s="635"/>
      <c r="F7" s="656"/>
      <c r="G7" s="657"/>
      <c r="H7" s="657"/>
      <c r="I7" s="657"/>
      <c r="J7" s="657"/>
      <c r="K7" s="657"/>
      <c r="L7" s="658"/>
      <c r="M7" s="632"/>
      <c r="N7" s="632" t="s">
        <v>2</v>
      </c>
      <c r="O7" s="634">
        <v>7</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513</v>
      </c>
      <c r="E11" s="648"/>
      <c r="F11" s="656"/>
      <c r="G11" s="657"/>
      <c r="H11" s="657"/>
      <c r="I11" s="657"/>
      <c r="J11" s="657"/>
      <c r="K11" s="657"/>
      <c r="L11" s="658"/>
      <c r="M11" s="632"/>
      <c r="N11" s="632" t="s">
        <v>4</v>
      </c>
      <c r="O11" s="647" t="s">
        <v>513</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781</v>
      </c>
      <c r="F16" s="656"/>
      <c r="G16" s="657"/>
      <c r="H16" s="657"/>
      <c r="I16" s="657"/>
      <c r="J16" s="657"/>
      <c r="K16" s="657"/>
      <c r="L16" s="658"/>
      <c r="M16" s="654"/>
      <c r="N16" s="621" t="s">
        <v>280</v>
      </c>
      <c r="O16" s="622"/>
      <c r="P16" s="202" t="s">
        <v>781</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1152</v>
      </c>
      <c r="F18" s="188"/>
      <c r="G18" s="188"/>
      <c r="H18" s="188"/>
      <c r="I18" s="188"/>
      <c r="J18" s="188"/>
      <c r="K18" s="188"/>
      <c r="L18" s="189"/>
      <c r="M18" s="621" t="s">
        <v>7</v>
      </c>
      <c r="N18" s="638"/>
      <c r="O18" s="622"/>
      <c r="P18" s="238" t="s">
        <v>1100</v>
      </c>
      <c r="Q18" s="188"/>
      <c r="R18" s="188"/>
      <c r="S18" s="188"/>
      <c r="T18" s="188"/>
      <c r="U18" s="188"/>
      <c r="V18" s="188"/>
      <c r="W18" s="189"/>
    </row>
    <row r="19" spans="2:23" s="30" customFormat="1" ht="17.100000000000001" customHeight="1" x14ac:dyDescent="0.2">
      <c r="B19" s="628" t="s">
        <v>54</v>
      </c>
      <c r="C19" s="629"/>
      <c r="D19" s="630"/>
      <c r="E19" s="626" t="s">
        <v>1151</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1153</v>
      </c>
      <c r="E22" s="640"/>
      <c r="F22" s="640"/>
      <c r="G22" s="640"/>
      <c r="H22" s="640"/>
      <c r="I22" s="640"/>
      <c r="J22" s="640"/>
      <c r="K22" s="640"/>
      <c r="L22" s="641"/>
      <c r="M22" s="621" t="s">
        <v>50</v>
      </c>
      <c r="N22" s="622"/>
      <c r="O22" s="639" t="s">
        <v>1153</v>
      </c>
      <c r="P22" s="640"/>
      <c r="Q22" s="640"/>
      <c r="R22" s="640"/>
      <c r="S22" s="640"/>
      <c r="T22" s="640"/>
      <c r="U22" s="640"/>
      <c r="V22" s="640"/>
      <c r="W22" s="641"/>
    </row>
    <row r="23" spans="2:23" s="30" customFormat="1" ht="20.100000000000001" customHeight="1" x14ac:dyDescent="0.2">
      <c r="B23" s="662" t="s">
        <v>51</v>
      </c>
      <c r="C23" s="662" t="s">
        <v>47</v>
      </c>
      <c r="D23" s="647" t="s">
        <v>765</v>
      </c>
      <c r="E23" s="648"/>
      <c r="F23" s="663"/>
      <c r="G23" s="664"/>
      <c r="H23" s="664"/>
      <c r="I23" s="664"/>
      <c r="J23" s="664"/>
      <c r="K23" s="664"/>
      <c r="L23" s="665"/>
      <c r="M23" s="662" t="s">
        <v>51</v>
      </c>
      <c r="N23" s="662" t="s">
        <v>47</v>
      </c>
      <c r="O23" s="647" t="s">
        <v>765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8</v>
      </c>
      <c r="E25" s="635"/>
      <c r="F25" s="656"/>
      <c r="G25" s="657"/>
      <c r="H25" s="657"/>
      <c r="I25" s="657"/>
      <c r="J25" s="657"/>
      <c r="K25" s="657"/>
      <c r="L25" s="658"/>
      <c r="M25" s="632"/>
      <c r="N25" s="632" t="s">
        <v>2</v>
      </c>
      <c r="O25" s="634">
        <v>9</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515</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1089</v>
      </c>
      <c r="E40" s="640"/>
      <c r="F40" s="640"/>
      <c r="G40" s="640"/>
      <c r="H40" s="640"/>
      <c r="I40" s="640"/>
      <c r="J40" s="640"/>
      <c r="K40" s="640"/>
      <c r="L40" s="641"/>
      <c r="M40" s="621" t="s">
        <v>50</v>
      </c>
      <c r="N40" s="622"/>
      <c r="O40" s="639" t="s">
        <v>1065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AA303B45-3FD4-4565-B1B5-3D5D08976A92}">
      <formula1>INDIRECT(D9)</formula1>
    </dataValidation>
    <dataValidation type="list" allowBlank="1" showInputMessage="1" showErrorMessage="1" sqref="D14:E14 D32:E32 O14:P14 O32:P32" xr:uid="{245BB9A3-B35B-462E-BD04-169B1A92CC84}">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9083658-0D8C-4424-8554-F7CC69CB3A24}">
          <x14:formula1>
            <xm:f>'(参考)リスト'!$G$16:$G$20</xm:f>
          </x14:formula1>
          <xm:sqref>D17:E17 D35:E35 O17:P17 O35:P35</xm:sqref>
        </x14:dataValidation>
        <x14:dataValidation type="list" allowBlank="1" showInputMessage="1" showErrorMessage="1" xr:uid="{0E899714-5E57-4974-8AEE-41661271F6DD}">
          <x14:formula1>
            <xm:f>'(参考)リスト'!$B$16:$B$20</xm:f>
          </x14:formula1>
          <xm:sqref>D9:E10 D27:E28 O9:P10 O27:P28</xm:sqref>
        </x14:dataValidation>
        <x14:dataValidation type="list" allowBlank="1" showInputMessage="1" showErrorMessage="1" xr:uid="{C70DFA0C-CAFE-4170-A5A4-D63D5ACF5EAB}">
          <x14:formula1>
            <xm:f>'(参考)リスト'!$F$16:$F$21</xm:f>
          </x14:formula1>
          <xm:sqref>E15:E16 E33:E34 P15:P16 P33:P34</xm:sqref>
        </x14:dataValidation>
        <x14:dataValidation type="list" allowBlank="1" showInputMessage="1" showErrorMessage="1" xr:uid="{C106A87E-5B48-4937-A41B-9341E639084A}">
          <x14:formula1>
            <xm:f>'(参考)リスト'!$D$16:$D$18</xm:f>
          </x14:formula1>
          <xm:sqref>D13:E13 D31:E31 O13:P13 O31:P31</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D9723-3464-4320-9645-93A589826C07}">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765</v>
      </c>
      <c r="E5" s="648"/>
      <c r="F5" s="663"/>
      <c r="G5" s="664"/>
      <c r="H5" s="664"/>
      <c r="I5" s="664"/>
      <c r="J5" s="664"/>
      <c r="K5" s="664"/>
      <c r="L5" s="665"/>
      <c r="M5" s="662" t="s">
        <v>51</v>
      </c>
      <c r="N5" s="662" t="s">
        <v>47</v>
      </c>
      <c r="O5" s="647" t="s">
        <v>764</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10</v>
      </c>
      <c r="E7" s="635"/>
      <c r="F7" s="656"/>
      <c r="G7" s="657"/>
      <c r="H7" s="657"/>
      <c r="I7" s="657"/>
      <c r="J7" s="657"/>
      <c r="K7" s="657"/>
      <c r="L7" s="658"/>
      <c r="M7" s="632"/>
      <c r="N7" s="632" t="s">
        <v>2</v>
      </c>
      <c r="O7" s="634">
        <v>1</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350</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375</v>
      </c>
      <c r="E11" s="648"/>
      <c r="F11" s="656"/>
      <c r="G11" s="657"/>
      <c r="H11" s="657"/>
      <c r="I11" s="657"/>
      <c r="J11" s="657"/>
      <c r="K11" s="657"/>
      <c r="L11" s="658"/>
      <c r="M11" s="632"/>
      <c r="N11" s="632" t="s">
        <v>4</v>
      </c>
      <c r="O11" s="647" t="s">
        <v>510</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359</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1154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1074</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1075</v>
      </c>
      <c r="E22" s="640"/>
      <c r="F22" s="640"/>
      <c r="G22" s="640"/>
      <c r="H22" s="640"/>
      <c r="I22" s="640"/>
      <c r="J22" s="640"/>
      <c r="K22" s="640"/>
      <c r="L22" s="641"/>
      <c r="M22" s="621" t="s">
        <v>50</v>
      </c>
      <c r="N22" s="622"/>
      <c r="O22" s="639" t="s">
        <v>1089</v>
      </c>
      <c r="P22" s="640"/>
      <c r="Q22" s="640"/>
      <c r="R22" s="640"/>
      <c r="S22" s="640"/>
      <c r="T22" s="640"/>
      <c r="U22" s="640"/>
      <c r="V22" s="640"/>
      <c r="W22" s="641"/>
    </row>
    <row r="23" spans="2:23" s="30" customFormat="1" ht="20.100000000000001" customHeight="1" x14ac:dyDescent="0.2">
      <c r="B23" s="662" t="s">
        <v>51</v>
      </c>
      <c r="C23" s="662" t="s">
        <v>47</v>
      </c>
      <c r="D23" s="647" t="s">
        <v>764</v>
      </c>
      <c r="E23" s="648"/>
      <c r="F23" s="663"/>
      <c r="G23" s="664"/>
      <c r="H23" s="664"/>
      <c r="I23" s="664"/>
      <c r="J23" s="664"/>
      <c r="K23" s="664"/>
      <c r="L23" s="665"/>
      <c r="M23" s="662" t="s">
        <v>51</v>
      </c>
      <c r="N23" s="662" t="s">
        <v>47</v>
      </c>
      <c r="O23" s="647" t="s">
        <v>764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B5A6BD16-E4F8-4316-8A06-CDC89F5B3089}">
      <formula1>INDIRECT(D13)</formula1>
    </dataValidation>
    <dataValidation type="list" allowBlank="1" showInputMessage="1" showErrorMessage="1" sqref="D11:E12 D29:E30 O11:P12 O29:P30" xr:uid="{8B5DF264-5C67-4510-9227-56D99F212768}">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381D91-3ED1-4300-B440-76208A4A69F3}">
          <x14:formula1>
            <xm:f>'(参考)リスト'!$D$16:$D$18</xm:f>
          </x14:formula1>
          <xm:sqref>D13:E13 D31:E31 O13:P13 O31:P31</xm:sqref>
        </x14:dataValidation>
        <x14:dataValidation type="list" allowBlank="1" showInputMessage="1" showErrorMessage="1" xr:uid="{2B0F4894-C5E4-4157-8E29-7AEF249C73D4}">
          <x14:formula1>
            <xm:f>'(参考)リスト'!$F$16:$F$21</xm:f>
          </x14:formula1>
          <xm:sqref>E15:E16 E33:E34 P15:P16 P33:P34</xm:sqref>
        </x14:dataValidation>
        <x14:dataValidation type="list" allowBlank="1" showInputMessage="1" showErrorMessage="1" xr:uid="{790B0555-F349-41D3-999C-6FC0C2062DDD}">
          <x14:formula1>
            <xm:f>'(参考)リスト'!$B$16:$B$20</xm:f>
          </x14:formula1>
          <xm:sqref>D9:E10 D27:E28 O9:P10 O27:P28</xm:sqref>
        </x14:dataValidation>
        <x14:dataValidation type="list" allowBlank="1" showInputMessage="1" showErrorMessage="1" xr:uid="{FEEA3139-2A3B-4168-905A-D86B5AF8BCFB}">
          <x14:formula1>
            <xm:f>'(参考)リスト'!$G$16:$G$20</xm:f>
          </x14:formula1>
          <xm:sqref>D17:E17 D35:E35 O17:P17 O35:P35</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D048E-6332-4E0A-A5E4-098E6F3339FD}">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764</v>
      </c>
      <c r="E5" s="648"/>
      <c r="F5" s="663"/>
      <c r="G5" s="664"/>
      <c r="H5" s="664"/>
      <c r="I5" s="664"/>
      <c r="J5" s="664"/>
      <c r="K5" s="664"/>
      <c r="L5" s="665"/>
      <c r="M5" s="662" t="s">
        <v>51</v>
      </c>
      <c r="N5" s="662" t="s">
        <v>47</v>
      </c>
      <c r="O5" s="647" t="s">
        <v>764</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513</v>
      </c>
      <c r="E11" s="648"/>
      <c r="F11" s="656"/>
      <c r="G11" s="657"/>
      <c r="H11" s="657"/>
      <c r="I11" s="657"/>
      <c r="J11" s="657"/>
      <c r="K11" s="657"/>
      <c r="L11" s="658"/>
      <c r="M11" s="632"/>
      <c r="N11" s="632" t="s">
        <v>4</v>
      </c>
      <c r="O11" s="647" t="s">
        <v>373</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781</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38" t="s">
        <v>1152</v>
      </c>
      <c r="F18" s="188"/>
      <c r="G18" s="188"/>
      <c r="H18" s="188"/>
      <c r="I18" s="188"/>
      <c r="J18" s="188"/>
      <c r="K18" s="188"/>
      <c r="L18" s="189"/>
      <c r="M18" s="621" t="s">
        <v>7</v>
      </c>
      <c r="N18" s="638"/>
      <c r="O18" s="622"/>
      <c r="P18" s="238" t="s">
        <v>1072</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1156</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1155</v>
      </c>
      <c r="E22" s="640"/>
      <c r="F22" s="640"/>
      <c r="G22" s="640"/>
      <c r="H22" s="640"/>
      <c r="I22" s="640"/>
      <c r="J22" s="640"/>
      <c r="K22" s="640"/>
      <c r="L22" s="641"/>
      <c r="M22" s="621" t="s">
        <v>50</v>
      </c>
      <c r="N22" s="622"/>
      <c r="O22" s="639" t="s">
        <v>1095</v>
      </c>
      <c r="P22" s="640"/>
      <c r="Q22" s="640"/>
      <c r="R22" s="640"/>
      <c r="S22" s="640"/>
      <c r="T22" s="640"/>
      <c r="U22" s="640"/>
      <c r="V22" s="640"/>
      <c r="W22" s="641"/>
    </row>
    <row r="23" spans="2:23" s="30" customFormat="1" ht="20.100000000000001" customHeight="1" x14ac:dyDescent="0.2">
      <c r="B23" s="662" t="s">
        <v>51</v>
      </c>
      <c r="C23" s="662" t="s">
        <v>47</v>
      </c>
      <c r="D23" s="647" t="s">
        <v>764</v>
      </c>
      <c r="E23" s="648"/>
      <c r="F23" s="663"/>
      <c r="G23" s="664"/>
      <c r="H23" s="664"/>
      <c r="I23" s="664"/>
      <c r="J23" s="664"/>
      <c r="K23" s="664"/>
      <c r="L23" s="665"/>
      <c r="M23" s="662" t="s">
        <v>51</v>
      </c>
      <c r="N23" s="662" t="s">
        <v>47</v>
      </c>
      <c r="O23" s="647" t="s">
        <v>763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6</v>
      </c>
      <c r="E25" s="635"/>
      <c r="F25" s="656"/>
      <c r="G25" s="657"/>
      <c r="H25" s="657"/>
      <c r="I25" s="657"/>
      <c r="J25" s="657"/>
      <c r="K25" s="657"/>
      <c r="L25" s="658"/>
      <c r="M25" s="632"/>
      <c r="N25" s="632" t="s">
        <v>2</v>
      </c>
      <c r="O25" s="634">
        <v>1</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1157</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1074</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1075</v>
      </c>
      <c r="E40" s="640"/>
      <c r="F40" s="640"/>
      <c r="G40" s="640"/>
      <c r="H40" s="640"/>
      <c r="I40" s="640"/>
      <c r="J40" s="640"/>
      <c r="K40" s="640"/>
      <c r="L40" s="641"/>
      <c r="M40" s="621" t="s">
        <v>50</v>
      </c>
      <c r="N40" s="622"/>
      <c r="O40" s="639" t="s">
        <v>1065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AB22A8E9-6B7D-4579-848C-2A1B7A423446}">
      <formula1>INDIRECT(D9)</formula1>
    </dataValidation>
    <dataValidation type="list" allowBlank="1" showInputMessage="1" showErrorMessage="1" sqref="D14:E14 D32:E32 O14:P14 O32:P32" xr:uid="{3B351291-046F-4827-BC8C-AD9D9CB9D01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649992-DD30-4AEF-8CC5-0AEA77427103}">
          <x14:formula1>
            <xm:f>'(参考)リスト'!$G$16:$G$20</xm:f>
          </x14:formula1>
          <xm:sqref>D17:E17 D35:E35 O17:P17 O35:P35</xm:sqref>
        </x14:dataValidation>
        <x14:dataValidation type="list" allowBlank="1" showInputMessage="1" showErrorMessage="1" xr:uid="{24480F97-3CC6-429A-98BD-0290BAF9076B}">
          <x14:formula1>
            <xm:f>'(参考)リスト'!$B$16:$B$20</xm:f>
          </x14:formula1>
          <xm:sqref>D9:E10 D27:E28 O9:P10 O27:P28</xm:sqref>
        </x14:dataValidation>
        <x14:dataValidation type="list" allowBlank="1" showInputMessage="1" showErrorMessage="1" xr:uid="{8A2B22B3-D793-4D8A-9B85-3B4480AC27EF}">
          <x14:formula1>
            <xm:f>'(参考)リスト'!$F$16:$F$21</xm:f>
          </x14:formula1>
          <xm:sqref>E15:E16 E33:E34 P15:P16 P33:P34</xm:sqref>
        </x14:dataValidation>
        <x14:dataValidation type="list" allowBlank="1" showInputMessage="1" showErrorMessage="1" xr:uid="{6D85F2CD-0AA1-484D-AA84-FB8678992611}">
          <x14:formula1>
            <xm:f>'(参考)リスト'!$D$16:$D$18</xm:f>
          </x14:formula1>
          <xm:sqref>D13:E13 D31:E31 O13:P13 O31:P31</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F9D9F-6333-4366-BBBE-E1DBEEF60B02}">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763</v>
      </c>
      <c r="E5" s="648"/>
      <c r="F5" s="663"/>
      <c r="G5" s="664"/>
      <c r="H5" s="664"/>
      <c r="I5" s="664"/>
      <c r="J5" s="664"/>
      <c r="K5" s="664"/>
      <c r="L5" s="665"/>
      <c r="M5" s="662" t="s">
        <v>51</v>
      </c>
      <c r="N5" s="662" t="s">
        <v>47</v>
      </c>
      <c r="O5" s="647" t="s">
        <v>763</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510</v>
      </c>
      <c r="E11" s="648"/>
      <c r="F11" s="656"/>
      <c r="G11" s="657"/>
      <c r="H11" s="657"/>
      <c r="I11" s="657"/>
      <c r="J11" s="657"/>
      <c r="K11" s="657"/>
      <c r="L11" s="658"/>
      <c r="M11" s="632"/>
      <c r="N11" s="632" t="s">
        <v>4</v>
      </c>
      <c r="O11" s="647" t="s">
        <v>516</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540</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781</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38" t="s">
        <v>1146</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1158</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1089</v>
      </c>
      <c r="E22" s="640"/>
      <c r="F22" s="640"/>
      <c r="G22" s="640"/>
      <c r="H22" s="640"/>
      <c r="I22" s="640"/>
      <c r="J22" s="640"/>
      <c r="K22" s="640"/>
      <c r="L22" s="641"/>
      <c r="M22" s="621" t="s">
        <v>50</v>
      </c>
      <c r="N22" s="622"/>
      <c r="O22" s="639" t="s">
        <v>1069</v>
      </c>
      <c r="P22" s="640"/>
      <c r="Q22" s="640"/>
      <c r="R22" s="640"/>
      <c r="S22" s="640"/>
      <c r="T22" s="640"/>
      <c r="U22" s="640"/>
      <c r="V22" s="640"/>
      <c r="W22" s="641"/>
    </row>
    <row r="23" spans="2:23" s="30" customFormat="1" ht="20.100000000000001" customHeight="1" x14ac:dyDescent="0.2">
      <c r="B23" s="662" t="s">
        <v>51</v>
      </c>
      <c r="C23" s="662" t="s">
        <v>47</v>
      </c>
      <c r="D23" s="647" t="s">
        <v>763</v>
      </c>
      <c r="E23" s="648"/>
      <c r="F23" s="663"/>
      <c r="G23" s="664"/>
      <c r="H23" s="664"/>
      <c r="I23" s="664"/>
      <c r="J23" s="664"/>
      <c r="K23" s="664"/>
      <c r="L23" s="665"/>
      <c r="M23" s="662" t="s">
        <v>51</v>
      </c>
      <c r="N23" s="662" t="s">
        <v>47</v>
      </c>
      <c r="O23" s="647" t="s">
        <v>763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34">
        <v>5</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516</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1064</v>
      </c>
      <c r="F36" s="188"/>
      <c r="G36" s="188"/>
      <c r="H36" s="188"/>
      <c r="I36" s="188"/>
      <c r="J36" s="188"/>
      <c r="K36" s="188"/>
      <c r="L36" s="189"/>
      <c r="M36" s="621" t="s">
        <v>7</v>
      </c>
      <c r="N36" s="638"/>
      <c r="O36" s="622"/>
      <c r="P36" s="238" t="s">
        <v>1159</v>
      </c>
      <c r="Q36" s="188"/>
      <c r="R36" s="188"/>
      <c r="S36" s="188"/>
      <c r="T36" s="188"/>
      <c r="U36" s="188"/>
      <c r="V36" s="188"/>
      <c r="W36" s="189"/>
    </row>
    <row r="37" spans="2:24" s="30" customFormat="1" ht="17.100000000000001" customHeight="1" x14ac:dyDescent="0.2">
      <c r="B37" s="628" t="s">
        <v>54</v>
      </c>
      <c r="C37" s="629"/>
      <c r="D37" s="630"/>
      <c r="E37" s="626" t="s">
        <v>1074</v>
      </c>
      <c r="F37" s="627"/>
      <c r="G37" s="627"/>
      <c r="H37" s="627"/>
      <c r="I37" s="627"/>
      <c r="J37" s="627"/>
      <c r="K37" s="627"/>
      <c r="L37" s="631"/>
      <c r="M37" s="628" t="s">
        <v>54</v>
      </c>
      <c r="N37" s="629"/>
      <c r="O37" s="630"/>
      <c r="P37" s="626" t="s">
        <v>1151</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1071</v>
      </c>
      <c r="E40" s="640"/>
      <c r="F40" s="640"/>
      <c r="G40" s="640"/>
      <c r="H40" s="640"/>
      <c r="I40" s="640"/>
      <c r="J40" s="640"/>
      <c r="K40" s="640"/>
      <c r="L40" s="641"/>
      <c r="M40" s="621" t="s">
        <v>50</v>
      </c>
      <c r="N40" s="622"/>
      <c r="O40" s="639" t="s">
        <v>1066</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D0584AC1-8B7D-4624-A156-140504481192}">
      <formula1>INDIRECT(D13)</formula1>
    </dataValidation>
    <dataValidation type="list" allowBlank="1" showInputMessage="1" showErrorMessage="1" sqref="D11:E12 D29:E30 O11:P12 O29:P30" xr:uid="{AE2D4D01-B2AD-4E59-A63E-FE618DDB884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012C8E5-F3F2-4A93-8270-E62534861AE9}">
          <x14:formula1>
            <xm:f>'(参考)リスト'!$D$16:$D$18</xm:f>
          </x14:formula1>
          <xm:sqref>D13:E13 D31:E31 O13:P13 O31:P31</xm:sqref>
        </x14:dataValidation>
        <x14:dataValidation type="list" allowBlank="1" showInputMessage="1" showErrorMessage="1" xr:uid="{7E4C3EFB-1413-4A05-BA2A-820F58892964}">
          <x14:formula1>
            <xm:f>'(参考)リスト'!$F$16:$F$21</xm:f>
          </x14:formula1>
          <xm:sqref>E15:E16 E33:E34 P15:P16 P33:P34</xm:sqref>
        </x14:dataValidation>
        <x14:dataValidation type="list" allowBlank="1" showInputMessage="1" showErrorMessage="1" xr:uid="{6FB2BA5F-0581-4975-9F20-6B70296C4BCF}">
          <x14:formula1>
            <xm:f>'(参考)リスト'!$B$16:$B$20</xm:f>
          </x14:formula1>
          <xm:sqref>D9:E10 D27:E28 O9:P10 O27:P28</xm:sqref>
        </x14:dataValidation>
        <x14:dataValidation type="list" allowBlank="1" showInputMessage="1" showErrorMessage="1" xr:uid="{B2D652A5-1BBD-4F81-BCE7-7E840F2A8F0F}">
          <x14:formula1>
            <xm:f>'(参考)リスト'!$G$16:$G$20</xm:f>
          </x14:formula1>
          <xm:sqref>D17:E17 D35:E35 O17:P17 O35:P35</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503D1-2125-433E-B175-196BAA977EA8}">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763</v>
      </c>
      <c r="E5" s="648"/>
      <c r="F5" s="663"/>
      <c r="G5" s="664"/>
      <c r="H5" s="664"/>
      <c r="I5" s="664"/>
      <c r="J5" s="664"/>
      <c r="K5" s="664"/>
      <c r="L5" s="665"/>
      <c r="M5" s="662" t="s">
        <v>51</v>
      </c>
      <c r="N5" s="662" t="s">
        <v>47</v>
      </c>
      <c r="O5" s="647" t="s">
        <v>763</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6</v>
      </c>
      <c r="E7" s="635"/>
      <c r="F7" s="656"/>
      <c r="G7" s="657"/>
      <c r="H7" s="657"/>
      <c r="I7" s="657"/>
      <c r="J7" s="657"/>
      <c r="K7" s="657"/>
      <c r="L7" s="658"/>
      <c r="M7" s="632"/>
      <c r="N7" s="632" t="s">
        <v>2</v>
      </c>
      <c r="O7" s="634">
        <v>7</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509</v>
      </c>
      <c r="E11" s="648"/>
      <c r="F11" s="656"/>
      <c r="G11" s="657"/>
      <c r="H11" s="657"/>
      <c r="I11" s="657"/>
      <c r="J11" s="657"/>
      <c r="K11" s="657"/>
      <c r="L11" s="658"/>
      <c r="M11" s="632"/>
      <c r="N11" s="632" t="s">
        <v>4</v>
      </c>
      <c r="O11" s="647" t="s">
        <v>375</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38" t="s">
        <v>1160</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1074</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1089</v>
      </c>
      <c r="E22" s="640"/>
      <c r="F22" s="640"/>
      <c r="G22" s="640"/>
      <c r="H22" s="640"/>
      <c r="I22" s="640"/>
      <c r="J22" s="640"/>
      <c r="K22" s="640"/>
      <c r="L22" s="641"/>
      <c r="M22" s="621" t="s">
        <v>50</v>
      </c>
      <c r="N22" s="622"/>
      <c r="O22" s="639" t="s">
        <v>1075</v>
      </c>
      <c r="P22" s="640"/>
      <c r="Q22" s="640"/>
      <c r="R22" s="640"/>
      <c r="S22" s="640"/>
      <c r="T22" s="640"/>
      <c r="U22" s="640"/>
      <c r="V22" s="640"/>
      <c r="W22" s="641"/>
    </row>
    <row r="23" spans="2:23" s="30" customFormat="1" ht="20.100000000000001" customHeight="1" x14ac:dyDescent="0.2">
      <c r="B23" s="662" t="s">
        <v>51</v>
      </c>
      <c r="C23" s="662" t="s">
        <v>47</v>
      </c>
      <c r="D23" s="647" t="s">
        <v>762</v>
      </c>
      <c r="E23" s="648"/>
      <c r="F23" s="663"/>
      <c r="G23" s="664"/>
      <c r="H23" s="664"/>
      <c r="I23" s="664"/>
      <c r="J23" s="664"/>
      <c r="K23" s="664"/>
      <c r="L23" s="665"/>
      <c r="M23" s="662" t="s">
        <v>51</v>
      </c>
      <c r="N23" s="662" t="s">
        <v>47</v>
      </c>
      <c r="O23" s="647" t="s">
        <v>762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D19A16BA-1FED-42AC-8448-0E244FDCF2BB}">
      <formula1>INDIRECT(D9)</formula1>
    </dataValidation>
    <dataValidation type="list" allowBlank="1" showInputMessage="1" showErrorMessage="1" sqref="D14:E14 D32:E32 O14:P14 O32:P32" xr:uid="{ED954338-A338-4824-824C-120C111EBE5B}">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50D1B9D-DDFA-4C80-98F7-433617B0C753}">
          <x14:formula1>
            <xm:f>'(参考)リスト'!$G$16:$G$20</xm:f>
          </x14:formula1>
          <xm:sqref>D17:E17 D35:E35 O17:P17 O35:P35</xm:sqref>
        </x14:dataValidation>
        <x14:dataValidation type="list" allowBlank="1" showInputMessage="1" showErrorMessage="1" xr:uid="{A91B6DD1-502D-4A0C-8535-8087B4A5E351}">
          <x14:formula1>
            <xm:f>'(参考)リスト'!$B$16:$B$20</xm:f>
          </x14:formula1>
          <xm:sqref>D9:E10 D27:E28 O9:P10 O27:P28</xm:sqref>
        </x14:dataValidation>
        <x14:dataValidation type="list" allowBlank="1" showInputMessage="1" showErrorMessage="1" xr:uid="{107E551F-711B-4853-8C74-7567CFFA7465}">
          <x14:formula1>
            <xm:f>'(参考)リスト'!$F$16:$F$21</xm:f>
          </x14:formula1>
          <xm:sqref>E15:E16 E33:E34 P15:P16 P33:P34</xm:sqref>
        </x14:dataValidation>
        <x14:dataValidation type="list" allowBlank="1" showInputMessage="1" showErrorMessage="1" xr:uid="{408C3856-0316-4757-AD2F-95F19AC1421C}">
          <x14:formula1>
            <xm:f>'(参考)リスト'!$D$16:$D$18</xm:f>
          </x14:formula1>
          <xm:sqref>D13:E13 D31:E31 O13:P13 O31:P31</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C82E6-2402-4F24-A7D4-D528AC5E8F26}">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762</v>
      </c>
      <c r="E5" s="648"/>
      <c r="F5" s="663"/>
      <c r="G5" s="664"/>
      <c r="H5" s="664"/>
      <c r="I5" s="664"/>
      <c r="J5" s="664"/>
      <c r="K5" s="664"/>
      <c r="L5" s="665"/>
      <c r="M5" s="662" t="s">
        <v>51</v>
      </c>
      <c r="N5" s="662" t="s">
        <v>47</v>
      </c>
      <c r="O5" s="647" t="s">
        <v>762</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516</v>
      </c>
      <c r="E11" s="648"/>
      <c r="F11" s="656"/>
      <c r="G11" s="657"/>
      <c r="H11" s="657"/>
      <c r="I11" s="657"/>
      <c r="J11" s="657"/>
      <c r="K11" s="657"/>
      <c r="L11" s="658"/>
      <c r="M11" s="632"/>
      <c r="N11" s="632" t="s">
        <v>4</v>
      </c>
      <c r="O11" s="647" t="s">
        <v>509</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1089</v>
      </c>
      <c r="E22" s="640"/>
      <c r="F22" s="640"/>
      <c r="G22" s="640"/>
      <c r="H22" s="640"/>
      <c r="I22" s="640"/>
      <c r="J22" s="640"/>
      <c r="K22" s="640"/>
      <c r="L22" s="641"/>
      <c r="M22" s="621" t="s">
        <v>50</v>
      </c>
      <c r="N22" s="622"/>
      <c r="O22" s="639" t="s">
        <v>1089</v>
      </c>
      <c r="P22" s="640"/>
      <c r="Q22" s="640"/>
      <c r="R22" s="640"/>
      <c r="S22" s="640"/>
      <c r="T22" s="640"/>
      <c r="U22" s="640"/>
      <c r="V22" s="640"/>
      <c r="W22" s="641"/>
    </row>
    <row r="23" spans="2:23" s="30" customFormat="1" ht="20.100000000000001" customHeight="1" x14ac:dyDescent="0.2">
      <c r="B23" s="662" t="s">
        <v>51</v>
      </c>
      <c r="C23" s="662" t="s">
        <v>47</v>
      </c>
      <c r="D23" s="647" t="s">
        <v>762</v>
      </c>
      <c r="E23" s="648"/>
      <c r="F23" s="663"/>
      <c r="G23" s="664"/>
      <c r="H23" s="664"/>
      <c r="I23" s="664"/>
      <c r="J23" s="664"/>
      <c r="K23" s="664"/>
      <c r="L23" s="665"/>
      <c r="M23" s="662" t="s">
        <v>51</v>
      </c>
      <c r="N23" s="662" t="s">
        <v>47</v>
      </c>
      <c r="O23" s="647" t="s">
        <v>762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350</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373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1304</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1304</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38" t="s">
        <v>1161</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1263</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1089</v>
      </c>
      <c r="E40" s="640"/>
      <c r="F40" s="640"/>
      <c r="G40" s="640"/>
      <c r="H40" s="640"/>
      <c r="I40" s="640"/>
      <c r="J40" s="640"/>
      <c r="K40" s="640"/>
      <c r="L40" s="641"/>
      <c r="M40" s="621" t="s">
        <v>50</v>
      </c>
      <c r="N40" s="622"/>
      <c r="O40" s="639" t="s">
        <v>1162</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FD5144D0-390A-4D79-8CC1-63D61F18EC29}">
      <formula1>INDIRECT(D13)</formula1>
    </dataValidation>
    <dataValidation type="list" allowBlank="1" showInputMessage="1" showErrorMessage="1" sqref="D11:E12 D29:E30 O11:P12 O29:P30" xr:uid="{ABAB81BC-F767-49E8-86DC-5466627E7C7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9D4E05-3F8D-451D-AA5F-99B650E26F58}">
          <x14:formula1>
            <xm:f>'(参考)リスト'!$D$16:$D$18</xm:f>
          </x14:formula1>
          <xm:sqref>D13:E13 D31:E31 O13:P13 O31:P31</xm:sqref>
        </x14:dataValidation>
        <x14:dataValidation type="list" allowBlank="1" showInputMessage="1" showErrorMessage="1" xr:uid="{18170891-9764-4A09-9E2A-D749AE8A609B}">
          <x14:formula1>
            <xm:f>'(参考)リスト'!$F$16:$F$21</xm:f>
          </x14:formula1>
          <xm:sqref>E15:E16 E33:E34 P15:P16 P33:P34</xm:sqref>
        </x14:dataValidation>
        <x14:dataValidation type="list" allowBlank="1" showInputMessage="1" showErrorMessage="1" xr:uid="{B2DC4BCF-6852-4B2D-AABA-21D08749E5D6}">
          <x14:formula1>
            <xm:f>'(参考)リスト'!$B$16:$B$20</xm:f>
          </x14:formula1>
          <xm:sqref>D9:E10 D27:E28 O9:P10 O27:P28</xm:sqref>
        </x14:dataValidation>
        <x14:dataValidation type="list" allowBlank="1" showInputMessage="1" showErrorMessage="1" xr:uid="{69510BB1-54D4-4EE1-9443-E6FE785CB3B5}">
          <x14:formula1>
            <xm:f>'(参考)リスト'!$G$16:$G$20</xm:f>
          </x14:formula1>
          <xm:sqref>D17:E17 D35:E35 O17:P17 O35:P35</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A3178-95AF-4F58-AF19-668EA57BBF13}">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762</v>
      </c>
      <c r="E5" s="648"/>
      <c r="F5" s="663"/>
      <c r="G5" s="664"/>
      <c r="H5" s="664"/>
      <c r="I5" s="664"/>
      <c r="J5" s="664"/>
      <c r="K5" s="664"/>
      <c r="L5" s="665"/>
      <c r="M5" s="662" t="s">
        <v>51</v>
      </c>
      <c r="N5" s="662" t="s">
        <v>47</v>
      </c>
      <c r="O5" s="647" t="s">
        <v>762</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7</v>
      </c>
      <c r="E7" s="635"/>
      <c r="F7" s="656"/>
      <c r="G7" s="657"/>
      <c r="H7" s="657"/>
      <c r="I7" s="657"/>
      <c r="J7" s="657"/>
      <c r="K7" s="657"/>
      <c r="L7" s="658"/>
      <c r="M7" s="632"/>
      <c r="N7" s="632" t="s">
        <v>2</v>
      </c>
      <c r="O7" s="634">
        <v>8</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350</v>
      </c>
      <c r="E9" s="648"/>
      <c r="F9" s="656"/>
      <c r="G9" s="657"/>
      <c r="H9" s="657"/>
      <c r="I9" s="657"/>
      <c r="J9" s="657"/>
      <c r="K9" s="657"/>
      <c r="L9" s="658"/>
      <c r="M9" s="632" t="s">
        <v>48</v>
      </c>
      <c r="N9" s="632" t="s">
        <v>3</v>
      </c>
      <c r="O9" s="647" t="s">
        <v>350</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375</v>
      </c>
      <c r="E11" s="648"/>
      <c r="F11" s="656"/>
      <c r="G11" s="657"/>
      <c r="H11" s="657"/>
      <c r="I11" s="657"/>
      <c r="J11" s="657"/>
      <c r="K11" s="657"/>
      <c r="L11" s="658"/>
      <c r="M11" s="632"/>
      <c r="N11" s="632" t="s">
        <v>4</v>
      </c>
      <c r="O11" s="647" t="s">
        <v>375</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6" s="30" customFormat="1" ht="17.100000000000001" customHeight="1" x14ac:dyDescent="0.2">
      <c r="B14" s="621" t="s">
        <v>49</v>
      </c>
      <c r="C14" s="622"/>
      <c r="D14" s="651" t="s">
        <v>359</v>
      </c>
      <c r="E14" s="652"/>
      <c r="F14" s="656"/>
      <c r="G14" s="657"/>
      <c r="H14" s="657"/>
      <c r="I14" s="657"/>
      <c r="J14" s="657"/>
      <c r="K14" s="657"/>
      <c r="L14" s="658"/>
      <c r="M14" s="621" t="s">
        <v>49</v>
      </c>
      <c r="N14" s="622"/>
      <c r="O14" s="651" t="s">
        <v>559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38" t="s">
        <v>1130</v>
      </c>
      <c r="F18" s="188"/>
      <c r="G18" s="188"/>
      <c r="H18" s="188"/>
      <c r="I18" s="188"/>
      <c r="J18" s="188"/>
      <c r="K18" s="188"/>
      <c r="L18" s="189"/>
      <c r="M18" s="621" t="s">
        <v>7</v>
      </c>
      <c r="N18" s="638"/>
      <c r="O18" s="622"/>
      <c r="P18" s="238" t="s">
        <v>1140</v>
      </c>
      <c r="Q18" s="188"/>
      <c r="R18" s="188"/>
      <c r="S18" s="188"/>
      <c r="T18" s="188"/>
      <c r="U18" s="188"/>
      <c r="V18" s="188"/>
      <c r="W18" s="189"/>
    </row>
    <row r="19" spans="2:23" s="30" customFormat="1" ht="17.100000000000001" customHeight="1" x14ac:dyDescent="0.2">
      <c r="B19" s="628" t="s">
        <v>54</v>
      </c>
      <c r="C19" s="629"/>
      <c r="D19" s="630"/>
      <c r="E19" s="626" t="s">
        <v>1074</v>
      </c>
      <c r="F19" s="627"/>
      <c r="G19" s="627"/>
      <c r="H19" s="627"/>
      <c r="I19" s="627"/>
      <c r="J19" s="627"/>
      <c r="K19" s="627"/>
      <c r="L19" s="631"/>
      <c r="M19" s="628" t="s">
        <v>54</v>
      </c>
      <c r="N19" s="629"/>
      <c r="O19" s="630"/>
      <c r="P19" s="626" t="s">
        <v>1163</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1075</v>
      </c>
      <c r="E22" s="640"/>
      <c r="F22" s="640"/>
      <c r="G22" s="640"/>
      <c r="H22" s="640"/>
      <c r="I22" s="640"/>
      <c r="J22" s="640"/>
      <c r="K22" s="640"/>
      <c r="L22" s="641"/>
      <c r="M22" s="621" t="s">
        <v>50</v>
      </c>
      <c r="N22" s="622"/>
      <c r="O22" s="639" t="s">
        <v>795</v>
      </c>
      <c r="P22" s="640"/>
      <c r="Q22" s="640"/>
      <c r="R22" s="640"/>
      <c r="S22" s="640"/>
      <c r="T22" s="640"/>
      <c r="U22" s="640"/>
      <c r="V22" s="640"/>
      <c r="W22" s="641"/>
    </row>
    <row r="23" spans="2:23" s="30" customFormat="1" ht="20.100000000000001" customHeight="1" x14ac:dyDescent="0.2">
      <c r="B23" s="662" t="s">
        <v>51</v>
      </c>
      <c r="C23" s="662" t="s">
        <v>47</v>
      </c>
      <c r="D23" s="647" t="s">
        <v>761</v>
      </c>
      <c r="E23" s="648"/>
      <c r="F23" s="663"/>
      <c r="G23" s="664"/>
      <c r="H23" s="664"/>
      <c r="I23" s="664"/>
      <c r="J23" s="664"/>
      <c r="K23" s="664"/>
      <c r="L23" s="665"/>
      <c r="M23" s="662" t="s">
        <v>51</v>
      </c>
      <c r="N23" s="662" t="s">
        <v>47</v>
      </c>
      <c r="O23" s="647" t="s">
        <v>761</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38" t="s">
        <v>1070</v>
      </c>
      <c r="Q36" s="188"/>
      <c r="R36" s="188"/>
      <c r="S36" s="188"/>
      <c r="T36" s="188"/>
      <c r="U36" s="188"/>
      <c r="V36" s="188"/>
      <c r="W36" s="189"/>
    </row>
    <row r="37" spans="2:24" s="30" customFormat="1" ht="17.100000000000001" customHeight="1" x14ac:dyDescent="0.2">
      <c r="B37" s="628" t="s">
        <v>54</v>
      </c>
      <c r="C37" s="629"/>
      <c r="D37" s="630"/>
      <c r="E37" s="626" t="s">
        <v>1074</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1071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8D28865B-CE55-41DB-B255-F94F5E880C21}">
      <formula1>INDIRECT(D9)</formula1>
    </dataValidation>
    <dataValidation type="list" allowBlank="1" showInputMessage="1" showErrorMessage="1" sqref="D14:E14 D32:E32 O14:P14 O32:P32" xr:uid="{B5EAB346-1736-4AE5-942F-DFBD626865BB}">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325DF6-3CD3-4D6D-B8C2-2ABA9C131F56}">
          <x14:formula1>
            <xm:f>'(参考)リスト'!$G$16:$G$20</xm:f>
          </x14:formula1>
          <xm:sqref>D17:E17 D35:E35 O17:P17 O35:P35</xm:sqref>
        </x14:dataValidation>
        <x14:dataValidation type="list" allowBlank="1" showInputMessage="1" showErrorMessage="1" xr:uid="{86A41922-FA54-4290-88E5-7033AA11529E}">
          <x14:formula1>
            <xm:f>'(参考)リスト'!$B$16:$B$20</xm:f>
          </x14:formula1>
          <xm:sqref>D9:E10 D27:E28 O9:P10 O27:P28</xm:sqref>
        </x14:dataValidation>
        <x14:dataValidation type="list" allowBlank="1" showInputMessage="1" showErrorMessage="1" xr:uid="{CA388B92-E4B2-471D-A7E4-806003EFC28B}">
          <x14:formula1>
            <xm:f>'(参考)リスト'!$F$16:$F$21</xm:f>
          </x14:formula1>
          <xm:sqref>E15:E16 E33:E34 P15:P16 P33:P34</xm:sqref>
        </x14:dataValidation>
        <x14:dataValidation type="list" allowBlank="1" showInputMessage="1" showErrorMessage="1" xr:uid="{458E83CC-1B08-46B6-B5D3-21BAB4959D05}">
          <x14:formula1>
            <xm:f>'(参考)リスト'!$D$16:$D$18</xm:f>
          </x14:formula1>
          <xm:sqref>D13:E13 D31:E31 O13:P13 O31:P31</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DC825-1169-4F65-A084-50F459294C84}">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761</v>
      </c>
      <c r="E5" s="648"/>
      <c r="F5" s="663"/>
      <c r="G5" s="664"/>
      <c r="H5" s="664"/>
      <c r="I5" s="664"/>
      <c r="J5" s="664"/>
      <c r="K5" s="664"/>
      <c r="L5" s="665"/>
      <c r="M5" s="662" t="s">
        <v>51</v>
      </c>
      <c r="N5" s="662" t="s">
        <v>47</v>
      </c>
      <c r="O5" s="647" t="s">
        <v>760</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3</v>
      </c>
      <c r="E7" s="635"/>
      <c r="F7" s="656"/>
      <c r="G7" s="657"/>
      <c r="H7" s="657"/>
      <c r="I7" s="657"/>
      <c r="J7" s="657"/>
      <c r="K7" s="657"/>
      <c r="L7" s="658"/>
      <c r="M7" s="632"/>
      <c r="N7" s="632" t="s">
        <v>2</v>
      </c>
      <c r="O7" s="634">
        <v>1</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350</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375</v>
      </c>
      <c r="E11" s="648"/>
      <c r="F11" s="656"/>
      <c r="G11" s="657"/>
      <c r="H11" s="657"/>
      <c r="I11" s="657"/>
      <c r="J11" s="657"/>
      <c r="K11" s="657"/>
      <c r="L11" s="658"/>
      <c r="M11" s="632"/>
      <c r="N11" s="632" t="s">
        <v>4</v>
      </c>
      <c r="O11" s="647" t="s">
        <v>510</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359</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1164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1074</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1075</v>
      </c>
      <c r="E22" s="640"/>
      <c r="F22" s="640"/>
      <c r="G22" s="640"/>
      <c r="H22" s="640"/>
      <c r="I22" s="640"/>
      <c r="J22" s="640"/>
      <c r="K22" s="640"/>
      <c r="L22" s="641"/>
      <c r="M22" s="621" t="s">
        <v>50</v>
      </c>
      <c r="N22" s="622"/>
      <c r="O22" s="639" t="s">
        <v>1065</v>
      </c>
      <c r="P22" s="640"/>
      <c r="Q22" s="640"/>
      <c r="R22" s="640"/>
      <c r="S22" s="640"/>
      <c r="T22" s="640"/>
      <c r="U22" s="640"/>
      <c r="V22" s="640"/>
      <c r="W22" s="641"/>
    </row>
    <row r="23" spans="2:23" s="30" customFormat="1" ht="20.100000000000001" customHeight="1" x14ac:dyDescent="0.2">
      <c r="B23" s="662" t="s">
        <v>51</v>
      </c>
      <c r="C23" s="662" t="s">
        <v>47</v>
      </c>
      <c r="D23" s="647" t="s">
        <v>760</v>
      </c>
      <c r="E23" s="648"/>
      <c r="F23" s="663"/>
      <c r="G23" s="664"/>
      <c r="H23" s="664"/>
      <c r="I23" s="664"/>
      <c r="J23" s="664"/>
      <c r="K23" s="664"/>
      <c r="L23" s="665"/>
      <c r="M23" s="662" t="s">
        <v>51</v>
      </c>
      <c r="N23" s="662" t="s">
        <v>47</v>
      </c>
      <c r="O23" s="647" t="s">
        <v>760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516</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1089</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8079B25C-541F-4EBE-AB78-E39D4A5A8F7C}">
      <formula1>INDIRECT(D13)</formula1>
    </dataValidation>
    <dataValidation type="list" allowBlank="1" showInputMessage="1" showErrorMessage="1" sqref="D11:E12 D29:E30 O11:P12 O29:P30" xr:uid="{1E627F46-9690-4D77-95D0-71BF9860E778}">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910071C-58B8-4A56-A503-DD94F5B719D7}">
          <x14:formula1>
            <xm:f>'(参考)リスト'!$D$16:$D$18</xm:f>
          </x14:formula1>
          <xm:sqref>D13:E13 D31:E31 O13:P13 O31:P31</xm:sqref>
        </x14:dataValidation>
        <x14:dataValidation type="list" allowBlank="1" showInputMessage="1" showErrorMessage="1" xr:uid="{6FF65948-EF78-4513-B522-6B0851C9ABBC}">
          <x14:formula1>
            <xm:f>'(参考)リスト'!$F$16:$F$21</xm:f>
          </x14:formula1>
          <xm:sqref>E15:E16 E33:E34 P15:P16 P33:P34</xm:sqref>
        </x14:dataValidation>
        <x14:dataValidation type="list" allowBlank="1" showInputMessage="1" showErrorMessage="1" xr:uid="{4C62174C-D697-4D91-A503-AEA1CB27A708}">
          <x14:formula1>
            <xm:f>'(参考)リスト'!$B$16:$B$20</xm:f>
          </x14:formula1>
          <xm:sqref>D9:E10 D27:E28 O9:P10 O27:P28</xm:sqref>
        </x14:dataValidation>
        <x14:dataValidation type="list" allowBlank="1" showInputMessage="1" showErrorMessage="1" xr:uid="{983DECC4-FB7E-4F14-8B8F-02495F5E83B1}">
          <x14:formula1>
            <xm:f>'(参考)リスト'!$G$16:$G$20</xm:f>
          </x14:formula1>
          <xm:sqref>D17:E17 D35:E35 O17:P17 O35:P35</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18AD6-E7FA-475A-8A39-F75AADB0A219}">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760</v>
      </c>
      <c r="E5" s="648"/>
      <c r="F5" s="663"/>
      <c r="G5" s="664"/>
      <c r="H5" s="664"/>
      <c r="I5" s="664"/>
      <c r="J5" s="664"/>
      <c r="K5" s="664"/>
      <c r="L5" s="665"/>
      <c r="M5" s="662" t="s">
        <v>51</v>
      </c>
      <c r="N5" s="662" t="s">
        <v>47</v>
      </c>
      <c r="O5" s="647" t="s">
        <v>760</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509</v>
      </c>
      <c r="E11" s="648"/>
      <c r="F11" s="656"/>
      <c r="G11" s="657"/>
      <c r="H11" s="657"/>
      <c r="I11" s="657"/>
      <c r="J11" s="657"/>
      <c r="K11" s="657"/>
      <c r="L11" s="658"/>
      <c r="M11" s="632"/>
      <c r="N11" s="632" t="s">
        <v>4</v>
      </c>
      <c r="O11" s="647" t="s">
        <v>509</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1089</v>
      </c>
      <c r="E22" s="640"/>
      <c r="F22" s="640"/>
      <c r="G22" s="640"/>
      <c r="H22" s="640"/>
      <c r="I22" s="640"/>
      <c r="J22" s="640"/>
      <c r="K22" s="640"/>
      <c r="L22" s="641"/>
      <c r="M22" s="621" t="s">
        <v>50</v>
      </c>
      <c r="N22" s="622"/>
      <c r="O22" s="639" t="s">
        <v>1089</v>
      </c>
      <c r="P22" s="640"/>
      <c r="Q22" s="640"/>
      <c r="R22" s="640"/>
      <c r="S22" s="640"/>
      <c r="T22" s="640"/>
      <c r="U22" s="640"/>
      <c r="V22" s="640"/>
      <c r="W22" s="641"/>
    </row>
    <row r="23" spans="2:23" s="30" customFormat="1" ht="20.100000000000001" customHeight="1" x14ac:dyDescent="0.2">
      <c r="B23" s="662" t="s">
        <v>51</v>
      </c>
      <c r="C23" s="662" t="s">
        <v>47</v>
      </c>
      <c r="D23" s="647" t="s">
        <v>759</v>
      </c>
      <c r="E23" s="648"/>
      <c r="F23" s="663"/>
      <c r="G23" s="664"/>
      <c r="H23" s="664"/>
      <c r="I23" s="664"/>
      <c r="J23" s="664"/>
      <c r="K23" s="664"/>
      <c r="L23" s="665"/>
      <c r="M23" s="662" t="s">
        <v>51</v>
      </c>
      <c r="N23" s="662" t="s">
        <v>47</v>
      </c>
      <c r="O23" s="647" t="s">
        <v>759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1098</v>
      </c>
      <c r="F37" s="627"/>
      <c r="G37" s="627"/>
      <c r="H37" s="627"/>
      <c r="I37" s="627"/>
      <c r="J37" s="627"/>
      <c r="K37" s="627"/>
      <c r="L37" s="631"/>
      <c r="M37" s="628" t="s">
        <v>54</v>
      </c>
      <c r="N37" s="629"/>
      <c r="O37" s="630"/>
      <c r="P37" s="626" t="s">
        <v>1098</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1065</v>
      </c>
      <c r="E40" s="640"/>
      <c r="F40" s="640"/>
      <c r="G40" s="640"/>
      <c r="H40" s="640"/>
      <c r="I40" s="640"/>
      <c r="J40" s="640"/>
      <c r="K40" s="640"/>
      <c r="L40" s="641"/>
      <c r="M40" s="621" t="s">
        <v>50</v>
      </c>
      <c r="N40" s="622"/>
      <c r="O40" s="639" t="s">
        <v>1065</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43F6B4F8-D313-44EB-9FCF-B43BCEE77294}">
      <formula1>INDIRECT(D9)</formula1>
    </dataValidation>
    <dataValidation type="list" allowBlank="1" showInputMessage="1" showErrorMessage="1" sqref="D14:E14 D32:E32 O14:P14 O32:P32" xr:uid="{A0D59B3D-D2BB-44F3-AA03-19F2B2923724}">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CFD3585-7982-4753-90AB-0ABF84C03D05}">
          <x14:formula1>
            <xm:f>'(参考)リスト'!$G$16:$G$20</xm:f>
          </x14:formula1>
          <xm:sqref>D17:E17 D35:E35 O17:P17 O35:P35</xm:sqref>
        </x14:dataValidation>
        <x14:dataValidation type="list" allowBlank="1" showInputMessage="1" showErrorMessage="1" xr:uid="{909F197D-9741-4E36-BFB8-D493D6177483}">
          <x14:formula1>
            <xm:f>'(参考)リスト'!$B$16:$B$20</xm:f>
          </x14:formula1>
          <xm:sqref>D9:E10 D27:E28 O9:P10 O27:P28</xm:sqref>
        </x14:dataValidation>
        <x14:dataValidation type="list" allowBlank="1" showInputMessage="1" showErrorMessage="1" xr:uid="{A38BC2D9-553E-4CDE-B58C-990E1CD8A105}">
          <x14:formula1>
            <xm:f>'(参考)リスト'!$F$16:$F$21</xm:f>
          </x14:formula1>
          <xm:sqref>E15:E16 E33:E34 P15:P16 P33:P34</xm:sqref>
        </x14:dataValidation>
        <x14:dataValidation type="list" allowBlank="1" showInputMessage="1" showErrorMessage="1" xr:uid="{49D6AF74-0449-44E5-B076-80CF0846E42F}">
          <x14:formula1>
            <xm:f>'(参考)リスト'!$D$16:$D$18</xm:f>
          </x14:formula1>
          <xm:sqref>D13:E13 D31:E31 O13:P13 O31:P31</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9548-2A07-4DB2-BD34-9F2A51635127}">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759</v>
      </c>
      <c r="E5" s="648"/>
      <c r="F5" s="663"/>
      <c r="G5" s="664"/>
      <c r="H5" s="664"/>
      <c r="I5" s="664"/>
      <c r="J5" s="664"/>
      <c r="K5" s="664"/>
      <c r="L5" s="665"/>
      <c r="M5" s="662" t="s">
        <v>51</v>
      </c>
      <c r="N5" s="662" t="s">
        <v>47</v>
      </c>
      <c r="O5" s="647" t="s">
        <v>759</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509</v>
      </c>
      <c r="E11" s="648"/>
      <c r="F11" s="656"/>
      <c r="G11" s="657"/>
      <c r="H11" s="657"/>
      <c r="I11" s="657"/>
      <c r="J11" s="657"/>
      <c r="K11" s="657"/>
      <c r="L11" s="658"/>
      <c r="M11" s="632"/>
      <c r="N11" s="632" t="s">
        <v>4</v>
      </c>
      <c r="O11" s="647" t="s">
        <v>509</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1074</v>
      </c>
      <c r="F18" s="188"/>
      <c r="G18" s="188"/>
      <c r="H18" s="188"/>
      <c r="I18" s="188"/>
      <c r="J18" s="188"/>
      <c r="K18" s="188"/>
      <c r="L18" s="189"/>
      <c r="M18" s="621" t="s">
        <v>7</v>
      </c>
      <c r="N18" s="638"/>
      <c r="O18" s="622"/>
      <c r="P18" s="219" t="s">
        <v>1074</v>
      </c>
      <c r="Q18" s="188"/>
      <c r="R18" s="188"/>
      <c r="S18" s="188"/>
      <c r="T18" s="188"/>
      <c r="U18" s="188"/>
      <c r="V18" s="188"/>
      <c r="W18" s="189"/>
    </row>
    <row r="19" spans="2:23" s="30" customFormat="1" ht="17.100000000000001" customHeight="1" x14ac:dyDescent="0.2">
      <c r="B19" s="628" t="s">
        <v>54</v>
      </c>
      <c r="C19" s="629"/>
      <c r="D19" s="630"/>
      <c r="E19" s="626" t="s">
        <v>1065</v>
      </c>
      <c r="F19" s="627"/>
      <c r="G19" s="627"/>
      <c r="H19" s="627"/>
      <c r="I19" s="627"/>
      <c r="J19" s="627"/>
      <c r="K19" s="627"/>
      <c r="L19" s="631"/>
      <c r="M19" s="628" t="s">
        <v>54</v>
      </c>
      <c r="N19" s="629"/>
      <c r="O19" s="630"/>
      <c r="P19" s="626" t="s">
        <v>1065</v>
      </c>
      <c r="Q19" s="627"/>
      <c r="R19" s="627"/>
      <c r="S19" s="627"/>
      <c r="T19" s="627"/>
      <c r="U19" s="627"/>
      <c r="V19" s="627"/>
      <c r="W19" s="631"/>
    </row>
    <row r="20" spans="2:23" s="30" customFormat="1" ht="17.100000000000001" customHeight="1" x14ac:dyDescent="0.2">
      <c r="B20" s="623" t="s">
        <v>282</v>
      </c>
      <c r="C20" s="624"/>
      <c r="D20" s="625"/>
      <c r="E20" s="626" t="s">
        <v>1062</v>
      </c>
      <c r="F20" s="627"/>
      <c r="G20" s="627"/>
      <c r="H20" s="600"/>
      <c r="I20" s="600"/>
      <c r="J20" s="600"/>
      <c r="K20" s="600"/>
      <c r="L20" s="601"/>
      <c r="M20" s="623" t="s">
        <v>282</v>
      </c>
      <c r="N20" s="624"/>
      <c r="O20" s="625"/>
      <c r="P20" s="626" t="s">
        <v>1062</v>
      </c>
      <c r="Q20" s="627"/>
      <c r="R20" s="627"/>
      <c r="S20" s="600"/>
      <c r="T20" s="600"/>
      <c r="U20" s="600"/>
      <c r="V20" s="600"/>
      <c r="W20" s="601"/>
    </row>
    <row r="21" spans="2:23" s="30" customFormat="1" ht="17.100000000000001" customHeight="1" x14ac:dyDescent="0.2">
      <c r="B21" s="623" t="s">
        <v>302</v>
      </c>
      <c r="C21" s="624"/>
      <c r="D21" s="625"/>
      <c r="E21" s="626" t="s">
        <v>1062</v>
      </c>
      <c r="F21" s="627"/>
      <c r="G21" s="627"/>
      <c r="H21" s="645" t="s">
        <v>8</v>
      </c>
      <c r="I21" s="646"/>
      <c r="J21" s="642"/>
      <c r="K21" s="643"/>
      <c r="L21" s="644"/>
      <c r="M21" s="623" t="s">
        <v>302</v>
      </c>
      <c r="N21" s="624"/>
      <c r="O21" s="625"/>
      <c r="P21" s="626" t="s">
        <v>1062</v>
      </c>
      <c r="Q21" s="627"/>
      <c r="R21" s="627"/>
      <c r="S21" s="645" t="s">
        <v>8</v>
      </c>
      <c r="T21" s="646"/>
      <c r="U21" s="642"/>
      <c r="V21" s="643"/>
      <c r="W21" s="644"/>
    </row>
    <row r="22" spans="2:23" s="30" customFormat="1" ht="17.100000000000001" customHeight="1" x14ac:dyDescent="0.2">
      <c r="B22" s="621" t="s">
        <v>50</v>
      </c>
      <c r="C22" s="622"/>
      <c r="D22" s="639" t="s">
        <v>1089</v>
      </c>
      <c r="E22" s="640"/>
      <c r="F22" s="640"/>
      <c r="G22" s="640"/>
      <c r="H22" s="640"/>
      <c r="I22" s="640"/>
      <c r="J22" s="640"/>
      <c r="K22" s="640"/>
      <c r="L22" s="641"/>
      <c r="M22" s="621" t="s">
        <v>50</v>
      </c>
      <c r="N22" s="622"/>
      <c r="O22" s="639" t="s">
        <v>1089</v>
      </c>
      <c r="P22" s="640"/>
      <c r="Q22" s="640"/>
      <c r="R22" s="640"/>
      <c r="S22" s="640"/>
      <c r="T22" s="640"/>
      <c r="U22" s="640"/>
      <c r="V22" s="640"/>
      <c r="W22" s="641"/>
    </row>
    <row r="23" spans="2:23" s="30" customFormat="1" ht="20.100000000000001" customHeight="1" x14ac:dyDescent="0.2">
      <c r="B23" s="662" t="s">
        <v>51</v>
      </c>
      <c r="C23" s="662" t="s">
        <v>47</v>
      </c>
      <c r="D23" s="647" t="s">
        <v>759</v>
      </c>
      <c r="E23" s="648"/>
      <c r="F23" s="663"/>
      <c r="G23" s="664"/>
      <c r="H23" s="664"/>
      <c r="I23" s="664"/>
      <c r="J23" s="664"/>
      <c r="K23" s="664"/>
      <c r="L23" s="665"/>
      <c r="M23" s="662" t="s">
        <v>51</v>
      </c>
      <c r="N23" s="662" t="s">
        <v>47</v>
      </c>
      <c r="O23" s="647" t="s">
        <v>759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1074</v>
      </c>
      <c r="F36" s="188"/>
      <c r="G36" s="188"/>
      <c r="H36" s="188"/>
      <c r="I36" s="188"/>
      <c r="J36" s="188"/>
      <c r="K36" s="188"/>
      <c r="L36" s="189"/>
      <c r="M36" s="621" t="s">
        <v>7</v>
      </c>
      <c r="N36" s="638"/>
      <c r="O36" s="622"/>
      <c r="P36" s="219" t="s">
        <v>1074</v>
      </c>
      <c r="Q36" s="188"/>
      <c r="R36" s="188"/>
      <c r="S36" s="188"/>
      <c r="T36" s="188"/>
      <c r="U36" s="188"/>
      <c r="V36" s="188"/>
      <c r="W36" s="189"/>
    </row>
    <row r="37" spans="2:24" s="30" customFormat="1" ht="17.100000000000001" customHeight="1" x14ac:dyDescent="0.2">
      <c r="B37" s="628" t="s">
        <v>54</v>
      </c>
      <c r="C37" s="629"/>
      <c r="D37" s="630"/>
      <c r="E37" s="626" t="s">
        <v>1065</v>
      </c>
      <c r="F37" s="627"/>
      <c r="G37" s="627"/>
      <c r="H37" s="627"/>
      <c r="I37" s="627"/>
      <c r="J37" s="627"/>
      <c r="K37" s="627"/>
      <c r="L37" s="631"/>
      <c r="M37" s="628" t="s">
        <v>54</v>
      </c>
      <c r="N37" s="629"/>
      <c r="O37" s="630"/>
      <c r="P37" s="626" t="s">
        <v>1065</v>
      </c>
      <c r="Q37" s="627"/>
      <c r="R37" s="627"/>
      <c r="S37" s="627"/>
      <c r="T37" s="627"/>
      <c r="U37" s="627"/>
      <c r="V37" s="627"/>
      <c r="W37" s="631"/>
    </row>
    <row r="38" spans="2:24" s="30" customFormat="1" ht="17.100000000000001" customHeight="1" x14ac:dyDescent="0.2">
      <c r="B38" s="623" t="s">
        <v>282</v>
      </c>
      <c r="C38" s="624"/>
      <c r="D38" s="625"/>
      <c r="E38" s="626" t="s">
        <v>1062</v>
      </c>
      <c r="F38" s="627"/>
      <c r="G38" s="627"/>
      <c r="H38" s="600"/>
      <c r="I38" s="600"/>
      <c r="J38" s="600"/>
      <c r="K38" s="600"/>
      <c r="L38" s="601"/>
      <c r="M38" s="623" t="s">
        <v>282</v>
      </c>
      <c r="N38" s="624"/>
      <c r="O38" s="625"/>
      <c r="P38" s="626" t="s">
        <v>1062</v>
      </c>
      <c r="Q38" s="627"/>
      <c r="R38" s="627"/>
      <c r="S38" s="600"/>
      <c r="T38" s="600"/>
      <c r="U38" s="600"/>
      <c r="V38" s="600"/>
      <c r="W38" s="601"/>
    </row>
    <row r="39" spans="2:24" s="30" customFormat="1" ht="17.100000000000001" customHeight="1" x14ac:dyDescent="0.2">
      <c r="B39" s="623" t="s">
        <v>302</v>
      </c>
      <c r="C39" s="624"/>
      <c r="D39" s="625"/>
      <c r="E39" s="626" t="s">
        <v>1062</v>
      </c>
      <c r="F39" s="627"/>
      <c r="G39" s="627"/>
      <c r="H39" s="645" t="s">
        <v>8</v>
      </c>
      <c r="I39" s="646"/>
      <c r="J39" s="642"/>
      <c r="K39" s="643"/>
      <c r="L39" s="644"/>
      <c r="M39" s="623" t="s">
        <v>302</v>
      </c>
      <c r="N39" s="624"/>
      <c r="O39" s="625"/>
      <c r="P39" s="626" t="s">
        <v>1062</v>
      </c>
      <c r="Q39" s="627"/>
      <c r="R39" s="627"/>
      <c r="S39" s="645" t="s">
        <v>8</v>
      </c>
      <c r="T39" s="646"/>
      <c r="U39" s="642"/>
      <c r="V39" s="643"/>
      <c r="W39" s="644"/>
    </row>
    <row r="40" spans="2:24" s="30" customFormat="1" ht="17.100000000000001" customHeight="1" x14ac:dyDescent="0.2">
      <c r="B40" s="621" t="s">
        <v>50</v>
      </c>
      <c r="C40" s="622"/>
      <c r="D40" s="639" t="s">
        <v>1089</v>
      </c>
      <c r="E40" s="640"/>
      <c r="F40" s="640"/>
      <c r="G40" s="640"/>
      <c r="H40" s="640"/>
      <c r="I40" s="640"/>
      <c r="J40" s="640"/>
      <c r="K40" s="640"/>
      <c r="L40" s="641"/>
      <c r="M40" s="621" t="s">
        <v>50</v>
      </c>
      <c r="N40" s="622"/>
      <c r="O40" s="639" t="s">
        <v>1089</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20AFE987-974B-4B58-83A4-F34A0D5A51A7}">
      <formula1>INDIRECT(D13)</formula1>
    </dataValidation>
    <dataValidation type="list" allowBlank="1" showInputMessage="1" showErrorMessage="1" sqref="D11:E12 D29:E30 O11:P12 O29:P30" xr:uid="{B50322E1-B02A-4996-BD42-9C7F34E3EDB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348DD29-2F66-4CCB-88EA-4D428D28B2F6}">
          <x14:formula1>
            <xm:f>'(参考)リスト'!$D$16:$D$18</xm:f>
          </x14:formula1>
          <xm:sqref>D13:E13 D31:E31 O13:P13 O31:P31</xm:sqref>
        </x14:dataValidation>
        <x14:dataValidation type="list" allowBlank="1" showInputMessage="1" showErrorMessage="1" xr:uid="{534C7700-5419-4A1F-848B-3B74D078935B}">
          <x14:formula1>
            <xm:f>'(参考)リスト'!$F$16:$F$21</xm:f>
          </x14:formula1>
          <xm:sqref>E15:E16 E33:E34 P15:P16 P33:P34</xm:sqref>
        </x14:dataValidation>
        <x14:dataValidation type="list" allowBlank="1" showInputMessage="1" showErrorMessage="1" xr:uid="{BDFA305E-EA84-4DBF-AD9F-B27FB2DBD6D4}">
          <x14:formula1>
            <xm:f>'(参考)リスト'!$B$16:$B$20</xm:f>
          </x14:formula1>
          <xm:sqref>D9:E10 D27:E28 O9:P10 O27:P28</xm:sqref>
        </x14:dataValidation>
        <x14:dataValidation type="list" allowBlank="1" showInputMessage="1" showErrorMessage="1" xr:uid="{6A7EE30B-3923-4BE8-8C8B-AABF7911314F}">
          <x14:formula1>
            <xm:f>'(参考)リスト'!$G$16:$G$20</xm:f>
          </x14:formula1>
          <xm:sqref>D17:E17 D35:E35 O17:P17 O35:P35</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F772F-0485-4BC9-86B8-9FB873B615B3}">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758</v>
      </c>
      <c r="E5" s="648"/>
      <c r="F5" s="663"/>
      <c r="G5" s="664"/>
      <c r="H5" s="664"/>
      <c r="I5" s="664"/>
      <c r="J5" s="664"/>
      <c r="K5" s="664"/>
      <c r="L5" s="665"/>
      <c r="M5" s="662" t="s">
        <v>51</v>
      </c>
      <c r="N5" s="662" t="s">
        <v>47</v>
      </c>
      <c r="O5" s="647" t="s">
        <v>758</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517</v>
      </c>
      <c r="E11" s="648"/>
      <c r="F11" s="656"/>
      <c r="G11" s="657"/>
      <c r="H11" s="657"/>
      <c r="I11" s="657"/>
      <c r="J11" s="657"/>
      <c r="K11" s="657"/>
      <c r="L11" s="658"/>
      <c r="M11" s="632"/>
      <c r="N11" s="632" t="s">
        <v>4</v>
      </c>
      <c r="O11" s="647" t="s">
        <v>509</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559</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781</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1165</v>
      </c>
      <c r="F18" s="188"/>
      <c r="G18" s="188"/>
      <c r="H18" s="188"/>
      <c r="I18" s="188"/>
      <c r="J18" s="188"/>
      <c r="K18" s="188"/>
      <c r="L18" s="189"/>
      <c r="M18" s="621" t="s">
        <v>7</v>
      </c>
      <c r="N18" s="638"/>
      <c r="O18" s="622"/>
      <c r="P18" s="219" t="s">
        <v>1168</v>
      </c>
      <c r="Q18" s="188"/>
      <c r="R18" s="188"/>
      <c r="S18" s="188"/>
      <c r="T18" s="188"/>
      <c r="U18" s="188"/>
      <c r="V18" s="188"/>
      <c r="W18" s="189"/>
    </row>
    <row r="19" spans="2:23" s="30" customFormat="1" ht="17.100000000000001" customHeight="1" x14ac:dyDescent="0.2">
      <c r="B19" s="628" t="s">
        <v>54</v>
      </c>
      <c r="C19" s="629"/>
      <c r="D19" s="630"/>
      <c r="E19" s="626" t="s">
        <v>1166</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1253</v>
      </c>
      <c r="E22" s="640"/>
      <c r="F22" s="640"/>
      <c r="G22" s="640"/>
      <c r="H22" s="640"/>
      <c r="I22" s="640"/>
      <c r="J22" s="640"/>
      <c r="K22" s="640"/>
      <c r="L22" s="641"/>
      <c r="M22" s="621" t="s">
        <v>50</v>
      </c>
      <c r="N22" s="622"/>
      <c r="O22" s="639" t="s">
        <v>1170</v>
      </c>
      <c r="P22" s="640"/>
      <c r="Q22" s="640"/>
      <c r="R22" s="640"/>
      <c r="S22" s="640"/>
      <c r="T22" s="640"/>
      <c r="U22" s="640"/>
      <c r="V22" s="640"/>
      <c r="W22" s="641"/>
    </row>
    <row r="23" spans="2:23" s="30" customFormat="1" ht="20.100000000000001" customHeight="1" x14ac:dyDescent="0.2">
      <c r="B23" s="662" t="s">
        <v>51</v>
      </c>
      <c r="C23" s="662" t="s">
        <v>47</v>
      </c>
      <c r="D23" s="647" t="s">
        <v>758</v>
      </c>
      <c r="E23" s="648"/>
      <c r="F23" s="663"/>
      <c r="G23" s="664"/>
      <c r="H23" s="664"/>
      <c r="I23" s="664"/>
      <c r="J23" s="664"/>
      <c r="K23" s="664"/>
      <c r="L23" s="665"/>
      <c r="M23" s="662" t="s">
        <v>51</v>
      </c>
      <c r="N23" s="662" t="s">
        <v>47</v>
      </c>
      <c r="O23" s="647" t="s">
        <v>758</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34">
        <v>4</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509</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19" t="s">
        <v>1168</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1169</v>
      </c>
      <c r="E40" s="640"/>
      <c r="F40" s="640"/>
      <c r="G40" s="640"/>
      <c r="H40" s="640"/>
      <c r="I40" s="640"/>
      <c r="J40" s="640"/>
      <c r="K40" s="640"/>
      <c r="L40" s="641"/>
      <c r="M40" s="621" t="s">
        <v>50</v>
      </c>
      <c r="N40" s="622"/>
      <c r="O40" s="639" t="s">
        <v>1170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41C543DD-480F-4233-8153-61DAB8B7B825}">
      <formula1>INDIRECT(D9)</formula1>
    </dataValidation>
    <dataValidation type="list" allowBlank="1" showInputMessage="1" showErrorMessage="1" sqref="D14:E14 D32:E32 O14:P14 O32:P32" xr:uid="{A1C1C54C-6C48-474B-B694-F099ABA276A1}">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1B0048D-F954-47CE-8009-F5E26780A97E}">
          <x14:formula1>
            <xm:f>'(参考)リスト'!$G$16:$G$20</xm:f>
          </x14:formula1>
          <xm:sqref>D17:E17 D35:E35 O17:P17 O35:P35</xm:sqref>
        </x14:dataValidation>
        <x14:dataValidation type="list" allowBlank="1" showInputMessage="1" showErrorMessage="1" xr:uid="{6A1EDBE9-7004-44DC-AFF2-E7F1B58056D8}">
          <x14:formula1>
            <xm:f>'(参考)リスト'!$B$16:$B$20</xm:f>
          </x14:formula1>
          <xm:sqref>D9:E10 D27:E28 O9:P10 O27:P28</xm:sqref>
        </x14:dataValidation>
        <x14:dataValidation type="list" allowBlank="1" showInputMessage="1" showErrorMessage="1" xr:uid="{22C8ED1B-AF26-4EF6-955B-4593B61D5488}">
          <x14:formula1>
            <xm:f>'(参考)リスト'!$F$16:$F$21</xm:f>
          </x14:formula1>
          <xm:sqref>E15:E16 E33:E34 P15:P16 P33:P34</xm:sqref>
        </x14:dataValidation>
        <x14:dataValidation type="list" allowBlank="1" showInputMessage="1" showErrorMessage="1" xr:uid="{522655FD-4FFD-4BBE-9E9C-10BF60724FF7}">
          <x14:formula1>
            <xm:f>'(参考)リスト'!$D$16:$D$18</xm:f>
          </x14:formula1>
          <xm:sqref>D13:E13 D31:E31 O13:P13 O31:P31</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50C45-CBC7-4BEA-8E8C-30FD1EF4EA91}">
  <dimension ref="B1:Z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758</v>
      </c>
      <c r="E5" s="648"/>
      <c r="F5" s="663"/>
      <c r="G5" s="664"/>
      <c r="H5" s="664"/>
      <c r="I5" s="664"/>
      <c r="J5" s="664"/>
      <c r="K5" s="664"/>
      <c r="L5" s="665"/>
      <c r="M5" s="662" t="s">
        <v>51</v>
      </c>
      <c r="N5" s="662" t="s">
        <v>47</v>
      </c>
      <c r="O5" s="647" t="s">
        <v>757</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5</v>
      </c>
      <c r="E7" s="635"/>
      <c r="F7" s="656"/>
      <c r="G7" s="657"/>
      <c r="H7" s="657"/>
      <c r="I7" s="657"/>
      <c r="J7" s="657"/>
      <c r="K7" s="657"/>
      <c r="L7" s="658"/>
      <c r="M7" s="632"/>
      <c r="N7" s="632" t="s">
        <v>2</v>
      </c>
      <c r="O7" s="634">
        <v>1</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350</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373</v>
      </c>
      <c r="E11" s="648"/>
      <c r="F11" s="656"/>
      <c r="G11" s="657"/>
      <c r="H11" s="657"/>
      <c r="I11" s="657"/>
      <c r="J11" s="657"/>
      <c r="K11" s="657"/>
      <c r="L11" s="658"/>
      <c r="M11" s="632"/>
      <c r="N11" s="632" t="s">
        <v>4</v>
      </c>
      <c r="O11" s="647" t="s">
        <v>510</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559</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1171</v>
      </c>
      <c r="F18" s="188"/>
      <c r="G18" s="188"/>
      <c r="H18" s="188"/>
      <c r="I18" s="188"/>
      <c r="J18" s="188"/>
      <c r="K18" s="188"/>
      <c r="L18" s="189"/>
      <c r="M18" s="621" t="s">
        <v>7</v>
      </c>
      <c r="N18" s="638"/>
      <c r="O18" s="622"/>
      <c r="P18" s="219" t="s">
        <v>1168</v>
      </c>
      <c r="Q18" s="188"/>
      <c r="R18" s="188"/>
      <c r="S18" s="188"/>
      <c r="T18" s="188"/>
      <c r="U18" s="188"/>
      <c r="V18" s="188"/>
      <c r="W18" s="189"/>
    </row>
    <row r="19" spans="2:23" s="30" customFormat="1" ht="17.100000000000001" customHeight="1" x14ac:dyDescent="0.2">
      <c r="B19" s="628" t="s">
        <v>54</v>
      </c>
      <c r="C19" s="629"/>
      <c r="D19" s="630"/>
      <c r="E19" s="626" t="s">
        <v>1172</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1173</v>
      </c>
      <c r="E22" s="640"/>
      <c r="F22" s="640"/>
      <c r="G22" s="640"/>
      <c r="H22" s="640"/>
      <c r="I22" s="640"/>
      <c r="J22" s="640"/>
      <c r="K22" s="640"/>
      <c r="L22" s="641"/>
      <c r="M22" s="621" t="s">
        <v>50</v>
      </c>
      <c r="N22" s="622"/>
      <c r="O22" s="639" t="s">
        <v>1169</v>
      </c>
      <c r="P22" s="640"/>
      <c r="Q22" s="640"/>
      <c r="R22" s="640"/>
      <c r="S22" s="640"/>
      <c r="T22" s="640"/>
      <c r="U22" s="640"/>
      <c r="V22" s="640"/>
      <c r="W22" s="641"/>
    </row>
    <row r="23" spans="2:23" s="30" customFormat="1" ht="20.100000000000001" customHeight="1" x14ac:dyDescent="0.2">
      <c r="B23" s="662" t="s">
        <v>51</v>
      </c>
      <c r="C23" s="662" t="s">
        <v>47</v>
      </c>
      <c r="D23" s="647" t="s">
        <v>757</v>
      </c>
      <c r="E23" s="648"/>
      <c r="F23" s="663"/>
      <c r="G23" s="664"/>
      <c r="H23" s="664"/>
      <c r="I23" s="664"/>
      <c r="J23" s="664"/>
      <c r="K23" s="664"/>
      <c r="L23" s="665"/>
      <c r="M23" s="662" t="s">
        <v>51</v>
      </c>
      <c r="N23" s="662" t="s">
        <v>47</v>
      </c>
      <c r="O23" s="647" t="s">
        <v>757</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62</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62</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38" t="s">
        <v>1175</v>
      </c>
      <c r="Q36" s="188"/>
      <c r="R36" s="188"/>
      <c r="S36" s="188"/>
      <c r="T36" s="188"/>
      <c r="U36" s="188"/>
      <c r="V36" s="188"/>
      <c r="W36" s="189"/>
    </row>
    <row r="37" spans="2:24" s="30" customFormat="1" ht="17.100000000000001" customHeight="1" x14ac:dyDescent="0.2">
      <c r="B37" s="628" t="s">
        <v>54</v>
      </c>
      <c r="C37" s="629"/>
      <c r="D37" s="630"/>
      <c r="E37" s="626" t="s">
        <v>1174</v>
      </c>
      <c r="F37" s="627"/>
      <c r="G37" s="627"/>
      <c r="H37" s="627"/>
      <c r="I37" s="627"/>
      <c r="J37" s="627"/>
      <c r="K37" s="627"/>
      <c r="L37" s="631"/>
      <c r="M37" s="628" t="s">
        <v>54</v>
      </c>
      <c r="N37" s="629"/>
      <c r="O37" s="630"/>
      <c r="P37" s="626" t="s">
        <v>1176</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1169</v>
      </c>
      <c r="E40" s="640"/>
      <c r="F40" s="640"/>
      <c r="G40" s="640"/>
      <c r="H40" s="640"/>
      <c r="I40" s="640"/>
      <c r="J40" s="640"/>
      <c r="K40" s="640"/>
      <c r="L40" s="641"/>
      <c r="M40" s="621" t="s">
        <v>50</v>
      </c>
      <c r="N40" s="622"/>
      <c r="O40" s="639" t="s">
        <v>1240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ADC2C11D-2743-4154-835E-E4C1D32F9D7E}">
      <formula1>INDIRECT(D13)</formula1>
    </dataValidation>
    <dataValidation type="list" allowBlank="1" showInputMessage="1" showErrorMessage="1" sqref="D11:E12 D29:E30 O11:P12 O29:P30" xr:uid="{59D956DA-A850-4F63-AE28-BCB390F8169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41B582-D073-4C75-AB84-97153ED62FD8}">
          <x14:formula1>
            <xm:f>'(参考)リスト'!$D$16:$D$18</xm:f>
          </x14:formula1>
          <xm:sqref>D13:E13 D31:E31 O13:P13 O31:P31</xm:sqref>
        </x14:dataValidation>
        <x14:dataValidation type="list" allowBlank="1" showInputMessage="1" showErrorMessage="1" xr:uid="{913196F2-C971-42C4-8360-8EAB005A62A5}">
          <x14:formula1>
            <xm:f>'(参考)リスト'!$F$16:$F$21</xm:f>
          </x14:formula1>
          <xm:sqref>E15:E16 E33:E34 P15:P16 P33:P34</xm:sqref>
        </x14:dataValidation>
        <x14:dataValidation type="list" allowBlank="1" showInputMessage="1" showErrorMessage="1" xr:uid="{7319B2C4-256A-4FF0-B9C5-74FF2C8AE07E}">
          <x14:formula1>
            <xm:f>'(参考)リスト'!$B$16:$B$20</xm:f>
          </x14:formula1>
          <xm:sqref>D9:E10 D27:E28 O9:P10 O27:P28</xm:sqref>
        </x14:dataValidation>
        <x14:dataValidation type="list" allowBlank="1" showInputMessage="1" showErrorMessage="1" xr:uid="{EB835C21-D194-4FAF-8FDC-E3E817A3DBD1}">
          <x14:formula1>
            <xm:f>'(参考)リスト'!$G$16:$G$20</xm:f>
          </x14:formula1>
          <xm:sqref>D17:E17 D35:E35 O17:P17 O35:P35</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E0F5F-982E-4C2D-BD37-F3AD1E19DE6F}">
  <dimension ref="B1:Z45"/>
  <sheetViews>
    <sheetView showGridLines="0" showZeros="0" view="pageBreakPreview" topLeftCell="A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757</v>
      </c>
      <c r="E5" s="648"/>
      <c r="F5" s="663"/>
      <c r="G5" s="664"/>
      <c r="H5" s="664"/>
      <c r="I5" s="664"/>
      <c r="J5" s="664"/>
      <c r="K5" s="664"/>
      <c r="L5" s="665"/>
      <c r="M5" s="662" t="s">
        <v>51</v>
      </c>
      <c r="N5" s="662" t="s">
        <v>47</v>
      </c>
      <c r="O5" s="647" t="s">
        <v>757</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512</v>
      </c>
      <c r="E11" s="648"/>
      <c r="F11" s="656"/>
      <c r="G11" s="657"/>
      <c r="H11" s="657"/>
      <c r="I11" s="657"/>
      <c r="J11" s="657"/>
      <c r="K11" s="657"/>
      <c r="L11" s="658"/>
      <c r="M11" s="632"/>
      <c r="N11" s="632" t="s">
        <v>4</v>
      </c>
      <c r="O11" s="647" t="s">
        <v>512</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351</v>
      </c>
      <c r="E13" s="652"/>
      <c r="F13" s="656"/>
      <c r="G13" s="657"/>
      <c r="H13" s="657"/>
      <c r="I13" s="657"/>
      <c r="J13" s="657"/>
      <c r="K13" s="657"/>
      <c r="L13" s="658"/>
      <c r="M13" s="621" t="s">
        <v>5</v>
      </c>
      <c r="N13" s="622"/>
      <c r="O13" s="651" t="s">
        <v>351</v>
      </c>
      <c r="P13" s="652"/>
      <c r="Q13" s="656"/>
      <c r="R13" s="657"/>
      <c r="S13" s="657"/>
      <c r="T13" s="657"/>
      <c r="U13" s="657"/>
      <c r="V13" s="657"/>
      <c r="W13" s="658"/>
    </row>
    <row r="14" spans="2:26" s="30" customFormat="1" ht="17.100000000000001" customHeight="1" x14ac:dyDescent="0.2">
      <c r="B14" s="621" t="s">
        <v>49</v>
      </c>
      <c r="C14" s="622"/>
      <c r="D14" s="651" t="s">
        <v>559</v>
      </c>
      <c r="E14" s="652"/>
      <c r="F14" s="656"/>
      <c r="G14" s="657"/>
      <c r="H14" s="657"/>
      <c r="I14" s="657"/>
      <c r="J14" s="657"/>
      <c r="K14" s="657"/>
      <c r="L14" s="658"/>
      <c r="M14" s="621" t="s">
        <v>49</v>
      </c>
      <c r="N14" s="622"/>
      <c r="O14" s="651" t="s">
        <v>559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62</v>
      </c>
      <c r="F16" s="656"/>
      <c r="G16" s="657"/>
      <c r="H16" s="657"/>
      <c r="I16" s="657"/>
      <c r="J16" s="657"/>
      <c r="K16" s="657"/>
      <c r="L16" s="658"/>
      <c r="M16" s="654"/>
      <c r="N16" s="621" t="s">
        <v>280</v>
      </c>
      <c r="O16" s="622"/>
      <c r="P16" s="202" t="s">
        <v>62</v>
      </c>
      <c r="Q16" s="656"/>
      <c r="R16" s="657"/>
      <c r="S16" s="657"/>
      <c r="T16" s="657"/>
      <c r="U16" s="657"/>
      <c r="V16" s="657"/>
      <c r="W16" s="658"/>
    </row>
    <row r="17" spans="2:23" s="30" customFormat="1" ht="17.100000000000001" customHeight="1" x14ac:dyDescent="0.2">
      <c r="B17" s="621" t="s">
        <v>29</v>
      </c>
      <c r="C17" s="622"/>
      <c r="D17" s="655" t="s">
        <v>62</v>
      </c>
      <c r="E17" s="616"/>
      <c r="F17" s="659"/>
      <c r="G17" s="660"/>
      <c r="H17" s="660"/>
      <c r="I17" s="660"/>
      <c r="J17" s="660"/>
      <c r="K17" s="660"/>
      <c r="L17" s="661"/>
      <c r="M17" s="621" t="s">
        <v>29</v>
      </c>
      <c r="N17" s="622"/>
      <c r="O17" s="655" t="s">
        <v>62</v>
      </c>
      <c r="P17" s="616"/>
      <c r="Q17" s="659"/>
      <c r="R17" s="660"/>
      <c r="S17" s="660"/>
      <c r="T17" s="660"/>
      <c r="U17" s="660"/>
      <c r="V17" s="660"/>
      <c r="W17" s="661"/>
    </row>
    <row r="18" spans="2:23" s="30" customFormat="1" ht="17.100000000000001" customHeight="1" x14ac:dyDescent="0.2">
      <c r="B18" s="621" t="s">
        <v>7</v>
      </c>
      <c r="C18" s="638"/>
      <c r="D18" s="638"/>
      <c r="E18" s="238" t="s">
        <v>1177</v>
      </c>
      <c r="F18" s="188"/>
      <c r="G18" s="188"/>
      <c r="H18" s="188"/>
      <c r="I18" s="188"/>
      <c r="J18" s="188"/>
      <c r="K18" s="188"/>
      <c r="L18" s="189"/>
      <c r="M18" s="621" t="s">
        <v>7</v>
      </c>
      <c r="N18" s="638"/>
      <c r="O18" s="622"/>
      <c r="P18" s="238" t="s">
        <v>1179</v>
      </c>
      <c r="Q18" s="188"/>
      <c r="R18" s="188"/>
      <c r="S18" s="188"/>
      <c r="T18" s="188"/>
      <c r="U18" s="188"/>
      <c r="V18" s="188"/>
      <c r="W18" s="189"/>
    </row>
    <row r="19" spans="2:23" s="30" customFormat="1" ht="17.100000000000001" customHeight="1" x14ac:dyDescent="0.2">
      <c r="B19" s="628" t="s">
        <v>54</v>
      </c>
      <c r="C19" s="629"/>
      <c r="D19" s="630"/>
      <c r="E19" s="626" t="s">
        <v>1178</v>
      </c>
      <c r="F19" s="627"/>
      <c r="G19" s="627"/>
      <c r="H19" s="627"/>
      <c r="I19" s="627"/>
      <c r="J19" s="627"/>
      <c r="K19" s="627"/>
      <c r="L19" s="631"/>
      <c r="M19" s="628" t="s">
        <v>54</v>
      </c>
      <c r="N19" s="629"/>
      <c r="O19" s="630"/>
      <c r="P19" s="626" t="s">
        <v>1180</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1240</v>
      </c>
      <c r="E22" s="640"/>
      <c r="F22" s="640"/>
      <c r="G22" s="640"/>
      <c r="H22" s="640"/>
      <c r="I22" s="640"/>
      <c r="J22" s="640"/>
      <c r="K22" s="640"/>
      <c r="L22" s="641"/>
      <c r="M22" s="621" t="s">
        <v>50</v>
      </c>
      <c r="N22" s="622"/>
      <c r="O22" s="639" t="s">
        <v>1240</v>
      </c>
      <c r="P22" s="640"/>
      <c r="Q22" s="640"/>
      <c r="R22" s="640"/>
      <c r="S22" s="640"/>
      <c r="T22" s="640"/>
      <c r="U22" s="640"/>
      <c r="V22" s="640"/>
      <c r="W22" s="641"/>
    </row>
    <row r="23" spans="2:23" s="30" customFormat="1" ht="20.100000000000001" customHeight="1" x14ac:dyDescent="0.2">
      <c r="B23" s="662" t="s">
        <v>51</v>
      </c>
      <c r="C23" s="662" t="s">
        <v>47</v>
      </c>
      <c r="D23" s="647" t="s">
        <v>757</v>
      </c>
      <c r="E23" s="648"/>
      <c r="F23" s="663"/>
      <c r="G23" s="664"/>
      <c r="H23" s="664"/>
      <c r="I23" s="664"/>
      <c r="J23" s="664"/>
      <c r="K23" s="664"/>
      <c r="L23" s="665"/>
      <c r="M23" s="662" t="s">
        <v>51</v>
      </c>
      <c r="N23" s="662" t="s">
        <v>47</v>
      </c>
      <c r="O23" s="647" t="s">
        <v>757</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6</v>
      </c>
      <c r="E25" s="635"/>
      <c r="F25" s="656"/>
      <c r="G25" s="657"/>
      <c r="H25" s="657"/>
      <c r="I25" s="657"/>
      <c r="J25" s="657"/>
      <c r="K25" s="657"/>
      <c r="L25" s="658"/>
      <c r="M25" s="632"/>
      <c r="N25" s="632" t="s">
        <v>2</v>
      </c>
      <c r="O25" s="634">
        <v>7</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781</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1181</v>
      </c>
      <c r="F36" s="188"/>
      <c r="G36" s="188"/>
      <c r="H36" s="188"/>
      <c r="I36" s="188"/>
      <c r="J36" s="188"/>
      <c r="K36" s="188"/>
      <c r="L36" s="189"/>
      <c r="M36" s="621" t="s">
        <v>7</v>
      </c>
      <c r="N36" s="638"/>
      <c r="O36" s="622"/>
      <c r="P36" s="238" t="s">
        <v>1184</v>
      </c>
      <c r="Q36" s="188"/>
      <c r="R36" s="188"/>
      <c r="S36" s="188"/>
      <c r="T36" s="188"/>
      <c r="U36" s="188"/>
      <c r="V36" s="188"/>
      <c r="W36" s="189"/>
    </row>
    <row r="37" spans="2:24" s="30" customFormat="1" ht="17.100000000000001" customHeight="1" x14ac:dyDescent="0.2">
      <c r="B37" s="628" t="s">
        <v>54</v>
      </c>
      <c r="C37" s="629"/>
      <c r="D37" s="630"/>
      <c r="E37" s="626" t="s">
        <v>1182</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1183</v>
      </c>
      <c r="E40" s="640"/>
      <c r="F40" s="640"/>
      <c r="G40" s="640"/>
      <c r="H40" s="640"/>
      <c r="I40" s="640"/>
      <c r="J40" s="640"/>
      <c r="K40" s="640"/>
      <c r="L40" s="641"/>
      <c r="M40" s="621" t="s">
        <v>50</v>
      </c>
      <c r="N40" s="622"/>
      <c r="O40" s="639" t="s">
        <v>1201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59668FAB-9A19-4B1E-9652-064D1E8A5B6A}">
      <formula1>INDIRECT(D9)</formula1>
    </dataValidation>
    <dataValidation type="list" allowBlank="1" showInputMessage="1" showErrorMessage="1" sqref="D14:E14 D32:E32 O14:P14 O32:P32" xr:uid="{74B4A293-8776-46DE-821A-D42146524E7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FDDED7D-A9AE-43A6-B7C7-3F201E1AF614}">
          <x14:formula1>
            <xm:f>'(参考)リスト'!$G$16:$G$20</xm:f>
          </x14:formula1>
          <xm:sqref>D17:E17 D35:E35 O17:P17 O35:P35</xm:sqref>
        </x14:dataValidation>
        <x14:dataValidation type="list" allowBlank="1" showInputMessage="1" showErrorMessage="1" xr:uid="{658242B6-D667-4CA7-AA1C-D552BBCDD8B2}">
          <x14:formula1>
            <xm:f>'(参考)リスト'!$B$16:$B$20</xm:f>
          </x14:formula1>
          <xm:sqref>D9:E10 D27:E28 O9:P10 O27:P28</xm:sqref>
        </x14:dataValidation>
        <x14:dataValidation type="list" allowBlank="1" showInputMessage="1" showErrorMessage="1" xr:uid="{35E9FEE1-A7CB-41EB-8D4F-C512ABD5FF05}">
          <x14:formula1>
            <xm:f>'(参考)リスト'!$F$16:$F$21</xm:f>
          </x14:formula1>
          <xm:sqref>E15:E16 E33:E34 P15:P16 P33:P34</xm:sqref>
        </x14:dataValidation>
        <x14:dataValidation type="list" allowBlank="1" showInputMessage="1" showErrorMessage="1" xr:uid="{19435728-686A-4923-92B0-462FBD2D8C3B}">
          <x14:formula1>
            <xm:f>'(参考)リスト'!$D$16:$D$18</xm:f>
          </x14:formula1>
          <xm:sqref>D13:E13 D31:E31 O13:P13 O31:P31</xm:sqref>
        </x14:dataValidation>
      </x14:dataValidation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BC70E-DF62-4921-983F-FDDF7B9D7D35}">
  <dimension ref="B1:Z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757</v>
      </c>
      <c r="E5" s="648"/>
      <c r="F5" s="663"/>
      <c r="G5" s="664"/>
      <c r="H5" s="664"/>
      <c r="I5" s="664"/>
      <c r="J5" s="664"/>
      <c r="K5" s="664"/>
      <c r="L5" s="665"/>
      <c r="M5" s="662" t="s">
        <v>51</v>
      </c>
      <c r="N5" s="662" t="s">
        <v>47</v>
      </c>
      <c r="O5" s="647" t="s">
        <v>756</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8</v>
      </c>
      <c r="E7" s="635"/>
      <c r="F7" s="656"/>
      <c r="G7" s="657"/>
      <c r="H7" s="657"/>
      <c r="I7" s="657"/>
      <c r="J7" s="657"/>
      <c r="K7" s="657"/>
      <c r="L7" s="658"/>
      <c r="M7" s="632"/>
      <c r="N7" s="632" t="s">
        <v>2</v>
      </c>
      <c r="O7" s="634">
        <v>1</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509</v>
      </c>
      <c r="E11" s="648"/>
      <c r="F11" s="656"/>
      <c r="G11" s="657"/>
      <c r="H11" s="657"/>
      <c r="I11" s="657"/>
      <c r="J11" s="657"/>
      <c r="K11" s="657"/>
      <c r="L11" s="658"/>
      <c r="M11" s="632"/>
      <c r="N11" s="632" t="s">
        <v>4</v>
      </c>
      <c r="O11" s="647" t="s">
        <v>510</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1168</v>
      </c>
      <c r="F18" s="188"/>
      <c r="G18" s="188"/>
      <c r="H18" s="188"/>
      <c r="I18" s="188"/>
      <c r="J18" s="188"/>
      <c r="K18" s="188"/>
      <c r="L18" s="189"/>
      <c r="M18" s="621" t="s">
        <v>7</v>
      </c>
      <c r="N18" s="638"/>
      <c r="O18" s="622"/>
      <c r="P18" s="219" t="s">
        <v>1168</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1170</v>
      </c>
      <c r="E22" s="640"/>
      <c r="F22" s="640"/>
      <c r="G22" s="640"/>
      <c r="H22" s="640"/>
      <c r="I22" s="640"/>
      <c r="J22" s="640"/>
      <c r="K22" s="640"/>
      <c r="L22" s="641"/>
      <c r="M22" s="621" t="s">
        <v>50</v>
      </c>
      <c r="N22" s="622"/>
      <c r="O22" s="639" t="s">
        <v>1169</v>
      </c>
      <c r="P22" s="640"/>
      <c r="Q22" s="640"/>
      <c r="R22" s="640"/>
      <c r="S22" s="640"/>
      <c r="T22" s="640"/>
      <c r="U22" s="640"/>
      <c r="V22" s="640"/>
      <c r="W22" s="641"/>
    </row>
    <row r="23" spans="2:23" s="30" customFormat="1" ht="20.100000000000001" customHeight="1" x14ac:dyDescent="0.2">
      <c r="B23" s="662" t="s">
        <v>51</v>
      </c>
      <c r="C23" s="662" t="s">
        <v>47</v>
      </c>
      <c r="D23" s="647" t="s">
        <v>756</v>
      </c>
      <c r="E23" s="648"/>
      <c r="F23" s="663"/>
      <c r="G23" s="664"/>
      <c r="H23" s="664"/>
      <c r="I23" s="664"/>
      <c r="J23" s="664"/>
      <c r="K23" s="664"/>
      <c r="L23" s="665"/>
      <c r="M23" s="662" t="s">
        <v>51</v>
      </c>
      <c r="N23" s="662" t="s">
        <v>47</v>
      </c>
      <c r="O23" s="647" t="s">
        <v>756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19" t="s">
        <v>1168</v>
      </c>
      <c r="Q36" s="188"/>
      <c r="R36" s="188"/>
      <c r="S36" s="188"/>
      <c r="T36" s="188"/>
      <c r="U36" s="188"/>
      <c r="V36" s="188"/>
      <c r="W36" s="189"/>
    </row>
    <row r="37" spans="2:24" s="30" customFormat="1" ht="17.100000000000001" customHeight="1" x14ac:dyDescent="0.2">
      <c r="B37" s="628" t="s">
        <v>54</v>
      </c>
      <c r="C37" s="629"/>
      <c r="D37" s="630"/>
      <c r="E37" s="626" t="s">
        <v>1185</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1169</v>
      </c>
      <c r="E40" s="640"/>
      <c r="F40" s="640"/>
      <c r="G40" s="640"/>
      <c r="H40" s="640"/>
      <c r="I40" s="640"/>
      <c r="J40" s="640"/>
      <c r="K40" s="640"/>
      <c r="L40" s="641"/>
      <c r="M40" s="621" t="s">
        <v>50</v>
      </c>
      <c r="N40" s="622"/>
      <c r="O40" s="639" t="s">
        <v>1170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BE243DD-35DC-47C9-9DFE-895171AD93C6}">
      <formula1>INDIRECT(D13)</formula1>
    </dataValidation>
    <dataValidation type="list" allowBlank="1" showInputMessage="1" showErrorMessage="1" sqref="D11:E12 D29:E30 O11:P12 O29:P30" xr:uid="{D069F11E-885C-43DD-84AC-22CC7B386D2B}">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131E7F-0973-4A7C-92DB-FBAF909B7C10}">
          <x14:formula1>
            <xm:f>'(参考)リスト'!$D$16:$D$18</xm:f>
          </x14:formula1>
          <xm:sqref>D13:E13 D31:E31 O13:P13 O31:P31</xm:sqref>
        </x14:dataValidation>
        <x14:dataValidation type="list" allowBlank="1" showInputMessage="1" showErrorMessage="1" xr:uid="{77DF629B-7E78-41B6-B03B-B25FFDFBD848}">
          <x14:formula1>
            <xm:f>'(参考)リスト'!$F$16:$F$21</xm:f>
          </x14:formula1>
          <xm:sqref>E15:E16 E33:E34 P15:P16 P33:P34</xm:sqref>
        </x14:dataValidation>
        <x14:dataValidation type="list" allowBlank="1" showInputMessage="1" showErrorMessage="1" xr:uid="{F2B45A8A-95A7-4428-AD71-F26977415DA2}">
          <x14:formula1>
            <xm:f>'(参考)リスト'!$B$16:$B$20</xm:f>
          </x14:formula1>
          <xm:sqref>D9:E10 D27:E28 O9:P10 O27:P28</xm:sqref>
        </x14:dataValidation>
        <x14:dataValidation type="list" allowBlank="1" showInputMessage="1" showErrorMessage="1" xr:uid="{728BC12C-A3D9-4E29-AC1B-5D9953ACB806}">
          <x14:formula1>
            <xm:f>'(参考)リスト'!$G$16:$G$20</xm:f>
          </x14:formula1>
          <xm:sqref>D17:E17 D35:E35 O17:P17 O35:P35</xm:sqref>
        </x14:dataValidation>
      </x14:dataValidations>
    </ext>
  </extLst>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AE223-10F0-4617-9FA4-E96AFBA74FCC}">
  <dimension ref="B1:Z45"/>
  <sheetViews>
    <sheetView showGridLines="0" showZeros="0" view="pageBreakPreview" topLeftCell="A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756</v>
      </c>
      <c r="E5" s="648"/>
      <c r="F5" s="663"/>
      <c r="G5" s="664"/>
      <c r="H5" s="664"/>
      <c r="I5" s="664"/>
      <c r="J5" s="664"/>
      <c r="K5" s="664"/>
      <c r="L5" s="665"/>
      <c r="M5" s="662" t="s">
        <v>51</v>
      </c>
      <c r="N5" s="662" t="s">
        <v>47</v>
      </c>
      <c r="O5" s="647" t="s">
        <v>756</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516</v>
      </c>
      <c r="E11" s="648"/>
      <c r="F11" s="656"/>
      <c r="G11" s="657"/>
      <c r="H11" s="657"/>
      <c r="I11" s="657"/>
      <c r="J11" s="657"/>
      <c r="K11" s="657"/>
      <c r="L11" s="658"/>
      <c r="M11" s="632"/>
      <c r="N11" s="632" t="s">
        <v>4</v>
      </c>
      <c r="O11" s="647" t="s">
        <v>511</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540</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781</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1186</v>
      </c>
      <c r="F18" s="188"/>
      <c r="G18" s="188"/>
      <c r="H18" s="188"/>
      <c r="I18" s="188"/>
      <c r="J18" s="188"/>
      <c r="K18" s="188"/>
      <c r="L18" s="189"/>
      <c r="M18" s="621" t="s">
        <v>7</v>
      </c>
      <c r="N18" s="638"/>
      <c r="O18" s="622"/>
      <c r="P18" s="238" t="s">
        <v>1189</v>
      </c>
      <c r="Q18" s="188"/>
      <c r="R18" s="188"/>
      <c r="S18" s="188"/>
      <c r="T18" s="188"/>
      <c r="U18" s="188"/>
      <c r="V18" s="188"/>
      <c r="W18" s="189"/>
    </row>
    <row r="19" spans="2:23" s="30" customFormat="1" ht="17.100000000000001" customHeight="1" x14ac:dyDescent="0.2">
      <c r="B19" s="628" t="s">
        <v>54</v>
      </c>
      <c r="C19" s="629"/>
      <c r="D19" s="630"/>
      <c r="E19" s="626" t="s">
        <v>1187</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1188</v>
      </c>
      <c r="E22" s="640"/>
      <c r="F22" s="640"/>
      <c r="G22" s="640"/>
      <c r="H22" s="640"/>
      <c r="I22" s="640"/>
      <c r="J22" s="640"/>
      <c r="K22" s="640"/>
      <c r="L22" s="641"/>
      <c r="M22" s="621" t="s">
        <v>50</v>
      </c>
      <c r="N22" s="622"/>
      <c r="O22" s="639" t="s">
        <v>1190</v>
      </c>
      <c r="P22" s="640"/>
      <c r="Q22" s="640"/>
      <c r="R22" s="640"/>
      <c r="S22" s="640"/>
      <c r="T22" s="640"/>
      <c r="U22" s="640"/>
      <c r="V22" s="640"/>
      <c r="W22" s="641"/>
    </row>
    <row r="23" spans="2:23" s="30" customFormat="1" ht="20.100000000000001" customHeight="1" x14ac:dyDescent="0.2">
      <c r="B23" s="662" t="s">
        <v>51</v>
      </c>
      <c r="C23" s="662" t="s">
        <v>47</v>
      </c>
      <c r="D23" s="647" t="s">
        <v>756</v>
      </c>
      <c r="E23" s="648"/>
      <c r="F23" s="663"/>
      <c r="G23" s="664"/>
      <c r="H23" s="664"/>
      <c r="I23" s="664"/>
      <c r="J23" s="664"/>
      <c r="K23" s="664"/>
      <c r="L23" s="665"/>
      <c r="M23" s="662" t="s">
        <v>51</v>
      </c>
      <c r="N23" s="662" t="s">
        <v>47</v>
      </c>
      <c r="O23" s="647" t="s">
        <v>756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6</v>
      </c>
      <c r="E25" s="635"/>
      <c r="F25" s="656"/>
      <c r="G25" s="657"/>
      <c r="H25" s="657"/>
      <c r="I25" s="657"/>
      <c r="J25" s="657"/>
      <c r="K25" s="657"/>
      <c r="L25" s="658"/>
      <c r="M25" s="632"/>
      <c r="N25" s="632" t="s">
        <v>2</v>
      </c>
      <c r="O25" s="634">
        <v>7</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515</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19" t="s">
        <v>1168</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1170</v>
      </c>
      <c r="E40" s="640"/>
      <c r="F40" s="640"/>
      <c r="G40" s="640"/>
      <c r="H40" s="640"/>
      <c r="I40" s="640"/>
      <c r="J40" s="640"/>
      <c r="K40" s="640"/>
      <c r="L40" s="641"/>
      <c r="M40" s="621" t="s">
        <v>50</v>
      </c>
      <c r="N40" s="622"/>
      <c r="O40" s="639" t="s">
        <v>1170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252C7D4E-5B82-4261-8239-CDE11CE33B33}">
      <formula1>INDIRECT(D9)</formula1>
    </dataValidation>
    <dataValidation type="list" allowBlank="1" showInputMessage="1" showErrorMessage="1" sqref="D14:E14 D32:E32 O14:P14 O32:P32" xr:uid="{910C66E8-F557-48D1-9DEB-D7E0F395F654}">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830B63-9A94-4B71-A8E6-0BDB31120F27}">
          <x14:formula1>
            <xm:f>'(参考)リスト'!$G$16:$G$20</xm:f>
          </x14:formula1>
          <xm:sqref>D17:E17 D35:E35 O17:P17 O35:P35</xm:sqref>
        </x14:dataValidation>
        <x14:dataValidation type="list" allowBlank="1" showInputMessage="1" showErrorMessage="1" xr:uid="{E5F6BA9A-18C8-4AA8-B240-25508D176152}">
          <x14:formula1>
            <xm:f>'(参考)リスト'!$B$16:$B$20</xm:f>
          </x14:formula1>
          <xm:sqref>D9:E10 D27:E28 O9:P10 O27:P28</xm:sqref>
        </x14:dataValidation>
        <x14:dataValidation type="list" allowBlank="1" showInputMessage="1" showErrorMessage="1" xr:uid="{551880AC-1CCF-4D4A-B684-2C2E598DF52E}">
          <x14:formula1>
            <xm:f>'(参考)リスト'!$F$16:$F$21</xm:f>
          </x14:formula1>
          <xm:sqref>E15:E16 E33:E34 P15:P16 P33:P34</xm:sqref>
        </x14:dataValidation>
        <x14:dataValidation type="list" allowBlank="1" showInputMessage="1" showErrorMessage="1" xr:uid="{E56598A9-2F44-49E5-956E-171AE9BBCEA4}">
          <x14:formula1>
            <xm:f>'(参考)リスト'!$D$16:$D$18</xm:f>
          </x14:formula1>
          <xm:sqref>D13:E13 D31:E31 O13:P13 O31:P31</xm:sqref>
        </x14:dataValidation>
      </x14:dataValidations>
    </ext>
  </extLst>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1A1CB-D091-4EFD-B827-1CF3723F71F2}">
  <dimension ref="B1:Z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756</v>
      </c>
      <c r="E5" s="648"/>
      <c r="F5" s="663"/>
      <c r="G5" s="664"/>
      <c r="H5" s="664"/>
      <c r="I5" s="664"/>
      <c r="J5" s="664"/>
      <c r="K5" s="664"/>
      <c r="L5" s="665"/>
      <c r="M5" s="662" t="s">
        <v>51</v>
      </c>
      <c r="N5" s="662" t="s">
        <v>47</v>
      </c>
      <c r="O5" s="647" t="s">
        <v>755</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8</v>
      </c>
      <c r="E7" s="635"/>
      <c r="F7" s="656"/>
      <c r="G7" s="657"/>
      <c r="H7" s="657"/>
      <c r="I7" s="657"/>
      <c r="J7" s="657"/>
      <c r="K7" s="657"/>
      <c r="L7" s="658"/>
      <c r="M7" s="632"/>
      <c r="N7" s="632" t="s">
        <v>2</v>
      </c>
      <c r="O7" s="634">
        <v>1</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509</v>
      </c>
      <c r="E11" s="648"/>
      <c r="F11" s="656"/>
      <c r="G11" s="657"/>
      <c r="H11" s="657"/>
      <c r="I11" s="657"/>
      <c r="J11" s="657"/>
      <c r="K11" s="657"/>
      <c r="L11" s="658"/>
      <c r="M11" s="632"/>
      <c r="N11" s="632" t="s">
        <v>4</v>
      </c>
      <c r="O11" s="647" t="s">
        <v>510</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1168</v>
      </c>
      <c r="F18" s="188"/>
      <c r="G18" s="188"/>
      <c r="H18" s="188"/>
      <c r="I18" s="188"/>
      <c r="J18" s="188"/>
      <c r="K18" s="188"/>
      <c r="L18" s="189"/>
      <c r="M18" s="621" t="s">
        <v>7</v>
      </c>
      <c r="N18" s="638"/>
      <c r="O18" s="622"/>
      <c r="P18" s="219" t="s">
        <v>1168</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1170</v>
      </c>
      <c r="E22" s="640"/>
      <c r="F22" s="640"/>
      <c r="G22" s="640"/>
      <c r="H22" s="640"/>
      <c r="I22" s="640"/>
      <c r="J22" s="640"/>
      <c r="K22" s="640"/>
      <c r="L22" s="641"/>
      <c r="M22" s="621" t="s">
        <v>50</v>
      </c>
      <c r="N22" s="622"/>
      <c r="O22" s="639" t="s">
        <v>1169</v>
      </c>
      <c r="P22" s="640"/>
      <c r="Q22" s="640"/>
      <c r="R22" s="640"/>
      <c r="S22" s="640"/>
      <c r="T22" s="640"/>
      <c r="U22" s="640"/>
      <c r="V22" s="640"/>
      <c r="W22" s="641"/>
    </row>
    <row r="23" spans="2:23" s="30" customFormat="1" ht="20.100000000000001" customHeight="1" x14ac:dyDescent="0.2">
      <c r="B23" s="662" t="s">
        <v>51</v>
      </c>
      <c r="C23" s="662" t="s">
        <v>47</v>
      </c>
      <c r="D23" s="647" t="s">
        <v>755</v>
      </c>
      <c r="E23" s="648"/>
      <c r="F23" s="663"/>
      <c r="G23" s="664"/>
      <c r="H23" s="664"/>
      <c r="I23" s="664"/>
      <c r="J23" s="664"/>
      <c r="K23" s="664"/>
      <c r="L23" s="665"/>
      <c r="M23" s="662" t="s">
        <v>51</v>
      </c>
      <c r="N23" s="662" t="s">
        <v>47</v>
      </c>
      <c r="O23" s="647" t="s">
        <v>755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62</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62</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38" t="s">
        <v>1191</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1192</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1169</v>
      </c>
      <c r="E40" s="640"/>
      <c r="F40" s="640"/>
      <c r="G40" s="640"/>
      <c r="H40" s="640"/>
      <c r="I40" s="640"/>
      <c r="J40" s="640"/>
      <c r="K40" s="640"/>
      <c r="L40" s="641"/>
      <c r="M40" s="621" t="s">
        <v>50</v>
      </c>
      <c r="N40" s="622"/>
      <c r="O40" s="639" t="s">
        <v>1240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D4151C12-AD96-4A46-9800-A4E5C7245564}">
      <formula1>INDIRECT(D13)</formula1>
    </dataValidation>
    <dataValidation type="list" allowBlank="1" showInputMessage="1" showErrorMessage="1" sqref="D11:E12 D29:E30 O11:P12 O29:P30" xr:uid="{EC3E0692-0414-4D43-976E-4D9BF4A684B7}">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2FAC929-C400-427A-BE70-2C9929BCE976}">
          <x14:formula1>
            <xm:f>'(参考)リスト'!$D$16:$D$18</xm:f>
          </x14:formula1>
          <xm:sqref>D13:E13 D31:E31 O13:P13 O31:P31</xm:sqref>
        </x14:dataValidation>
        <x14:dataValidation type="list" allowBlank="1" showInputMessage="1" showErrorMessage="1" xr:uid="{B4DEAC4D-BA08-4A3E-A9F1-355B89577BA0}">
          <x14:formula1>
            <xm:f>'(参考)リスト'!$F$16:$F$21</xm:f>
          </x14:formula1>
          <xm:sqref>E15:E16 E33:E34 P15:P16 P33:P34</xm:sqref>
        </x14:dataValidation>
        <x14:dataValidation type="list" allowBlank="1" showInputMessage="1" showErrorMessage="1" xr:uid="{195D96E1-8EB4-4AA3-B072-AB6F27402472}">
          <x14:formula1>
            <xm:f>'(参考)リスト'!$B$16:$B$20</xm:f>
          </x14:formula1>
          <xm:sqref>D9:E10 D27:E28 O9:P10 O27:P28</xm:sqref>
        </x14:dataValidation>
        <x14:dataValidation type="list" allowBlank="1" showInputMessage="1" showErrorMessage="1" xr:uid="{3A3BBC6C-DFC4-4615-8A46-90214284749F}">
          <x14:formula1>
            <xm:f>'(参考)リスト'!$G$16:$G$20</xm:f>
          </x14:formula1>
          <xm:sqref>D17:E17 D35:E35 O17:P17 O35:P35</xm:sqref>
        </x14:dataValidation>
      </x14:dataValidations>
    </ext>
  </extLst>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BB046-1F88-4B47-9462-3BB7414ECFEA}">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755</v>
      </c>
      <c r="E5" s="648"/>
      <c r="F5" s="663"/>
      <c r="G5" s="664"/>
      <c r="H5" s="664"/>
      <c r="I5" s="664"/>
      <c r="J5" s="664"/>
      <c r="K5" s="664"/>
      <c r="L5" s="665"/>
      <c r="M5" s="662" t="s">
        <v>51</v>
      </c>
      <c r="N5" s="662" t="s">
        <v>47</v>
      </c>
      <c r="O5" s="647" t="s">
        <v>755</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516</v>
      </c>
      <c r="E11" s="648"/>
      <c r="F11" s="656"/>
      <c r="G11" s="657"/>
      <c r="H11" s="657"/>
      <c r="I11" s="657"/>
      <c r="J11" s="657"/>
      <c r="K11" s="657"/>
      <c r="L11" s="658"/>
      <c r="M11" s="632"/>
      <c r="N11" s="632" t="s">
        <v>4</v>
      </c>
      <c r="O11" s="647" t="s">
        <v>513</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1193</v>
      </c>
      <c r="F18" s="188"/>
      <c r="G18" s="188"/>
      <c r="H18" s="188"/>
      <c r="I18" s="188"/>
      <c r="J18" s="188"/>
      <c r="K18" s="188"/>
      <c r="L18" s="189"/>
      <c r="M18" s="621" t="s">
        <v>7</v>
      </c>
      <c r="N18" s="638"/>
      <c r="O18" s="622"/>
      <c r="P18" s="238" t="s">
        <v>1184</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1190</v>
      </c>
      <c r="E22" s="640"/>
      <c r="F22" s="640"/>
      <c r="G22" s="640"/>
      <c r="H22" s="640"/>
      <c r="I22" s="640"/>
      <c r="J22" s="640"/>
      <c r="K22" s="640"/>
      <c r="L22" s="641"/>
      <c r="M22" s="621" t="s">
        <v>50</v>
      </c>
      <c r="N22" s="622"/>
      <c r="O22" s="639" t="s">
        <v>1190</v>
      </c>
      <c r="P22" s="640"/>
      <c r="Q22" s="640"/>
      <c r="R22" s="640"/>
      <c r="S22" s="640"/>
      <c r="T22" s="640"/>
      <c r="U22" s="640"/>
      <c r="V22" s="640"/>
      <c r="W22" s="641"/>
    </row>
    <row r="23" spans="2:23" s="30" customFormat="1" ht="20.100000000000001" customHeight="1" x14ac:dyDescent="0.2">
      <c r="B23" s="662" t="s">
        <v>51</v>
      </c>
      <c r="C23" s="662" t="s">
        <v>47</v>
      </c>
      <c r="D23" s="647" t="s">
        <v>755</v>
      </c>
      <c r="E23" s="648"/>
      <c r="F23" s="663"/>
      <c r="G23" s="664"/>
      <c r="H23" s="664"/>
      <c r="I23" s="664"/>
      <c r="J23" s="664"/>
      <c r="K23" s="664"/>
      <c r="L23" s="665"/>
      <c r="M23" s="662" t="s">
        <v>51</v>
      </c>
      <c r="N23" s="662" t="s">
        <v>47</v>
      </c>
      <c r="O23" s="647" t="s">
        <v>755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6</v>
      </c>
      <c r="E25" s="635"/>
      <c r="F25" s="656"/>
      <c r="G25" s="657"/>
      <c r="H25" s="657"/>
      <c r="I25" s="657"/>
      <c r="J25" s="657"/>
      <c r="K25" s="657"/>
      <c r="L25" s="658"/>
      <c r="M25" s="632"/>
      <c r="N25" s="632" t="s">
        <v>2</v>
      </c>
      <c r="O25" s="634">
        <v>7</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781</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1194</v>
      </c>
      <c r="F36" s="188"/>
      <c r="G36" s="188"/>
      <c r="H36" s="188"/>
      <c r="I36" s="188"/>
      <c r="J36" s="188"/>
      <c r="K36" s="188"/>
      <c r="L36" s="189"/>
      <c r="M36" s="621" t="s">
        <v>7</v>
      </c>
      <c r="N36" s="638"/>
      <c r="O36" s="622"/>
      <c r="P36" s="238" t="s">
        <v>1195</v>
      </c>
      <c r="Q36" s="188"/>
      <c r="R36" s="188"/>
      <c r="S36" s="188"/>
      <c r="T36" s="188"/>
      <c r="U36" s="188"/>
      <c r="V36" s="188"/>
      <c r="W36" s="189"/>
    </row>
    <row r="37" spans="2:24" s="30" customFormat="1" ht="17.100000000000001" customHeight="1" x14ac:dyDescent="0.2">
      <c r="B37" s="628" t="s">
        <v>54</v>
      </c>
      <c r="C37" s="629"/>
      <c r="D37" s="630"/>
      <c r="E37" s="626" t="s">
        <v>1182</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1183</v>
      </c>
      <c r="E40" s="640"/>
      <c r="F40" s="640"/>
      <c r="G40" s="640"/>
      <c r="H40" s="640"/>
      <c r="I40" s="640"/>
      <c r="J40" s="640"/>
      <c r="K40" s="640"/>
      <c r="L40" s="641"/>
      <c r="M40" s="621" t="s">
        <v>50</v>
      </c>
      <c r="N40" s="622"/>
      <c r="O40" s="639" t="s">
        <v>1190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072CEB22-0C4D-46F3-BA21-F75AE9AAB4F0}">
      <formula1>INDIRECT(D9)</formula1>
    </dataValidation>
    <dataValidation type="list" allowBlank="1" showInputMessage="1" showErrorMessage="1" sqref="D14:E14 D32:E32 O14:P14 O32:P32" xr:uid="{CD937DF1-219F-4942-892F-6ACF3BEA911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EF36F8-158B-440A-AA59-AFE6ECAF22BC}">
          <x14:formula1>
            <xm:f>'(参考)リスト'!$G$16:$G$20</xm:f>
          </x14:formula1>
          <xm:sqref>D17:E17 D35:E35 O17:P17 O35:P35</xm:sqref>
        </x14:dataValidation>
        <x14:dataValidation type="list" allowBlank="1" showInputMessage="1" showErrorMessage="1" xr:uid="{613E28E0-CD65-4BAC-8C05-B811B1040D22}">
          <x14:formula1>
            <xm:f>'(参考)リスト'!$B$16:$B$20</xm:f>
          </x14:formula1>
          <xm:sqref>D9:E10 D27:E28 O9:P10 O27:P28</xm:sqref>
        </x14:dataValidation>
        <x14:dataValidation type="list" allowBlank="1" showInputMessage="1" showErrorMessage="1" xr:uid="{32F6B1C3-3497-4869-987A-523A5AAC1783}">
          <x14:formula1>
            <xm:f>'(参考)リスト'!$F$16:$F$21</xm:f>
          </x14:formula1>
          <xm:sqref>E15:E16 E33:E34 P15:P16 P33:P34</xm:sqref>
        </x14:dataValidation>
        <x14:dataValidation type="list" allowBlank="1" showInputMessage="1" showErrorMessage="1" xr:uid="{B9CB5082-25DA-45CD-B5FD-EA58DB8D34BB}">
          <x14:formula1>
            <xm:f>'(参考)リスト'!$D$16:$D$18</xm:f>
          </x14:formula1>
          <xm:sqref>D13:E13 D31:E31 O13:P13 O31:P31</xm:sqref>
        </x14:dataValidation>
      </x14:dataValidations>
    </ext>
  </extLst>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9D95C-152A-4819-B1DB-2ECC7F2E455D}">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755</v>
      </c>
      <c r="E5" s="648"/>
      <c r="F5" s="663"/>
      <c r="G5" s="664"/>
      <c r="H5" s="664"/>
      <c r="I5" s="664"/>
      <c r="J5" s="664"/>
      <c r="K5" s="664"/>
      <c r="L5" s="665"/>
      <c r="M5" s="662" t="s">
        <v>51</v>
      </c>
      <c r="N5" s="662" t="s">
        <v>47</v>
      </c>
      <c r="O5" s="647" t="s">
        <v>755</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8</v>
      </c>
      <c r="E7" s="635"/>
      <c r="F7" s="656"/>
      <c r="G7" s="657"/>
      <c r="H7" s="657"/>
      <c r="I7" s="657"/>
      <c r="J7" s="657"/>
      <c r="K7" s="657"/>
      <c r="L7" s="658"/>
      <c r="M7" s="632"/>
      <c r="N7" s="632" t="s">
        <v>2</v>
      </c>
      <c r="O7" s="634">
        <v>9</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513</v>
      </c>
      <c r="E11" s="648"/>
      <c r="F11" s="656"/>
      <c r="G11" s="657"/>
      <c r="H11" s="657"/>
      <c r="I11" s="657"/>
      <c r="J11" s="657"/>
      <c r="K11" s="657"/>
      <c r="L11" s="658"/>
      <c r="M11" s="632"/>
      <c r="N11" s="632" t="s">
        <v>4</v>
      </c>
      <c r="O11" s="647" t="s">
        <v>517</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1196</v>
      </c>
      <c r="F18" s="188"/>
      <c r="G18" s="188"/>
      <c r="H18" s="188"/>
      <c r="I18" s="188"/>
      <c r="J18" s="188"/>
      <c r="K18" s="188"/>
      <c r="L18" s="189"/>
      <c r="M18" s="621" t="s">
        <v>7</v>
      </c>
      <c r="N18" s="638"/>
      <c r="O18" s="622"/>
      <c r="P18" s="238" t="s">
        <v>1195</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1190</v>
      </c>
      <c r="E22" s="640"/>
      <c r="F22" s="640"/>
      <c r="G22" s="640"/>
      <c r="H22" s="640"/>
      <c r="I22" s="640"/>
      <c r="J22" s="640"/>
      <c r="K22" s="640"/>
      <c r="L22" s="641"/>
      <c r="M22" s="621" t="s">
        <v>50</v>
      </c>
      <c r="N22" s="622"/>
      <c r="O22" s="639" t="s">
        <v>1190</v>
      </c>
      <c r="P22" s="640"/>
      <c r="Q22" s="640"/>
      <c r="R22" s="640"/>
      <c r="S22" s="640"/>
      <c r="T22" s="640"/>
      <c r="U22" s="640"/>
      <c r="V22" s="640"/>
      <c r="W22" s="641"/>
    </row>
    <row r="23" spans="2:23" s="30" customFormat="1" ht="20.100000000000001" customHeight="1" x14ac:dyDescent="0.2">
      <c r="B23" s="662" t="s">
        <v>51</v>
      </c>
      <c r="C23" s="662" t="s">
        <v>47</v>
      </c>
      <c r="D23" s="647" t="s">
        <v>754</v>
      </c>
      <c r="E23" s="648"/>
      <c r="F23" s="663"/>
      <c r="G23" s="664"/>
      <c r="H23" s="664"/>
      <c r="I23" s="664"/>
      <c r="J23" s="664"/>
      <c r="K23" s="664"/>
      <c r="L23" s="665"/>
      <c r="M23" s="662" t="s">
        <v>51</v>
      </c>
      <c r="N23" s="662" t="s">
        <v>47</v>
      </c>
      <c r="O23" s="647" t="s">
        <v>754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34">
        <v>2</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510</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19" t="s">
        <v>1168</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1169</v>
      </c>
      <c r="E40" s="640"/>
      <c r="F40" s="640"/>
      <c r="G40" s="640"/>
      <c r="H40" s="640"/>
      <c r="I40" s="640"/>
      <c r="J40" s="640"/>
      <c r="K40" s="640"/>
      <c r="L40" s="641"/>
      <c r="M40" s="621" t="s">
        <v>50</v>
      </c>
      <c r="N40" s="622"/>
      <c r="O40" s="639" t="s">
        <v>1170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BDB47B1B-5CC6-4A04-A263-A7BFECF873C8}">
      <formula1>INDIRECT(D13)</formula1>
    </dataValidation>
    <dataValidation type="list" allowBlank="1" showInputMessage="1" showErrorMessage="1" sqref="D11:E12 D29:E30 O11:P12 O29:P30" xr:uid="{6DA6A17B-AAC8-4EC9-A82C-5D4F74DFA5B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DEC2EB8-4E7D-4813-9CB8-8C639AED29D8}">
          <x14:formula1>
            <xm:f>'(参考)リスト'!$D$16:$D$18</xm:f>
          </x14:formula1>
          <xm:sqref>D13:E13 D31:E31 O13:P13 O31:P31</xm:sqref>
        </x14:dataValidation>
        <x14:dataValidation type="list" allowBlank="1" showInputMessage="1" showErrorMessage="1" xr:uid="{AE184295-7157-4932-8EDD-73C8E43E5719}">
          <x14:formula1>
            <xm:f>'(参考)リスト'!$F$16:$F$21</xm:f>
          </x14:formula1>
          <xm:sqref>E15:E16 E33:E34 P15:P16 P33:P34</xm:sqref>
        </x14:dataValidation>
        <x14:dataValidation type="list" allowBlank="1" showInputMessage="1" showErrorMessage="1" xr:uid="{359E63E1-FE92-4AB1-9332-1854170914AE}">
          <x14:formula1>
            <xm:f>'(参考)リスト'!$B$16:$B$20</xm:f>
          </x14:formula1>
          <xm:sqref>D9:E10 D27:E28 O9:P10 O27:P28</xm:sqref>
        </x14:dataValidation>
        <x14:dataValidation type="list" allowBlank="1" showInputMessage="1" showErrorMessage="1" xr:uid="{9A3D6969-55C7-4147-815A-F7A3C02E6D42}">
          <x14:formula1>
            <xm:f>'(参考)リスト'!$G$16:$G$20</xm:f>
          </x14:formula1>
          <xm:sqref>D17:E17 D35:E35 O17:P17 O35:P35</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76845-85A5-4284-882E-284F014AFC33}">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754</v>
      </c>
      <c r="E5" s="648"/>
      <c r="F5" s="663"/>
      <c r="G5" s="664"/>
      <c r="H5" s="664"/>
      <c r="I5" s="664"/>
      <c r="J5" s="664"/>
      <c r="K5" s="664"/>
      <c r="L5" s="665"/>
      <c r="M5" s="662" t="s">
        <v>51</v>
      </c>
      <c r="N5" s="662" t="s">
        <v>47</v>
      </c>
      <c r="O5" s="647" t="s">
        <v>754</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512</v>
      </c>
      <c r="E11" s="648"/>
      <c r="F11" s="656"/>
      <c r="G11" s="657"/>
      <c r="H11" s="657"/>
      <c r="I11" s="657"/>
      <c r="J11" s="657"/>
      <c r="K11" s="657"/>
      <c r="L11" s="658"/>
      <c r="M11" s="632"/>
      <c r="N11" s="632" t="s">
        <v>4</v>
      </c>
      <c r="O11" s="647" t="s">
        <v>513</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1197</v>
      </c>
      <c r="F18" s="188"/>
      <c r="G18" s="188"/>
      <c r="H18" s="188"/>
      <c r="I18" s="188"/>
      <c r="J18" s="188"/>
      <c r="K18" s="188"/>
      <c r="L18" s="189"/>
      <c r="M18" s="621" t="s">
        <v>7</v>
      </c>
      <c r="N18" s="638"/>
      <c r="O18" s="622"/>
      <c r="P18" s="238" t="s">
        <v>1198</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1182</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1190</v>
      </c>
      <c r="E22" s="640"/>
      <c r="F22" s="640"/>
      <c r="G22" s="640"/>
      <c r="H22" s="640"/>
      <c r="I22" s="640"/>
      <c r="J22" s="640"/>
      <c r="K22" s="640"/>
      <c r="L22" s="641"/>
      <c r="M22" s="621" t="s">
        <v>50</v>
      </c>
      <c r="N22" s="622"/>
      <c r="O22" s="639" t="s">
        <v>1169</v>
      </c>
      <c r="P22" s="640"/>
      <c r="Q22" s="640"/>
      <c r="R22" s="640"/>
      <c r="S22" s="640"/>
      <c r="T22" s="640"/>
      <c r="U22" s="640"/>
      <c r="V22" s="640"/>
      <c r="W22" s="641"/>
    </row>
    <row r="23" spans="2:23" s="30" customFormat="1" ht="20.100000000000001" customHeight="1" x14ac:dyDescent="0.2">
      <c r="B23" s="662" t="s">
        <v>51</v>
      </c>
      <c r="C23" s="662" t="s">
        <v>47</v>
      </c>
      <c r="D23" s="647" t="s">
        <v>754</v>
      </c>
      <c r="E23" s="648"/>
      <c r="F23" s="663"/>
      <c r="G23" s="664"/>
      <c r="H23" s="664"/>
      <c r="I23" s="664"/>
      <c r="J23" s="664"/>
      <c r="K23" s="664"/>
      <c r="L23" s="665"/>
      <c r="M23" s="662" t="s">
        <v>51</v>
      </c>
      <c r="N23" s="662" t="s">
        <v>47</v>
      </c>
      <c r="O23" s="647" t="s">
        <v>754</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34">
        <v>6</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515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19" t="s">
        <v>1168</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1170</v>
      </c>
      <c r="E40" s="640"/>
      <c r="F40" s="640"/>
      <c r="G40" s="640"/>
      <c r="H40" s="640"/>
      <c r="I40" s="640"/>
      <c r="J40" s="640"/>
      <c r="K40" s="640"/>
      <c r="L40" s="641"/>
      <c r="M40" s="621" t="s">
        <v>50</v>
      </c>
      <c r="N40" s="622"/>
      <c r="O40" s="639" t="s">
        <v>1170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7FADE9A3-D350-4CB2-9BDB-E79342DCA4AA}">
      <formula1>INDIRECT(D9)</formula1>
    </dataValidation>
    <dataValidation type="list" allowBlank="1" showInputMessage="1" showErrorMessage="1" sqref="D14:E14 D32:E32 O14:P14 O32:P32" xr:uid="{F329B5B9-6623-41D1-9832-1274080152F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57598F-A0E8-45E0-8FB9-BC8E7585F642}">
          <x14:formula1>
            <xm:f>'(参考)リスト'!$G$16:$G$20</xm:f>
          </x14:formula1>
          <xm:sqref>D17:E17 D35:E35 O17:P17 O35:P35</xm:sqref>
        </x14:dataValidation>
        <x14:dataValidation type="list" allowBlank="1" showInputMessage="1" showErrorMessage="1" xr:uid="{926C041D-6D51-4171-B33E-EF22319248BC}">
          <x14:formula1>
            <xm:f>'(参考)リスト'!$B$16:$B$20</xm:f>
          </x14:formula1>
          <xm:sqref>D9:E10 D27:E28 O9:P10 O27:P28</xm:sqref>
        </x14:dataValidation>
        <x14:dataValidation type="list" allowBlank="1" showInputMessage="1" showErrorMessage="1" xr:uid="{9464F4C1-64C6-4598-9C2C-99F87D87618C}">
          <x14:formula1>
            <xm:f>'(参考)リスト'!$F$16:$F$21</xm:f>
          </x14:formula1>
          <xm:sqref>E15:E16 E33:E34 P15:P16 P33:P34</xm:sqref>
        </x14:dataValidation>
        <x14:dataValidation type="list" allowBlank="1" showInputMessage="1" showErrorMessage="1" xr:uid="{D9254E29-2B83-4BA5-9860-46F617A1D489}">
          <x14:formula1>
            <xm:f>'(参考)リスト'!$D$16:$D$18</xm:f>
          </x14:formula1>
          <xm:sqref>D13:E13 D31:E31 O13:P13 O31:P31</xm:sqref>
        </x14:dataValidation>
      </x14:dataValidations>
    </ext>
  </extLst>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AB983-B898-47E2-BD3C-8CE10580B478}">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754</v>
      </c>
      <c r="E5" s="648"/>
      <c r="F5" s="663"/>
      <c r="G5" s="664"/>
      <c r="H5" s="664"/>
      <c r="I5" s="664"/>
      <c r="J5" s="664"/>
      <c r="K5" s="664"/>
      <c r="L5" s="665"/>
      <c r="M5" s="662" t="s">
        <v>51</v>
      </c>
      <c r="N5" s="662" t="s">
        <v>47</v>
      </c>
      <c r="O5" s="647" t="s">
        <v>753</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7</v>
      </c>
      <c r="E7" s="635"/>
      <c r="F7" s="656"/>
      <c r="G7" s="657"/>
      <c r="H7" s="657"/>
      <c r="I7" s="657"/>
      <c r="J7" s="657"/>
      <c r="K7" s="657"/>
      <c r="L7" s="658"/>
      <c r="M7" s="632"/>
      <c r="N7" s="632" t="s">
        <v>2</v>
      </c>
      <c r="O7" s="634">
        <v>1</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350</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375</v>
      </c>
      <c r="E11" s="648"/>
      <c r="F11" s="656"/>
      <c r="G11" s="657"/>
      <c r="H11" s="657"/>
      <c r="I11" s="657"/>
      <c r="J11" s="657"/>
      <c r="K11" s="657"/>
      <c r="L11" s="658"/>
      <c r="M11" s="632"/>
      <c r="N11" s="632" t="s">
        <v>4</v>
      </c>
      <c r="O11" s="647" t="s">
        <v>512</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359</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1304</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1304</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1168</v>
      </c>
      <c r="F18" s="188"/>
      <c r="G18" s="188"/>
      <c r="H18" s="188"/>
      <c r="I18" s="188"/>
      <c r="J18" s="188"/>
      <c r="K18" s="188"/>
      <c r="L18" s="189"/>
      <c r="M18" s="621" t="s">
        <v>7</v>
      </c>
      <c r="N18" s="638"/>
      <c r="O18" s="622"/>
      <c r="P18" s="219" t="s">
        <v>1168</v>
      </c>
      <c r="Q18" s="188"/>
      <c r="R18" s="188"/>
      <c r="S18" s="188"/>
      <c r="T18" s="188"/>
      <c r="U18" s="188"/>
      <c r="V18" s="188"/>
      <c r="W18" s="189"/>
    </row>
    <row r="19" spans="2:23" s="30" customFormat="1" ht="17.100000000000001" customHeight="1" x14ac:dyDescent="0.2">
      <c r="B19" s="628" t="s">
        <v>54</v>
      </c>
      <c r="C19" s="629"/>
      <c r="D19" s="630"/>
      <c r="E19" s="626" t="s">
        <v>359</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1199</v>
      </c>
      <c r="E22" s="640"/>
      <c r="F22" s="640"/>
      <c r="G22" s="640"/>
      <c r="H22" s="640"/>
      <c r="I22" s="640"/>
      <c r="J22" s="640"/>
      <c r="K22" s="640"/>
      <c r="L22" s="641"/>
      <c r="M22" s="621" t="s">
        <v>50</v>
      </c>
      <c r="N22" s="622"/>
      <c r="O22" s="639" t="s">
        <v>1170</v>
      </c>
      <c r="P22" s="640"/>
      <c r="Q22" s="640"/>
      <c r="R22" s="640"/>
      <c r="S22" s="640"/>
      <c r="T22" s="640"/>
      <c r="U22" s="640"/>
      <c r="V22" s="640"/>
      <c r="W22" s="641"/>
    </row>
    <row r="23" spans="2:23" s="30" customFormat="1" ht="20.100000000000001" customHeight="1" x14ac:dyDescent="0.2">
      <c r="B23" s="662" t="s">
        <v>51</v>
      </c>
      <c r="C23" s="662" t="s">
        <v>47</v>
      </c>
      <c r="D23" s="647" t="s">
        <v>753</v>
      </c>
      <c r="E23" s="648"/>
      <c r="F23" s="663"/>
      <c r="G23" s="664"/>
      <c r="H23" s="664"/>
      <c r="I23" s="664"/>
      <c r="J23" s="664"/>
      <c r="K23" s="664"/>
      <c r="L23" s="665"/>
      <c r="M23" s="662" t="s">
        <v>51</v>
      </c>
      <c r="N23" s="662" t="s">
        <v>47</v>
      </c>
      <c r="O23" s="647" t="s">
        <v>753</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34">
        <v>3</v>
      </c>
      <c r="P25" s="635"/>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515</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361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572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1200</v>
      </c>
      <c r="F36" s="188"/>
      <c r="G36" s="188"/>
      <c r="H36" s="188"/>
      <c r="I36" s="188"/>
      <c r="J36" s="188"/>
      <c r="K36" s="188"/>
      <c r="L36" s="189"/>
      <c r="M36" s="621" t="s">
        <v>7</v>
      </c>
      <c r="N36" s="638"/>
      <c r="O36" s="622"/>
      <c r="P36" s="219" t="s">
        <v>1202</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1203</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1201</v>
      </c>
      <c r="E40" s="640"/>
      <c r="F40" s="640"/>
      <c r="G40" s="640"/>
      <c r="H40" s="640"/>
      <c r="I40" s="640"/>
      <c r="J40" s="640"/>
      <c r="K40" s="640"/>
      <c r="L40" s="641"/>
      <c r="M40" s="621" t="s">
        <v>50</v>
      </c>
      <c r="N40" s="622"/>
      <c r="O40" s="639" t="s">
        <v>1204</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4B8CC58-AE95-40E5-897B-3B5A4125F895}">
      <formula1>INDIRECT(D13)</formula1>
    </dataValidation>
    <dataValidation type="list" allowBlank="1" showInputMessage="1" showErrorMessage="1" sqref="D11:E12 D29:E30 O11:P12 O29:P30" xr:uid="{D3867950-3DD4-4110-8EC8-60C9C957637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668715D-3BD6-4497-9930-A547A9F8926B}">
          <x14:formula1>
            <xm:f>'(参考)リスト'!$D$16:$D$18</xm:f>
          </x14:formula1>
          <xm:sqref>D13:E13 D31:E31 O13:P13 O31:P31</xm:sqref>
        </x14:dataValidation>
        <x14:dataValidation type="list" allowBlank="1" showInputMessage="1" showErrorMessage="1" xr:uid="{D67F6627-C437-4230-82CD-D57EAE3435A6}">
          <x14:formula1>
            <xm:f>'(参考)リスト'!$F$16:$F$21</xm:f>
          </x14:formula1>
          <xm:sqref>E15:E16 E33:E34 P15:P16 P33:P34</xm:sqref>
        </x14:dataValidation>
        <x14:dataValidation type="list" allowBlank="1" showInputMessage="1" showErrorMessage="1" xr:uid="{11E2B4BA-C30C-41F5-9DB7-D7A23A39702C}">
          <x14:formula1>
            <xm:f>'(参考)リスト'!$B$16:$B$20</xm:f>
          </x14:formula1>
          <xm:sqref>D9:E10 D27:E28 O9:P10 O27:P28</xm:sqref>
        </x14:dataValidation>
        <x14:dataValidation type="list" allowBlank="1" showInputMessage="1" showErrorMessage="1" xr:uid="{7E317151-6D32-4B06-8694-C8F0926002CB}">
          <x14:formula1>
            <xm:f>'(参考)リスト'!$G$16:$G$20</xm:f>
          </x14:formula1>
          <xm:sqref>D17:E17 D35:E35 O17:P17 O35:P35</xm:sqref>
        </x14:dataValidation>
      </x14:dataValidation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686EA-1BFC-4922-AB47-DCA62EBC67EB}">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753</v>
      </c>
      <c r="E5" s="648"/>
      <c r="F5" s="663"/>
      <c r="G5" s="664"/>
      <c r="H5" s="664"/>
      <c r="I5" s="664"/>
      <c r="J5" s="664"/>
      <c r="K5" s="664"/>
      <c r="L5" s="665"/>
      <c r="M5" s="662" t="s">
        <v>51</v>
      </c>
      <c r="N5" s="662" t="s">
        <v>47</v>
      </c>
      <c r="O5" s="647" t="s">
        <v>753</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350</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509</v>
      </c>
      <c r="E11" s="648"/>
      <c r="F11" s="656"/>
      <c r="G11" s="657"/>
      <c r="H11" s="657"/>
      <c r="I11" s="657"/>
      <c r="J11" s="657"/>
      <c r="K11" s="657"/>
      <c r="L11" s="658"/>
      <c r="M11" s="632"/>
      <c r="N11" s="632" t="s">
        <v>4</v>
      </c>
      <c r="O11" s="647" t="s">
        <v>375</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1304</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1304</v>
      </c>
      <c r="P17" s="616"/>
      <c r="Q17" s="659"/>
      <c r="R17" s="660"/>
      <c r="S17" s="660"/>
      <c r="T17" s="660"/>
      <c r="U17" s="660"/>
      <c r="V17" s="660"/>
      <c r="W17" s="661"/>
    </row>
    <row r="18" spans="2:23" s="30" customFormat="1" ht="17.100000000000001" customHeight="1" x14ac:dyDescent="0.2">
      <c r="B18" s="621" t="s">
        <v>7</v>
      </c>
      <c r="C18" s="638"/>
      <c r="D18" s="638"/>
      <c r="E18" s="219" t="s">
        <v>1168</v>
      </c>
      <c r="F18" s="188"/>
      <c r="G18" s="188"/>
      <c r="H18" s="188"/>
      <c r="I18" s="188"/>
      <c r="J18" s="188"/>
      <c r="K18" s="188"/>
      <c r="L18" s="189"/>
      <c r="M18" s="621" t="s">
        <v>7</v>
      </c>
      <c r="N18" s="638"/>
      <c r="O18" s="622"/>
      <c r="P18" s="219" t="s">
        <v>1168</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359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1170</v>
      </c>
      <c r="E22" s="640"/>
      <c r="F22" s="640"/>
      <c r="G22" s="640"/>
      <c r="H22" s="640"/>
      <c r="I22" s="640"/>
      <c r="J22" s="640"/>
      <c r="K22" s="640"/>
      <c r="L22" s="641"/>
      <c r="M22" s="621" t="s">
        <v>50</v>
      </c>
      <c r="N22" s="622"/>
      <c r="O22" s="639" t="s">
        <v>1199</v>
      </c>
      <c r="P22" s="640"/>
      <c r="Q22" s="640"/>
      <c r="R22" s="640"/>
      <c r="S22" s="640"/>
      <c r="T22" s="640"/>
      <c r="U22" s="640"/>
      <c r="V22" s="640"/>
      <c r="W22" s="641"/>
    </row>
    <row r="23" spans="2:23" s="30" customFormat="1" ht="20.100000000000001" customHeight="1" x14ac:dyDescent="0.2">
      <c r="B23" s="662" t="s">
        <v>51</v>
      </c>
      <c r="C23" s="662" t="s">
        <v>47</v>
      </c>
      <c r="D23" s="647" t="s">
        <v>753</v>
      </c>
      <c r="E23" s="648"/>
      <c r="F23" s="663"/>
      <c r="G23" s="664"/>
      <c r="H23" s="664"/>
      <c r="I23" s="664"/>
      <c r="J23" s="664"/>
      <c r="K23" s="664"/>
      <c r="L23" s="665"/>
      <c r="M23" s="662" t="s">
        <v>51</v>
      </c>
      <c r="N23" s="662" t="s">
        <v>47</v>
      </c>
      <c r="O23" s="647" t="s">
        <v>752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6</v>
      </c>
      <c r="E25" s="635"/>
      <c r="F25" s="656"/>
      <c r="G25" s="657"/>
      <c r="H25" s="657"/>
      <c r="I25" s="657"/>
      <c r="J25" s="657"/>
      <c r="K25" s="657"/>
      <c r="L25" s="658"/>
      <c r="M25" s="632"/>
      <c r="N25" s="632" t="s">
        <v>2</v>
      </c>
      <c r="O25" s="687">
        <v>1</v>
      </c>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350</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375</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1304</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1304</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1205</v>
      </c>
      <c r="F36" s="188"/>
      <c r="G36" s="188"/>
      <c r="H36" s="188"/>
      <c r="I36" s="188"/>
      <c r="J36" s="188"/>
      <c r="K36" s="188"/>
      <c r="L36" s="189"/>
      <c r="M36" s="621" t="s">
        <v>7</v>
      </c>
      <c r="N36" s="638"/>
      <c r="O36" s="622"/>
      <c r="P36" s="238" t="s">
        <v>1207</v>
      </c>
      <c r="Q36" s="188"/>
      <c r="R36" s="188"/>
      <c r="S36" s="188"/>
      <c r="T36" s="188"/>
      <c r="U36" s="188"/>
      <c r="V36" s="188"/>
      <c r="W36" s="189"/>
    </row>
    <row r="37" spans="2:24" s="30" customFormat="1" ht="17.100000000000001" customHeight="1" x14ac:dyDescent="0.2">
      <c r="B37" s="628" t="s">
        <v>54</v>
      </c>
      <c r="C37" s="629"/>
      <c r="D37" s="630"/>
      <c r="E37" s="626" t="s">
        <v>1168</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1206</v>
      </c>
      <c r="E40" s="640"/>
      <c r="F40" s="640"/>
      <c r="G40" s="640"/>
      <c r="H40" s="640"/>
      <c r="I40" s="640"/>
      <c r="J40" s="640"/>
      <c r="K40" s="640"/>
      <c r="L40" s="641"/>
      <c r="M40" s="621" t="s">
        <v>50</v>
      </c>
      <c r="N40" s="622"/>
      <c r="O40" s="639" t="s">
        <v>1190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F3E24E67-CC70-4849-8BAE-6DDE3A33B926}">
      <formula1>INDIRECT(D9)</formula1>
    </dataValidation>
    <dataValidation type="list" allowBlank="1" showInputMessage="1" showErrorMessage="1" sqref="D14:E14 D32:E32 O14:P14 O32:P32" xr:uid="{D137790A-B465-4451-BF3C-323A6BC3A0B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422418-FEB0-4A1B-B0B0-7F58F7396FFD}">
          <x14:formula1>
            <xm:f>'(参考)リスト'!$G$16:$G$20</xm:f>
          </x14:formula1>
          <xm:sqref>D17:E17 D35:E35 O17:P17 O35:P35</xm:sqref>
        </x14:dataValidation>
        <x14:dataValidation type="list" allowBlank="1" showInputMessage="1" showErrorMessage="1" xr:uid="{6B184D75-6135-4153-AB42-E19A67B4BAD4}">
          <x14:formula1>
            <xm:f>'(参考)リスト'!$B$16:$B$20</xm:f>
          </x14:formula1>
          <xm:sqref>D9:E10 D27:E28 O9:P10 O27:P28</xm:sqref>
        </x14:dataValidation>
        <x14:dataValidation type="list" allowBlank="1" showInputMessage="1" showErrorMessage="1" xr:uid="{385008D8-1E8C-4354-A7F5-A6BFDABEAA70}">
          <x14:formula1>
            <xm:f>'(参考)リスト'!$F$16:$F$21</xm:f>
          </x14:formula1>
          <xm:sqref>E15:E16 E33:E34 P15:P16 P33:P34</xm:sqref>
        </x14:dataValidation>
        <x14:dataValidation type="list" allowBlank="1" showInputMessage="1" showErrorMessage="1" xr:uid="{BCCB885D-6DFF-4CEB-B331-BDC7DD8E945D}">
          <x14:formula1>
            <xm:f>'(参考)リスト'!$D$16:$D$18</xm:f>
          </x14:formula1>
          <xm:sqref>D13:E13 D31:E31 O13:P13 O31:P31</xm:sqref>
        </x14:dataValidation>
      </x14:dataValidation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6FEC-BC06-43EC-8A15-F1F9984D7799}">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752</v>
      </c>
      <c r="E5" s="648"/>
      <c r="F5" s="663"/>
      <c r="G5" s="664"/>
      <c r="H5" s="664"/>
      <c r="I5" s="664"/>
      <c r="J5" s="664"/>
      <c r="K5" s="664"/>
      <c r="L5" s="665"/>
      <c r="M5" s="662" t="s">
        <v>51</v>
      </c>
      <c r="N5" s="662" t="s">
        <v>47</v>
      </c>
      <c r="O5" s="647" t="s">
        <v>752</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512</v>
      </c>
      <c r="E11" s="648"/>
      <c r="F11" s="656"/>
      <c r="G11" s="657"/>
      <c r="H11" s="657"/>
      <c r="I11" s="657"/>
      <c r="J11" s="657"/>
      <c r="K11" s="657"/>
      <c r="L11" s="658"/>
      <c r="M11" s="632"/>
      <c r="N11" s="632" t="s">
        <v>4</v>
      </c>
      <c r="O11" s="647" t="s">
        <v>512</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1181</v>
      </c>
      <c r="F18" s="188"/>
      <c r="G18" s="188"/>
      <c r="H18" s="188"/>
      <c r="I18" s="188"/>
      <c r="J18" s="188"/>
      <c r="K18" s="188"/>
      <c r="L18" s="189"/>
      <c r="M18" s="621" t="s">
        <v>7</v>
      </c>
      <c r="N18" s="638"/>
      <c r="O18" s="622"/>
      <c r="P18" s="219" t="s">
        <v>1168</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1190</v>
      </c>
      <c r="E22" s="640"/>
      <c r="F22" s="640"/>
      <c r="G22" s="640"/>
      <c r="H22" s="640"/>
      <c r="I22" s="640"/>
      <c r="J22" s="640"/>
      <c r="K22" s="640"/>
      <c r="L22" s="641"/>
      <c r="M22" s="621" t="s">
        <v>50</v>
      </c>
      <c r="N22" s="622"/>
      <c r="O22" s="639" t="s">
        <v>1170</v>
      </c>
      <c r="P22" s="640"/>
      <c r="Q22" s="640"/>
      <c r="R22" s="640"/>
      <c r="S22" s="640"/>
      <c r="T22" s="640"/>
      <c r="U22" s="640"/>
      <c r="V22" s="640"/>
      <c r="W22" s="641"/>
    </row>
    <row r="23" spans="2:23" s="30" customFormat="1" ht="20.100000000000001" customHeight="1" x14ac:dyDescent="0.2">
      <c r="B23" s="662" t="s">
        <v>51</v>
      </c>
      <c r="C23" s="662" t="s">
        <v>47</v>
      </c>
      <c r="D23" s="647" t="s">
        <v>752</v>
      </c>
      <c r="E23" s="648"/>
      <c r="F23" s="663"/>
      <c r="G23" s="664"/>
      <c r="H23" s="664"/>
      <c r="I23" s="664"/>
      <c r="J23" s="664"/>
      <c r="K23" s="664"/>
      <c r="L23" s="665"/>
      <c r="M23" s="662" t="s">
        <v>51</v>
      </c>
      <c r="N23" s="662" t="s">
        <v>47</v>
      </c>
      <c r="O23" s="647" t="s">
        <v>752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87">
        <v>5</v>
      </c>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512</v>
      </c>
      <c r="E29" s="648"/>
      <c r="F29" s="656"/>
      <c r="G29" s="657"/>
      <c r="H29" s="657"/>
      <c r="I29" s="657"/>
      <c r="J29" s="657"/>
      <c r="K29" s="657"/>
      <c r="L29" s="658"/>
      <c r="M29" s="632"/>
      <c r="N29" s="632" t="s">
        <v>4</v>
      </c>
      <c r="O29" s="647" t="s">
        <v>513</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1208</v>
      </c>
      <c r="F36" s="188"/>
      <c r="G36" s="188"/>
      <c r="H36" s="188"/>
      <c r="I36" s="188"/>
      <c r="J36" s="188"/>
      <c r="K36" s="188"/>
      <c r="L36" s="189"/>
      <c r="M36" s="621" t="s">
        <v>7</v>
      </c>
      <c r="N36" s="638"/>
      <c r="O36" s="622"/>
      <c r="P36" s="238" t="s">
        <v>1209</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1201</v>
      </c>
      <c r="E40" s="640"/>
      <c r="F40" s="640"/>
      <c r="G40" s="640"/>
      <c r="H40" s="640"/>
      <c r="I40" s="640"/>
      <c r="J40" s="640"/>
      <c r="K40" s="640"/>
      <c r="L40" s="641"/>
      <c r="M40" s="621" t="s">
        <v>50</v>
      </c>
      <c r="N40" s="622"/>
      <c r="O40" s="639" t="s">
        <v>1201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F1B57E1A-2777-40F0-A2DC-518DB720F386}">
      <formula1>INDIRECT(D13)</formula1>
    </dataValidation>
    <dataValidation type="list" allowBlank="1" showInputMessage="1" showErrorMessage="1" sqref="D11:E12 D29:E30 O11:P12 O29:P30" xr:uid="{AD894D57-5AFE-49D5-9011-72961205337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55B340-035C-4DD9-B917-71CF592BBEB4}">
          <x14:formula1>
            <xm:f>'(参考)リスト'!$D$16:$D$18</xm:f>
          </x14:formula1>
          <xm:sqref>D13:E13 D31:E31 O13:P13 O31:P31</xm:sqref>
        </x14:dataValidation>
        <x14:dataValidation type="list" allowBlank="1" showInputMessage="1" showErrorMessage="1" xr:uid="{3E3345F9-018D-4C35-9278-3A435B1A875D}">
          <x14:formula1>
            <xm:f>'(参考)リスト'!$F$16:$F$21</xm:f>
          </x14:formula1>
          <xm:sqref>E15:E16 E33:E34 P15:P16 P33:P34</xm:sqref>
        </x14:dataValidation>
        <x14:dataValidation type="list" allowBlank="1" showInputMessage="1" showErrorMessage="1" xr:uid="{D32026F4-4487-41E7-9CEC-8A1195F2F44E}">
          <x14:formula1>
            <xm:f>'(参考)リスト'!$B$16:$B$20</xm:f>
          </x14:formula1>
          <xm:sqref>D9:E10 D27:E28 O9:P10 O27:P28</xm:sqref>
        </x14:dataValidation>
        <x14:dataValidation type="list" allowBlank="1" showInputMessage="1" showErrorMessage="1" xr:uid="{50D80AED-8A75-483B-B7BE-ADF2BD4A3026}">
          <x14:formula1>
            <xm:f>'(参考)リスト'!$G$16:$G$20</xm:f>
          </x14:formula1>
          <xm:sqref>D17:E17 D35:E35 O17:P17 O35:P35</xm:sqref>
        </x14:dataValidation>
      </x14:dataValidations>
    </ext>
  </extLst>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B5870-E322-4EE9-A72F-D4F8184768AA}">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752</v>
      </c>
      <c r="E5" s="648"/>
      <c r="F5" s="663"/>
      <c r="G5" s="664"/>
      <c r="H5" s="664"/>
      <c r="I5" s="664"/>
      <c r="J5" s="664"/>
      <c r="K5" s="664"/>
      <c r="L5" s="665"/>
      <c r="M5" s="662" t="s">
        <v>51</v>
      </c>
      <c r="N5" s="662" t="s">
        <v>47</v>
      </c>
      <c r="O5" s="647" t="s">
        <v>752</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6</v>
      </c>
      <c r="E7" s="635"/>
      <c r="F7" s="656"/>
      <c r="G7" s="657"/>
      <c r="H7" s="657"/>
      <c r="I7" s="657"/>
      <c r="J7" s="657"/>
      <c r="K7" s="657"/>
      <c r="L7" s="658"/>
      <c r="M7" s="632"/>
      <c r="N7" s="632" t="s">
        <v>2</v>
      </c>
      <c r="O7" s="634">
        <v>7</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511</v>
      </c>
      <c r="E11" s="648"/>
      <c r="F11" s="656"/>
      <c r="G11" s="657"/>
      <c r="H11" s="657"/>
      <c r="I11" s="657"/>
      <c r="J11" s="657"/>
      <c r="K11" s="657"/>
      <c r="L11" s="658"/>
      <c r="M11" s="632"/>
      <c r="N11" s="632" t="s">
        <v>4</v>
      </c>
      <c r="O11" s="647" t="s">
        <v>511</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559</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1210</v>
      </c>
      <c r="F18" s="188"/>
      <c r="G18" s="188"/>
      <c r="H18" s="188"/>
      <c r="I18" s="188"/>
      <c r="J18" s="188"/>
      <c r="K18" s="188"/>
      <c r="L18" s="189"/>
      <c r="M18" s="621" t="s">
        <v>7</v>
      </c>
      <c r="N18" s="638"/>
      <c r="O18" s="622"/>
      <c r="P18" s="219" t="s">
        <v>1168</v>
      </c>
      <c r="Q18" s="188"/>
      <c r="R18" s="188"/>
      <c r="S18" s="188"/>
      <c r="T18" s="188"/>
      <c r="U18" s="188"/>
      <c r="V18" s="188"/>
      <c r="W18" s="189"/>
    </row>
    <row r="19" spans="2:23" s="30" customFormat="1" ht="17.100000000000001" customHeight="1" x14ac:dyDescent="0.2">
      <c r="B19" s="628" t="s">
        <v>54</v>
      </c>
      <c r="C19" s="629"/>
      <c r="D19" s="630"/>
      <c r="E19" s="626" t="s">
        <v>1211</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1212</v>
      </c>
      <c r="E22" s="640"/>
      <c r="F22" s="640"/>
      <c r="G22" s="640"/>
      <c r="H22" s="640"/>
      <c r="I22" s="640"/>
      <c r="J22" s="640"/>
      <c r="K22" s="640"/>
      <c r="L22" s="641"/>
      <c r="M22" s="621" t="s">
        <v>50</v>
      </c>
      <c r="N22" s="622"/>
      <c r="O22" s="639" t="s">
        <v>1170</v>
      </c>
      <c r="P22" s="640"/>
      <c r="Q22" s="640"/>
      <c r="R22" s="640"/>
      <c r="S22" s="640"/>
      <c r="T22" s="640"/>
      <c r="U22" s="640"/>
      <c r="V22" s="640"/>
      <c r="W22" s="641"/>
    </row>
    <row r="23" spans="2:23" s="30" customFormat="1" ht="20.100000000000001" customHeight="1" x14ac:dyDescent="0.2">
      <c r="B23" s="662" t="s">
        <v>51</v>
      </c>
      <c r="C23" s="662" t="s">
        <v>47</v>
      </c>
      <c r="D23" s="647" t="s">
        <v>752</v>
      </c>
      <c r="E23" s="648"/>
      <c r="F23" s="663"/>
      <c r="G23" s="664"/>
      <c r="H23" s="664"/>
      <c r="I23" s="664"/>
      <c r="J23" s="664"/>
      <c r="K23" s="664"/>
      <c r="L23" s="665"/>
      <c r="M23" s="662" t="s">
        <v>51</v>
      </c>
      <c r="N23" s="662" t="s">
        <v>47</v>
      </c>
      <c r="O23" s="647" t="s">
        <v>752</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8</v>
      </c>
      <c r="E25" s="635"/>
      <c r="F25" s="656"/>
      <c r="G25" s="657"/>
      <c r="H25" s="657"/>
      <c r="I25" s="657"/>
      <c r="J25" s="657"/>
      <c r="K25" s="657"/>
      <c r="L25" s="658"/>
      <c r="M25" s="632"/>
      <c r="N25" s="632" t="s">
        <v>2</v>
      </c>
      <c r="O25" s="687">
        <v>9</v>
      </c>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511</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1213</v>
      </c>
      <c r="F36" s="188"/>
      <c r="G36" s="188"/>
      <c r="H36" s="188"/>
      <c r="I36" s="188"/>
      <c r="J36" s="188"/>
      <c r="K36" s="188"/>
      <c r="L36" s="189"/>
      <c r="M36" s="621" t="s">
        <v>7</v>
      </c>
      <c r="N36" s="638"/>
      <c r="O36" s="622"/>
      <c r="P36" s="238" t="s">
        <v>1214</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1201</v>
      </c>
      <c r="E40" s="640"/>
      <c r="F40" s="640"/>
      <c r="G40" s="640"/>
      <c r="H40" s="640"/>
      <c r="I40" s="640"/>
      <c r="J40" s="640"/>
      <c r="K40" s="640"/>
      <c r="L40" s="641"/>
      <c r="M40" s="621" t="s">
        <v>50</v>
      </c>
      <c r="N40" s="622"/>
      <c r="O40" s="639" t="s">
        <v>866</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4EA01D9-D95D-4AD1-BE05-3912FFC7DA08}">
      <formula1>INDIRECT(D9)</formula1>
    </dataValidation>
    <dataValidation type="list" allowBlank="1" showInputMessage="1" showErrorMessage="1" sqref="D14:E14 D32:E32 O14:P14 O32:P32" xr:uid="{CD0B57BF-8646-4AC6-AC68-790797169A8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E9B24F1-CADA-4A4C-8058-40E3F6AC406B}">
          <x14:formula1>
            <xm:f>'(参考)リスト'!$G$16:$G$20</xm:f>
          </x14:formula1>
          <xm:sqref>D17:E17 D35:E35 O17:P17 O35:P35</xm:sqref>
        </x14:dataValidation>
        <x14:dataValidation type="list" allowBlank="1" showInputMessage="1" showErrorMessage="1" xr:uid="{4D8E457C-5402-4937-8202-1A5774BFD870}">
          <x14:formula1>
            <xm:f>'(参考)リスト'!$B$16:$B$20</xm:f>
          </x14:formula1>
          <xm:sqref>D9:E10 D27:E28 O9:P10 O27:P28</xm:sqref>
        </x14:dataValidation>
        <x14:dataValidation type="list" allowBlank="1" showInputMessage="1" showErrorMessage="1" xr:uid="{709EAD21-E748-4735-9F0D-9B3219325DBF}">
          <x14:formula1>
            <xm:f>'(参考)リスト'!$F$16:$F$21</xm:f>
          </x14:formula1>
          <xm:sqref>E15:E16 E33:E34 P15:P16 P33:P34</xm:sqref>
        </x14:dataValidation>
        <x14:dataValidation type="list" allowBlank="1" showInputMessage="1" showErrorMessage="1" xr:uid="{04DB9B85-7CE2-442A-AA87-9600808BEA48}">
          <x14:formula1>
            <xm:f>'(参考)リスト'!$D$16:$D$18</xm:f>
          </x14:formula1>
          <xm:sqref>D13:E13 D31:E31 O13:P13 O31:P31</xm:sqref>
        </x14:dataValidation>
      </x14:dataValidations>
    </ext>
  </extLst>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A55CB-5EA6-4605-966C-AC5F1AA3EF4F}">
  <dimension ref="B1:Z45"/>
  <sheetViews>
    <sheetView showGridLines="0" showZeros="0" view="pageBreakPreview" topLeftCell="A14"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752</v>
      </c>
      <c r="E5" s="648"/>
      <c r="F5" s="663"/>
      <c r="G5" s="664"/>
      <c r="H5" s="664"/>
      <c r="I5" s="664"/>
      <c r="J5" s="664"/>
      <c r="K5" s="664"/>
      <c r="L5" s="665"/>
      <c r="M5" s="662" t="s">
        <v>51</v>
      </c>
      <c r="N5" s="662" t="s">
        <v>47</v>
      </c>
      <c r="O5" s="647" t="s">
        <v>751</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10</v>
      </c>
      <c r="E7" s="635"/>
      <c r="F7" s="656"/>
      <c r="G7" s="657"/>
      <c r="H7" s="657"/>
      <c r="I7" s="657"/>
      <c r="J7" s="657"/>
      <c r="K7" s="657"/>
      <c r="L7" s="658"/>
      <c r="M7" s="632"/>
      <c r="N7" s="632" t="s">
        <v>2</v>
      </c>
      <c r="O7" s="634">
        <v>1</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511</v>
      </c>
      <c r="E11" s="648"/>
      <c r="F11" s="656"/>
      <c r="G11" s="657"/>
      <c r="H11" s="657"/>
      <c r="I11" s="657"/>
      <c r="J11" s="657"/>
      <c r="K11" s="657"/>
      <c r="L11" s="658"/>
      <c r="M11" s="632"/>
      <c r="N11" s="632" t="s">
        <v>4</v>
      </c>
      <c r="O11" s="647" t="s">
        <v>510</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38" t="s">
        <v>1214</v>
      </c>
      <c r="F18" s="188"/>
      <c r="G18" s="188"/>
      <c r="H18" s="188"/>
      <c r="I18" s="188"/>
      <c r="J18" s="188"/>
      <c r="K18" s="188"/>
      <c r="L18" s="189"/>
      <c r="M18" s="621" t="s">
        <v>7</v>
      </c>
      <c r="N18" s="638"/>
      <c r="O18" s="622"/>
      <c r="P18" s="219" t="s">
        <v>1168</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1201</v>
      </c>
      <c r="E22" s="640"/>
      <c r="F22" s="640"/>
      <c r="G22" s="640"/>
      <c r="H22" s="640"/>
      <c r="I22" s="640"/>
      <c r="J22" s="640"/>
      <c r="K22" s="640"/>
      <c r="L22" s="641"/>
      <c r="M22" s="621" t="s">
        <v>50</v>
      </c>
      <c r="N22" s="622"/>
      <c r="O22" s="639" t="s">
        <v>1170</v>
      </c>
      <c r="P22" s="640"/>
      <c r="Q22" s="640"/>
      <c r="R22" s="640"/>
      <c r="S22" s="640"/>
      <c r="T22" s="640"/>
      <c r="U22" s="640"/>
      <c r="V22" s="640"/>
      <c r="W22" s="641"/>
    </row>
    <row r="23" spans="2:23" s="30" customFormat="1" ht="20.100000000000001" customHeight="1" x14ac:dyDescent="0.2">
      <c r="B23" s="662" t="s">
        <v>51</v>
      </c>
      <c r="C23" s="662" t="s">
        <v>47</v>
      </c>
      <c r="D23" s="647" t="s">
        <v>751</v>
      </c>
      <c r="E23" s="648"/>
      <c r="F23" s="663"/>
      <c r="G23" s="664"/>
      <c r="H23" s="664"/>
      <c r="I23" s="664"/>
      <c r="J23" s="664"/>
      <c r="K23" s="664"/>
      <c r="L23" s="665"/>
      <c r="M23" s="662" t="s">
        <v>51</v>
      </c>
      <c r="N23" s="662" t="s">
        <v>47</v>
      </c>
      <c r="O23" s="647" t="s">
        <v>751</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2</v>
      </c>
      <c r="E25" s="635"/>
      <c r="F25" s="656"/>
      <c r="G25" s="657"/>
      <c r="H25" s="657"/>
      <c r="I25" s="657"/>
      <c r="J25" s="657"/>
      <c r="K25" s="657"/>
      <c r="L25" s="658"/>
      <c r="M25" s="632"/>
      <c r="N25" s="632" t="s">
        <v>2</v>
      </c>
      <c r="O25" s="687">
        <v>3</v>
      </c>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351</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559</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62</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62</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38" t="s">
        <v>1215</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1216</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1170</v>
      </c>
      <c r="E40" s="640"/>
      <c r="F40" s="640"/>
      <c r="G40" s="640"/>
      <c r="H40" s="640"/>
      <c r="I40" s="640"/>
      <c r="J40" s="640"/>
      <c r="K40" s="640"/>
      <c r="L40" s="641"/>
      <c r="M40" s="621" t="s">
        <v>50</v>
      </c>
      <c r="N40" s="622"/>
      <c r="O40" s="639" t="s">
        <v>1240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B37B5FFC-B0EE-4238-B74B-752B95CA7619}">
      <formula1>INDIRECT(D13)</formula1>
    </dataValidation>
    <dataValidation type="list" allowBlank="1" showInputMessage="1" showErrorMessage="1" sqref="D11:E12 D29:E30 O11:P12 O29:P30" xr:uid="{E829B574-B0EB-4468-BF20-E6656C5853E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B3FF52-8D3A-4BB6-A8AB-0EA9863664BF}">
          <x14:formula1>
            <xm:f>'(参考)リスト'!$D$16:$D$18</xm:f>
          </x14:formula1>
          <xm:sqref>D13:E13 D31:E31 O13:P13 O31:P31</xm:sqref>
        </x14:dataValidation>
        <x14:dataValidation type="list" allowBlank="1" showInputMessage="1" showErrorMessage="1" xr:uid="{9AB1DDA4-C70B-4D39-9AFF-6AD9B5BB330E}">
          <x14:formula1>
            <xm:f>'(参考)リスト'!$F$16:$F$21</xm:f>
          </x14:formula1>
          <xm:sqref>E15:E16 E33:E34 P15:P16 P33:P34</xm:sqref>
        </x14:dataValidation>
        <x14:dataValidation type="list" allowBlank="1" showInputMessage="1" showErrorMessage="1" xr:uid="{52C8238D-04C1-43CF-B16F-1B6B9CA3070D}">
          <x14:formula1>
            <xm:f>'(参考)リスト'!$B$16:$B$20</xm:f>
          </x14:formula1>
          <xm:sqref>D9:E10 D27:E28 O9:P10 O27:P28</xm:sqref>
        </x14:dataValidation>
        <x14:dataValidation type="list" allowBlank="1" showInputMessage="1" showErrorMessage="1" xr:uid="{9BCCE06A-4AC1-41D9-9D92-B202A0467110}">
          <x14:formula1>
            <xm:f>'(参考)リスト'!$G$16:$G$20</xm:f>
          </x14:formula1>
          <xm:sqref>D17:E17 D35:E35 O17:P17 O35:P35</xm:sqref>
        </x14:dataValidation>
      </x14:dataValidations>
    </ext>
  </extLst>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CF127-F415-4D77-ACFB-E9A0EC794CCE}">
  <dimension ref="B1:Z45"/>
  <sheetViews>
    <sheetView showGridLines="0" showZeros="0" view="pageBreakPreview" topLeftCell="A14"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751</v>
      </c>
      <c r="E5" s="648"/>
      <c r="F5" s="663"/>
      <c r="G5" s="664"/>
      <c r="H5" s="664"/>
      <c r="I5" s="664"/>
      <c r="J5" s="664"/>
      <c r="K5" s="664"/>
      <c r="L5" s="665"/>
      <c r="M5" s="662" t="s">
        <v>51</v>
      </c>
      <c r="N5" s="662" t="s">
        <v>47</v>
      </c>
      <c r="O5" s="647" t="s">
        <v>751</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4</v>
      </c>
      <c r="E7" s="635"/>
      <c r="F7" s="656"/>
      <c r="G7" s="657"/>
      <c r="H7" s="657"/>
      <c r="I7" s="657"/>
      <c r="J7" s="657"/>
      <c r="K7" s="657"/>
      <c r="L7" s="658"/>
      <c r="M7" s="632"/>
      <c r="N7" s="632" t="s">
        <v>2</v>
      </c>
      <c r="O7" s="634">
        <v>5</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512</v>
      </c>
      <c r="E11" s="648"/>
      <c r="F11" s="656"/>
      <c r="G11" s="657"/>
      <c r="H11" s="657"/>
      <c r="I11" s="657"/>
      <c r="J11" s="657"/>
      <c r="K11" s="657"/>
      <c r="L11" s="658"/>
      <c r="M11" s="632"/>
      <c r="N11" s="632" t="s">
        <v>4</v>
      </c>
      <c r="O11" s="647" t="s">
        <v>515</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351</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559</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62</v>
      </c>
      <c r="F16" s="656"/>
      <c r="G16" s="657"/>
      <c r="H16" s="657"/>
      <c r="I16" s="657"/>
      <c r="J16" s="657"/>
      <c r="K16" s="657"/>
      <c r="L16" s="658"/>
      <c r="M16" s="654"/>
      <c r="N16" s="621" t="s">
        <v>280</v>
      </c>
      <c r="O16" s="622"/>
      <c r="P16" s="202" t="s">
        <v>790</v>
      </c>
      <c r="Q16" s="656"/>
      <c r="R16" s="657"/>
      <c r="S16" s="657"/>
      <c r="T16" s="657"/>
      <c r="U16" s="657"/>
      <c r="V16" s="657"/>
      <c r="W16" s="658"/>
    </row>
    <row r="17" spans="2:23" s="30" customFormat="1" ht="17.100000000000001" customHeight="1" x14ac:dyDescent="0.2">
      <c r="B17" s="621" t="s">
        <v>29</v>
      </c>
      <c r="C17" s="622"/>
      <c r="D17" s="655" t="s">
        <v>62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1217</v>
      </c>
      <c r="F18" s="188"/>
      <c r="G18" s="188"/>
      <c r="H18" s="188"/>
      <c r="I18" s="188"/>
      <c r="J18" s="188"/>
      <c r="K18" s="188"/>
      <c r="L18" s="189"/>
      <c r="M18" s="621" t="s">
        <v>7</v>
      </c>
      <c r="N18" s="638"/>
      <c r="O18" s="622"/>
      <c r="P18" s="238" t="s">
        <v>1219</v>
      </c>
      <c r="Q18" s="188"/>
      <c r="R18" s="188"/>
      <c r="S18" s="188"/>
      <c r="T18" s="188"/>
      <c r="U18" s="188"/>
      <c r="V18" s="188"/>
      <c r="W18" s="189"/>
    </row>
    <row r="19" spans="2:23" s="30" customFormat="1" ht="17.100000000000001" customHeight="1" x14ac:dyDescent="0.2">
      <c r="B19" s="628" t="s">
        <v>54</v>
      </c>
      <c r="C19" s="629"/>
      <c r="D19" s="630"/>
      <c r="E19" s="626" t="s">
        <v>1218</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1240</v>
      </c>
      <c r="E22" s="640"/>
      <c r="F22" s="640"/>
      <c r="G22" s="640"/>
      <c r="H22" s="640"/>
      <c r="I22" s="640"/>
      <c r="J22" s="640"/>
      <c r="K22" s="640"/>
      <c r="L22" s="641"/>
      <c r="M22" s="621" t="s">
        <v>50</v>
      </c>
      <c r="N22" s="622"/>
      <c r="O22" s="639" t="s">
        <v>1190</v>
      </c>
      <c r="P22" s="640"/>
      <c r="Q22" s="640"/>
      <c r="R22" s="640"/>
      <c r="S22" s="640"/>
      <c r="T22" s="640"/>
      <c r="U22" s="640"/>
      <c r="V22" s="640"/>
      <c r="W22" s="641"/>
    </row>
    <row r="23" spans="2:23" s="30" customFormat="1" ht="20.100000000000001" customHeight="1" x14ac:dyDescent="0.2">
      <c r="B23" s="662" t="s">
        <v>51</v>
      </c>
      <c r="C23" s="662" t="s">
        <v>47</v>
      </c>
      <c r="D23" s="647" t="s">
        <v>750</v>
      </c>
      <c r="E23" s="648"/>
      <c r="F23" s="663"/>
      <c r="G23" s="664"/>
      <c r="H23" s="664"/>
      <c r="I23" s="664"/>
      <c r="J23" s="664"/>
      <c r="K23" s="664"/>
      <c r="L23" s="665"/>
      <c r="M23" s="662" t="s">
        <v>51</v>
      </c>
      <c r="N23" s="662" t="s">
        <v>47</v>
      </c>
      <c r="O23" s="647" t="s">
        <v>750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87">
        <v>2</v>
      </c>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516</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19" t="s">
        <v>1168</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1170</v>
      </c>
      <c r="E40" s="640"/>
      <c r="F40" s="640"/>
      <c r="G40" s="640"/>
      <c r="H40" s="640"/>
      <c r="I40" s="640"/>
      <c r="J40" s="640"/>
      <c r="K40" s="640"/>
      <c r="L40" s="641"/>
      <c r="M40" s="621" t="s">
        <v>50</v>
      </c>
      <c r="N40" s="622"/>
      <c r="O40" s="639" t="s">
        <v>1170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8B9B4A5F-B786-41E6-AF22-A50073A95DD1}">
      <formula1>INDIRECT(D9)</formula1>
    </dataValidation>
    <dataValidation type="list" allowBlank="1" showInputMessage="1" showErrorMessage="1" sqref="D14:E14 D32:E32 O14:P14 O32:P32" xr:uid="{5A7F4A0E-07ED-480D-8DBC-CC0890245661}">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3452B0E-278C-48CE-9091-DA5A7510CB1C}">
          <x14:formula1>
            <xm:f>'(参考)リスト'!$G$16:$G$20</xm:f>
          </x14:formula1>
          <xm:sqref>D17:E17 D35:E35 O17:P17 O35:P35</xm:sqref>
        </x14:dataValidation>
        <x14:dataValidation type="list" allowBlank="1" showInputMessage="1" showErrorMessage="1" xr:uid="{861C4115-5C65-417C-9C33-791B245579F5}">
          <x14:formula1>
            <xm:f>'(参考)リスト'!$B$16:$B$20</xm:f>
          </x14:formula1>
          <xm:sqref>D9:E10 D27:E28 O9:P10 O27:P28</xm:sqref>
        </x14:dataValidation>
        <x14:dataValidation type="list" allowBlank="1" showInputMessage="1" showErrorMessage="1" xr:uid="{A99D9C61-EBC0-49D4-AE3A-6230F1255E58}">
          <x14:formula1>
            <xm:f>'(参考)リスト'!$F$16:$F$21</xm:f>
          </x14:formula1>
          <xm:sqref>E15:E16 E33:E34 P15:P16 P33:P34</xm:sqref>
        </x14:dataValidation>
        <x14:dataValidation type="list" allowBlank="1" showInputMessage="1" showErrorMessage="1" xr:uid="{6CD4818A-DC0C-49F7-8493-727C2FD0859A}">
          <x14:formula1>
            <xm:f>'(参考)リスト'!$D$16:$D$18</xm:f>
          </x14:formula1>
          <xm:sqref>D13:E13 D31:E31 O13:P13 O31:P31</xm:sqref>
        </x14:dataValidation>
      </x14:dataValidations>
    </ext>
  </extLst>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F5AA8-B8F4-42DE-ACA6-9C772D9E53A8}">
  <dimension ref="B1:Z45"/>
  <sheetViews>
    <sheetView showGridLines="0" showZeros="0" view="pageBreakPreview" topLeftCell="A19"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750</v>
      </c>
      <c r="E5" s="648"/>
      <c r="F5" s="663"/>
      <c r="G5" s="664"/>
      <c r="H5" s="664"/>
      <c r="I5" s="664"/>
      <c r="J5" s="664"/>
      <c r="K5" s="664"/>
      <c r="L5" s="665"/>
      <c r="M5" s="662" t="s">
        <v>51</v>
      </c>
      <c r="N5" s="662" t="s">
        <v>47</v>
      </c>
      <c r="O5" s="647" t="s">
        <v>750</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3</v>
      </c>
      <c r="E7" s="635"/>
      <c r="F7" s="656"/>
      <c r="G7" s="657"/>
      <c r="H7" s="657"/>
      <c r="I7" s="657"/>
      <c r="J7" s="657"/>
      <c r="K7" s="657"/>
      <c r="L7" s="658"/>
      <c r="M7" s="632"/>
      <c r="N7" s="632" t="s">
        <v>2</v>
      </c>
      <c r="O7" s="634">
        <v>4</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512</v>
      </c>
      <c r="E11" s="648"/>
      <c r="F11" s="656"/>
      <c r="G11" s="657"/>
      <c r="H11" s="657"/>
      <c r="I11" s="657"/>
      <c r="J11" s="657"/>
      <c r="K11" s="657"/>
      <c r="L11" s="658"/>
      <c r="M11" s="632"/>
      <c r="N11" s="632" t="s">
        <v>4</v>
      </c>
      <c r="O11" s="647" t="s">
        <v>513</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790</v>
      </c>
      <c r="F16" s="656"/>
      <c r="G16" s="657"/>
      <c r="H16" s="657"/>
      <c r="I16" s="657"/>
      <c r="J16" s="657"/>
      <c r="K16" s="657"/>
      <c r="L16" s="658"/>
      <c r="M16" s="654"/>
      <c r="N16" s="621" t="s">
        <v>280</v>
      </c>
      <c r="O16" s="622"/>
      <c r="P16" s="202" t="s">
        <v>62</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62</v>
      </c>
      <c r="P17" s="616"/>
      <c r="Q17" s="659"/>
      <c r="R17" s="660"/>
      <c r="S17" s="660"/>
      <c r="T17" s="660"/>
      <c r="U17" s="660"/>
      <c r="V17" s="660"/>
      <c r="W17" s="661"/>
    </row>
    <row r="18" spans="2:23" s="30" customFormat="1" ht="17.100000000000001" customHeight="1" x14ac:dyDescent="0.2">
      <c r="B18" s="621" t="s">
        <v>7</v>
      </c>
      <c r="C18" s="638"/>
      <c r="D18" s="638"/>
      <c r="E18" s="238" t="s">
        <v>1208</v>
      </c>
      <c r="F18" s="188"/>
      <c r="G18" s="188"/>
      <c r="H18" s="188"/>
      <c r="I18" s="188"/>
      <c r="J18" s="188"/>
      <c r="K18" s="188"/>
      <c r="L18" s="189"/>
      <c r="M18" s="621" t="s">
        <v>7</v>
      </c>
      <c r="N18" s="638"/>
      <c r="O18" s="622"/>
      <c r="P18" s="238" t="s">
        <v>1220</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1221</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1190</v>
      </c>
      <c r="E22" s="640"/>
      <c r="F22" s="640"/>
      <c r="G22" s="640"/>
      <c r="H22" s="640"/>
      <c r="I22" s="640"/>
      <c r="J22" s="640"/>
      <c r="K22" s="640"/>
      <c r="L22" s="641"/>
      <c r="M22" s="621" t="s">
        <v>50</v>
      </c>
      <c r="N22" s="622"/>
      <c r="O22" s="639" t="s">
        <v>1241</v>
      </c>
      <c r="P22" s="640"/>
      <c r="Q22" s="640"/>
      <c r="R22" s="640"/>
      <c r="S22" s="640"/>
      <c r="T22" s="640"/>
      <c r="U22" s="640"/>
      <c r="V22" s="640"/>
      <c r="W22" s="641"/>
    </row>
    <row r="23" spans="2:23" s="30" customFormat="1" ht="20.100000000000001" customHeight="1" x14ac:dyDescent="0.2">
      <c r="B23" s="662" t="s">
        <v>51</v>
      </c>
      <c r="C23" s="662" t="s">
        <v>47</v>
      </c>
      <c r="D23" s="647" t="s">
        <v>750</v>
      </c>
      <c r="E23" s="648"/>
      <c r="F23" s="663"/>
      <c r="G23" s="664"/>
      <c r="H23" s="664"/>
      <c r="I23" s="664"/>
      <c r="J23" s="664"/>
      <c r="K23" s="664"/>
      <c r="L23" s="665"/>
      <c r="M23" s="662" t="s">
        <v>51</v>
      </c>
      <c r="N23" s="662" t="s">
        <v>47</v>
      </c>
      <c r="O23" s="647" t="s">
        <v>750</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5</v>
      </c>
      <c r="E25" s="635"/>
      <c r="F25" s="656"/>
      <c r="G25" s="657"/>
      <c r="H25" s="657"/>
      <c r="I25" s="657"/>
      <c r="J25" s="657"/>
      <c r="K25" s="657"/>
      <c r="L25" s="658"/>
      <c r="M25" s="632"/>
      <c r="N25" s="632" t="s">
        <v>2</v>
      </c>
      <c r="O25" s="687">
        <v>6</v>
      </c>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513</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351</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559</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62</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62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1177</v>
      </c>
      <c r="F36" s="188"/>
      <c r="G36" s="188"/>
      <c r="H36" s="188"/>
      <c r="I36" s="188"/>
      <c r="J36" s="188"/>
      <c r="K36" s="188"/>
      <c r="L36" s="189"/>
      <c r="M36" s="621" t="s">
        <v>7</v>
      </c>
      <c r="N36" s="638"/>
      <c r="O36" s="622"/>
      <c r="P36" s="219" t="s">
        <v>1168</v>
      </c>
      <c r="Q36" s="188"/>
      <c r="R36" s="188"/>
      <c r="S36" s="188"/>
      <c r="T36" s="188"/>
      <c r="U36" s="188"/>
      <c r="V36" s="188"/>
      <c r="W36" s="189"/>
    </row>
    <row r="37" spans="2:24" s="30" customFormat="1" ht="17.100000000000001" customHeight="1" x14ac:dyDescent="0.2">
      <c r="B37" s="628" t="s">
        <v>54</v>
      </c>
      <c r="C37" s="629"/>
      <c r="D37" s="630"/>
      <c r="E37" s="626" t="s">
        <v>1178</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1240</v>
      </c>
      <c r="E40" s="640"/>
      <c r="F40" s="640"/>
      <c r="G40" s="640"/>
      <c r="H40" s="640"/>
      <c r="I40" s="640"/>
      <c r="J40" s="640"/>
      <c r="K40" s="640"/>
      <c r="L40" s="641"/>
      <c r="M40" s="621" t="s">
        <v>50</v>
      </c>
      <c r="N40" s="622"/>
      <c r="O40" s="639" t="s">
        <v>1170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B8B5621F-B320-47D2-85F9-0BB11C1E0BD4}">
      <formula1>INDIRECT(D13)</formula1>
    </dataValidation>
    <dataValidation type="list" allowBlank="1" showInputMessage="1" showErrorMessage="1" sqref="D11:E12 D29:E30 O11:P12 O29:P30" xr:uid="{654BE8E2-7F93-40B6-8EB7-9FA62725C7A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27E25C1-CD42-44CF-A889-E5A9A0B93A11}">
          <x14:formula1>
            <xm:f>'(参考)リスト'!$D$16:$D$18</xm:f>
          </x14:formula1>
          <xm:sqref>D13:E13 D31:E31 O13:P13 O31:P31</xm:sqref>
        </x14:dataValidation>
        <x14:dataValidation type="list" allowBlank="1" showInputMessage="1" showErrorMessage="1" xr:uid="{B2D9D475-8004-4D71-B39D-C85E289FB95C}">
          <x14:formula1>
            <xm:f>'(参考)リスト'!$F$16:$F$21</xm:f>
          </x14:formula1>
          <xm:sqref>E15:E16 E33:E34 P15:P16 P33:P34</xm:sqref>
        </x14:dataValidation>
        <x14:dataValidation type="list" allowBlank="1" showInputMessage="1" showErrorMessage="1" xr:uid="{D83633EA-DD40-441C-A85A-0A1ECAAB09D0}">
          <x14:formula1>
            <xm:f>'(参考)リスト'!$B$16:$B$20</xm:f>
          </x14:formula1>
          <xm:sqref>D9:E10 D27:E28 O9:P10 O27:P28</xm:sqref>
        </x14:dataValidation>
        <x14:dataValidation type="list" allowBlank="1" showInputMessage="1" showErrorMessage="1" xr:uid="{A42002E8-342B-4AD2-9074-7DA5B0BA1E1D}">
          <x14:formula1>
            <xm:f>'(参考)リスト'!$G$16:$G$20</xm:f>
          </x14:formula1>
          <xm:sqref>D17:E17 D35:E35 O17:P17 O35:P35</xm:sqref>
        </x14:dataValidation>
      </x14:dataValidations>
    </ext>
  </extLst>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E8677-1695-4D26-8C25-58D03F350513}">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749</v>
      </c>
      <c r="E5" s="648"/>
      <c r="F5" s="663"/>
      <c r="G5" s="664"/>
      <c r="H5" s="664"/>
      <c r="I5" s="664"/>
      <c r="J5" s="664"/>
      <c r="K5" s="664"/>
      <c r="L5" s="665"/>
      <c r="M5" s="662" t="s">
        <v>51</v>
      </c>
      <c r="N5" s="662" t="s">
        <v>47</v>
      </c>
      <c r="O5" s="647" t="s">
        <v>749</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512</v>
      </c>
      <c r="E11" s="648"/>
      <c r="F11" s="656"/>
      <c r="G11" s="657"/>
      <c r="H11" s="657"/>
      <c r="I11" s="657"/>
      <c r="J11" s="657"/>
      <c r="K11" s="657"/>
      <c r="L11" s="658"/>
      <c r="M11" s="632"/>
      <c r="N11" s="632" t="s">
        <v>4</v>
      </c>
      <c r="O11" s="647" t="s">
        <v>517</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776</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776</v>
      </c>
      <c r="P17" s="616"/>
      <c r="Q17" s="659"/>
      <c r="R17" s="660"/>
      <c r="S17" s="660"/>
      <c r="T17" s="660"/>
      <c r="U17" s="660"/>
      <c r="V17" s="660"/>
      <c r="W17" s="661"/>
    </row>
    <row r="18" spans="2:23" s="30" customFormat="1" ht="17.100000000000001" customHeight="1" x14ac:dyDescent="0.2">
      <c r="B18" s="621" t="s">
        <v>7</v>
      </c>
      <c r="C18" s="638"/>
      <c r="D18" s="638"/>
      <c r="E18" s="219" t="s">
        <v>1168</v>
      </c>
      <c r="F18" s="188"/>
      <c r="G18" s="188"/>
      <c r="H18" s="188"/>
      <c r="I18" s="188"/>
      <c r="J18" s="188"/>
      <c r="K18" s="188"/>
      <c r="L18" s="189"/>
      <c r="M18" s="621" t="s">
        <v>7</v>
      </c>
      <c r="N18" s="638"/>
      <c r="O18" s="622"/>
      <c r="P18" s="219" t="s">
        <v>1168</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1169</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1170</v>
      </c>
      <c r="E22" s="640"/>
      <c r="F22" s="640"/>
      <c r="G22" s="640"/>
      <c r="H22" s="640"/>
      <c r="I22" s="640"/>
      <c r="J22" s="640"/>
      <c r="K22" s="640"/>
      <c r="L22" s="641"/>
      <c r="M22" s="621" t="s">
        <v>50</v>
      </c>
      <c r="N22" s="622"/>
      <c r="O22" s="639" t="s">
        <v>1170</v>
      </c>
      <c r="P22" s="640"/>
      <c r="Q22" s="640"/>
      <c r="R22" s="640"/>
      <c r="S22" s="640"/>
      <c r="T22" s="640"/>
      <c r="U22" s="640"/>
      <c r="V22" s="640"/>
      <c r="W22" s="641"/>
    </row>
    <row r="23" spans="2:23" s="30" customFormat="1" ht="20.100000000000001" customHeight="1" x14ac:dyDescent="0.2">
      <c r="B23" s="662" t="s">
        <v>51</v>
      </c>
      <c r="C23" s="662" t="s">
        <v>47</v>
      </c>
      <c r="D23" s="647" t="s">
        <v>749</v>
      </c>
      <c r="E23" s="648"/>
      <c r="F23" s="663"/>
      <c r="G23" s="664"/>
      <c r="H23" s="664"/>
      <c r="I23" s="664"/>
      <c r="J23" s="664"/>
      <c r="K23" s="664"/>
      <c r="L23" s="665"/>
      <c r="M23" s="662" t="s">
        <v>51</v>
      </c>
      <c r="N23" s="662" t="s">
        <v>47</v>
      </c>
      <c r="O23" s="647" t="s">
        <v>749</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87">
        <v>4</v>
      </c>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515</v>
      </c>
      <c r="E29" s="648"/>
      <c r="F29" s="656"/>
      <c r="G29" s="657"/>
      <c r="H29" s="657"/>
      <c r="I29" s="657"/>
      <c r="J29" s="657"/>
      <c r="K29" s="657"/>
      <c r="L29" s="658"/>
      <c r="M29" s="632"/>
      <c r="N29" s="632" t="s">
        <v>4</v>
      </c>
      <c r="O29" s="647" t="s">
        <v>509</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19" t="s">
        <v>1168</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1170</v>
      </c>
      <c r="E40" s="640"/>
      <c r="F40" s="640"/>
      <c r="G40" s="640"/>
      <c r="H40" s="640"/>
      <c r="I40" s="640"/>
      <c r="J40" s="640"/>
      <c r="K40" s="640"/>
      <c r="L40" s="641"/>
      <c r="M40" s="621" t="s">
        <v>50</v>
      </c>
      <c r="N40" s="622"/>
      <c r="O40" s="639" t="s">
        <v>1170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C1286E6D-0CE5-4C03-AC1F-BF58BD0CB901}">
      <formula1>INDIRECT(D9)</formula1>
    </dataValidation>
    <dataValidation type="list" allowBlank="1" showInputMessage="1" showErrorMessage="1" sqref="D14:E14 D32:E32 O14:P14 O32:P32" xr:uid="{24D38400-8FB0-4D64-8801-45BE1BAFDFF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B7810F7-56CE-489C-92FA-D00CD7D7BE7C}">
          <x14:formula1>
            <xm:f>'(参考)リスト'!$G$16:$G$20</xm:f>
          </x14:formula1>
          <xm:sqref>D17:E17 D35:E35 O17:P17 O35:P35</xm:sqref>
        </x14:dataValidation>
        <x14:dataValidation type="list" allowBlank="1" showInputMessage="1" showErrorMessage="1" xr:uid="{811EFF34-263A-4371-81FD-84E3EB85521A}">
          <x14:formula1>
            <xm:f>'(参考)リスト'!$B$16:$B$20</xm:f>
          </x14:formula1>
          <xm:sqref>D9:E10 D27:E28 O9:P10 O27:P28</xm:sqref>
        </x14:dataValidation>
        <x14:dataValidation type="list" allowBlank="1" showInputMessage="1" showErrorMessage="1" xr:uid="{15484CB7-2DE3-49F9-A426-1B0EA4A88E9B}">
          <x14:formula1>
            <xm:f>'(参考)リスト'!$F$16:$F$21</xm:f>
          </x14:formula1>
          <xm:sqref>E15:E16 E33:E34 P15:P16 P33:P34</xm:sqref>
        </x14:dataValidation>
        <x14:dataValidation type="list" allowBlank="1" showInputMessage="1" showErrorMessage="1" xr:uid="{081CC801-E31D-4969-B8B9-DEABDA98C9B0}">
          <x14:formula1>
            <xm:f>'(参考)リスト'!$D$16:$D$18</xm:f>
          </x14:formula1>
          <xm:sqref>D13:E13 D31:E31 O13:P13 O31:P31</xm:sqref>
        </x14:dataValidation>
      </x14:dataValidations>
    </ext>
  </extLst>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8F596-CBA5-4272-A8B1-6A97C491B249}">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748</v>
      </c>
      <c r="E5" s="648"/>
      <c r="F5" s="663"/>
      <c r="G5" s="664"/>
      <c r="H5" s="664"/>
      <c r="I5" s="664"/>
      <c r="J5" s="664"/>
      <c r="K5" s="664"/>
      <c r="L5" s="665"/>
      <c r="M5" s="662" t="s">
        <v>51</v>
      </c>
      <c r="N5" s="662" t="s">
        <v>47</v>
      </c>
      <c r="O5" s="647" t="s">
        <v>748</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510</v>
      </c>
      <c r="E11" s="648"/>
      <c r="F11" s="656"/>
      <c r="G11" s="657"/>
      <c r="H11" s="657"/>
      <c r="I11" s="657"/>
      <c r="J11" s="657"/>
      <c r="K11" s="657"/>
      <c r="L11" s="658"/>
      <c r="M11" s="632"/>
      <c r="N11" s="632" t="s">
        <v>4</v>
      </c>
      <c r="O11" s="647" t="s">
        <v>511</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351</v>
      </c>
      <c r="P13" s="652"/>
      <c r="Q13" s="656"/>
      <c r="R13" s="657"/>
      <c r="S13" s="657"/>
      <c r="T13" s="657"/>
      <c r="U13" s="657"/>
      <c r="V13" s="657"/>
      <c r="W13" s="658"/>
    </row>
    <row r="14" spans="2:26" s="30" customFormat="1" ht="17.100000000000001" customHeight="1" x14ac:dyDescent="0.2">
      <c r="B14" s="621" t="s">
        <v>49</v>
      </c>
      <c r="C14" s="622"/>
      <c r="D14" s="651" t="s">
        <v>352</v>
      </c>
      <c r="E14" s="652"/>
      <c r="F14" s="656"/>
      <c r="G14" s="657"/>
      <c r="H14" s="657"/>
      <c r="I14" s="657"/>
      <c r="J14" s="657"/>
      <c r="K14" s="657"/>
      <c r="L14" s="658"/>
      <c r="M14" s="621" t="s">
        <v>49</v>
      </c>
      <c r="N14" s="622"/>
      <c r="O14" s="651" t="s">
        <v>559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t="s">
        <v>62</v>
      </c>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t="s">
        <v>62</v>
      </c>
      <c r="P17" s="616"/>
      <c r="Q17" s="659"/>
      <c r="R17" s="660"/>
      <c r="S17" s="660"/>
      <c r="T17" s="660"/>
      <c r="U17" s="660"/>
      <c r="V17" s="660"/>
      <c r="W17" s="661"/>
    </row>
    <row r="18" spans="2:23" s="30" customFormat="1" ht="17.100000000000001" customHeight="1" x14ac:dyDescent="0.2">
      <c r="B18" s="621" t="s">
        <v>7</v>
      </c>
      <c r="C18" s="638"/>
      <c r="D18" s="638"/>
      <c r="E18" s="219" t="s">
        <v>1168</v>
      </c>
      <c r="F18" s="188"/>
      <c r="G18" s="188"/>
      <c r="H18" s="188"/>
      <c r="I18" s="188"/>
      <c r="J18" s="188"/>
      <c r="K18" s="188"/>
      <c r="L18" s="189"/>
      <c r="M18" s="621" t="s">
        <v>7</v>
      </c>
      <c r="N18" s="638"/>
      <c r="O18" s="622"/>
      <c r="P18" s="238" t="s">
        <v>1222</v>
      </c>
      <c r="Q18" s="188"/>
      <c r="R18" s="188"/>
      <c r="S18" s="188"/>
      <c r="T18" s="188"/>
      <c r="U18" s="188"/>
      <c r="V18" s="188"/>
      <c r="W18" s="189"/>
    </row>
    <row r="19" spans="2:23" s="30" customFormat="1" ht="17.100000000000001" customHeight="1" x14ac:dyDescent="0.2">
      <c r="B19" s="628" t="s">
        <v>54</v>
      </c>
      <c r="C19" s="629"/>
      <c r="D19" s="630"/>
      <c r="E19" s="626" t="s">
        <v>1169</v>
      </c>
      <c r="F19" s="627"/>
      <c r="G19" s="627"/>
      <c r="H19" s="627"/>
      <c r="I19" s="627"/>
      <c r="J19" s="627"/>
      <c r="K19" s="627"/>
      <c r="L19" s="631"/>
      <c r="M19" s="628" t="s">
        <v>54</v>
      </c>
      <c r="N19" s="629"/>
      <c r="O19" s="630"/>
      <c r="P19" s="626" t="s">
        <v>1223</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1170</v>
      </c>
      <c r="E22" s="640"/>
      <c r="F22" s="640"/>
      <c r="G22" s="640"/>
      <c r="H22" s="640"/>
      <c r="I22" s="640"/>
      <c r="J22" s="640"/>
      <c r="K22" s="640"/>
      <c r="L22" s="641"/>
      <c r="M22" s="621" t="s">
        <v>50</v>
      </c>
      <c r="N22" s="622"/>
      <c r="O22" s="639" t="s">
        <v>1240</v>
      </c>
      <c r="P22" s="640"/>
      <c r="Q22" s="640"/>
      <c r="R22" s="640"/>
      <c r="S22" s="640"/>
      <c r="T22" s="640"/>
      <c r="U22" s="640"/>
      <c r="V22" s="640"/>
      <c r="W22" s="641"/>
    </row>
    <row r="23" spans="2:23" s="30" customFormat="1" ht="20.100000000000001" customHeight="1" x14ac:dyDescent="0.2">
      <c r="B23" s="662" t="s">
        <v>51</v>
      </c>
      <c r="C23" s="662" t="s">
        <v>47</v>
      </c>
      <c r="D23" s="647" t="s">
        <v>747</v>
      </c>
      <c r="E23" s="648"/>
      <c r="F23" s="663"/>
      <c r="G23" s="664"/>
      <c r="H23" s="664"/>
      <c r="I23" s="664"/>
      <c r="J23" s="664"/>
      <c r="K23" s="664"/>
      <c r="L23" s="665"/>
      <c r="M23" s="662" t="s">
        <v>51</v>
      </c>
      <c r="N23" s="662" t="s">
        <v>47</v>
      </c>
      <c r="O23" s="647" t="s">
        <v>746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1</v>
      </c>
      <c r="E25" s="635"/>
      <c r="F25" s="656"/>
      <c r="G25" s="657"/>
      <c r="H25" s="657"/>
      <c r="I25" s="657"/>
      <c r="J25" s="657"/>
      <c r="K25" s="657"/>
      <c r="L25" s="658"/>
      <c r="M25" s="632"/>
      <c r="N25" s="632" t="s">
        <v>2</v>
      </c>
      <c r="O25" s="687">
        <v>1</v>
      </c>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510</v>
      </c>
      <c r="E29" s="648"/>
      <c r="F29" s="656"/>
      <c r="G29" s="657"/>
      <c r="H29" s="657"/>
      <c r="I29" s="657"/>
      <c r="J29" s="657"/>
      <c r="K29" s="657"/>
      <c r="L29" s="658"/>
      <c r="M29" s="632"/>
      <c r="N29" s="632" t="s">
        <v>4</v>
      </c>
      <c r="O29" s="647" t="s">
        <v>512</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776</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776</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19" t="s">
        <v>1168</v>
      </c>
      <c r="F36" s="188"/>
      <c r="G36" s="188"/>
      <c r="H36" s="188"/>
      <c r="I36" s="188"/>
      <c r="J36" s="188"/>
      <c r="K36" s="188"/>
      <c r="L36" s="189"/>
      <c r="M36" s="621" t="s">
        <v>7</v>
      </c>
      <c r="N36" s="638"/>
      <c r="O36" s="622"/>
      <c r="P36" s="238" t="s">
        <v>1224</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1170</v>
      </c>
      <c r="E40" s="640"/>
      <c r="F40" s="640"/>
      <c r="G40" s="640"/>
      <c r="H40" s="640"/>
      <c r="I40" s="640"/>
      <c r="J40" s="640"/>
      <c r="K40" s="640"/>
      <c r="L40" s="641"/>
      <c r="M40" s="621" t="s">
        <v>50</v>
      </c>
      <c r="N40" s="622"/>
      <c r="O40" s="639" t="s">
        <v>1201</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C60F3A64-E27A-45D8-86FD-80493CA0771B}">
      <formula1>INDIRECT(D13)</formula1>
    </dataValidation>
    <dataValidation type="list" allowBlank="1" showInputMessage="1" showErrorMessage="1" sqref="D11:E12 D29:E30 O11:P12 O29:P30" xr:uid="{5BADE47E-F869-431B-9323-7F5FE0F266D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E02BC6A-6E9F-48D6-BF3F-176B332B79E8}">
          <x14:formula1>
            <xm:f>'(参考)リスト'!$D$16:$D$18</xm:f>
          </x14:formula1>
          <xm:sqref>D13:E13 D31:E31 O13:P13 O31:P31</xm:sqref>
        </x14:dataValidation>
        <x14:dataValidation type="list" allowBlank="1" showInputMessage="1" showErrorMessage="1" xr:uid="{6600FF56-0CCB-4240-8BD8-6CF584AB67BF}">
          <x14:formula1>
            <xm:f>'(参考)リスト'!$F$16:$F$21</xm:f>
          </x14:formula1>
          <xm:sqref>E15:E16 E33:E34 P15:P16 P33:P34</xm:sqref>
        </x14:dataValidation>
        <x14:dataValidation type="list" allowBlank="1" showInputMessage="1" showErrorMessage="1" xr:uid="{4BECB1F0-4343-4DCC-AAB3-D2F807B42A39}">
          <x14:formula1>
            <xm:f>'(参考)リスト'!$B$16:$B$20</xm:f>
          </x14:formula1>
          <xm:sqref>D9:E10 D27:E28 O9:P10 O27:P28</xm:sqref>
        </x14:dataValidation>
        <x14:dataValidation type="list" allowBlank="1" showInputMessage="1" showErrorMessage="1" xr:uid="{2FF15654-3EB4-4C77-AC8D-89CB5BE812E2}">
          <x14:formula1>
            <xm:f>'(参考)リスト'!$G$16:$G$20</xm:f>
          </x14:formula1>
          <xm:sqref>D17:E17 D35:E35 O17:P17 O35:P35</xm:sqref>
        </x14:dataValidation>
      </x14:dataValidations>
    </ext>
  </extLst>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239F4-C741-492C-944D-CE9F70AABC49}">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746</v>
      </c>
      <c r="E5" s="648"/>
      <c r="F5" s="663"/>
      <c r="G5" s="664"/>
      <c r="H5" s="664"/>
      <c r="I5" s="664"/>
      <c r="J5" s="664"/>
      <c r="K5" s="664"/>
      <c r="L5" s="665"/>
      <c r="M5" s="662" t="s">
        <v>51</v>
      </c>
      <c r="N5" s="662" t="s">
        <v>47</v>
      </c>
      <c r="O5" s="647" t="s">
        <v>746</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2</v>
      </c>
      <c r="E7" s="635"/>
      <c r="F7" s="656"/>
      <c r="G7" s="657"/>
      <c r="H7" s="657"/>
      <c r="I7" s="657"/>
      <c r="J7" s="657"/>
      <c r="K7" s="657"/>
      <c r="L7" s="658"/>
      <c r="M7" s="632"/>
      <c r="N7" s="632" t="s">
        <v>2</v>
      </c>
      <c r="O7" s="634">
        <v>3</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513</v>
      </c>
      <c r="E11" s="648"/>
      <c r="F11" s="656"/>
      <c r="G11" s="657"/>
      <c r="H11" s="657"/>
      <c r="I11" s="657"/>
      <c r="J11" s="657"/>
      <c r="K11" s="657"/>
      <c r="L11" s="658"/>
      <c r="M11" s="632"/>
      <c r="N11" s="632" t="s">
        <v>4</v>
      </c>
      <c r="O11" s="647" t="s">
        <v>513</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351</v>
      </c>
      <c r="E13" s="652"/>
      <c r="F13" s="656"/>
      <c r="G13" s="657"/>
      <c r="H13" s="657"/>
      <c r="I13" s="657"/>
      <c r="J13" s="657"/>
      <c r="K13" s="657"/>
      <c r="L13" s="658"/>
      <c r="M13" s="621" t="s">
        <v>5</v>
      </c>
      <c r="N13" s="622"/>
      <c r="O13" s="651" t="s">
        <v>351</v>
      </c>
      <c r="P13" s="652"/>
      <c r="Q13" s="656"/>
      <c r="R13" s="657"/>
      <c r="S13" s="657"/>
      <c r="T13" s="657"/>
      <c r="U13" s="657"/>
      <c r="V13" s="657"/>
      <c r="W13" s="658"/>
    </row>
    <row r="14" spans="2:26" s="30" customFormat="1" ht="17.100000000000001" customHeight="1" x14ac:dyDescent="0.2">
      <c r="B14" s="621" t="s">
        <v>49</v>
      </c>
      <c r="C14" s="622"/>
      <c r="D14" s="651" t="s">
        <v>559</v>
      </c>
      <c r="E14" s="652"/>
      <c r="F14" s="656"/>
      <c r="G14" s="657"/>
      <c r="H14" s="657"/>
      <c r="I14" s="657"/>
      <c r="J14" s="657"/>
      <c r="K14" s="657"/>
      <c r="L14" s="658"/>
      <c r="M14" s="621" t="s">
        <v>49</v>
      </c>
      <c r="N14" s="622"/>
      <c r="O14" s="651" t="s">
        <v>559</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62</v>
      </c>
      <c r="F16" s="656"/>
      <c r="G16" s="657"/>
      <c r="H16" s="657"/>
      <c r="I16" s="657"/>
      <c r="J16" s="657"/>
      <c r="K16" s="657"/>
      <c r="L16" s="658"/>
      <c r="M16" s="654"/>
      <c r="N16" s="621" t="s">
        <v>280</v>
      </c>
      <c r="O16" s="622"/>
      <c r="P16" s="202" t="s">
        <v>62</v>
      </c>
      <c r="Q16" s="656"/>
      <c r="R16" s="657"/>
      <c r="S16" s="657"/>
      <c r="T16" s="657"/>
      <c r="U16" s="657"/>
      <c r="V16" s="657"/>
      <c r="W16" s="658"/>
    </row>
    <row r="17" spans="2:23" s="30" customFormat="1" ht="17.100000000000001" customHeight="1" x14ac:dyDescent="0.2">
      <c r="B17" s="621" t="s">
        <v>29</v>
      </c>
      <c r="C17" s="622"/>
      <c r="D17" s="655" t="s">
        <v>62</v>
      </c>
      <c r="E17" s="616"/>
      <c r="F17" s="659"/>
      <c r="G17" s="660"/>
      <c r="H17" s="660"/>
      <c r="I17" s="660"/>
      <c r="J17" s="660"/>
      <c r="K17" s="660"/>
      <c r="L17" s="661"/>
      <c r="M17" s="621" t="s">
        <v>29</v>
      </c>
      <c r="N17" s="622"/>
      <c r="O17" s="655" t="s">
        <v>62</v>
      </c>
      <c r="P17" s="616"/>
      <c r="Q17" s="659"/>
      <c r="R17" s="660"/>
      <c r="S17" s="660"/>
      <c r="T17" s="660"/>
      <c r="U17" s="660"/>
      <c r="V17" s="660"/>
      <c r="W17" s="661"/>
    </row>
    <row r="18" spans="2:23" s="30" customFormat="1" ht="17.100000000000001" customHeight="1" x14ac:dyDescent="0.2">
      <c r="B18" s="621" t="s">
        <v>7</v>
      </c>
      <c r="C18" s="638"/>
      <c r="D18" s="638"/>
      <c r="E18" s="238" t="s">
        <v>1225</v>
      </c>
      <c r="F18" s="188"/>
      <c r="G18" s="188"/>
      <c r="H18" s="188"/>
      <c r="I18" s="188"/>
      <c r="J18" s="188"/>
      <c r="K18" s="188"/>
      <c r="L18" s="189"/>
      <c r="M18" s="621" t="s">
        <v>7</v>
      </c>
      <c r="N18" s="638"/>
      <c r="O18" s="622"/>
      <c r="P18" s="238" t="s">
        <v>1227</v>
      </c>
      <c r="Q18" s="188"/>
      <c r="R18" s="188"/>
      <c r="S18" s="188"/>
      <c r="T18" s="188"/>
      <c r="U18" s="188"/>
      <c r="V18" s="188"/>
      <c r="W18" s="189"/>
    </row>
    <row r="19" spans="2:23" s="30" customFormat="1" ht="17.100000000000001" customHeight="1" x14ac:dyDescent="0.2">
      <c r="B19" s="628" t="s">
        <v>54</v>
      </c>
      <c r="C19" s="629"/>
      <c r="D19" s="630"/>
      <c r="E19" s="626" t="s">
        <v>1226</v>
      </c>
      <c r="F19" s="627"/>
      <c r="G19" s="627"/>
      <c r="H19" s="627"/>
      <c r="I19" s="627"/>
      <c r="J19" s="627"/>
      <c r="K19" s="627"/>
      <c r="L19" s="631"/>
      <c r="M19" s="628" t="s">
        <v>54</v>
      </c>
      <c r="N19" s="629"/>
      <c r="O19" s="630"/>
      <c r="P19" s="626" t="s">
        <v>1228</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1240</v>
      </c>
      <c r="E22" s="640"/>
      <c r="F22" s="640"/>
      <c r="G22" s="640"/>
      <c r="H22" s="640"/>
      <c r="I22" s="640"/>
      <c r="J22" s="640"/>
      <c r="K22" s="640"/>
      <c r="L22" s="641"/>
      <c r="M22" s="621" t="s">
        <v>50</v>
      </c>
      <c r="N22" s="622"/>
      <c r="O22" s="639" t="s">
        <v>1240</v>
      </c>
      <c r="P22" s="640"/>
      <c r="Q22" s="640"/>
      <c r="R22" s="640"/>
      <c r="S22" s="640"/>
      <c r="T22" s="640"/>
      <c r="U22" s="640"/>
      <c r="V22" s="640"/>
      <c r="W22" s="641"/>
    </row>
    <row r="23" spans="2:23" s="30" customFormat="1" ht="20.100000000000001" customHeight="1" x14ac:dyDescent="0.2">
      <c r="B23" s="662" t="s">
        <v>51</v>
      </c>
      <c r="C23" s="662" t="s">
        <v>47</v>
      </c>
      <c r="D23" s="647" t="s">
        <v>746</v>
      </c>
      <c r="E23" s="648"/>
      <c r="F23" s="663"/>
      <c r="G23" s="664"/>
      <c r="H23" s="664"/>
      <c r="I23" s="664"/>
      <c r="J23" s="664"/>
      <c r="K23" s="664"/>
      <c r="L23" s="665"/>
      <c r="M23" s="662" t="s">
        <v>51</v>
      </c>
      <c r="N23" s="662" t="s">
        <v>47</v>
      </c>
      <c r="O23" s="647" t="s">
        <v>746</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4</v>
      </c>
      <c r="E25" s="635"/>
      <c r="F25" s="656"/>
      <c r="G25" s="657"/>
      <c r="H25" s="657"/>
      <c r="I25" s="657"/>
      <c r="J25" s="657"/>
      <c r="K25" s="657"/>
      <c r="L25" s="658"/>
      <c r="M25" s="632"/>
      <c r="N25" s="632" t="s">
        <v>2</v>
      </c>
      <c r="O25" s="687">
        <v>5</v>
      </c>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513</v>
      </c>
      <c r="E29" s="648"/>
      <c r="F29" s="656"/>
      <c r="G29" s="657"/>
      <c r="H29" s="657"/>
      <c r="I29" s="657"/>
      <c r="J29" s="657"/>
      <c r="K29" s="657"/>
      <c r="L29" s="658"/>
      <c r="M29" s="632"/>
      <c r="N29" s="632" t="s">
        <v>4</v>
      </c>
      <c r="O29" s="647" t="s">
        <v>517</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781</v>
      </c>
      <c r="F34" s="656"/>
      <c r="G34" s="657"/>
      <c r="H34" s="657"/>
      <c r="I34" s="657"/>
      <c r="J34" s="657"/>
      <c r="K34" s="657"/>
      <c r="L34" s="658"/>
      <c r="M34" s="654"/>
      <c r="N34" s="621" t="s">
        <v>280</v>
      </c>
      <c r="O34" s="622"/>
      <c r="P34" s="202" t="s">
        <v>790</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782</v>
      </c>
      <c r="P35" s="616"/>
      <c r="Q35" s="659"/>
      <c r="R35" s="660"/>
      <c r="S35" s="660"/>
      <c r="T35" s="660"/>
      <c r="U35" s="660"/>
      <c r="V35" s="660"/>
      <c r="W35" s="661"/>
    </row>
    <row r="36" spans="2:24" s="30" customFormat="1" ht="17.100000000000001" customHeight="1" x14ac:dyDescent="0.2">
      <c r="B36" s="621" t="s">
        <v>7</v>
      </c>
      <c r="C36" s="638"/>
      <c r="D36" s="638"/>
      <c r="E36" s="238" t="s">
        <v>1184</v>
      </c>
      <c r="F36" s="188"/>
      <c r="G36" s="188"/>
      <c r="H36" s="188"/>
      <c r="I36" s="188"/>
      <c r="J36" s="188"/>
      <c r="K36" s="188"/>
      <c r="L36" s="189"/>
      <c r="M36" s="621" t="s">
        <v>7</v>
      </c>
      <c r="N36" s="638"/>
      <c r="O36" s="622"/>
      <c r="P36" s="238" t="s">
        <v>1184</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1264</v>
      </c>
      <c r="E40" s="640"/>
      <c r="F40" s="640"/>
      <c r="G40" s="640"/>
      <c r="H40" s="640"/>
      <c r="I40" s="640"/>
      <c r="J40" s="640"/>
      <c r="K40" s="640"/>
      <c r="L40" s="641"/>
      <c r="M40" s="621" t="s">
        <v>50</v>
      </c>
      <c r="N40" s="622"/>
      <c r="O40" s="639" t="s">
        <v>1190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091BA78C-28BB-47E4-9762-7E89B42572AD}">
      <formula1>INDIRECT(D9)</formula1>
    </dataValidation>
    <dataValidation type="list" allowBlank="1" showInputMessage="1" showErrorMessage="1" sqref="D14:E14 D32:E32 O14:P14 O32:P32" xr:uid="{24AFFEB4-D21D-4CD6-8607-160217BBCFC6}">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2D9A23-6105-495A-B34B-2C39FDF5157A}">
          <x14:formula1>
            <xm:f>'(参考)リスト'!$G$16:$G$20</xm:f>
          </x14:formula1>
          <xm:sqref>D17:E17 D35:E35 O17:P17 O35:P35</xm:sqref>
        </x14:dataValidation>
        <x14:dataValidation type="list" allowBlank="1" showInputMessage="1" showErrorMessage="1" xr:uid="{D5665275-A7ED-47B4-BD39-9CB6A3BFA67E}">
          <x14:formula1>
            <xm:f>'(参考)リスト'!$B$16:$B$20</xm:f>
          </x14:formula1>
          <xm:sqref>D9:E10 D27:E28 O9:P10 O27:P28</xm:sqref>
        </x14:dataValidation>
        <x14:dataValidation type="list" allowBlank="1" showInputMessage="1" showErrorMessage="1" xr:uid="{6D948014-AF3E-41E4-9BEF-575CB10B9932}">
          <x14:formula1>
            <xm:f>'(参考)リスト'!$F$16:$F$21</xm:f>
          </x14:formula1>
          <xm:sqref>E15:E16 E33:E34 P15:P16 P33:P34</xm:sqref>
        </x14:dataValidation>
        <x14:dataValidation type="list" allowBlank="1" showInputMessage="1" showErrorMessage="1" xr:uid="{76DFBAC0-C515-4286-8EA5-D9438D150512}">
          <x14:formula1>
            <xm:f>'(参考)リスト'!$D$16:$D$18</xm:f>
          </x14:formula1>
          <xm:sqref>D13:E13 D31:E31 O13:P13 O31:P31</xm:sqref>
        </x14:dataValidation>
      </x14:dataValidations>
    </ext>
  </extLst>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B575E-DD65-4EBF-99E3-38D812E5AFEB}">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745</v>
      </c>
      <c r="E5" s="648"/>
      <c r="F5" s="663"/>
      <c r="G5" s="664"/>
      <c r="H5" s="664"/>
      <c r="I5" s="664"/>
      <c r="J5" s="664"/>
      <c r="K5" s="664"/>
      <c r="L5" s="665"/>
      <c r="M5" s="662" t="s">
        <v>51</v>
      </c>
      <c r="N5" s="662" t="s">
        <v>47</v>
      </c>
      <c r="O5" s="647" t="s">
        <v>745</v>
      </c>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v>
      </c>
      <c r="E7" s="635"/>
      <c r="F7" s="656"/>
      <c r="G7" s="657"/>
      <c r="H7" s="657"/>
      <c r="I7" s="657"/>
      <c r="J7" s="657"/>
      <c r="K7" s="657"/>
      <c r="L7" s="658"/>
      <c r="M7" s="632"/>
      <c r="N7" s="632" t="s">
        <v>2</v>
      </c>
      <c r="O7" s="634">
        <v>2</v>
      </c>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t="s">
        <v>561</v>
      </c>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516</v>
      </c>
      <c r="E11" s="648"/>
      <c r="F11" s="656"/>
      <c r="G11" s="657"/>
      <c r="H11" s="657"/>
      <c r="I11" s="657"/>
      <c r="J11" s="657"/>
      <c r="K11" s="657"/>
      <c r="L11" s="658"/>
      <c r="M11" s="632"/>
      <c r="N11" s="632" t="s">
        <v>4</v>
      </c>
      <c r="O11" s="647" t="s">
        <v>516</v>
      </c>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352</v>
      </c>
      <c r="E13" s="652"/>
      <c r="F13" s="656"/>
      <c r="G13" s="657"/>
      <c r="H13" s="657"/>
      <c r="I13" s="657"/>
      <c r="J13" s="657"/>
      <c r="K13" s="657"/>
      <c r="L13" s="658"/>
      <c r="M13" s="621" t="s">
        <v>5</v>
      </c>
      <c r="N13" s="622"/>
      <c r="O13" s="651" t="s">
        <v>352</v>
      </c>
      <c r="P13" s="652"/>
      <c r="Q13" s="656"/>
      <c r="R13" s="657"/>
      <c r="S13" s="657"/>
      <c r="T13" s="657"/>
      <c r="U13" s="657"/>
      <c r="V13" s="657"/>
      <c r="W13" s="658"/>
    </row>
    <row r="14" spans="2:26" s="30" customFormat="1" ht="17.100000000000001" customHeight="1" x14ac:dyDescent="0.2">
      <c r="B14" s="621" t="s">
        <v>49</v>
      </c>
      <c r="C14" s="622"/>
      <c r="D14" s="651" t="s">
        <v>540</v>
      </c>
      <c r="E14" s="652"/>
      <c r="F14" s="656"/>
      <c r="G14" s="657"/>
      <c r="H14" s="657"/>
      <c r="I14" s="657"/>
      <c r="J14" s="657"/>
      <c r="K14" s="657"/>
      <c r="L14" s="658"/>
      <c r="M14" s="621" t="s">
        <v>49</v>
      </c>
      <c r="N14" s="622"/>
      <c r="O14" s="651" t="s">
        <v>352</v>
      </c>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781</v>
      </c>
      <c r="F16" s="656"/>
      <c r="G16" s="657"/>
      <c r="H16" s="657"/>
      <c r="I16" s="657"/>
      <c r="J16" s="657"/>
      <c r="K16" s="657"/>
      <c r="L16" s="658"/>
      <c r="M16" s="654"/>
      <c r="N16" s="621" t="s">
        <v>280</v>
      </c>
      <c r="O16" s="622"/>
      <c r="P16" s="202" t="s">
        <v>781</v>
      </c>
      <c r="Q16" s="656"/>
      <c r="R16" s="657"/>
      <c r="S16" s="657"/>
      <c r="T16" s="657"/>
      <c r="U16" s="657"/>
      <c r="V16" s="657"/>
      <c r="W16" s="658"/>
    </row>
    <row r="17" spans="2:23" s="30" customFormat="1" ht="17.100000000000001" customHeight="1" x14ac:dyDescent="0.2">
      <c r="B17" s="621" t="s">
        <v>29</v>
      </c>
      <c r="C17" s="622"/>
      <c r="D17" s="655" t="s">
        <v>782</v>
      </c>
      <c r="E17" s="616"/>
      <c r="F17" s="659"/>
      <c r="G17" s="660"/>
      <c r="H17" s="660"/>
      <c r="I17" s="660"/>
      <c r="J17" s="660"/>
      <c r="K17" s="660"/>
      <c r="L17" s="661"/>
      <c r="M17" s="621" t="s">
        <v>29</v>
      </c>
      <c r="N17" s="622"/>
      <c r="O17" s="655" t="s">
        <v>782</v>
      </c>
      <c r="P17" s="616"/>
      <c r="Q17" s="659"/>
      <c r="R17" s="660"/>
      <c r="S17" s="660"/>
      <c r="T17" s="660"/>
      <c r="U17" s="660"/>
      <c r="V17" s="660"/>
      <c r="W17" s="661"/>
    </row>
    <row r="18" spans="2:23" s="30" customFormat="1" ht="17.100000000000001" customHeight="1" x14ac:dyDescent="0.2">
      <c r="B18" s="621" t="s">
        <v>7</v>
      </c>
      <c r="C18" s="638"/>
      <c r="D18" s="638"/>
      <c r="E18" s="238" t="s">
        <v>1229</v>
      </c>
      <c r="F18" s="188"/>
      <c r="G18" s="188"/>
      <c r="H18" s="188"/>
      <c r="I18" s="188"/>
      <c r="J18" s="188"/>
      <c r="K18" s="188"/>
      <c r="L18" s="189"/>
      <c r="M18" s="621" t="s">
        <v>7</v>
      </c>
      <c r="N18" s="638"/>
      <c r="O18" s="622"/>
      <c r="P18" s="238" t="s">
        <v>1196</v>
      </c>
      <c r="Q18" s="188"/>
      <c r="R18" s="188"/>
      <c r="S18" s="188"/>
      <c r="T18" s="188"/>
      <c r="U18" s="188"/>
      <c r="V18" s="188"/>
      <c r="W18" s="189"/>
    </row>
    <row r="19" spans="2:23" s="30" customFormat="1" ht="17.100000000000001" customHeight="1" x14ac:dyDescent="0.2">
      <c r="B19" s="628" t="s">
        <v>54</v>
      </c>
      <c r="C19" s="629"/>
      <c r="D19" s="630"/>
      <c r="E19" s="626" t="s">
        <v>1230</v>
      </c>
      <c r="F19" s="627"/>
      <c r="G19" s="627"/>
      <c r="H19" s="627"/>
      <c r="I19" s="627"/>
      <c r="J19" s="627"/>
      <c r="K19" s="627"/>
      <c r="L19" s="631"/>
      <c r="M19" s="628" t="s">
        <v>54</v>
      </c>
      <c r="N19" s="629"/>
      <c r="O19" s="630"/>
      <c r="P19" s="626" t="s">
        <v>1182</v>
      </c>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t="s">
        <v>1167</v>
      </c>
      <c r="Q20" s="627"/>
      <c r="R20" s="627"/>
      <c r="S20" s="600"/>
      <c r="T20" s="600"/>
      <c r="U20" s="600"/>
      <c r="V20" s="600"/>
      <c r="W20" s="601"/>
    </row>
    <row r="21" spans="2:23" s="30" customFormat="1" ht="17.100000000000001" customHeight="1" x14ac:dyDescent="0.2">
      <c r="B21" s="623" t="s">
        <v>302</v>
      </c>
      <c r="C21" s="624"/>
      <c r="D21" s="625"/>
      <c r="E21" s="626" t="s">
        <v>1167</v>
      </c>
      <c r="F21" s="627"/>
      <c r="G21" s="627"/>
      <c r="H21" s="645" t="s">
        <v>8</v>
      </c>
      <c r="I21" s="646"/>
      <c r="J21" s="642"/>
      <c r="K21" s="643"/>
      <c r="L21" s="644"/>
      <c r="M21" s="623" t="s">
        <v>302</v>
      </c>
      <c r="N21" s="624"/>
      <c r="O21" s="625"/>
      <c r="P21" s="626" t="s">
        <v>1167</v>
      </c>
      <c r="Q21" s="627"/>
      <c r="R21" s="627"/>
      <c r="S21" s="645" t="s">
        <v>8</v>
      </c>
      <c r="T21" s="646"/>
      <c r="U21" s="642"/>
      <c r="V21" s="643"/>
      <c r="W21" s="644"/>
    </row>
    <row r="22" spans="2:23" s="30" customFormat="1" ht="17.100000000000001" customHeight="1" x14ac:dyDescent="0.2">
      <c r="B22" s="621" t="s">
        <v>50</v>
      </c>
      <c r="C22" s="622"/>
      <c r="D22" s="639" t="s">
        <v>1188</v>
      </c>
      <c r="E22" s="640"/>
      <c r="F22" s="640"/>
      <c r="G22" s="640"/>
      <c r="H22" s="640"/>
      <c r="I22" s="640"/>
      <c r="J22" s="640"/>
      <c r="K22" s="640"/>
      <c r="L22" s="641"/>
      <c r="M22" s="621" t="s">
        <v>50</v>
      </c>
      <c r="N22" s="622"/>
      <c r="O22" s="639" t="s">
        <v>1183</v>
      </c>
      <c r="P22" s="640"/>
      <c r="Q22" s="640"/>
      <c r="R22" s="640"/>
      <c r="S22" s="640"/>
      <c r="T22" s="640"/>
      <c r="U22" s="640"/>
      <c r="V22" s="640"/>
      <c r="W22" s="641"/>
    </row>
    <row r="23" spans="2:23" s="30" customFormat="1" ht="20.100000000000001" customHeight="1" x14ac:dyDescent="0.2">
      <c r="B23" s="662" t="s">
        <v>51</v>
      </c>
      <c r="C23" s="662" t="s">
        <v>47</v>
      </c>
      <c r="D23" s="647" t="s">
        <v>745</v>
      </c>
      <c r="E23" s="648"/>
      <c r="F23" s="663"/>
      <c r="G23" s="664"/>
      <c r="H23" s="664"/>
      <c r="I23" s="664"/>
      <c r="J23" s="664"/>
      <c r="K23" s="664"/>
      <c r="L23" s="665"/>
      <c r="M23" s="662" t="s">
        <v>51</v>
      </c>
      <c r="N23" s="662" t="s">
        <v>47</v>
      </c>
      <c r="O23" s="647" t="s">
        <v>745</v>
      </c>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v>3</v>
      </c>
      <c r="E25" s="635"/>
      <c r="F25" s="656"/>
      <c r="G25" s="657"/>
      <c r="H25" s="657"/>
      <c r="I25" s="657"/>
      <c r="J25" s="657"/>
      <c r="K25" s="657"/>
      <c r="L25" s="658"/>
      <c r="M25" s="632"/>
      <c r="N25" s="632" t="s">
        <v>2</v>
      </c>
      <c r="O25" s="687">
        <v>4</v>
      </c>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t="s">
        <v>561</v>
      </c>
      <c r="E27" s="648"/>
      <c r="F27" s="656"/>
      <c r="G27" s="657"/>
      <c r="H27" s="657"/>
      <c r="I27" s="657"/>
      <c r="J27" s="657"/>
      <c r="K27" s="657"/>
      <c r="L27" s="658"/>
      <c r="M27" s="632" t="s">
        <v>48</v>
      </c>
      <c r="N27" s="632" t="s">
        <v>3</v>
      </c>
      <c r="O27" s="647" t="s">
        <v>561</v>
      </c>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t="s">
        <v>513</v>
      </c>
      <c r="E29" s="648"/>
      <c r="F29" s="656"/>
      <c r="G29" s="657"/>
      <c r="H29" s="657"/>
      <c r="I29" s="657"/>
      <c r="J29" s="657"/>
      <c r="K29" s="657"/>
      <c r="L29" s="658"/>
      <c r="M29" s="632"/>
      <c r="N29" s="632" t="s">
        <v>4</v>
      </c>
      <c r="O29" s="647" t="s">
        <v>511</v>
      </c>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t="s">
        <v>352</v>
      </c>
      <c r="E31" s="652"/>
      <c r="F31" s="656"/>
      <c r="G31" s="657"/>
      <c r="H31" s="657"/>
      <c r="I31" s="657"/>
      <c r="J31" s="657"/>
      <c r="K31" s="657"/>
      <c r="L31" s="658"/>
      <c r="M31" s="621" t="s">
        <v>5</v>
      </c>
      <c r="N31" s="622"/>
      <c r="O31" s="651" t="s">
        <v>352</v>
      </c>
      <c r="P31" s="652"/>
      <c r="Q31" s="656"/>
      <c r="R31" s="657"/>
      <c r="S31" s="657"/>
      <c r="T31" s="657"/>
      <c r="U31" s="657"/>
      <c r="V31" s="657"/>
      <c r="W31" s="658"/>
    </row>
    <row r="32" spans="2:23" s="30" customFormat="1" ht="17.100000000000001" customHeight="1" x14ac:dyDescent="0.2">
      <c r="B32" s="621" t="s">
        <v>49</v>
      </c>
      <c r="C32" s="622"/>
      <c r="D32" s="651" t="s">
        <v>352</v>
      </c>
      <c r="E32" s="652"/>
      <c r="F32" s="656"/>
      <c r="G32" s="657"/>
      <c r="H32" s="657"/>
      <c r="I32" s="657"/>
      <c r="J32" s="657"/>
      <c r="K32" s="657"/>
      <c r="L32" s="658"/>
      <c r="M32" s="621" t="s">
        <v>49</v>
      </c>
      <c r="N32" s="622"/>
      <c r="O32" s="651" t="s">
        <v>352</v>
      </c>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t="s">
        <v>790</v>
      </c>
      <c r="F34" s="656"/>
      <c r="G34" s="657"/>
      <c r="H34" s="657"/>
      <c r="I34" s="657"/>
      <c r="J34" s="657"/>
      <c r="K34" s="657"/>
      <c r="L34" s="658"/>
      <c r="M34" s="654"/>
      <c r="N34" s="621" t="s">
        <v>280</v>
      </c>
      <c r="O34" s="622"/>
      <c r="P34" s="202" t="s">
        <v>776</v>
      </c>
      <c r="Q34" s="656"/>
      <c r="R34" s="657"/>
      <c r="S34" s="657"/>
      <c r="T34" s="657"/>
      <c r="U34" s="657"/>
      <c r="V34" s="657"/>
      <c r="W34" s="658"/>
    </row>
    <row r="35" spans="2:24" s="30" customFormat="1" ht="17.100000000000001" customHeight="1" x14ac:dyDescent="0.2">
      <c r="B35" s="621" t="s">
        <v>29</v>
      </c>
      <c r="C35" s="622"/>
      <c r="D35" s="655" t="s">
        <v>782</v>
      </c>
      <c r="E35" s="616"/>
      <c r="F35" s="659"/>
      <c r="G35" s="660"/>
      <c r="H35" s="660"/>
      <c r="I35" s="660"/>
      <c r="J35" s="660"/>
      <c r="K35" s="660"/>
      <c r="L35" s="661"/>
      <c r="M35" s="621" t="s">
        <v>29</v>
      </c>
      <c r="N35" s="622"/>
      <c r="O35" s="655" t="s">
        <v>776</v>
      </c>
      <c r="P35" s="616"/>
      <c r="Q35" s="659"/>
      <c r="R35" s="660"/>
      <c r="S35" s="660"/>
      <c r="T35" s="660"/>
      <c r="U35" s="660"/>
      <c r="V35" s="660"/>
      <c r="W35" s="661"/>
    </row>
    <row r="36" spans="2:24" s="30" customFormat="1" ht="17.100000000000001" customHeight="1" x14ac:dyDescent="0.2">
      <c r="B36" s="621" t="s">
        <v>7</v>
      </c>
      <c r="C36" s="638"/>
      <c r="D36" s="638"/>
      <c r="E36" s="238" t="s">
        <v>1195</v>
      </c>
      <c r="F36" s="188"/>
      <c r="G36" s="188"/>
      <c r="H36" s="188"/>
      <c r="I36" s="188"/>
      <c r="J36" s="188"/>
      <c r="K36" s="188"/>
      <c r="L36" s="189"/>
      <c r="M36" s="621" t="s">
        <v>7</v>
      </c>
      <c r="N36" s="638"/>
      <c r="O36" s="622"/>
      <c r="P36" s="219" t="s">
        <v>1168</v>
      </c>
      <c r="Q36" s="188"/>
      <c r="R36" s="188"/>
      <c r="S36" s="188"/>
      <c r="T36" s="188"/>
      <c r="U36" s="188"/>
      <c r="V36" s="188"/>
      <c r="W36" s="189"/>
    </row>
    <row r="37" spans="2:24" s="30" customFormat="1" ht="17.100000000000001" customHeight="1" x14ac:dyDescent="0.2">
      <c r="B37" s="628" t="s">
        <v>54</v>
      </c>
      <c r="C37" s="629"/>
      <c r="D37" s="630"/>
      <c r="E37" s="626" t="s">
        <v>1169</v>
      </c>
      <c r="F37" s="627"/>
      <c r="G37" s="627"/>
      <c r="H37" s="627"/>
      <c r="I37" s="627"/>
      <c r="J37" s="627"/>
      <c r="K37" s="627"/>
      <c r="L37" s="631"/>
      <c r="M37" s="628" t="s">
        <v>54</v>
      </c>
      <c r="N37" s="629"/>
      <c r="O37" s="630"/>
      <c r="P37" s="626" t="s">
        <v>1169</v>
      </c>
      <c r="Q37" s="627"/>
      <c r="R37" s="627"/>
      <c r="S37" s="627"/>
      <c r="T37" s="627"/>
      <c r="U37" s="627"/>
      <c r="V37" s="627"/>
      <c r="W37" s="631"/>
    </row>
    <row r="38" spans="2:24" s="30" customFormat="1" ht="17.100000000000001" customHeight="1" x14ac:dyDescent="0.2">
      <c r="B38" s="623" t="s">
        <v>282</v>
      </c>
      <c r="C38" s="624"/>
      <c r="D38" s="625"/>
      <c r="E38" s="626" t="s">
        <v>1167</v>
      </c>
      <c r="F38" s="627"/>
      <c r="G38" s="627"/>
      <c r="H38" s="600"/>
      <c r="I38" s="600"/>
      <c r="J38" s="600"/>
      <c r="K38" s="600"/>
      <c r="L38" s="601"/>
      <c r="M38" s="623" t="s">
        <v>282</v>
      </c>
      <c r="N38" s="624"/>
      <c r="O38" s="625"/>
      <c r="P38" s="626" t="s">
        <v>1167</v>
      </c>
      <c r="Q38" s="627"/>
      <c r="R38" s="627"/>
      <c r="S38" s="600"/>
      <c r="T38" s="600"/>
      <c r="U38" s="600"/>
      <c r="V38" s="600"/>
      <c r="W38" s="601"/>
    </row>
    <row r="39" spans="2:24" s="30" customFormat="1" ht="17.100000000000001" customHeight="1" x14ac:dyDescent="0.2">
      <c r="B39" s="623" t="s">
        <v>302</v>
      </c>
      <c r="C39" s="624"/>
      <c r="D39" s="625"/>
      <c r="E39" s="626" t="s">
        <v>1167</v>
      </c>
      <c r="F39" s="627"/>
      <c r="G39" s="627"/>
      <c r="H39" s="645" t="s">
        <v>8</v>
      </c>
      <c r="I39" s="646"/>
      <c r="J39" s="642"/>
      <c r="K39" s="643"/>
      <c r="L39" s="644"/>
      <c r="M39" s="623" t="s">
        <v>302</v>
      </c>
      <c r="N39" s="624"/>
      <c r="O39" s="625"/>
      <c r="P39" s="626" t="s">
        <v>1167</v>
      </c>
      <c r="Q39" s="627"/>
      <c r="R39" s="627"/>
      <c r="S39" s="645" t="s">
        <v>8</v>
      </c>
      <c r="T39" s="646"/>
      <c r="U39" s="642"/>
      <c r="V39" s="643"/>
      <c r="W39" s="644"/>
    </row>
    <row r="40" spans="2:24" s="30" customFormat="1" ht="17.100000000000001" customHeight="1" x14ac:dyDescent="0.2">
      <c r="B40" s="621" t="s">
        <v>50</v>
      </c>
      <c r="C40" s="622"/>
      <c r="D40" s="639" t="s">
        <v>1190</v>
      </c>
      <c r="E40" s="640"/>
      <c r="F40" s="640"/>
      <c r="G40" s="640"/>
      <c r="H40" s="640"/>
      <c r="I40" s="640"/>
      <c r="J40" s="640"/>
      <c r="K40" s="640"/>
      <c r="L40" s="641"/>
      <c r="M40" s="621" t="s">
        <v>50</v>
      </c>
      <c r="N40" s="622"/>
      <c r="O40" s="639" t="s">
        <v>1170</v>
      </c>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9F44EF21-0551-43D3-A23F-B1EB1DFDDA6F}">
      <formula1>INDIRECT(D13)</formula1>
    </dataValidation>
    <dataValidation type="list" allowBlank="1" showInputMessage="1" showErrorMessage="1" sqref="D11:E12 D29:E30 O11:P12 O29:P30" xr:uid="{8B98DF1F-E96D-416A-988E-24F64BD7BBD4}">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0D46F38-4774-44F6-AF77-3BBDDBD9F850}">
          <x14:formula1>
            <xm:f>'(参考)リスト'!$D$16:$D$18</xm:f>
          </x14:formula1>
          <xm:sqref>D13:E13 D31:E31 O13:P13 O31:P31</xm:sqref>
        </x14:dataValidation>
        <x14:dataValidation type="list" allowBlank="1" showInputMessage="1" showErrorMessage="1" xr:uid="{8CC75349-4096-413C-98B5-84C1029226BA}">
          <x14:formula1>
            <xm:f>'(参考)リスト'!$F$16:$F$21</xm:f>
          </x14:formula1>
          <xm:sqref>E15:E16 E33:E34 P15:P16 P33:P34</xm:sqref>
        </x14:dataValidation>
        <x14:dataValidation type="list" allowBlank="1" showInputMessage="1" showErrorMessage="1" xr:uid="{2DCB2939-95FD-4F07-85D3-49FE0AE4DA5E}">
          <x14:formula1>
            <xm:f>'(参考)リスト'!$B$16:$B$20</xm:f>
          </x14:formula1>
          <xm:sqref>D9:E10 D27:E28 O9:P10 O27:P28</xm:sqref>
        </x14:dataValidation>
        <x14:dataValidation type="list" allowBlank="1" showInputMessage="1" showErrorMessage="1" xr:uid="{21E5370A-F0A1-414A-A286-4B1C81E767D4}">
          <x14:formula1>
            <xm:f>'(参考)リスト'!$G$16:$G$20</xm:f>
          </x14:formula1>
          <xm:sqref>D17:E17 D35:E35 O17:P17 O35:P35</xm:sqref>
        </x14:dataValidation>
      </x14:dataValidations>
    </ext>
  </extLst>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D7A89-CFCE-4788-8E8E-72AA23DAEB39}">
  <dimension ref="B1:Z45"/>
  <sheetViews>
    <sheetView showGridLines="0" showZeros="0" view="pageBreakPreview" zoomScaleNormal="100" zoomScaleSheetLayoutView="100" workbookViewId="0">
      <selection activeCell="AH14" sqref="AH14"/>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6" ht="9" customHeight="1" x14ac:dyDescent="0.2"/>
    <row r="2" spans="2:26" ht="20.100000000000001" customHeight="1" x14ac:dyDescent="0.2">
      <c r="B2" s="110" t="s">
        <v>343</v>
      </c>
      <c r="C2" s="98"/>
      <c r="D2" s="98"/>
      <c r="E2" s="98"/>
      <c r="F2" s="98"/>
      <c r="G2" s="98"/>
      <c r="H2" s="98"/>
      <c r="I2" s="98"/>
      <c r="J2" s="98"/>
      <c r="K2" s="98"/>
      <c r="L2" s="98"/>
      <c r="M2" s="98"/>
      <c r="N2" s="98"/>
      <c r="O2" s="98"/>
      <c r="P2" s="98"/>
      <c r="Q2" s="98"/>
      <c r="R2" s="98"/>
      <c r="S2" s="98"/>
      <c r="T2" s="98"/>
      <c r="U2" s="98"/>
      <c r="V2" s="98"/>
      <c r="W2" s="98"/>
    </row>
    <row r="3" spans="2:26" ht="20.100000000000001" customHeight="1" x14ac:dyDescent="0.15">
      <c r="B3" s="679" t="s">
        <v>53</v>
      </c>
      <c r="C3" s="680"/>
      <c r="D3" s="683" t="s">
        <v>613</v>
      </c>
      <c r="E3" s="684"/>
      <c r="F3" s="684"/>
      <c r="G3" s="685"/>
      <c r="H3" s="669" t="s">
        <v>45</v>
      </c>
      <c r="I3" s="670"/>
      <c r="J3" s="671" t="s">
        <v>579</v>
      </c>
      <c r="K3" s="672"/>
      <c r="L3" s="673"/>
      <c r="M3" s="674" t="s">
        <v>266</v>
      </c>
      <c r="N3" s="674"/>
      <c r="O3" s="674"/>
      <c r="P3" s="678" t="s">
        <v>677</v>
      </c>
      <c r="Q3" s="678"/>
      <c r="R3" s="678"/>
      <c r="S3" s="420" t="s">
        <v>230</v>
      </c>
      <c r="T3" s="422"/>
      <c r="U3" s="675">
        <v>45280</v>
      </c>
      <c r="V3" s="676"/>
      <c r="W3" s="677"/>
    </row>
    <row r="4" spans="2:26" ht="19.5" customHeight="1" x14ac:dyDescent="0.2">
      <c r="B4" s="681" t="s">
        <v>46</v>
      </c>
      <c r="C4" s="682"/>
      <c r="D4" s="666" t="s">
        <v>674</v>
      </c>
      <c r="E4" s="667"/>
      <c r="F4" s="667"/>
      <c r="G4" s="668"/>
      <c r="H4" s="669" t="s">
        <v>52</v>
      </c>
      <c r="I4" s="670"/>
      <c r="J4" s="671" t="s">
        <v>580</v>
      </c>
      <c r="K4" s="672"/>
      <c r="L4" s="673"/>
      <c r="M4" s="674" t="s">
        <v>267</v>
      </c>
      <c r="N4" s="674"/>
      <c r="O4" s="674"/>
      <c r="P4" s="686" t="s">
        <v>678</v>
      </c>
      <c r="Q4" s="686"/>
      <c r="R4" s="686"/>
      <c r="S4" s="573"/>
      <c r="T4" s="574"/>
      <c r="U4" s="573"/>
      <c r="V4" s="611"/>
      <c r="W4" s="574"/>
    </row>
    <row r="5" spans="2:26" s="30" customFormat="1" ht="20.100000000000001" customHeight="1" x14ac:dyDescent="0.2">
      <c r="B5" s="662" t="s">
        <v>51</v>
      </c>
      <c r="C5" s="662" t="s">
        <v>47</v>
      </c>
      <c r="D5" s="647" t="s">
        <v>744</v>
      </c>
      <c r="E5" s="648"/>
      <c r="F5" s="663"/>
      <c r="G5" s="664"/>
      <c r="H5" s="664"/>
      <c r="I5" s="664"/>
      <c r="J5" s="664"/>
      <c r="K5" s="664"/>
      <c r="L5" s="665"/>
      <c r="M5" s="662" t="s">
        <v>51</v>
      </c>
      <c r="N5" s="662" t="s">
        <v>47</v>
      </c>
      <c r="O5" s="647"/>
      <c r="P5" s="648"/>
      <c r="Q5" s="656"/>
      <c r="R5" s="657"/>
      <c r="S5" s="657"/>
      <c r="T5" s="657"/>
      <c r="U5" s="657"/>
      <c r="V5" s="657"/>
      <c r="W5" s="658"/>
    </row>
    <row r="6" spans="2:26" s="30" customFormat="1" ht="20.100000000000001" customHeight="1" x14ac:dyDescent="0.2">
      <c r="B6" s="632"/>
      <c r="C6" s="633"/>
      <c r="D6" s="649"/>
      <c r="E6" s="650"/>
      <c r="F6" s="656"/>
      <c r="G6" s="657"/>
      <c r="H6" s="657"/>
      <c r="I6" s="657"/>
      <c r="J6" s="657"/>
      <c r="K6" s="657"/>
      <c r="L6" s="658"/>
      <c r="M6" s="632"/>
      <c r="N6" s="633"/>
      <c r="O6" s="649"/>
      <c r="P6" s="650"/>
      <c r="Q6" s="656"/>
      <c r="R6" s="657"/>
      <c r="S6" s="657"/>
      <c r="T6" s="657"/>
      <c r="U6" s="657"/>
      <c r="V6" s="657"/>
      <c r="W6" s="658"/>
      <c r="Y6"/>
    </row>
    <row r="7" spans="2:26" s="30" customFormat="1" ht="20.100000000000001" customHeight="1" x14ac:dyDescent="0.2">
      <c r="B7" s="632"/>
      <c r="C7" s="632" t="s">
        <v>2</v>
      </c>
      <c r="D7" s="634">
        <v>1</v>
      </c>
      <c r="E7" s="635"/>
      <c r="F7" s="656"/>
      <c r="G7" s="657"/>
      <c r="H7" s="657"/>
      <c r="I7" s="657"/>
      <c r="J7" s="657"/>
      <c r="K7" s="657"/>
      <c r="L7" s="658"/>
      <c r="M7" s="632"/>
      <c r="N7" s="632" t="s">
        <v>2</v>
      </c>
      <c r="O7" s="634"/>
      <c r="P7" s="635"/>
      <c r="Q7" s="656"/>
      <c r="R7" s="657"/>
      <c r="S7" s="657"/>
      <c r="T7" s="657"/>
      <c r="U7" s="657"/>
      <c r="V7" s="657"/>
      <c r="W7" s="658"/>
    </row>
    <row r="8" spans="2:26" s="30" customFormat="1" ht="19.5" customHeight="1" x14ac:dyDescent="0.2">
      <c r="B8" s="633"/>
      <c r="C8" s="633"/>
      <c r="D8" s="636"/>
      <c r="E8" s="637"/>
      <c r="F8" s="656"/>
      <c r="G8" s="657"/>
      <c r="H8" s="657"/>
      <c r="I8" s="657"/>
      <c r="J8" s="657"/>
      <c r="K8" s="657"/>
      <c r="L8" s="658"/>
      <c r="M8" s="633"/>
      <c r="N8" s="633"/>
      <c r="O8" s="636"/>
      <c r="P8" s="637"/>
      <c r="Q8" s="656"/>
      <c r="R8" s="657"/>
      <c r="S8" s="657"/>
      <c r="T8" s="657"/>
      <c r="U8" s="657"/>
      <c r="V8" s="657"/>
      <c r="W8" s="658"/>
    </row>
    <row r="9" spans="2:26" s="30" customFormat="1" ht="20.100000000000001" customHeight="1" x14ac:dyDescent="0.2">
      <c r="B9" s="632" t="s">
        <v>48</v>
      </c>
      <c r="C9" s="632" t="s">
        <v>3</v>
      </c>
      <c r="D9" s="647" t="s">
        <v>561</v>
      </c>
      <c r="E9" s="648"/>
      <c r="F9" s="656"/>
      <c r="G9" s="657"/>
      <c r="H9" s="657"/>
      <c r="I9" s="657"/>
      <c r="J9" s="657"/>
      <c r="K9" s="657"/>
      <c r="L9" s="658"/>
      <c r="M9" s="632" t="s">
        <v>48</v>
      </c>
      <c r="N9" s="632" t="s">
        <v>3</v>
      </c>
      <c r="O9" s="647"/>
      <c r="P9" s="648"/>
      <c r="Q9" s="656"/>
      <c r="R9" s="657"/>
      <c r="S9" s="657"/>
      <c r="T9" s="657"/>
      <c r="U9" s="657"/>
      <c r="V9" s="657"/>
      <c r="W9" s="658"/>
    </row>
    <row r="10" spans="2:26" s="30" customFormat="1" ht="20.100000000000001" customHeight="1" x14ac:dyDescent="0.2">
      <c r="B10" s="632"/>
      <c r="C10" s="633"/>
      <c r="D10" s="649"/>
      <c r="E10" s="650"/>
      <c r="F10" s="656"/>
      <c r="G10" s="657"/>
      <c r="H10" s="657"/>
      <c r="I10" s="657"/>
      <c r="J10" s="657"/>
      <c r="K10" s="657"/>
      <c r="L10" s="658"/>
      <c r="M10" s="632"/>
      <c r="N10" s="633"/>
      <c r="O10" s="649"/>
      <c r="P10" s="650"/>
      <c r="Q10" s="656"/>
      <c r="R10" s="657"/>
      <c r="S10" s="657"/>
      <c r="T10" s="657"/>
      <c r="U10" s="657"/>
      <c r="V10" s="657"/>
      <c r="W10" s="658"/>
    </row>
    <row r="11" spans="2:26" s="30" customFormat="1" ht="20.100000000000001" customHeight="1" x14ac:dyDescent="0.2">
      <c r="B11" s="632"/>
      <c r="C11" s="632" t="s">
        <v>4</v>
      </c>
      <c r="D11" s="647" t="s">
        <v>521</v>
      </c>
      <c r="E11" s="648"/>
      <c r="F11" s="656"/>
      <c r="G11" s="657"/>
      <c r="H11" s="657"/>
      <c r="I11" s="657"/>
      <c r="J11" s="657"/>
      <c r="K11" s="657"/>
      <c r="L11" s="658"/>
      <c r="M11" s="632"/>
      <c r="N11" s="632" t="s">
        <v>4</v>
      </c>
      <c r="O11" s="647"/>
      <c r="P11" s="648"/>
      <c r="Q11" s="656"/>
      <c r="R11" s="657"/>
      <c r="S11" s="657"/>
      <c r="T11" s="657"/>
      <c r="U11" s="657"/>
      <c r="V11" s="657"/>
      <c r="W11" s="658"/>
    </row>
    <row r="12" spans="2:26" s="30" customFormat="1" ht="20.100000000000001" customHeight="1" x14ac:dyDescent="0.2">
      <c r="B12" s="633"/>
      <c r="C12" s="633"/>
      <c r="D12" s="649"/>
      <c r="E12" s="650"/>
      <c r="F12" s="656"/>
      <c r="G12" s="657"/>
      <c r="H12" s="657"/>
      <c r="I12" s="657"/>
      <c r="J12" s="657"/>
      <c r="K12" s="657"/>
      <c r="L12" s="658"/>
      <c r="M12" s="633"/>
      <c r="N12" s="633"/>
      <c r="O12" s="649"/>
      <c r="P12" s="650"/>
      <c r="Q12" s="656"/>
      <c r="R12" s="657"/>
      <c r="S12" s="657"/>
      <c r="T12" s="657"/>
      <c r="U12" s="657"/>
      <c r="V12" s="657"/>
      <c r="W12" s="658"/>
      <c r="Z12"/>
    </row>
    <row r="13" spans="2:26" s="30" customFormat="1" ht="17.100000000000001" customHeight="1" x14ac:dyDescent="0.2">
      <c r="B13" s="621" t="s">
        <v>5</v>
      </c>
      <c r="C13" s="622"/>
      <c r="D13" s="651" t="s">
        <v>361</v>
      </c>
      <c r="E13" s="652"/>
      <c r="F13" s="656"/>
      <c r="G13" s="657"/>
      <c r="H13" s="657"/>
      <c r="I13" s="657"/>
      <c r="J13" s="657"/>
      <c r="K13" s="657"/>
      <c r="L13" s="658"/>
      <c r="M13" s="621" t="s">
        <v>5</v>
      </c>
      <c r="N13" s="622"/>
      <c r="O13" s="651"/>
      <c r="P13" s="652"/>
      <c r="Q13" s="656"/>
      <c r="R13" s="657"/>
      <c r="S13" s="657"/>
      <c r="T13" s="657"/>
      <c r="U13" s="657"/>
      <c r="V13" s="657"/>
      <c r="W13" s="658"/>
    </row>
    <row r="14" spans="2:26" s="30" customFormat="1" ht="17.100000000000001" customHeight="1" x14ac:dyDescent="0.2">
      <c r="B14" s="621" t="s">
        <v>49</v>
      </c>
      <c r="C14" s="622"/>
      <c r="D14" s="651" t="s">
        <v>355</v>
      </c>
      <c r="E14" s="652"/>
      <c r="F14" s="656"/>
      <c r="G14" s="657"/>
      <c r="H14" s="657"/>
      <c r="I14" s="657"/>
      <c r="J14" s="657"/>
      <c r="K14" s="657"/>
      <c r="L14" s="658"/>
      <c r="M14" s="621" t="s">
        <v>49</v>
      </c>
      <c r="N14" s="622"/>
      <c r="O14" s="651"/>
      <c r="P14" s="652"/>
      <c r="Q14" s="656"/>
      <c r="R14" s="657"/>
      <c r="S14" s="657"/>
      <c r="T14" s="657"/>
      <c r="U14" s="657"/>
      <c r="V14" s="657"/>
      <c r="W14" s="658"/>
    </row>
    <row r="15" spans="2:26" s="30" customFormat="1" ht="17.100000000000001" customHeight="1" x14ac:dyDescent="0.2">
      <c r="B15" s="653" t="s">
        <v>279</v>
      </c>
      <c r="C15" s="621" t="s">
        <v>278</v>
      </c>
      <c r="D15" s="622"/>
      <c r="E15" s="202"/>
      <c r="F15" s="656"/>
      <c r="G15" s="657"/>
      <c r="H15" s="657"/>
      <c r="I15" s="657"/>
      <c r="J15" s="657"/>
      <c r="K15" s="657"/>
      <c r="L15" s="658"/>
      <c r="M15" s="653" t="s">
        <v>279</v>
      </c>
      <c r="N15" s="621" t="s">
        <v>278</v>
      </c>
      <c r="O15" s="622"/>
      <c r="P15" s="202"/>
      <c r="Q15" s="656"/>
      <c r="R15" s="657"/>
      <c r="S15" s="657"/>
      <c r="T15" s="657"/>
      <c r="U15" s="657"/>
      <c r="V15" s="657"/>
      <c r="W15" s="658"/>
    </row>
    <row r="16" spans="2:26" s="30" customFormat="1" ht="17.100000000000001" customHeight="1" x14ac:dyDescent="0.2">
      <c r="B16" s="654"/>
      <c r="C16" s="621" t="s">
        <v>280</v>
      </c>
      <c r="D16" s="622"/>
      <c r="E16" s="202" t="s">
        <v>776</v>
      </c>
      <c r="F16" s="656"/>
      <c r="G16" s="657"/>
      <c r="H16" s="657"/>
      <c r="I16" s="657"/>
      <c r="J16" s="657"/>
      <c r="K16" s="657"/>
      <c r="L16" s="658"/>
      <c r="M16" s="654"/>
      <c r="N16" s="621" t="s">
        <v>280</v>
      </c>
      <c r="O16" s="622"/>
      <c r="P16" s="202"/>
      <c r="Q16" s="656"/>
      <c r="R16" s="657"/>
      <c r="S16" s="657"/>
      <c r="T16" s="657"/>
      <c r="U16" s="657"/>
      <c r="V16" s="657"/>
      <c r="W16" s="658"/>
    </row>
    <row r="17" spans="2:23" s="30" customFormat="1" ht="17.100000000000001" customHeight="1" x14ac:dyDescent="0.2">
      <c r="B17" s="621" t="s">
        <v>29</v>
      </c>
      <c r="C17" s="622"/>
      <c r="D17" s="655" t="s">
        <v>776</v>
      </c>
      <c r="E17" s="616"/>
      <c r="F17" s="659"/>
      <c r="G17" s="660"/>
      <c r="H17" s="660"/>
      <c r="I17" s="660"/>
      <c r="J17" s="660"/>
      <c r="K17" s="660"/>
      <c r="L17" s="661"/>
      <c r="M17" s="621" t="s">
        <v>29</v>
      </c>
      <c r="N17" s="622"/>
      <c r="O17" s="655"/>
      <c r="P17" s="616"/>
      <c r="Q17" s="659"/>
      <c r="R17" s="660"/>
      <c r="S17" s="660"/>
      <c r="T17" s="660"/>
      <c r="U17" s="660"/>
      <c r="V17" s="660"/>
      <c r="W17" s="661"/>
    </row>
    <row r="18" spans="2:23" s="30" customFormat="1" ht="17.100000000000001" customHeight="1" x14ac:dyDescent="0.2">
      <c r="B18" s="621" t="s">
        <v>7</v>
      </c>
      <c r="C18" s="638"/>
      <c r="D18" s="638"/>
      <c r="E18" s="219" t="s">
        <v>1168</v>
      </c>
      <c r="F18" s="188"/>
      <c r="G18" s="188"/>
      <c r="H18" s="188"/>
      <c r="I18" s="188"/>
      <c r="J18" s="188"/>
      <c r="K18" s="188"/>
      <c r="L18" s="189"/>
      <c r="M18" s="621" t="s">
        <v>7</v>
      </c>
      <c r="N18" s="638"/>
      <c r="O18" s="622"/>
      <c r="P18" s="219"/>
      <c r="Q18" s="188"/>
      <c r="R18" s="188"/>
      <c r="S18" s="188"/>
      <c r="T18" s="188"/>
      <c r="U18" s="188"/>
      <c r="V18" s="188"/>
      <c r="W18" s="189"/>
    </row>
    <row r="19" spans="2:23" s="30" customFormat="1" ht="17.100000000000001" customHeight="1" x14ac:dyDescent="0.2">
      <c r="B19" s="628" t="s">
        <v>54</v>
      </c>
      <c r="C19" s="629"/>
      <c r="D19" s="630"/>
      <c r="E19" s="626" t="s">
        <v>921</v>
      </c>
      <c r="F19" s="627"/>
      <c r="G19" s="627"/>
      <c r="H19" s="627"/>
      <c r="I19" s="627"/>
      <c r="J19" s="627"/>
      <c r="K19" s="627"/>
      <c r="L19" s="631"/>
      <c r="M19" s="628" t="s">
        <v>54</v>
      </c>
      <c r="N19" s="629"/>
      <c r="O19" s="630"/>
      <c r="P19" s="626"/>
      <c r="Q19" s="627"/>
      <c r="R19" s="627"/>
      <c r="S19" s="627"/>
      <c r="T19" s="627"/>
      <c r="U19" s="627"/>
      <c r="V19" s="627"/>
      <c r="W19" s="631"/>
    </row>
    <row r="20" spans="2:23" s="30" customFormat="1" ht="17.100000000000001" customHeight="1" x14ac:dyDescent="0.2">
      <c r="B20" s="623" t="s">
        <v>282</v>
      </c>
      <c r="C20" s="624"/>
      <c r="D20" s="625"/>
      <c r="E20" s="626" t="s">
        <v>1167</v>
      </c>
      <c r="F20" s="627"/>
      <c r="G20" s="627"/>
      <c r="H20" s="600"/>
      <c r="I20" s="600"/>
      <c r="J20" s="600"/>
      <c r="K20" s="600"/>
      <c r="L20" s="601"/>
      <c r="M20" s="623" t="s">
        <v>282</v>
      </c>
      <c r="N20" s="624"/>
      <c r="O20" s="625"/>
      <c r="P20" s="626"/>
      <c r="Q20" s="627"/>
      <c r="R20" s="627"/>
      <c r="S20" s="600"/>
      <c r="T20" s="600"/>
      <c r="U20" s="600"/>
      <c r="V20" s="600"/>
      <c r="W20" s="601"/>
    </row>
    <row r="21" spans="2:23" s="30" customFormat="1" ht="17.100000000000001" customHeight="1" x14ac:dyDescent="0.2">
      <c r="B21" s="623" t="s">
        <v>302</v>
      </c>
      <c r="C21" s="624"/>
      <c r="D21" s="625"/>
      <c r="E21" s="626" t="s">
        <v>1231</v>
      </c>
      <c r="F21" s="627"/>
      <c r="G21" s="627"/>
      <c r="H21" s="645" t="s">
        <v>8</v>
      </c>
      <c r="I21" s="646"/>
      <c r="J21" s="642"/>
      <c r="K21" s="643"/>
      <c r="L21" s="644"/>
      <c r="M21" s="623" t="s">
        <v>302</v>
      </c>
      <c r="N21" s="624"/>
      <c r="O21" s="625"/>
      <c r="P21" s="626"/>
      <c r="Q21" s="627"/>
      <c r="R21" s="627"/>
      <c r="S21" s="645" t="s">
        <v>8</v>
      </c>
      <c r="T21" s="646"/>
      <c r="U21" s="642"/>
      <c r="V21" s="643"/>
      <c r="W21" s="644"/>
    </row>
    <row r="22" spans="2:23" s="30" customFormat="1" ht="17.100000000000001" customHeight="1" x14ac:dyDescent="0.2">
      <c r="B22" s="621" t="s">
        <v>50</v>
      </c>
      <c r="C22" s="622"/>
      <c r="D22" s="639" t="s">
        <v>1232</v>
      </c>
      <c r="E22" s="640"/>
      <c r="F22" s="640"/>
      <c r="G22" s="640"/>
      <c r="H22" s="640"/>
      <c r="I22" s="640"/>
      <c r="J22" s="640"/>
      <c r="K22" s="640"/>
      <c r="L22" s="641"/>
      <c r="M22" s="621" t="s">
        <v>50</v>
      </c>
      <c r="N22" s="622"/>
      <c r="O22" s="639"/>
      <c r="P22" s="640"/>
      <c r="Q22" s="640"/>
      <c r="R22" s="640"/>
      <c r="S22" s="640"/>
      <c r="T22" s="640"/>
      <c r="U22" s="640"/>
      <c r="V22" s="640"/>
      <c r="W22" s="641"/>
    </row>
    <row r="23" spans="2:23" s="30" customFormat="1" ht="20.100000000000001" customHeight="1" x14ac:dyDescent="0.2">
      <c r="B23" s="662" t="s">
        <v>51</v>
      </c>
      <c r="C23" s="662" t="s">
        <v>47</v>
      </c>
      <c r="D23" s="647"/>
      <c r="E23" s="648"/>
      <c r="F23" s="663"/>
      <c r="G23" s="664"/>
      <c r="H23" s="664"/>
      <c r="I23" s="664"/>
      <c r="J23" s="664"/>
      <c r="K23" s="664"/>
      <c r="L23" s="665"/>
      <c r="M23" s="662" t="s">
        <v>51</v>
      </c>
      <c r="N23" s="662" t="s">
        <v>47</v>
      </c>
      <c r="O23" s="647"/>
      <c r="P23" s="648"/>
      <c r="Q23" s="656"/>
      <c r="R23" s="657"/>
      <c r="S23" s="657"/>
      <c r="T23" s="657"/>
      <c r="U23" s="657"/>
      <c r="V23" s="657"/>
      <c r="W23" s="658"/>
    </row>
    <row r="24" spans="2:23" s="30" customFormat="1" ht="20.100000000000001" customHeight="1" x14ac:dyDescent="0.2">
      <c r="B24" s="632"/>
      <c r="C24" s="633"/>
      <c r="D24" s="649"/>
      <c r="E24" s="650"/>
      <c r="F24" s="656"/>
      <c r="G24" s="657"/>
      <c r="H24" s="657"/>
      <c r="I24" s="657"/>
      <c r="J24" s="657"/>
      <c r="K24" s="657"/>
      <c r="L24" s="658"/>
      <c r="M24" s="632"/>
      <c r="N24" s="633"/>
      <c r="O24" s="649"/>
      <c r="P24" s="650"/>
      <c r="Q24" s="656"/>
      <c r="R24" s="657"/>
      <c r="S24" s="657"/>
      <c r="T24" s="657"/>
      <c r="U24" s="657"/>
      <c r="V24" s="657"/>
      <c r="W24" s="658"/>
    </row>
    <row r="25" spans="2:23" s="30" customFormat="1" ht="20.100000000000001" customHeight="1" x14ac:dyDescent="0.2">
      <c r="B25" s="632"/>
      <c r="C25" s="632" t="s">
        <v>2</v>
      </c>
      <c r="D25" s="634"/>
      <c r="E25" s="635"/>
      <c r="F25" s="656"/>
      <c r="G25" s="657"/>
      <c r="H25" s="657"/>
      <c r="I25" s="657"/>
      <c r="J25" s="657"/>
      <c r="K25" s="657"/>
      <c r="L25" s="658"/>
      <c r="M25" s="632"/>
      <c r="N25" s="632" t="s">
        <v>2</v>
      </c>
      <c r="O25" s="687"/>
      <c r="P25" s="688"/>
      <c r="Q25" s="656"/>
      <c r="R25" s="657"/>
      <c r="S25" s="657"/>
      <c r="T25" s="657"/>
      <c r="U25" s="657"/>
      <c r="V25" s="657"/>
      <c r="W25" s="658"/>
    </row>
    <row r="26" spans="2:23" s="30" customFormat="1" ht="20.100000000000001" customHeight="1" x14ac:dyDescent="0.2">
      <c r="B26" s="633"/>
      <c r="C26" s="633"/>
      <c r="D26" s="636"/>
      <c r="E26" s="637"/>
      <c r="F26" s="656"/>
      <c r="G26" s="657"/>
      <c r="H26" s="657"/>
      <c r="I26" s="657"/>
      <c r="J26" s="657"/>
      <c r="K26" s="657"/>
      <c r="L26" s="658"/>
      <c r="M26" s="633"/>
      <c r="N26" s="633"/>
      <c r="O26" s="636"/>
      <c r="P26" s="637"/>
      <c r="Q26" s="656"/>
      <c r="R26" s="657"/>
      <c r="S26" s="657"/>
      <c r="T26" s="657"/>
      <c r="U26" s="657"/>
      <c r="V26" s="657"/>
      <c r="W26" s="658"/>
    </row>
    <row r="27" spans="2:23" s="30" customFormat="1" ht="20.100000000000001" customHeight="1" x14ac:dyDescent="0.2">
      <c r="B27" s="632" t="s">
        <v>48</v>
      </c>
      <c r="C27" s="632" t="s">
        <v>3</v>
      </c>
      <c r="D27" s="647"/>
      <c r="E27" s="648"/>
      <c r="F27" s="656"/>
      <c r="G27" s="657"/>
      <c r="H27" s="657"/>
      <c r="I27" s="657"/>
      <c r="J27" s="657"/>
      <c r="K27" s="657"/>
      <c r="L27" s="658"/>
      <c r="M27" s="632" t="s">
        <v>48</v>
      </c>
      <c r="N27" s="632" t="s">
        <v>3</v>
      </c>
      <c r="O27" s="647"/>
      <c r="P27" s="648"/>
      <c r="Q27" s="656"/>
      <c r="R27" s="657"/>
      <c r="S27" s="657"/>
      <c r="T27" s="657"/>
      <c r="U27" s="657"/>
      <c r="V27" s="657"/>
      <c r="W27" s="658"/>
    </row>
    <row r="28" spans="2:23" s="30" customFormat="1" ht="20.100000000000001" customHeight="1" x14ac:dyDescent="0.2">
      <c r="B28" s="632"/>
      <c r="C28" s="633"/>
      <c r="D28" s="649"/>
      <c r="E28" s="650"/>
      <c r="F28" s="656"/>
      <c r="G28" s="657"/>
      <c r="H28" s="657"/>
      <c r="I28" s="657"/>
      <c r="J28" s="657"/>
      <c r="K28" s="657"/>
      <c r="L28" s="658"/>
      <c r="M28" s="632"/>
      <c r="N28" s="633"/>
      <c r="O28" s="649"/>
      <c r="P28" s="650"/>
      <c r="Q28" s="656"/>
      <c r="R28" s="657"/>
      <c r="S28" s="657"/>
      <c r="T28" s="657"/>
      <c r="U28" s="657"/>
      <c r="V28" s="657"/>
      <c r="W28" s="658"/>
    </row>
    <row r="29" spans="2:23" s="30" customFormat="1" ht="20.100000000000001" customHeight="1" x14ac:dyDescent="0.2">
      <c r="B29" s="632"/>
      <c r="C29" s="632" t="s">
        <v>4</v>
      </c>
      <c r="D29" s="647"/>
      <c r="E29" s="648"/>
      <c r="F29" s="656"/>
      <c r="G29" s="657"/>
      <c r="H29" s="657"/>
      <c r="I29" s="657"/>
      <c r="J29" s="657"/>
      <c r="K29" s="657"/>
      <c r="L29" s="658"/>
      <c r="M29" s="632"/>
      <c r="N29" s="632" t="s">
        <v>4</v>
      </c>
      <c r="O29" s="647"/>
      <c r="P29" s="648"/>
      <c r="Q29" s="656"/>
      <c r="R29" s="657"/>
      <c r="S29" s="657"/>
      <c r="T29" s="657"/>
      <c r="U29" s="657"/>
      <c r="V29" s="657"/>
      <c r="W29" s="658"/>
    </row>
    <row r="30" spans="2:23" s="30" customFormat="1" ht="19.5" customHeight="1" x14ac:dyDescent="0.2">
      <c r="B30" s="633"/>
      <c r="C30" s="633"/>
      <c r="D30" s="649"/>
      <c r="E30" s="650"/>
      <c r="F30" s="656"/>
      <c r="G30" s="657"/>
      <c r="H30" s="657"/>
      <c r="I30" s="657"/>
      <c r="J30" s="657"/>
      <c r="K30" s="657"/>
      <c r="L30" s="658"/>
      <c r="M30" s="633"/>
      <c r="N30" s="633"/>
      <c r="O30" s="649"/>
      <c r="P30" s="650"/>
      <c r="Q30" s="656"/>
      <c r="R30" s="657"/>
      <c r="S30" s="657"/>
      <c r="T30" s="657"/>
      <c r="U30" s="657"/>
      <c r="V30" s="657"/>
      <c r="W30" s="658"/>
    </row>
    <row r="31" spans="2:23" s="30" customFormat="1" ht="17.100000000000001" customHeight="1" x14ac:dyDescent="0.2">
      <c r="B31" s="621" t="s">
        <v>5</v>
      </c>
      <c r="C31" s="622"/>
      <c r="D31" s="651"/>
      <c r="E31" s="652"/>
      <c r="F31" s="656"/>
      <c r="G31" s="657"/>
      <c r="H31" s="657"/>
      <c r="I31" s="657"/>
      <c r="J31" s="657"/>
      <c r="K31" s="657"/>
      <c r="L31" s="658"/>
      <c r="M31" s="621" t="s">
        <v>5</v>
      </c>
      <c r="N31" s="622"/>
      <c r="O31" s="651"/>
      <c r="P31" s="652"/>
      <c r="Q31" s="656"/>
      <c r="R31" s="657"/>
      <c r="S31" s="657"/>
      <c r="T31" s="657"/>
      <c r="U31" s="657"/>
      <c r="V31" s="657"/>
      <c r="W31" s="658"/>
    </row>
    <row r="32" spans="2:23" s="30" customFormat="1" ht="17.100000000000001" customHeight="1" x14ac:dyDescent="0.2">
      <c r="B32" s="621" t="s">
        <v>49</v>
      </c>
      <c r="C32" s="622"/>
      <c r="D32" s="651"/>
      <c r="E32" s="652"/>
      <c r="F32" s="656"/>
      <c r="G32" s="657"/>
      <c r="H32" s="657"/>
      <c r="I32" s="657"/>
      <c r="J32" s="657"/>
      <c r="K32" s="657"/>
      <c r="L32" s="658"/>
      <c r="M32" s="621" t="s">
        <v>49</v>
      </c>
      <c r="N32" s="622"/>
      <c r="O32" s="651"/>
      <c r="P32" s="652"/>
      <c r="Q32" s="656"/>
      <c r="R32" s="657"/>
      <c r="S32" s="657"/>
      <c r="T32" s="657"/>
      <c r="U32" s="657"/>
      <c r="V32" s="657"/>
      <c r="W32" s="658"/>
    </row>
    <row r="33" spans="2:24" s="30" customFormat="1" ht="17.100000000000001" customHeight="1" x14ac:dyDescent="0.2">
      <c r="B33" s="653" t="s">
        <v>279</v>
      </c>
      <c r="C33" s="621" t="s">
        <v>278</v>
      </c>
      <c r="D33" s="622"/>
      <c r="E33" s="202"/>
      <c r="F33" s="656"/>
      <c r="G33" s="657"/>
      <c r="H33" s="657"/>
      <c r="I33" s="657"/>
      <c r="J33" s="657"/>
      <c r="K33" s="657"/>
      <c r="L33" s="658"/>
      <c r="M33" s="653" t="s">
        <v>279</v>
      </c>
      <c r="N33" s="621" t="s">
        <v>278</v>
      </c>
      <c r="O33" s="622"/>
      <c r="P33" s="202"/>
      <c r="Q33" s="656"/>
      <c r="R33" s="657"/>
      <c r="S33" s="657"/>
      <c r="T33" s="657"/>
      <c r="U33" s="657"/>
      <c r="V33" s="657"/>
      <c r="W33" s="658"/>
    </row>
    <row r="34" spans="2:24" s="30" customFormat="1" ht="17.100000000000001" customHeight="1" x14ac:dyDescent="0.2">
      <c r="B34" s="654"/>
      <c r="C34" s="621" t="s">
        <v>280</v>
      </c>
      <c r="D34" s="622"/>
      <c r="E34" s="202"/>
      <c r="F34" s="656"/>
      <c r="G34" s="657"/>
      <c r="H34" s="657"/>
      <c r="I34" s="657"/>
      <c r="J34" s="657"/>
      <c r="K34" s="657"/>
      <c r="L34" s="658"/>
      <c r="M34" s="654"/>
      <c r="N34" s="621" t="s">
        <v>280</v>
      </c>
      <c r="O34" s="622"/>
      <c r="P34" s="202"/>
      <c r="Q34" s="656"/>
      <c r="R34" s="657"/>
      <c r="S34" s="657"/>
      <c r="T34" s="657"/>
      <c r="U34" s="657"/>
      <c r="V34" s="657"/>
      <c r="W34" s="658"/>
    </row>
    <row r="35" spans="2:24" s="30" customFormat="1" ht="17.100000000000001" customHeight="1" x14ac:dyDescent="0.2">
      <c r="B35" s="621" t="s">
        <v>29</v>
      </c>
      <c r="C35" s="622"/>
      <c r="D35" s="655"/>
      <c r="E35" s="616"/>
      <c r="F35" s="659"/>
      <c r="G35" s="660"/>
      <c r="H35" s="660"/>
      <c r="I35" s="660"/>
      <c r="J35" s="660"/>
      <c r="K35" s="660"/>
      <c r="L35" s="661"/>
      <c r="M35" s="621" t="s">
        <v>29</v>
      </c>
      <c r="N35" s="622"/>
      <c r="O35" s="655"/>
      <c r="P35" s="616"/>
      <c r="Q35" s="659"/>
      <c r="R35" s="660"/>
      <c r="S35" s="660"/>
      <c r="T35" s="660"/>
      <c r="U35" s="660"/>
      <c r="V35" s="660"/>
      <c r="W35" s="661"/>
    </row>
    <row r="36" spans="2:24" s="30" customFormat="1" ht="17.100000000000001" customHeight="1" x14ac:dyDescent="0.2">
      <c r="B36" s="621" t="s">
        <v>7</v>
      </c>
      <c r="C36" s="638"/>
      <c r="D36" s="638"/>
      <c r="E36" s="219"/>
      <c r="F36" s="188"/>
      <c r="G36" s="188"/>
      <c r="H36" s="188"/>
      <c r="I36" s="188"/>
      <c r="J36" s="188"/>
      <c r="K36" s="188"/>
      <c r="L36" s="189"/>
      <c r="M36" s="621" t="s">
        <v>7</v>
      </c>
      <c r="N36" s="638"/>
      <c r="O36" s="622"/>
      <c r="P36" s="219"/>
      <c r="Q36" s="188"/>
      <c r="R36" s="188"/>
      <c r="S36" s="188"/>
      <c r="T36" s="188"/>
      <c r="U36" s="188"/>
      <c r="V36" s="188"/>
      <c r="W36" s="189"/>
    </row>
    <row r="37" spans="2:24" s="30" customFormat="1" ht="17.100000000000001" customHeight="1" x14ac:dyDescent="0.2">
      <c r="B37" s="628" t="s">
        <v>54</v>
      </c>
      <c r="C37" s="629"/>
      <c r="D37" s="630"/>
      <c r="E37" s="626"/>
      <c r="F37" s="627"/>
      <c r="G37" s="627"/>
      <c r="H37" s="627"/>
      <c r="I37" s="627"/>
      <c r="J37" s="627"/>
      <c r="K37" s="627"/>
      <c r="L37" s="631"/>
      <c r="M37" s="628" t="s">
        <v>54</v>
      </c>
      <c r="N37" s="629"/>
      <c r="O37" s="630"/>
      <c r="P37" s="626"/>
      <c r="Q37" s="627"/>
      <c r="R37" s="627"/>
      <c r="S37" s="627"/>
      <c r="T37" s="627"/>
      <c r="U37" s="627"/>
      <c r="V37" s="627"/>
      <c r="W37" s="631"/>
    </row>
    <row r="38" spans="2:24" s="30" customFormat="1" ht="17.100000000000001" customHeight="1" x14ac:dyDescent="0.2">
      <c r="B38" s="623" t="s">
        <v>282</v>
      </c>
      <c r="C38" s="624"/>
      <c r="D38" s="625"/>
      <c r="E38" s="626"/>
      <c r="F38" s="627"/>
      <c r="G38" s="627"/>
      <c r="H38" s="600"/>
      <c r="I38" s="600"/>
      <c r="J38" s="600"/>
      <c r="K38" s="600"/>
      <c r="L38" s="601"/>
      <c r="M38" s="623" t="s">
        <v>282</v>
      </c>
      <c r="N38" s="624"/>
      <c r="O38" s="625"/>
      <c r="P38" s="626"/>
      <c r="Q38" s="627"/>
      <c r="R38" s="627"/>
      <c r="S38" s="600"/>
      <c r="T38" s="600"/>
      <c r="U38" s="600"/>
      <c r="V38" s="600"/>
      <c r="W38" s="601"/>
    </row>
    <row r="39" spans="2:24" s="30" customFormat="1" ht="17.100000000000001" customHeight="1" x14ac:dyDescent="0.2">
      <c r="B39" s="623" t="s">
        <v>302</v>
      </c>
      <c r="C39" s="624"/>
      <c r="D39" s="625"/>
      <c r="E39" s="626"/>
      <c r="F39" s="627"/>
      <c r="G39" s="627"/>
      <c r="H39" s="645" t="s">
        <v>8</v>
      </c>
      <c r="I39" s="646"/>
      <c r="J39" s="642"/>
      <c r="K39" s="643"/>
      <c r="L39" s="644"/>
      <c r="M39" s="623" t="s">
        <v>302</v>
      </c>
      <c r="N39" s="624"/>
      <c r="O39" s="625"/>
      <c r="P39" s="626"/>
      <c r="Q39" s="627"/>
      <c r="R39" s="627"/>
      <c r="S39" s="645" t="s">
        <v>8</v>
      </c>
      <c r="T39" s="646"/>
      <c r="U39" s="642"/>
      <c r="V39" s="643"/>
      <c r="W39" s="644"/>
    </row>
    <row r="40" spans="2:24" s="30" customFormat="1" ht="17.100000000000001" customHeight="1" x14ac:dyDescent="0.2">
      <c r="B40" s="621" t="s">
        <v>50</v>
      </c>
      <c r="C40" s="622"/>
      <c r="D40" s="639"/>
      <c r="E40" s="640"/>
      <c r="F40" s="640"/>
      <c r="G40" s="640"/>
      <c r="H40" s="640"/>
      <c r="I40" s="640"/>
      <c r="J40" s="640"/>
      <c r="K40" s="640"/>
      <c r="L40" s="641"/>
      <c r="M40" s="621" t="s">
        <v>50</v>
      </c>
      <c r="N40" s="622"/>
      <c r="O40" s="639"/>
      <c r="P40" s="640"/>
      <c r="Q40" s="640"/>
      <c r="R40" s="640"/>
      <c r="S40" s="640"/>
      <c r="T40" s="640"/>
      <c r="U40" s="640"/>
      <c r="V40" s="640"/>
      <c r="W40" s="641"/>
    </row>
    <row r="41" spans="2:24" s="30" customFormat="1" ht="15" customHeight="1" x14ac:dyDescent="0.2">
      <c r="B41" s="99"/>
      <c r="C41" s="618" t="s">
        <v>304</v>
      </c>
      <c r="D41" s="619"/>
      <c r="E41" s="619"/>
      <c r="F41" s="619"/>
      <c r="G41" s="619"/>
      <c r="H41" s="619"/>
      <c r="I41" s="619"/>
      <c r="J41" s="619"/>
      <c r="K41" s="619"/>
      <c r="L41" s="619"/>
      <c r="M41" s="99"/>
      <c r="N41" s="100" t="s">
        <v>257</v>
      </c>
      <c r="O41" s="99"/>
      <c r="P41" s="101"/>
      <c r="Q41" s="101"/>
      <c r="R41" s="101"/>
      <c r="S41" s="101"/>
      <c r="T41" s="101"/>
      <c r="U41" s="101"/>
      <c r="V41" s="101"/>
      <c r="W41" s="101"/>
    </row>
    <row r="42" spans="2:24" s="30" customFormat="1" ht="15" customHeight="1" x14ac:dyDescent="0.2">
      <c r="B42" s="99"/>
      <c r="C42" s="620"/>
      <c r="D42" s="620"/>
      <c r="E42" s="620"/>
      <c r="F42" s="620"/>
      <c r="G42" s="620"/>
      <c r="H42" s="620"/>
      <c r="I42" s="620"/>
      <c r="J42" s="620"/>
      <c r="K42" s="620"/>
      <c r="L42" s="620"/>
      <c r="M42" s="99"/>
      <c r="N42" s="100" t="s">
        <v>283</v>
      </c>
      <c r="O42" s="101"/>
      <c r="P42" s="101"/>
      <c r="Q42" s="101"/>
      <c r="R42" s="101"/>
      <c r="S42" s="101"/>
      <c r="T42" s="101"/>
      <c r="U42" s="101"/>
      <c r="V42" s="101"/>
      <c r="W42" s="101"/>
    </row>
    <row r="43" spans="2:24" ht="15" customHeight="1" x14ac:dyDescent="0.2">
      <c r="B43" s="98"/>
      <c r="C43" s="233" t="s">
        <v>303</v>
      </c>
      <c r="D43" s="233"/>
      <c r="E43" s="234"/>
      <c r="M43" s="30"/>
      <c r="N43" s="233" t="s">
        <v>543</v>
      </c>
      <c r="O43" s="33"/>
      <c r="P43" s="32"/>
      <c r="Q43" s="30"/>
      <c r="R43" s="30"/>
      <c r="S43" s="30"/>
      <c r="T43" s="30"/>
      <c r="U43" s="30"/>
      <c r="W43" s="101"/>
      <c r="X43" s="30"/>
    </row>
    <row r="44" spans="2:24" ht="15" customHeight="1" x14ac:dyDescent="0.2">
      <c r="C44" s="233" t="s">
        <v>427</v>
      </c>
      <c r="D44" s="233"/>
      <c r="M44" s="30"/>
      <c r="N44" s="233" t="s">
        <v>544</v>
      </c>
      <c r="O44" s="33"/>
      <c r="P44" s="30"/>
      <c r="Q44" s="30"/>
      <c r="R44" s="30"/>
      <c r="S44" s="30"/>
      <c r="T44" s="30"/>
      <c r="U44" s="30"/>
      <c r="V44" s="30"/>
      <c r="W44" s="30"/>
      <c r="X44" s="30"/>
    </row>
    <row r="45" spans="2:24" ht="15.6" customHeight="1" x14ac:dyDescent="0.2">
      <c r="C45" s="233" t="s">
        <v>571</v>
      </c>
      <c r="N45" s="233"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73CE98EA-388B-40DE-B731-4B989A879728}">
      <formula1>INDIRECT(D9)</formula1>
    </dataValidation>
    <dataValidation type="list" allowBlank="1" showInputMessage="1" showErrorMessage="1" sqref="D14:E14 D32:E32 O14:P14 O32:P32" xr:uid="{C85A3363-CAED-446C-B954-4CFE726F8CF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012512B-E222-49C9-BCB3-AE6EEF3D19F8}">
          <x14:formula1>
            <xm:f>'(参考)リスト'!$G$16:$G$20</xm:f>
          </x14:formula1>
          <xm:sqref>D17:E17 D35:E35 O17:P17 O35:P35</xm:sqref>
        </x14:dataValidation>
        <x14:dataValidation type="list" allowBlank="1" showInputMessage="1" showErrorMessage="1" xr:uid="{304D28A8-6D7E-49B4-942C-5F8376851F8A}">
          <x14:formula1>
            <xm:f>'(参考)リスト'!$B$16:$B$20</xm:f>
          </x14:formula1>
          <xm:sqref>D9:E10 D27:E28 O9:P10 O27:P28</xm:sqref>
        </x14:dataValidation>
        <x14:dataValidation type="list" allowBlank="1" showInputMessage="1" showErrorMessage="1" xr:uid="{CF1FFC88-9184-4783-B39C-2219D816E5CD}">
          <x14:formula1>
            <xm:f>'(参考)リスト'!$F$16:$F$21</xm:f>
          </x14:formula1>
          <xm:sqref>E15:E16 E33:E34 P15:P16 P33:P34</xm:sqref>
        </x14:dataValidation>
        <x14:dataValidation type="list" allowBlank="1" showInputMessage="1" showErrorMessage="1" xr:uid="{2D4D4773-369E-4D05-A744-C8AD5D92663C}">
          <x14:formula1>
            <xm:f>'(参考)リスト'!$D$16:$D$18</xm:f>
          </x14:formula1>
          <xm:sqref>D13:E13 D31:E31 O13:P13 O31:P31</xm:sqref>
        </x14:dataValidation>
      </x14:dataValidations>
    </ext>
  </extLst>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Z59"/>
  <sheetViews>
    <sheetView showGridLines="0" showZeros="0" view="pageBreakPreview" zoomScale="85" zoomScaleNormal="100" zoomScaleSheetLayoutView="85" workbookViewId="0">
      <selection activeCell="AC27" sqref="AC27"/>
    </sheetView>
  </sheetViews>
  <sheetFormatPr defaultColWidth="7.6640625" defaultRowHeight="27.9" customHeight="1" x14ac:dyDescent="0.2"/>
  <cols>
    <col min="1" max="1" width="7" style="29" customWidth="1"/>
    <col min="2" max="2" width="7.33203125" style="29" customWidth="1"/>
    <col min="3" max="3" width="5.88671875" style="29" customWidth="1"/>
    <col min="4" max="6" width="6.88671875" style="29" customWidth="1"/>
    <col min="7" max="8" width="5.88671875" style="29" customWidth="1"/>
    <col min="9" max="9" width="8.88671875" style="29" customWidth="1"/>
    <col min="10" max="10" width="7.33203125" style="29" customWidth="1"/>
    <col min="11" max="11" width="5.88671875" style="29" customWidth="1"/>
    <col min="12" max="14" width="6.88671875" style="29" customWidth="1"/>
    <col min="15" max="16" width="5.88671875" style="29" customWidth="1"/>
    <col min="17" max="17" width="8.88671875" style="29" customWidth="1"/>
    <col min="18" max="18" width="7.33203125" style="29" customWidth="1"/>
    <col min="19" max="19" width="5.88671875" style="29" customWidth="1"/>
    <col min="20" max="22" width="6.88671875" style="29" customWidth="1"/>
    <col min="23" max="24" width="5.88671875" style="29" customWidth="1"/>
    <col min="25" max="25" width="8.88671875" style="29" customWidth="1"/>
    <col min="26" max="16384" width="7.6640625" style="29"/>
  </cols>
  <sheetData>
    <row r="1" spans="2:25" ht="9" customHeight="1" x14ac:dyDescent="0.2"/>
    <row r="2" spans="2:25" ht="18" customHeight="1" x14ac:dyDescent="0.2">
      <c r="B2" s="110" t="s">
        <v>344</v>
      </c>
      <c r="C2" s="98"/>
      <c r="D2" s="98"/>
      <c r="E2" s="98"/>
      <c r="F2" s="98"/>
      <c r="G2" s="98"/>
      <c r="H2" s="98"/>
      <c r="I2" s="98"/>
      <c r="J2" s="98"/>
      <c r="K2" s="98"/>
      <c r="L2" s="98"/>
      <c r="M2" s="98"/>
      <c r="N2" s="98"/>
      <c r="O2" s="98"/>
      <c r="P2" s="98"/>
      <c r="Q2" s="98"/>
      <c r="R2" s="98"/>
      <c r="S2" s="98"/>
      <c r="T2" s="98"/>
      <c r="U2" s="98"/>
      <c r="V2" s="98"/>
      <c r="W2" s="98"/>
      <c r="X2" s="98"/>
      <c r="Y2" s="98"/>
    </row>
    <row r="3" spans="2:25" ht="15" customHeight="1" x14ac:dyDescent="0.15">
      <c r="B3" s="703" t="s">
        <v>53</v>
      </c>
      <c r="C3" s="703"/>
      <c r="D3" s="703"/>
      <c r="E3" s="709" t="s">
        <v>613</v>
      </c>
      <c r="F3" s="709"/>
      <c r="G3" s="709"/>
      <c r="H3" s="709"/>
      <c r="I3" s="669" t="s">
        <v>45</v>
      </c>
      <c r="J3" s="689"/>
      <c r="K3" s="670"/>
      <c r="L3" s="671" t="s">
        <v>579</v>
      </c>
      <c r="M3" s="672"/>
      <c r="N3" s="673"/>
      <c r="O3" s="674" t="s">
        <v>266</v>
      </c>
      <c r="P3" s="674"/>
      <c r="Q3" s="674"/>
      <c r="R3" s="706" t="s">
        <v>677</v>
      </c>
      <c r="S3" s="707"/>
      <c r="T3" s="708"/>
      <c r="U3" s="710" t="s">
        <v>270</v>
      </c>
      <c r="V3" s="711"/>
      <c r="W3" s="697">
        <v>45280</v>
      </c>
      <c r="X3" s="698"/>
      <c r="Y3" s="699"/>
    </row>
    <row r="4" spans="2:25" ht="15" customHeight="1" x14ac:dyDescent="0.2">
      <c r="B4" s="704" t="s">
        <v>46</v>
      </c>
      <c r="C4" s="704"/>
      <c r="D4" s="704"/>
      <c r="E4" s="705" t="s">
        <v>674</v>
      </c>
      <c r="F4" s="705"/>
      <c r="G4" s="705"/>
      <c r="H4" s="705"/>
      <c r="I4" s="669" t="s">
        <v>52</v>
      </c>
      <c r="J4" s="689"/>
      <c r="K4" s="670"/>
      <c r="L4" s="671" t="s">
        <v>580</v>
      </c>
      <c r="M4" s="672"/>
      <c r="N4" s="673"/>
      <c r="O4" s="674" t="s">
        <v>267</v>
      </c>
      <c r="P4" s="674"/>
      <c r="Q4" s="674"/>
      <c r="R4" s="706" t="s">
        <v>678</v>
      </c>
      <c r="S4" s="707"/>
      <c r="T4" s="708"/>
      <c r="U4" s="712"/>
      <c r="V4" s="713"/>
      <c r="W4" s="700"/>
      <c r="X4" s="701"/>
      <c r="Y4" s="702"/>
    </row>
    <row r="5" spans="2:25" ht="15" customHeight="1" x14ac:dyDescent="0.2">
      <c r="B5" s="669" t="s">
        <v>244</v>
      </c>
      <c r="C5" s="689"/>
      <c r="D5" s="670"/>
      <c r="E5" s="102" t="s">
        <v>713</v>
      </c>
      <c r="F5" s="669" t="s">
        <v>243</v>
      </c>
      <c r="G5" s="689"/>
      <c r="H5" s="670"/>
      <c r="I5" s="203">
        <v>101</v>
      </c>
      <c r="J5" s="669" t="s">
        <v>244</v>
      </c>
      <c r="K5" s="689"/>
      <c r="L5" s="670"/>
      <c r="M5" s="102" t="s">
        <v>1265</v>
      </c>
      <c r="N5" s="669" t="s">
        <v>243</v>
      </c>
      <c r="O5" s="689"/>
      <c r="P5" s="670"/>
      <c r="Q5" s="203">
        <v>101</v>
      </c>
      <c r="R5" s="669" t="s">
        <v>244</v>
      </c>
      <c r="S5" s="689"/>
      <c r="T5" s="670"/>
      <c r="U5" s="102" t="s">
        <v>772</v>
      </c>
      <c r="V5" s="669" t="s">
        <v>243</v>
      </c>
      <c r="W5" s="689"/>
      <c r="X5" s="670"/>
      <c r="Y5" s="203">
        <v>101</v>
      </c>
    </row>
    <row r="6" spans="2:25" ht="15" customHeight="1" x14ac:dyDescent="0.2">
      <c r="B6" s="669" t="s">
        <v>242</v>
      </c>
      <c r="C6" s="689"/>
      <c r="D6" s="220" t="s">
        <v>546</v>
      </c>
      <c r="E6" s="694" t="s">
        <v>357</v>
      </c>
      <c r="F6" s="696"/>
      <c r="G6" s="669" t="s">
        <v>241</v>
      </c>
      <c r="H6" s="670"/>
      <c r="I6" s="240" t="s">
        <v>508</v>
      </c>
      <c r="J6" s="669" t="s">
        <v>242</v>
      </c>
      <c r="K6" s="689"/>
      <c r="L6" s="220" t="s">
        <v>546</v>
      </c>
      <c r="M6" s="694" t="s">
        <v>357</v>
      </c>
      <c r="N6" s="696"/>
      <c r="O6" s="669" t="s">
        <v>241</v>
      </c>
      <c r="P6" s="670"/>
      <c r="Q6" s="240" t="s">
        <v>403</v>
      </c>
      <c r="R6" s="669" t="s">
        <v>242</v>
      </c>
      <c r="S6" s="689"/>
      <c r="T6" s="220" t="s">
        <v>546</v>
      </c>
      <c r="U6" s="694" t="s">
        <v>357</v>
      </c>
      <c r="V6" s="696"/>
      <c r="W6" s="669" t="s">
        <v>241</v>
      </c>
      <c r="X6" s="670"/>
      <c r="Y6" s="240" t="s">
        <v>508</v>
      </c>
    </row>
    <row r="7" spans="2:25" ht="15" customHeight="1" x14ac:dyDescent="0.2">
      <c r="B7" s="669" t="s">
        <v>240</v>
      </c>
      <c r="C7" s="689"/>
      <c r="D7" s="694" t="s">
        <v>408</v>
      </c>
      <c r="E7" s="695"/>
      <c r="F7" s="695"/>
      <c r="G7" s="695"/>
      <c r="H7" s="695"/>
      <c r="I7" s="696"/>
      <c r="J7" s="669" t="s">
        <v>240</v>
      </c>
      <c r="K7" s="689"/>
      <c r="L7" s="694" t="s">
        <v>408</v>
      </c>
      <c r="M7" s="695"/>
      <c r="N7" s="695"/>
      <c r="O7" s="695"/>
      <c r="P7" s="695"/>
      <c r="Q7" s="696"/>
      <c r="R7" s="669" t="s">
        <v>240</v>
      </c>
      <c r="S7" s="689"/>
      <c r="T7" s="694" t="s">
        <v>408</v>
      </c>
      <c r="U7" s="695"/>
      <c r="V7" s="695"/>
      <c r="W7" s="695"/>
      <c r="X7" s="695"/>
      <c r="Y7" s="696"/>
    </row>
    <row r="8" spans="2:25" ht="15" customHeight="1" x14ac:dyDescent="0.2">
      <c r="B8" s="692" t="s">
        <v>252</v>
      </c>
      <c r="C8" s="692"/>
      <c r="D8" s="221" t="s">
        <v>1266</v>
      </c>
      <c r="E8" s="182" t="s">
        <v>239</v>
      </c>
      <c r="F8" s="693" t="s">
        <v>1587</v>
      </c>
      <c r="G8" s="693"/>
      <c r="H8" s="693"/>
      <c r="I8" s="693"/>
      <c r="J8" s="692" t="s">
        <v>252</v>
      </c>
      <c r="K8" s="692"/>
      <c r="L8" s="221" t="s">
        <v>1266</v>
      </c>
      <c r="M8" s="182" t="s">
        <v>239</v>
      </c>
      <c r="N8" s="693" t="s">
        <v>1267</v>
      </c>
      <c r="O8" s="693"/>
      <c r="P8" s="693"/>
      <c r="Q8" s="693"/>
      <c r="R8" s="692" t="s">
        <v>252</v>
      </c>
      <c r="S8" s="692"/>
      <c r="T8" s="221" t="s">
        <v>1266</v>
      </c>
      <c r="U8" s="182" t="s">
        <v>239</v>
      </c>
      <c r="V8" s="693" t="s">
        <v>1587</v>
      </c>
      <c r="W8" s="693"/>
      <c r="X8" s="693"/>
      <c r="Y8" s="693"/>
    </row>
    <row r="9" spans="2:25" s="30" customFormat="1" ht="14.1" customHeight="1" x14ac:dyDescent="0.2">
      <c r="B9" s="690"/>
      <c r="C9" s="690"/>
      <c r="D9" s="690"/>
      <c r="E9" s="690"/>
      <c r="F9" s="690"/>
      <c r="G9" s="690"/>
      <c r="H9" s="690"/>
      <c r="I9" s="690"/>
      <c r="J9" s="690"/>
      <c r="K9" s="690"/>
      <c r="L9" s="690"/>
      <c r="M9" s="690"/>
      <c r="N9" s="690"/>
      <c r="O9" s="690"/>
      <c r="P9" s="690"/>
      <c r="Q9" s="690"/>
      <c r="R9" s="690"/>
      <c r="S9" s="690"/>
      <c r="T9" s="690"/>
      <c r="U9" s="690"/>
      <c r="V9" s="690"/>
      <c r="W9" s="690"/>
      <c r="X9" s="690"/>
      <c r="Y9" s="690"/>
    </row>
    <row r="10" spans="2:25" s="30" customFormat="1" ht="14.1" customHeight="1" x14ac:dyDescent="0.2">
      <c r="B10" s="691"/>
      <c r="C10" s="691"/>
      <c r="D10" s="691"/>
      <c r="E10" s="691"/>
      <c r="F10" s="691"/>
      <c r="G10" s="691"/>
      <c r="H10" s="691"/>
      <c r="I10" s="691"/>
      <c r="J10" s="691"/>
      <c r="K10" s="691"/>
      <c r="L10" s="691"/>
      <c r="M10" s="691"/>
      <c r="N10" s="691"/>
      <c r="O10" s="691"/>
      <c r="P10" s="691"/>
      <c r="Q10" s="691"/>
      <c r="R10" s="691"/>
      <c r="S10" s="691"/>
      <c r="T10" s="691"/>
      <c r="U10" s="691"/>
      <c r="V10" s="691"/>
      <c r="W10" s="691"/>
      <c r="X10" s="691"/>
      <c r="Y10" s="691"/>
    </row>
    <row r="11" spans="2:25" s="30" customFormat="1" ht="14.1" customHeight="1" x14ac:dyDescent="0.2">
      <c r="B11" s="691"/>
      <c r="C11" s="691"/>
      <c r="D11" s="691"/>
      <c r="E11" s="691"/>
      <c r="F11" s="691"/>
      <c r="G11" s="691"/>
      <c r="H11" s="691"/>
      <c r="I11" s="691"/>
      <c r="J11" s="691"/>
      <c r="K11" s="691"/>
      <c r="L11" s="691"/>
      <c r="M11" s="691"/>
      <c r="N11" s="691"/>
      <c r="O11" s="691"/>
      <c r="P11" s="691"/>
      <c r="Q11" s="691"/>
      <c r="R11" s="691"/>
      <c r="S11" s="691"/>
      <c r="T11" s="691"/>
      <c r="U11" s="691"/>
      <c r="V11" s="691"/>
      <c r="W11" s="691"/>
      <c r="X11" s="691"/>
      <c r="Y11" s="691"/>
    </row>
    <row r="12" spans="2:25" s="30" customFormat="1" ht="14.1" customHeight="1" x14ac:dyDescent="0.2">
      <c r="B12" s="691"/>
      <c r="C12" s="691"/>
      <c r="D12" s="691"/>
      <c r="E12" s="691"/>
      <c r="F12" s="691"/>
      <c r="G12" s="691"/>
      <c r="H12" s="691"/>
      <c r="I12" s="691"/>
      <c r="J12" s="691"/>
      <c r="K12" s="691"/>
      <c r="L12" s="691"/>
      <c r="M12" s="691"/>
      <c r="N12" s="691"/>
      <c r="O12" s="691"/>
      <c r="P12" s="691"/>
      <c r="Q12" s="691"/>
      <c r="R12" s="691"/>
      <c r="S12" s="691"/>
      <c r="T12" s="691"/>
      <c r="U12" s="691"/>
      <c r="V12" s="691"/>
      <c r="W12" s="691"/>
      <c r="X12" s="691"/>
      <c r="Y12" s="691"/>
    </row>
    <row r="13" spans="2:25" s="30" customFormat="1" ht="14.1" customHeight="1" x14ac:dyDescent="0.2">
      <c r="B13" s="691"/>
      <c r="C13" s="691"/>
      <c r="D13" s="691"/>
      <c r="E13" s="691"/>
      <c r="F13" s="691"/>
      <c r="G13" s="691"/>
      <c r="H13" s="691"/>
      <c r="I13" s="691"/>
      <c r="J13" s="691"/>
      <c r="K13" s="691"/>
      <c r="L13" s="691"/>
      <c r="M13" s="691"/>
      <c r="N13" s="691"/>
      <c r="O13" s="691"/>
      <c r="P13" s="691"/>
      <c r="Q13" s="691"/>
      <c r="R13" s="691"/>
      <c r="S13" s="691"/>
      <c r="T13" s="691"/>
      <c r="U13" s="691"/>
      <c r="V13" s="691"/>
      <c r="W13" s="691"/>
      <c r="X13" s="691"/>
      <c r="Y13" s="691"/>
    </row>
    <row r="14" spans="2:25" s="30" customFormat="1" ht="14.1" customHeight="1" x14ac:dyDescent="0.2">
      <c r="B14" s="691"/>
      <c r="C14" s="691"/>
      <c r="D14" s="691"/>
      <c r="E14" s="691"/>
      <c r="F14" s="691"/>
      <c r="G14" s="691"/>
      <c r="H14" s="691"/>
      <c r="I14" s="691"/>
      <c r="J14" s="691"/>
      <c r="K14" s="691"/>
      <c r="L14" s="691"/>
      <c r="M14" s="691"/>
      <c r="N14" s="691"/>
      <c r="O14" s="691"/>
      <c r="P14" s="691"/>
      <c r="Q14" s="691"/>
      <c r="R14" s="691"/>
      <c r="S14" s="691"/>
      <c r="T14" s="691"/>
      <c r="U14" s="691"/>
      <c r="V14" s="691"/>
      <c r="W14" s="691"/>
      <c r="X14" s="691"/>
      <c r="Y14" s="691"/>
    </row>
    <row r="15" spans="2:25" s="30" customFormat="1" ht="14.1" customHeight="1" x14ac:dyDescent="0.2">
      <c r="B15" s="691"/>
      <c r="C15" s="691"/>
      <c r="D15" s="691"/>
      <c r="E15" s="691"/>
      <c r="F15" s="691"/>
      <c r="G15" s="691"/>
      <c r="H15" s="691"/>
      <c r="I15" s="691"/>
      <c r="J15" s="691"/>
      <c r="K15" s="691"/>
      <c r="L15" s="691"/>
      <c r="M15" s="691"/>
      <c r="N15" s="691"/>
      <c r="O15" s="691"/>
      <c r="P15" s="691"/>
      <c r="Q15" s="691"/>
      <c r="R15" s="691"/>
      <c r="S15" s="691"/>
      <c r="T15" s="691"/>
      <c r="U15" s="691"/>
      <c r="V15" s="691"/>
      <c r="W15" s="691"/>
      <c r="X15" s="691"/>
      <c r="Y15" s="691"/>
    </row>
    <row r="16" spans="2:25" s="30" customFormat="1" ht="14.1" customHeight="1" x14ac:dyDescent="0.2">
      <c r="B16" s="691"/>
      <c r="C16" s="691"/>
      <c r="D16" s="691"/>
      <c r="E16" s="691"/>
      <c r="F16" s="691"/>
      <c r="G16" s="691"/>
      <c r="H16" s="691"/>
      <c r="I16" s="691"/>
      <c r="J16" s="691"/>
      <c r="K16" s="691"/>
      <c r="L16" s="691"/>
      <c r="M16" s="691"/>
      <c r="N16" s="691"/>
      <c r="O16" s="691"/>
      <c r="P16" s="691"/>
      <c r="Q16" s="691"/>
      <c r="R16" s="691"/>
      <c r="S16" s="691"/>
      <c r="T16" s="691"/>
      <c r="U16" s="691"/>
      <c r="V16" s="691"/>
      <c r="W16" s="691"/>
      <c r="X16" s="691"/>
      <c r="Y16" s="691"/>
    </row>
    <row r="17" spans="2:25" s="30" customFormat="1" ht="14.1" customHeight="1" x14ac:dyDescent="0.2">
      <c r="B17" s="691"/>
      <c r="C17" s="691"/>
      <c r="D17" s="691"/>
      <c r="E17" s="691"/>
      <c r="F17" s="691"/>
      <c r="G17" s="691"/>
      <c r="H17" s="691"/>
      <c r="I17" s="691"/>
      <c r="J17" s="691"/>
      <c r="K17" s="691"/>
      <c r="L17" s="691"/>
      <c r="M17" s="691"/>
      <c r="N17" s="691"/>
      <c r="O17" s="691"/>
      <c r="P17" s="691"/>
      <c r="Q17" s="691"/>
      <c r="R17" s="691"/>
      <c r="S17" s="691"/>
      <c r="T17" s="691"/>
      <c r="U17" s="691"/>
      <c r="V17" s="691"/>
      <c r="W17" s="691"/>
      <c r="X17" s="691"/>
      <c r="Y17" s="691"/>
    </row>
    <row r="18" spans="2:25" s="30" customFormat="1" ht="14.1" customHeight="1" x14ac:dyDescent="0.2">
      <c r="B18" s="691"/>
      <c r="C18" s="691"/>
      <c r="D18" s="691"/>
      <c r="E18" s="691"/>
      <c r="F18" s="691"/>
      <c r="G18" s="691"/>
      <c r="H18" s="691"/>
      <c r="I18" s="691"/>
      <c r="J18" s="691"/>
      <c r="K18" s="691"/>
      <c r="L18" s="691"/>
      <c r="M18" s="691"/>
      <c r="N18" s="691"/>
      <c r="O18" s="691"/>
      <c r="P18" s="691"/>
      <c r="Q18" s="691"/>
      <c r="R18" s="691"/>
      <c r="S18" s="691"/>
      <c r="T18" s="691"/>
      <c r="U18" s="691"/>
      <c r="V18" s="691"/>
      <c r="W18" s="691"/>
      <c r="X18" s="691"/>
      <c r="Y18" s="691"/>
    </row>
    <row r="19" spans="2:25" s="30" customFormat="1" ht="14.1" customHeight="1" x14ac:dyDescent="0.2">
      <c r="B19" s="691"/>
      <c r="C19" s="691"/>
      <c r="D19" s="691"/>
      <c r="E19" s="691"/>
      <c r="F19" s="691"/>
      <c r="G19" s="691"/>
      <c r="H19" s="691"/>
      <c r="I19" s="691"/>
      <c r="J19" s="691"/>
      <c r="K19" s="691"/>
      <c r="L19" s="691"/>
      <c r="M19" s="691"/>
      <c r="N19" s="691"/>
      <c r="O19" s="691"/>
      <c r="P19" s="691"/>
      <c r="Q19" s="691"/>
      <c r="R19" s="691"/>
      <c r="S19" s="691"/>
      <c r="T19" s="691"/>
      <c r="U19" s="691"/>
      <c r="V19" s="691"/>
      <c r="W19" s="691"/>
      <c r="X19" s="691"/>
      <c r="Y19" s="691"/>
    </row>
    <row r="20" spans="2:25" s="30" customFormat="1" ht="14.1" customHeight="1" x14ac:dyDescent="0.2">
      <c r="B20" s="691"/>
      <c r="C20" s="691"/>
      <c r="D20" s="691"/>
      <c r="E20" s="691"/>
      <c r="F20" s="691"/>
      <c r="G20" s="691"/>
      <c r="H20" s="691"/>
      <c r="I20" s="691"/>
      <c r="J20" s="691"/>
      <c r="K20" s="691"/>
      <c r="L20" s="691"/>
      <c r="M20" s="691"/>
      <c r="N20" s="691"/>
      <c r="O20" s="691"/>
      <c r="P20" s="691"/>
      <c r="Q20" s="691"/>
      <c r="R20" s="691"/>
      <c r="S20" s="691"/>
      <c r="T20" s="691"/>
      <c r="U20" s="691"/>
      <c r="V20" s="691"/>
      <c r="W20" s="691"/>
      <c r="X20" s="691"/>
      <c r="Y20" s="691"/>
    </row>
    <row r="21" spans="2:25" s="30" customFormat="1" ht="14.1" customHeight="1" x14ac:dyDescent="0.2">
      <c r="B21" s="691"/>
      <c r="C21" s="691"/>
      <c r="D21" s="691"/>
      <c r="E21" s="691"/>
      <c r="F21" s="691"/>
      <c r="G21" s="691"/>
      <c r="H21" s="691"/>
      <c r="I21" s="691"/>
      <c r="J21" s="691"/>
      <c r="K21" s="691"/>
      <c r="L21" s="691"/>
      <c r="M21" s="691"/>
      <c r="N21" s="691"/>
      <c r="O21" s="691"/>
      <c r="P21" s="691"/>
      <c r="Q21" s="691"/>
      <c r="R21" s="691"/>
      <c r="S21" s="691"/>
      <c r="T21" s="691"/>
      <c r="U21" s="691"/>
      <c r="V21" s="691"/>
      <c r="W21" s="691"/>
      <c r="X21" s="691"/>
      <c r="Y21" s="691"/>
    </row>
    <row r="22" spans="2:25" ht="15" customHeight="1" x14ac:dyDescent="0.2">
      <c r="B22" s="669" t="s">
        <v>244</v>
      </c>
      <c r="C22" s="689"/>
      <c r="D22" s="670"/>
      <c r="E22" s="102"/>
      <c r="F22" s="669" t="s">
        <v>243</v>
      </c>
      <c r="G22" s="689"/>
      <c r="H22" s="670"/>
      <c r="I22" s="203"/>
      <c r="J22" s="669" t="s">
        <v>244</v>
      </c>
      <c r="K22" s="689"/>
      <c r="L22" s="670"/>
      <c r="M22" s="102"/>
      <c r="N22" s="669" t="s">
        <v>243</v>
      </c>
      <c r="O22" s="689"/>
      <c r="P22" s="670"/>
      <c r="Q22" s="203"/>
      <c r="R22" s="669" t="s">
        <v>244</v>
      </c>
      <c r="S22" s="689"/>
      <c r="T22" s="670"/>
      <c r="U22" s="102"/>
      <c r="V22" s="669" t="s">
        <v>243</v>
      </c>
      <c r="W22" s="689"/>
      <c r="X22" s="670"/>
      <c r="Y22" s="203"/>
    </row>
    <row r="23" spans="2:25" ht="15" customHeight="1" x14ac:dyDescent="0.2">
      <c r="B23" s="669" t="s">
        <v>242</v>
      </c>
      <c r="C23" s="689"/>
      <c r="D23" s="220"/>
      <c r="E23" s="694"/>
      <c r="F23" s="696"/>
      <c r="G23" s="669" t="s">
        <v>241</v>
      </c>
      <c r="H23" s="670"/>
      <c r="I23" s="203"/>
      <c r="J23" s="669" t="s">
        <v>242</v>
      </c>
      <c r="K23" s="689"/>
      <c r="L23" s="220"/>
      <c r="M23" s="694"/>
      <c r="N23" s="696"/>
      <c r="O23" s="669" t="s">
        <v>241</v>
      </c>
      <c r="P23" s="670"/>
      <c r="Q23" s="203"/>
      <c r="R23" s="669" t="s">
        <v>242</v>
      </c>
      <c r="S23" s="689"/>
      <c r="T23" s="220"/>
      <c r="U23" s="694"/>
      <c r="V23" s="696"/>
      <c r="W23" s="669" t="s">
        <v>241</v>
      </c>
      <c r="X23" s="670"/>
      <c r="Y23" s="203"/>
    </row>
    <row r="24" spans="2:25" ht="15" customHeight="1" x14ac:dyDescent="0.2">
      <c r="B24" s="669" t="s">
        <v>240</v>
      </c>
      <c r="C24" s="689"/>
      <c r="D24" s="694"/>
      <c r="E24" s="695"/>
      <c r="F24" s="695"/>
      <c r="G24" s="695"/>
      <c r="H24" s="695"/>
      <c r="I24" s="696"/>
      <c r="J24" s="669" t="s">
        <v>240</v>
      </c>
      <c r="K24" s="689"/>
      <c r="L24" s="694"/>
      <c r="M24" s="695"/>
      <c r="N24" s="695"/>
      <c r="O24" s="695"/>
      <c r="P24" s="695"/>
      <c r="Q24" s="696"/>
      <c r="R24" s="669" t="s">
        <v>240</v>
      </c>
      <c r="S24" s="689"/>
      <c r="T24" s="694"/>
      <c r="U24" s="695"/>
      <c r="V24" s="695"/>
      <c r="W24" s="695"/>
      <c r="X24" s="695"/>
      <c r="Y24" s="696"/>
    </row>
    <row r="25" spans="2:25" ht="15" customHeight="1" x14ac:dyDescent="0.2">
      <c r="B25" s="692" t="s">
        <v>252</v>
      </c>
      <c r="C25" s="692"/>
      <c r="D25" s="221"/>
      <c r="E25" s="182" t="s">
        <v>239</v>
      </c>
      <c r="F25" s="693"/>
      <c r="G25" s="693"/>
      <c r="H25" s="693"/>
      <c r="I25" s="693"/>
      <c r="J25" s="692" t="s">
        <v>252</v>
      </c>
      <c r="K25" s="692"/>
      <c r="L25" s="221"/>
      <c r="M25" s="182" t="s">
        <v>239</v>
      </c>
      <c r="N25" s="693"/>
      <c r="O25" s="693"/>
      <c r="P25" s="693"/>
      <c r="Q25" s="693"/>
      <c r="R25" s="692" t="s">
        <v>252</v>
      </c>
      <c r="S25" s="692"/>
      <c r="T25" s="221"/>
      <c r="U25" s="182" t="s">
        <v>239</v>
      </c>
      <c r="V25" s="693"/>
      <c r="W25" s="693"/>
      <c r="X25" s="693"/>
      <c r="Y25" s="693"/>
    </row>
    <row r="26" spans="2:25" s="30" customFormat="1" ht="14.1" customHeight="1" x14ac:dyDescent="0.2">
      <c r="B26" s="690"/>
      <c r="C26" s="690"/>
      <c r="D26" s="690"/>
      <c r="E26" s="690"/>
      <c r="F26" s="690"/>
      <c r="G26" s="690"/>
      <c r="H26" s="690"/>
      <c r="I26" s="690"/>
      <c r="J26" s="717"/>
      <c r="K26" s="717"/>
      <c r="L26" s="717"/>
      <c r="M26" s="717"/>
      <c r="N26" s="717"/>
      <c r="O26" s="717"/>
      <c r="P26" s="717"/>
      <c r="Q26" s="717"/>
      <c r="R26" s="715"/>
      <c r="S26" s="715"/>
      <c r="T26" s="715"/>
      <c r="U26" s="715"/>
      <c r="V26" s="715"/>
      <c r="W26" s="715"/>
      <c r="X26" s="715"/>
      <c r="Y26" s="716"/>
    </row>
    <row r="27" spans="2:25" s="30" customFormat="1" ht="14.1" customHeight="1" x14ac:dyDescent="0.2">
      <c r="B27" s="691"/>
      <c r="C27" s="691"/>
      <c r="D27" s="691"/>
      <c r="E27" s="691"/>
      <c r="F27" s="691"/>
      <c r="G27" s="691"/>
      <c r="H27" s="691"/>
      <c r="I27" s="691"/>
      <c r="J27" s="717"/>
      <c r="K27" s="717"/>
      <c r="L27" s="717"/>
      <c r="M27" s="717"/>
      <c r="N27" s="717"/>
      <c r="O27" s="717"/>
      <c r="P27" s="717"/>
      <c r="Q27" s="717"/>
      <c r="R27" s="715"/>
      <c r="S27" s="715"/>
      <c r="T27" s="715"/>
      <c r="U27" s="715"/>
      <c r="V27" s="715"/>
      <c r="W27" s="715"/>
      <c r="X27" s="715"/>
      <c r="Y27" s="716"/>
    </row>
    <row r="28" spans="2:25" s="30" customFormat="1" ht="14.1" customHeight="1" x14ac:dyDescent="0.2">
      <c r="B28" s="691"/>
      <c r="C28" s="691"/>
      <c r="D28" s="691"/>
      <c r="E28" s="691"/>
      <c r="F28" s="691"/>
      <c r="G28" s="691"/>
      <c r="H28" s="691"/>
      <c r="I28" s="691"/>
      <c r="J28" s="717"/>
      <c r="K28" s="717"/>
      <c r="L28" s="717"/>
      <c r="M28" s="717"/>
      <c r="N28" s="717"/>
      <c r="O28" s="717"/>
      <c r="P28" s="717"/>
      <c r="Q28" s="717"/>
      <c r="R28" s="715"/>
      <c r="S28" s="715"/>
      <c r="T28" s="715"/>
      <c r="U28" s="715"/>
      <c r="V28" s="715"/>
      <c r="W28" s="715"/>
      <c r="X28" s="715"/>
      <c r="Y28" s="716"/>
    </row>
    <row r="29" spans="2:25" s="30" customFormat="1" ht="14.1" customHeight="1" x14ac:dyDescent="0.2">
      <c r="B29" s="691"/>
      <c r="C29" s="691"/>
      <c r="D29" s="691"/>
      <c r="E29" s="691"/>
      <c r="F29" s="691"/>
      <c r="G29" s="691"/>
      <c r="H29" s="691"/>
      <c r="I29" s="691"/>
      <c r="J29" s="717"/>
      <c r="K29" s="717"/>
      <c r="L29" s="717"/>
      <c r="M29" s="717"/>
      <c r="N29" s="717"/>
      <c r="O29" s="717"/>
      <c r="P29" s="717"/>
      <c r="Q29" s="717"/>
      <c r="R29" s="715"/>
      <c r="S29" s="715"/>
      <c r="T29" s="715"/>
      <c r="U29" s="715"/>
      <c r="V29" s="715"/>
      <c r="W29" s="715"/>
      <c r="X29" s="715"/>
      <c r="Y29" s="716"/>
    </row>
    <row r="30" spans="2:25" s="30" customFormat="1" ht="14.1" customHeight="1" x14ac:dyDescent="0.2">
      <c r="B30" s="691"/>
      <c r="C30" s="691"/>
      <c r="D30" s="691"/>
      <c r="E30" s="691"/>
      <c r="F30" s="691"/>
      <c r="G30" s="691"/>
      <c r="H30" s="691"/>
      <c r="I30" s="691"/>
      <c r="J30" s="717"/>
      <c r="K30" s="717"/>
      <c r="L30" s="717"/>
      <c r="M30" s="717"/>
      <c r="N30" s="717"/>
      <c r="O30" s="717"/>
      <c r="P30" s="717"/>
      <c r="Q30" s="717"/>
      <c r="R30" s="715"/>
      <c r="S30" s="715"/>
      <c r="T30" s="715"/>
      <c r="U30" s="715"/>
      <c r="V30" s="715"/>
      <c r="W30" s="715"/>
      <c r="X30" s="715"/>
      <c r="Y30" s="716"/>
    </row>
    <row r="31" spans="2:25" s="30" customFormat="1" ht="14.1" customHeight="1" x14ac:dyDescent="0.2">
      <c r="B31" s="691"/>
      <c r="C31" s="691"/>
      <c r="D31" s="691"/>
      <c r="E31" s="691"/>
      <c r="F31" s="691"/>
      <c r="G31" s="691"/>
      <c r="H31" s="691"/>
      <c r="I31" s="691"/>
      <c r="J31" s="717"/>
      <c r="K31" s="717"/>
      <c r="L31" s="717"/>
      <c r="M31" s="717"/>
      <c r="N31" s="717"/>
      <c r="O31" s="717"/>
      <c r="P31" s="717"/>
      <c r="Q31" s="717"/>
      <c r="R31" s="715"/>
      <c r="S31" s="715"/>
      <c r="T31" s="715"/>
      <c r="U31" s="715"/>
      <c r="V31" s="715"/>
      <c r="W31" s="715"/>
      <c r="X31" s="715"/>
      <c r="Y31" s="716"/>
    </row>
    <row r="32" spans="2:25" s="30" customFormat="1" ht="14.1" customHeight="1" x14ac:dyDescent="0.2">
      <c r="B32" s="691"/>
      <c r="C32" s="691"/>
      <c r="D32" s="691"/>
      <c r="E32" s="691"/>
      <c r="F32" s="691"/>
      <c r="G32" s="691"/>
      <c r="H32" s="691"/>
      <c r="I32" s="691"/>
      <c r="J32" s="717"/>
      <c r="K32" s="717"/>
      <c r="L32" s="717"/>
      <c r="M32" s="717"/>
      <c r="N32" s="717"/>
      <c r="O32" s="717"/>
      <c r="P32" s="717"/>
      <c r="Q32" s="717"/>
      <c r="R32" s="715"/>
      <c r="S32" s="715"/>
      <c r="T32" s="715"/>
      <c r="U32" s="715"/>
      <c r="V32" s="715"/>
      <c r="W32" s="715"/>
      <c r="X32" s="715"/>
      <c r="Y32" s="716"/>
    </row>
    <row r="33" spans="2:25" s="30" customFormat="1" ht="14.1" customHeight="1" x14ac:dyDescent="0.2">
      <c r="B33" s="691"/>
      <c r="C33" s="691"/>
      <c r="D33" s="691"/>
      <c r="E33" s="691"/>
      <c r="F33" s="691"/>
      <c r="G33" s="691"/>
      <c r="H33" s="691"/>
      <c r="I33" s="691"/>
      <c r="J33" s="717"/>
      <c r="K33" s="717"/>
      <c r="L33" s="717"/>
      <c r="M33" s="717"/>
      <c r="N33" s="717"/>
      <c r="O33" s="717"/>
      <c r="P33" s="717"/>
      <c r="Q33" s="717"/>
      <c r="R33" s="715"/>
      <c r="S33" s="715"/>
      <c r="T33" s="715"/>
      <c r="U33" s="715"/>
      <c r="V33" s="715"/>
      <c r="W33" s="715"/>
      <c r="X33" s="715"/>
      <c r="Y33" s="716"/>
    </row>
    <row r="34" spans="2:25" s="30" customFormat="1" ht="14.1" customHeight="1" x14ac:dyDescent="0.2">
      <c r="B34" s="691"/>
      <c r="C34" s="691"/>
      <c r="D34" s="691"/>
      <c r="E34" s="691"/>
      <c r="F34" s="691"/>
      <c r="G34" s="691"/>
      <c r="H34" s="691"/>
      <c r="I34" s="691"/>
      <c r="J34" s="717"/>
      <c r="K34" s="717"/>
      <c r="L34" s="717"/>
      <c r="M34" s="717"/>
      <c r="N34" s="717"/>
      <c r="O34" s="717"/>
      <c r="P34" s="717"/>
      <c r="Q34" s="717"/>
      <c r="R34" s="715"/>
      <c r="S34" s="715"/>
      <c r="T34" s="715"/>
      <c r="U34" s="715"/>
      <c r="V34" s="715"/>
      <c r="W34" s="715"/>
      <c r="X34" s="715"/>
      <c r="Y34" s="716"/>
    </row>
    <row r="35" spans="2:25" s="30" customFormat="1" ht="14.1" customHeight="1" x14ac:dyDescent="0.2">
      <c r="B35" s="691"/>
      <c r="C35" s="691"/>
      <c r="D35" s="691"/>
      <c r="E35" s="691"/>
      <c r="F35" s="691"/>
      <c r="G35" s="691"/>
      <c r="H35" s="691"/>
      <c r="I35" s="691"/>
      <c r="J35" s="717"/>
      <c r="K35" s="717"/>
      <c r="L35" s="717"/>
      <c r="M35" s="717"/>
      <c r="N35" s="717"/>
      <c r="O35" s="717"/>
      <c r="P35" s="717"/>
      <c r="Q35" s="717"/>
      <c r="R35" s="715"/>
      <c r="S35" s="715"/>
      <c r="T35" s="715"/>
      <c r="U35" s="715"/>
      <c r="V35" s="715"/>
      <c r="W35" s="715"/>
      <c r="X35" s="715"/>
      <c r="Y35" s="716"/>
    </row>
    <row r="36" spans="2:25" s="30" customFormat="1" ht="14.1" customHeight="1" x14ac:dyDescent="0.2">
      <c r="B36" s="691"/>
      <c r="C36" s="691"/>
      <c r="D36" s="691"/>
      <c r="E36" s="691"/>
      <c r="F36" s="691"/>
      <c r="G36" s="691"/>
      <c r="H36" s="691"/>
      <c r="I36" s="691"/>
      <c r="J36" s="717"/>
      <c r="K36" s="717"/>
      <c r="L36" s="717"/>
      <c r="M36" s="717"/>
      <c r="N36" s="717"/>
      <c r="O36" s="717"/>
      <c r="P36" s="717"/>
      <c r="Q36" s="717"/>
      <c r="R36" s="715"/>
      <c r="S36" s="715"/>
      <c r="T36" s="715"/>
      <c r="U36" s="715"/>
      <c r="V36" s="715"/>
      <c r="W36" s="715"/>
      <c r="X36" s="715"/>
      <c r="Y36" s="716"/>
    </row>
    <row r="37" spans="2:25" s="30" customFormat="1" ht="14.1" customHeight="1" x14ac:dyDescent="0.2">
      <c r="B37" s="691"/>
      <c r="C37" s="691"/>
      <c r="D37" s="691"/>
      <c r="E37" s="691"/>
      <c r="F37" s="691"/>
      <c r="G37" s="691"/>
      <c r="H37" s="691"/>
      <c r="I37" s="691"/>
      <c r="J37" s="717"/>
      <c r="K37" s="717"/>
      <c r="L37" s="717"/>
      <c r="M37" s="717"/>
      <c r="N37" s="717"/>
      <c r="O37" s="717"/>
      <c r="P37" s="717"/>
      <c r="Q37" s="717"/>
      <c r="R37" s="715"/>
      <c r="S37" s="715"/>
      <c r="T37" s="715"/>
      <c r="U37" s="715"/>
      <c r="V37" s="715"/>
      <c r="W37" s="715"/>
      <c r="X37" s="715"/>
      <c r="Y37" s="716"/>
    </row>
    <row r="38" spans="2:25" s="30" customFormat="1" ht="14.1" customHeight="1" x14ac:dyDescent="0.2">
      <c r="B38" s="691"/>
      <c r="C38" s="691"/>
      <c r="D38" s="691"/>
      <c r="E38" s="691"/>
      <c r="F38" s="691"/>
      <c r="G38" s="691"/>
      <c r="H38" s="691"/>
      <c r="I38" s="691"/>
      <c r="J38" s="717"/>
      <c r="K38" s="717"/>
      <c r="L38" s="717"/>
      <c r="M38" s="717"/>
      <c r="N38" s="717"/>
      <c r="O38" s="717"/>
      <c r="P38" s="717"/>
      <c r="Q38" s="717"/>
      <c r="R38" s="715"/>
      <c r="S38" s="715"/>
      <c r="T38" s="715"/>
      <c r="U38" s="715"/>
      <c r="V38" s="715"/>
      <c r="W38" s="715"/>
      <c r="X38" s="715"/>
      <c r="Y38" s="716"/>
    </row>
    <row r="39" spans="2:25" ht="15" customHeight="1" x14ac:dyDescent="0.2">
      <c r="B39" s="669" t="s">
        <v>244</v>
      </c>
      <c r="C39" s="689"/>
      <c r="D39" s="670"/>
      <c r="E39" s="102"/>
      <c r="F39" s="669" t="s">
        <v>243</v>
      </c>
      <c r="G39" s="689"/>
      <c r="H39" s="670"/>
      <c r="I39" s="203"/>
      <c r="J39" s="669" t="s">
        <v>244</v>
      </c>
      <c r="K39" s="689"/>
      <c r="L39" s="670"/>
      <c r="M39" s="102"/>
      <c r="N39" s="669" t="s">
        <v>243</v>
      </c>
      <c r="O39" s="689"/>
      <c r="P39" s="670"/>
      <c r="Q39" s="203"/>
      <c r="R39" s="669" t="s">
        <v>244</v>
      </c>
      <c r="S39" s="689"/>
      <c r="T39" s="670"/>
      <c r="U39" s="102"/>
      <c r="V39" s="669" t="s">
        <v>243</v>
      </c>
      <c r="W39" s="689"/>
      <c r="X39" s="670"/>
      <c r="Y39" s="203"/>
    </row>
    <row r="40" spans="2:25" ht="15" customHeight="1" x14ac:dyDescent="0.2">
      <c r="B40" s="669" t="s">
        <v>242</v>
      </c>
      <c r="C40" s="689"/>
      <c r="D40" s="220"/>
      <c r="E40" s="694"/>
      <c r="F40" s="696"/>
      <c r="G40" s="669" t="s">
        <v>241</v>
      </c>
      <c r="H40" s="670"/>
      <c r="I40" s="203"/>
      <c r="J40" s="669" t="s">
        <v>242</v>
      </c>
      <c r="K40" s="689"/>
      <c r="L40" s="220"/>
      <c r="M40" s="694"/>
      <c r="N40" s="696"/>
      <c r="O40" s="669" t="s">
        <v>241</v>
      </c>
      <c r="P40" s="670"/>
      <c r="Q40" s="203"/>
      <c r="R40" s="669" t="s">
        <v>242</v>
      </c>
      <c r="S40" s="689"/>
      <c r="T40" s="220"/>
      <c r="U40" s="694"/>
      <c r="V40" s="696"/>
      <c r="W40" s="669" t="s">
        <v>241</v>
      </c>
      <c r="X40" s="670"/>
      <c r="Y40" s="203"/>
    </row>
    <row r="41" spans="2:25" ht="15" customHeight="1" x14ac:dyDescent="0.2">
      <c r="B41" s="669" t="s">
        <v>240</v>
      </c>
      <c r="C41" s="689"/>
      <c r="D41" s="694"/>
      <c r="E41" s="695"/>
      <c r="F41" s="695"/>
      <c r="G41" s="695"/>
      <c r="H41" s="695"/>
      <c r="I41" s="696"/>
      <c r="J41" s="669" t="s">
        <v>240</v>
      </c>
      <c r="K41" s="689"/>
      <c r="L41" s="694"/>
      <c r="M41" s="695"/>
      <c r="N41" s="695"/>
      <c r="O41" s="695"/>
      <c r="P41" s="695"/>
      <c r="Q41" s="696"/>
      <c r="R41" s="669" t="s">
        <v>240</v>
      </c>
      <c r="S41" s="689"/>
      <c r="T41" s="694"/>
      <c r="U41" s="695"/>
      <c r="V41" s="695"/>
      <c r="W41" s="695"/>
      <c r="X41" s="695"/>
      <c r="Y41" s="696"/>
    </row>
    <row r="42" spans="2:25" ht="15" customHeight="1" x14ac:dyDescent="0.2">
      <c r="B42" s="692" t="s">
        <v>252</v>
      </c>
      <c r="C42" s="692"/>
      <c r="D42" s="221"/>
      <c r="E42" s="182" t="s">
        <v>239</v>
      </c>
      <c r="F42" s="693"/>
      <c r="G42" s="693"/>
      <c r="H42" s="693"/>
      <c r="I42" s="693"/>
      <c r="J42" s="692" t="s">
        <v>252</v>
      </c>
      <c r="K42" s="692"/>
      <c r="L42" s="221"/>
      <c r="M42" s="182" t="s">
        <v>239</v>
      </c>
      <c r="N42" s="693"/>
      <c r="O42" s="693"/>
      <c r="P42" s="693"/>
      <c r="Q42" s="693"/>
      <c r="R42" s="692" t="s">
        <v>252</v>
      </c>
      <c r="S42" s="692"/>
      <c r="T42" s="221"/>
      <c r="U42" s="182" t="s">
        <v>239</v>
      </c>
      <c r="V42" s="693"/>
      <c r="W42" s="693"/>
      <c r="X42" s="693"/>
      <c r="Y42" s="693"/>
    </row>
    <row r="43" spans="2:25" s="30" customFormat="1" ht="14.1" customHeight="1" x14ac:dyDescent="0.2">
      <c r="B43" s="691"/>
      <c r="C43" s="691"/>
      <c r="D43" s="691"/>
      <c r="E43" s="691"/>
      <c r="F43" s="691"/>
      <c r="G43" s="691"/>
      <c r="H43" s="691"/>
      <c r="I43" s="691"/>
      <c r="J43" s="717"/>
      <c r="K43" s="717"/>
      <c r="L43" s="717"/>
      <c r="M43" s="717"/>
      <c r="N43" s="717"/>
      <c r="O43" s="717"/>
      <c r="P43" s="717"/>
      <c r="Q43" s="717"/>
      <c r="R43" s="714"/>
      <c r="S43" s="714"/>
      <c r="T43" s="714"/>
      <c r="U43" s="714"/>
      <c r="V43" s="714"/>
      <c r="W43" s="714"/>
      <c r="X43" s="714"/>
      <c r="Y43" s="714"/>
    </row>
    <row r="44" spans="2:25" s="30" customFormat="1" ht="14.1" customHeight="1" x14ac:dyDescent="0.2">
      <c r="B44" s="691"/>
      <c r="C44" s="691"/>
      <c r="D44" s="691"/>
      <c r="E44" s="691"/>
      <c r="F44" s="691"/>
      <c r="G44" s="691"/>
      <c r="H44" s="691"/>
      <c r="I44" s="691"/>
      <c r="J44" s="717"/>
      <c r="K44" s="717"/>
      <c r="L44" s="717"/>
      <c r="M44" s="717"/>
      <c r="N44" s="717"/>
      <c r="O44" s="717"/>
      <c r="P44" s="717"/>
      <c r="Q44" s="717"/>
      <c r="R44" s="714"/>
      <c r="S44" s="714"/>
      <c r="T44" s="714"/>
      <c r="U44" s="714"/>
      <c r="V44" s="714"/>
      <c r="W44" s="714"/>
      <c r="X44" s="714"/>
      <c r="Y44" s="714"/>
    </row>
    <row r="45" spans="2:25" s="30" customFormat="1" ht="14.1" customHeight="1" x14ac:dyDescent="0.2">
      <c r="B45" s="691"/>
      <c r="C45" s="691"/>
      <c r="D45" s="691"/>
      <c r="E45" s="691"/>
      <c r="F45" s="691"/>
      <c r="G45" s="691"/>
      <c r="H45" s="691"/>
      <c r="I45" s="691"/>
      <c r="J45" s="717"/>
      <c r="K45" s="717"/>
      <c r="L45" s="717"/>
      <c r="M45" s="717"/>
      <c r="N45" s="717"/>
      <c r="O45" s="717"/>
      <c r="P45" s="717"/>
      <c r="Q45" s="717"/>
      <c r="R45" s="714"/>
      <c r="S45" s="714"/>
      <c r="T45" s="714"/>
      <c r="U45" s="714"/>
      <c r="V45" s="714"/>
      <c r="W45" s="714"/>
      <c r="X45" s="714"/>
      <c r="Y45" s="714"/>
    </row>
    <row r="46" spans="2:25" s="30" customFormat="1" ht="14.1" customHeight="1" x14ac:dyDescent="0.2">
      <c r="B46" s="691"/>
      <c r="C46" s="691"/>
      <c r="D46" s="691"/>
      <c r="E46" s="691"/>
      <c r="F46" s="691"/>
      <c r="G46" s="691"/>
      <c r="H46" s="691"/>
      <c r="I46" s="691"/>
      <c r="J46" s="717"/>
      <c r="K46" s="717"/>
      <c r="L46" s="717"/>
      <c r="M46" s="717"/>
      <c r="N46" s="717"/>
      <c r="O46" s="717"/>
      <c r="P46" s="717"/>
      <c r="Q46" s="717"/>
      <c r="R46" s="714"/>
      <c r="S46" s="714"/>
      <c r="T46" s="714"/>
      <c r="U46" s="714"/>
      <c r="V46" s="714"/>
      <c r="W46" s="714"/>
      <c r="X46" s="714"/>
      <c r="Y46" s="714"/>
    </row>
    <row r="47" spans="2:25" s="30" customFormat="1" ht="14.1" customHeight="1" x14ac:dyDescent="0.2">
      <c r="B47" s="691"/>
      <c r="C47" s="691"/>
      <c r="D47" s="691"/>
      <c r="E47" s="691"/>
      <c r="F47" s="691"/>
      <c r="G47" s="691"/>
      <c r="H47" s="691"/>
      <c r="I47" s="691"/>
      <c r="J47" s="717"/>
      <c r="K47" s="717"/>
      <c r="L47" s="717"/>
      <c r="M47" s="717"/>
      <c r="N47" s="717"/>
      <c r="O47" s="717"/>
      <c r="P47" s="717"/>
      <c r="Q47" s="717"/>
      <c r="R47" s="714"/>
      <c r="S47" s="714"/>
      <c r="T47" s="714"/>
      <c r="U47" s="714"/>
      <c r="V47" s="714"/>
      <c r="W47" s="714"/>
      <c r="X47" s="714"/>
      <c r="Y47" s="714"/>
    </row>
    <row r="48" spans="2:25" s="30" customFormat="1" ht="14.1" customHeight="1" x14ac:dyDescent="0.2">
      <c r="B48" s="691"/>
      <c r="C48" s="691"/>
      <c r="D48" s="691"/>
      <c r="E48" s="691"/>
      <c r="F48" s="691"/>
      <c r="G48" s="691"/>
      <c r="H48" s="691"/>
      <c r="I48" s="691"/>
      <c r="J48" s="717"/>
      <c r="K48" s="717"/>
      <c r="L48" s="717"/>
      <c r="M48" s="717"/>
      <c r="N48" s="717"/>
      <c r="O48" s="717"/>
      <c r="P48" s="717"/>
      <c r="Q48" s="717"/>
      <c r="R48" s="714"/>
      <c r="S48" s="714"/>
      <c r="T48" s="714"/>
      <c r="U48" s="714"/>
      <c r="V48" s="714"/>
      <c r="W48" s="714"/>
      <c r="X48" s="714"/>
      <c r="Y48" s="714"/>
    </row>
    <row r="49" spans="2:26" s="30" customFormat="1" ht="14.1" customHeight="1" x14ac:dyDescent="0.2">
      <c r="B49" s="691"/>
      <c r="C49" s="691"/>
      <c r="D49" s="691"/>
      <c r="E49" s="691"/>
      <c r="F49" s="691"/>
      <c r="G49" s="691"/>
      <c r="H49" s="691"/>
      <c r="I49" s="691"/>
      <c r="J49" s="717"/>
      <c r="K49" s="717"/>
      <c r="L49" s="717"/>
      <c r="M49" s="717"/>
      <c r="N49" s="717"/>
      <c r="O49" s="717"/>
      <c r="P49" s="717"/>
      <c r="Q49" s="717"/>
      <c r="R49" s="714"/>
      <c r="S49" s="714"/>
      <c r="T49" s="714"/>
      <c r="U49" s="714"/>
      <c r="V49" s="714"/>
      <c r="W49" s="714"/>
      <c r="X49" s="714"/>
      <c r="Y49" s="714"/>
    </row>
    <row r="50" spans="2:26" s="30" customFormat="1" ht="14.1" customHeight="1" x14ac:dyDescent="0.2">
      <c r="B50" s="691"/>
      <c r="C50" s="691"/>
      <c r="D50" s="691"/>
      <c r="E50" s="691"/>
      <c r="F50" s="691"/>
      <c r="G50" s="691"/>
      <c r="H50" s="691"/>
      <c r="I50" s="691"/>
      <c r="J50" s="717"/>
      <c r="K50" s="717"/>
      <c r="L50" s="717"/>
      <c r="M50" s="717"/>
      <c r="N50" s="717"/>
      <c r="O50" s="717"/>
      <c r="P50" s="717"/>
      <c r="Q50" s="717"/>
      <c r="R50" s="714"/>
      <c r="S50" s="714"/>
      <c r="T50" s="714"/>
      <c r="U50" s="714"/>
      <c r="V50" s="714"/>
      <c r="W50" s="714"/>
      <c r="X50" s="714"/>
      <c r="Y50" s="714"/>
    </row>
    <row r="51" spans="2:26" s="30" customFormat="1" ht="14.1" customHeight="1" x14ac:dyDescent="0.2">
      <c r="B51" s="691"/>
      <c r="C51" s="691"/>
      <c r="D51" s="691"/>
      <c r="E51" s="691"/>
      <c r="F51" s="691"/>
      <c r="G51" s="691"/>
      <c r="H51" s="691"/>
      <c r="I51" s="691"/>
      <c r="J51" s="717"/>
      <c r="K51" s="717"/>
      <c r="L51" s="717"/>
      <c r="M51" s="717"/>
      <c r="N51" s="717"/>
      <c r="O51" s="717"/>
      <c r="P51" s="717"/>
      <c r="Q51" s="717"/>
      <c r="R51" s="714"/>
      <c r="S51" s="714"/>
      <c r="T51" s="714"/>
      <c r="U51" s="714"/>
      <c r="V51" s="714"/>
      <c r="W51" s="714"/>
      <c r="X51" s="714"/>
      <c r="Y51" s="714"/>
    </row>
    <row r="52" spans="2:26" s="30" customFormat="1" ht="14.1" customHeight="1" x14ac:dyDescent="0.2">
      <c r="B52" s="691"/>
      <c r="C52" s="691"/>
      <c r="D52" s="691"/>
      <c r="E52" s="691"/>
      <c r="F52" s="691"/>
      <c r="G52" s="691"/>
      <c r="H52" s="691"/>
      <c r="I52" s="691"/>
      <c r="J52" s="717"/>
      <c r="K52" s="717"/>
      <c r="L52" s="717"/>
      <c r="M52" s="717"/>
      <c r="N52" s="717"/>
      <c r="O52" s="717"/>
      <c r="P52" s="717"/>
      <c r="Q52" s="717"/>
      <c r="R52" s="714"/>
      <c r="S52" s="714"/>
      <c r="T52" s="714"/>
      <c r="U52" s="714"/>
      <c r="V52" s="714"/>
      <c r="W52" s="714"/>
      <c r="X52" s="714"/>
      <c r="Y52" s="714"/>
    </row>
    <row r="53" spans="2:26" s="30" customFormat="1" ht="14.1" customHeight="1" x14ac:dyDescent="0.2">
      <c r="B53" s="691"/>
      <c r="C53" s="691"/>
      <c r="D53" s="691"/>
      <c r="E53" s="691"/>
      <c r="F53" s="691"/>
      <c r="G53" s="691"/>
      <c r="H53" s="691"/>
      <c r="I53" s="691"/>
      <c r="J53" s="717"/>
      <c r="K53" s="717"/>
      <c r="L53" s="717"/>
      <c r="M53" s="717"/>
      <c r="N53" s="717"/>
      <c r="O53" s="717"/>
      <c r="P53" s="717"/>
      <c r="Q53" s="717"/>
      <c r="R53" s="714"/>
      <c r="S53" s="714"/>
      <c r="T53" s="714"/>
      <c r="U53" s="714"/>
      <c r="V53" s="714"/>
      <c r="W53" s="714"/>
      <c r="X53" s="714"/>
      <c r="Y53" s="714"/>
    </row>
    <row r="54" spans="2:26" s="30" customFormat="1" ht="14.1" customHeight="1" x14ac:dyDescent="0.2">
      <c r="B54" s="691"/>
      <c r="C54" s="691"/>
      <c r="D54" s="691"/>
      <c r="E54" s="691"/>
      <c r="F54" s="691"/>
      <c r="G54" s="691"/>
      <c r="H54" s="691"/>
      <c r="I54" s="691"/>
      <c r="J54" s="717"/>
      <c r="K54" s="717"/>
      <c r="L54" s="717"/>
      <c r="M54" s="717"/>
      <c r="N54" s="717"/>
      <c r="O54" s="717"/>
      <c r="P54" s="717"/>
      <c r="Q54" s="717"/>
      <c r="R54" s="714"/>
      <c r="S54" s="714"/>
      <c r="T54" s="714"/>
      <c r="U54" s="714"/>
      <c r="V54" s="714"/>
      <c r="W54" s="714"/>
      <c r="X54" s="714"/>
      <c r="Y54" s="714"/>
    </row>
    <row r="55" spans="2:26" s="30" customFormat="1" ht="14.1" customHeight="1" x14ac:dyDescent="0.2">
      <c r="B55" s="691"/>
      <c r="C55" s="691"/>
      <c r="D55" s="691"/>
      <c r="E55" s="691"/>
      <c r="F55" s="691"/>
      <c r="G55" s="691"/>
      <c r="H55" s="691"/>
      <c r="I55" s="691"/>
      <c r="J55" s="717"/>
      <c r="K55" s="717"/>
      <c r="L55" s="717"/>
      <c r="M55" s="717"/>
      <c r="N55" s="717"/>
      <c r="O55" s="717"/>
      <c r="P55" s="717"/>
      <c r="Q55" s="717"/>
      <c r="R55" s="714"/>
      <c r="S55" s="714"/>
      <c r="T55" s="714"/>
      <c r="U55" s="714"/>
      <c r="V55" s="714"/>
      <c r="W55" s="714"/>
      <c r="X55" s="714"/>
      <c r="Y55" s="714"/>
    </row>
    <row r="56" spans="2:26" s="30" customFormat="1" ht="14.1" customHeight="1" x14ac:dyDescent="0.2">
      <c r="B56" s="103"/>
      <c r="C56" s="103"/>
      <c r="D56" s="106" t="s">
        <v>284</v>
      </c>
      <c r="E56" s="103"/>
      <c r="F56" s="103"/>
      <c r="G56" s="103"/>
      <c r="H56" s="103"/>
      <c r="I56" s="103"/>
      <c r="J56" s="99"/>
      <c r="K56" s="99"/>
      <c r="L56" s="99"/>
      <c r="M56" s="99"/>
      <c r="N56" s="99"/>
      <c r="O56" s="99"/>
      <c r="P56" s="99"/>
      <c r="Q56" s="99"/>
      <c r="R56" s="104"/>
      <c r="S56" s="104"/>
      <c r="T56" s="104"/>
      <c r="U56" s="104"/>
      <c r="V56" s="104"/>
      <c r="W56" s="104"/>
      <c r="X56" s="104"/>
      <c r="Y56" s="104"/>
    </row>
    <row r="57" spans="2:26" s="30" customFormat="1" ht="15" customHeight="1" x14ac:dyDescent="0.2">
      <c r="B57" s="99"/>
      <c r="C57" s="99"/>
      <c r="D57" s="105" t="s">
        <v>262</v>
      </c>
      <c r="E57" s="101"/>
      <c r="F57" s="101"/>
      <c r="G57" s="101"/>
      <c r="H57" s="101"/>
      <c r="I57" s="101"/>
      <c r="J57" s="101"/>
      <c r="K57" s="101"/>
      <c r="L57" s="101"/>
      <c r="M57" s="101"/>
      <c r="N57" s="101"/>
      <c r="O57" s="99"/>
      <c r="P57" s="105"/>
      <c r="Q57" s="101"/>
      <c r="R57" s="101"/>
      <c r="S57" s="101"/>
      <c r="T57" s="101"/>
      <c r="U57" s="101"/>
      <c r="V57" s="101"/>
      <c r="W57" s="101"/>
      <c r="X57" s="101"/>
      <c r="Y57" s="101"/>
    </row>
    <row r="58" spans="2:26" ht="15" customHeight="1" x14ac:dyDescent="0.2">
      <c r="D58" s="33" t="s">
        <v>459</v>
      </c>
      <c r="E58" s="33"/>
      <c r="F58" s="32"/>
      <c r="G58" s="30"/>
      <c r="H58" s="30"/>
      <c r="I58" s="30"/>
      <c r="J58" s="30"/>
      <c r="K58" s="30"/>
      <c r="L58" s="233" t="s">
        <v>571</v>
      </c>
      <c r="M58" s="30"/>
      <c r="N58" s="30"/>
      <c r="O58" s="30"/>
      <c r="P58" s="32"/>
      <c r="Q58" s="33"/>
      <c r="R58" s="32"/>
      <c r="S58" s="30"/>
      <c r="T58" s="30"/>
      <c r="U58" s="30"/>
      <c r="V58" s="30"/>
      <c r="W58" s="30"/>
      <c r="X58" s="30"/>
      <c r="Y58" s="30"/>
      <c r="Z58" s="30"/>
    </row>
    <row r="59" spans="2:26" ht="27.9" customHeight="1" x14ac:dyDescent="0.2">
      <c r="D59" s="32"/>
      <c r="E59" s="33"/>
      <c r="F59" s="30"/>
      <c r="G59" s="30"/>
      <c r="H59" s="30"/>
      <c r="I59" s="30"/>
      <c r="J59" s="30"/>
      <c r="K59" s="30"/>
      <c r="L59" s="30"/>
      <c r="M59" s="30"/>
      <c r="N59" s="30"/>
      <c r="O59" s="30"/>
      <c r="P59" s="32"/>
      <c r="Q59" s="33"/>
      <c r="R59" s="30"/>
      <c r="S59" s="30"/>
      <c r="T59" s="30"/>
      <c r="U59" s="30"/>
      <c r="V59" s="30"/>
      <c r="W59" s="30"/>
      <c r="X59" s="30"/>
      <c r="Y59" s="30"/>
      <c r="Z59" s="30"/>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dataValidations count="1">
    <dataValidation type="list" allowBlank="1" showInputMessage="1" showErrorMessage="1" sqref="U40:V40 E6:F6 M6:N6 E23:F23 M23:N23 U23:V23 E40:F40 M40:N40 U6:V6" xr:uid="{00000000-0002-0000-0A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1000000}">
          <x14:formula1>
            <xm:f>'(参考)リスト'!$B$51:$B$54</xm:f>
          </x14:formula1>
          <xm:sqref>T40 D6 L6 D23 L23 T23 D40 L40 T6</xm:sqref>
        </x14:dataValidation>
        <x14:dataValidation type="list" allowBlank="1" showInputMessage="1" showErrorMessage="1" xr:uid="{00000000-0002-0000-0A00-000002000000}">
          <x14:formula1>
            <xm:f>'(参考)リスト'!$F$51:$F$52</xm:f>
          </x14:formula1>
          <xm:sqref>T42 D8 L8 D25 L25 T25 D42 L42 T8</xm:sqref>
        </x14:dataValidation>
        <x14:dataValidation type="list" allowBlank="1" showInputMessage="1" showErrorMessage="1" xr:uid="{00000000-0002-0000-0A00-000003000000}">
          <x14:formula1>
            <xm:f>'(参考)リスト'!$D$51:$D$53</xm:f>
          </x14:formula1>
          <xm:sqref>Y40 I6 Q6 I23 Q23 Y23 I40 Q40 Y6</xm:sqref>
        </x14:dataValidation>
        <x14:dataValidation type="list" allowBlank="1" showInputMessage="1" showErrorMessage="1" xr:uid="{00000000-0002-0000-0A00-000004000000}">
          <x14:formula1>
            <xm:f>'(参考)リスト'!$E$51:$E$56</xm:f>
          </x14:formula1>
          <xm:sqref>T41:Y41 D7:I7 L7:Q7 D24:I24 L24:Q24 T24:Y24 D41:I41 L41:Q41 T7:Y7</xm:sqref>
        </x14:dataValidation>
      </x14:dataValidations>
    </ext>
  </extLst>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topLeftCell="A7"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1268</v>
      </c>
      <c r="F4" s="381"/>
      <c r="G4" s="381"/>
      <c r="H4" s="381"/>
      <c r="I4" s="382"/>
      <c r="J4" s="732" t="s">
        <v>28</v>
      </c>
      <c r="K4" s="383"/>
      <c r="L4" s="383"/>
      <c r="M4" s="727" t="s">
        <v>1270</v>
      </c>
      <c r="N4" s="728"/>
      <c r="O4" s="728"/>
      <c r="P4" s="728"/>
      <c r="Q4" s="728"/>
      <c r="R4" s="728"/>
      <c r="S4" s="392" t="s">
        <v>268</v>
      </c>
      <c r="T4" s="392"/>
      <c r="U4" s="392"/>
      <c r="V4" s="392"/>
      <c r="W4" s="727" t="s">
        <v>1272</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1269</v>
      </c>
      <c r="F5" s="389"/>
      <c r="G5" s="389"/>
      <c r="H5" s="389"/>
      <c r="I5" s="390"/>
      <c r="J5" s="726" t="s">
        <v>1</v>
      </c>
      <c r="K5" s="391"/>
      <c r="L5" s="391"/>
      <c r="M5" s="727" t="s">
        <v>1271</v>
      </c>
      <c r="N5" s="728"/>
      <c r="O5" s="728"/>
      <c r="P5" s="728"/>
      <c r="Q5" s="728"/>
      <c r="R5" s="728"/>
      <c r="S5" s="392" t="s">
        <v>269</v>
      </c>
      <c r="T5" s="392"/>
      <c r="U5" s="392"/>
      <c r="V5" s="392"/>
      <c r="W5" s="729" t="s">
        <v>1273</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3:AI3"/>
    <mergeCell ref="B4:D4"/>
    <mergeCell ref="E4:I4"/>
    <mergeCell ref="J4:L4"/>
    <mergeCell ref="M4:R4"/>
    <mergeCell ref="S4:V4"/>
    <mergeCell ref="W4:AB4"/>
    <mergeCell ref="AC4:AE5"/>
    <mergeCell ref="AF4:AI5"/>
    <mergeCell ref="B6:B18"/>
    <mergeCell ref="C6:AI6"/>
    <mergeCell ref="V18:AI18"/>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100" zoomScaleSheetLayoutView="100" workbookViewId="0">
      <selection activeCell="E4" sqref="E4:I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346</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c r="F4" s="381"/>
      <c r="G4" s="381"/>
      <c r="H4" s="381"/>
      <c r="I4" s="382"/>
      <c r="J4" s="732" t="s">
        <v>28</v>
      </c>
      <c r="K4" s="383"/>
      <c r="L4" s="383"/>
      <c r="M4" s="727"/>
      <c r="N4" s="728"/>
      <c r="O4" s="728"/>
      <c r="P4" s="728"/>
      <c r="Q4" s="728"/>
      <c r="R4" s="728"/>
      <c r="S4" s="392" t="s">
        <v>268</v>
      </c>
      <c r="T4" s="392"/>
      <c r="U4" s="392"/>
      <c r="V4" s="392"/>
      <c r="W4" s="740"/>
      <c r="X4" s="740"/>
      <c r="Y4" s="740"/>
      <c r="Z4" s="740"/>
      <c r="AA4" s="740"/>
      <c r="AB4" s="740"/>
      <c r="AC4" s="420" t="s">
        <v>230</v>
      </c>
      <c r="AD4" s="421"/>
      <c r="AE4" s="422"/>
      <c r="AF4" s="734"/>
      <c r="AG4" s="735"/>
      <c r="AH4" s="735"/>
      <c r="AI4" s="736"/>
    </row>
    <row r="5" spans="2:35" ht="20.100000000000001" customHeight="1" x14ac:dyDescent="0.15">
      <c r="B5" s="387" t="s">
        <v>0</v>
      </c>
      <c r="C5" s="387"/>
      <c r="D5" s="725"/>
      <c r="E5" s="388"/>
      <c r="F5" s="389"/>
      <c r="G5" s="389"/>
      <c r="H5" s="389"/>
      <c r="I5" s="390"/>
      <c r="J5" s="726" t="s">
        <v>1</v>
      </c>
      <c r="K5" s="391"/>
      <c r="L5" s="391"/>
      <c r="M5" s="727"/>
      <c r="N5" s="728"/>
      <c r="O5" s="728"/>
      <c r="P5" s="728"/>
      <c r="Q5" s="728"/>
      <c r="R5" s="728"/>
      <c r="S5" s="392" t="s">
        <v>269</v>
      </c>
      <c r="T5" s="392"/>
      <c r="U5" s="392"/>
      <c r="V5" s="392"/>
      <c r="W5" s="740"/>
      <c r="X5" s="740"/>
      <c r="Y5" s="740"/>
      <c r="Z5" s="740"/>
      <c r="AA5" s="740"/>
      <c r="AB5" s="740"/>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8.75" customHeight="1" x14ac:dyDescent="0.15">
      <c r="B18" s="719"/>
      <c r="C18" s="12"/>
      <c r="D18" s="9"/>
      <c r="E18" s="11"/>
      <c r="F18" s="10"/>
      <c r="G18" s="10"/>
      <c r="H18" s="9"/>
      <c r="I18" s="9"/>
      <c r="J18" s="9"/>
      <c r="K18" s="9"/>
      <c r="L18" s="9"/>
      <c r="M18" s="9"/>
      <c r="N18" s="9"/>
      <c r="O18" s="9"/>
      <c r="P18" s="9"/>
      <c r="Q18" s="9"/>
      <c r="R18" s="9"/>
      <c r="S18" s="741" t="s">
        <v>575</v>
      </c>
      <c r="T18" s="741"/>
      <c r="U18" s="741"/>
      <c r="V18" s="741"/>
      <c r="W18" s="741"/>
      <c r="X18" s="741"/>
      <c r="Y18" s="741"/>
      <c r="Z18" s="741"/>
      <c r="AA18" s="741"/>
      <c r="AB18" s="741"/>
      <c r="AC18" s="741"/>
      <c r="AD18" s="741"/>
      <c r="AE18" s="741"/>
      <c r="AF18" s="741"/>
      <c r="AG18" s="741"/>
      <c r="AH18" s="741"/>
      <c r="AI18" s="742"/>
    </row>
    <row r="19" spans="2:35" ht="15" customHeight="1" x14ac:dyDescent="0.15"/>
  </sheetData>
  <mergeCells count="18">
    <mergeCell ref="B3:AI3"/>
    <mergeCell ref="B4:D4"/>
    <mergeCell ref="E4:I4"/>
    <mergeCell ref="J4:L4"/>
    <mergeCell ref="M4:R4"/>
    <mergeCell ref="S4:V4"/>
    <mergeCell ref="W4:AB4"/>
    <mergeCell ref="AC4:AE5"/>
    <mergeCell ref="AF4:AI5"/>
    <mergeCell ref="B6:B18"/>
    <mergeCell ref="C6:AI6"/>
    <mergeCell ref="B5:D5"/>
    <mergeCell ref="E5:I5"/>
    <mergeCell ref="J5:L5"/>
    <mergeCell ref="M5:R5"/>
    <mergeCell ref="S5:V5"/>
    <mergeCell ref="W5:AB5"/>
    <mergeCell ref="S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397CC-5985-41A8-A623-C9701A0D6D43}">
  <sheetPr>
    <pageSetUpPr fitToPage="1"/>
  </sheetPr>
  <dimension ref="B2:AI19"/>
  <sheetViews>
    <sheetView showGridLines="0" showZeros="0" view="pageBreakPreview"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97E3-4176-4C1C-97A3-09592CF3E6BC}">
  <sheetPr>
    <pageSetUpPr fitToPage="1"/>
  </sheetPr>
  <dimension ref="B2:AI19"/>
  <sheetViews>
    <sheetView showGridLines="0" showZeros="0" view="pageBreakPreview"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E2BCD-0D11-451D-8F99-45BDA95FE396}">
  <sheetPr>
    <pageSetUpPr fitToPage="1"/>
  </sheetPr>
  <dimension ref="B2:AI19"/>
  <sheetViews>
    <sheetView showGridLines="0" showZeros="0" view="pageBreakPreview"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C7332-9075-464D-8212-29BDD893B176}">
  <sheetPr>
    <pageSetUpPr fitToPage="1"/>
  </sheetPr>
  <dimension ref="B2:AI19"/>
  <sheetViews>
    <sheetView showGridLines="0" showZeros="0" view="pageBreakPreview" topLeftCell="A4"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1C42B-314B-4F10-9B7A-3FD2382FB167}">
  <sheetPr>
    <pageSetUpPr fitToPage="1"/>
  </sheetPr>
  <dimension ref="B2:AI19"/>
  <sheetViews>
    <sheetView showGridLines="0" showZeros="0" view="pageBreakPreview" topLeftCell="A4"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BB6E8-6DBC-425D-8B94-B06FD06BF82D}">
  <sheetPr>
    <pageSetUpPr fitToPage="1"/>
  </sheetPr>
  <dimension ref="B2:AI19"/>
  <sheetViews>
    <sheetView showGridLines="0" showZeros="0" view="pageBreakPreview" topLeftCell="A4"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42EB8-F4F5-4BD2-8B6E-5A2EFD2ADA67}">
  <sheetPr>
    <pageSetUpPr fitToPage="1"/>
  </sheetPr>
  <dimension ref="B2:AI19"/>
  <sheetViews>
    <sheetView showGridLines="0" showZeros="0" view="pageBreakPreview"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7BB9D-9E6A-4054-B857-4DF129963800}">
  <sheetPr>
    <pageSetUpPr fitToPage="1"/>
  </sheetPr>
  <dimension ref="B2:AI19"/>
  <sheetViews>
    <sheetView showGridLines="0" showZeros="0" view="pageBreakPreview" topLeftCell="A4"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14735-FE9E-4FF9-BF7D-77A2053F8400}">
  <sheetPr>
    <pageSetUpPr fitToPage="1"/>
  </sheetPr>
  <dimension ref="B2:AI19"/>
  <sheetViews>
    <sheetView showGridLines="0" showZeros="0" view="pageBreakPreview"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95797-BEA1-44E4-B8EA-F681159D0675}">
  <sheetPr>
    <pageSetUpPr fitToPage="1"/>
  </sheetPr>
  <dimension ref="B2:AI19"/>
  <sheetViews>
    <sheetView showGridLines="0" showZeros="0" view="pageBreakPreview"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69059-755F-409C-9E25-BD92675EA0AE}">
  <sheetPr>
    <pageSetUpPr fitToPage="1"/>
  </sheetPr>
  <dimension ref="B2:AI19"/>
  <sheetViews>
    <sheetView showGridLines="0" showZeros="0" view="pageBreakPreview" topLeftCell="A4"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200CF-68A5-4419-BF70-D39AC4E7822C}">
  <sheetPr>
    <pageSetUpPr fitToPage="1"/>
  </sheetPr>
  <dimension ref="B2:AI19"/>
  <sheetViews>
    <sheetView showGridLines="0" showZeros="0" view="pageBreakPreview" zoomScale="94" zoomScaleNormal="100" zoomScaleSheetLayoutView="94" workbookViewId="0">
      <selection activeCell="AH14" sqref="AH14"/>
    </sheetView>
  </sheetViews>
  <sheetFormatPr defaultColWidth="9" defaultRowHeight="12" x14ac:dyDescent="0.15"/>
  <cols>
    <col min="1" max="1" width="1.6640625" style="7" customWidth="1"/>
    <col min="2" max="2" width="3.1093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8" t="s">
        <v>345</v>
      </c>
      <c r="C3" s="378"/>
      <c r="D3" s="378"/>
      <c r="E3" s="730"/>
      <c r="F3" s="730"/>
      <c r="G3" s="730"/>
      <c r="H3" s="730"/>
      <c r="I3" s="730"/>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row>
    <row r="4" spans="2:35" ht="20.100000000000001" customHeight="1" x14ac:dyDescent="0.15">
      <c r="B4" s="379" t="s">
        <v>27</v>
      </c>
      <c r="C4" s="379"/>
      <c r="D4" s="731"/>
      <c r="E4" s="380" t="s">
        <v>613</v>
      </c>
      <c r="F4" s="381"/>
      <c r="G4" s="381"/>
      <c r="H4" s="381"/>
      <c r="I4" s="382"/>
      <c r="J4" s="732" t="s">
        <v>28</v>
      </c>
      <c r="K4" s="383"/>
      <c r="L4" s="383"/>
      <c r="M4" s="727" t="s">
        <v>579</v>
      </c>
      <c r="N4" s="728"/>
      <c r="O4" s="728"/>
      <c r="P4" s="728"/>
      <c r="Q4" s="728"/>
      <c r="R4" s="728"/>
      <c r="S4" s="392" t="s">
        <v>268</v>
      </c>
      <c r="T4" s="392"/>
      <c r="U4" s="392"/>
      <c r="V4" s="392"/>
      <c r="W4" s="727" t="s">
        <v>677</v>
      </c>
      <c r="X4" s="727"/>
      <c r="Y4" s="727"/>
      <c r="Z4" s="727"/>
      <c r="AA4" s="727"/>
      <c r="AB4" s="727"/>
      <c r="AC4" s="420" t="s">
        <v>230</v>
      </c>
      <c r="AD4" s="421"/>
      <c r="AE4" s="422"/>
      <c r="AF4" s="734">
        <v>45280</v>
      </c>
      <c r="AG4" s="735"/>
      <c r="AH4" s="735"/>
      <c r="AI4" s="736"/>
    </row>
    <row r="5" spans="2:35" ht="20.100000000000001" customHeight="1" x14ac:dyDescent="0.15">
      <c r="B5" s="387" t="s">
        <v>0</v>
      </c>
      <c r="C5" s="387"/>
      <c r="D5" s="725"/>
      <c r="E5" s="388" t="s">
        <v>674</v>
      </c>
      <c r="F5" s="389"/>
      <c r="G5" s="389"/>
      <c r="H5" s="389"/>
      <c r="I5" s="390"/>
      <c r="J5" s="726" t="s">
        <v>1</v>
      </c>
      <c r="K5" s="391"/>
      <c r="L5" s="391"/>
      <c r="M5" s="727" t="s">
        <v>580</v>
      </c>
      <c r="N5" s="728"/>
      <c r="O5" s="728"/>
      <c r="P5" s="728"/>
      <c r="Q5" s="728"/>
      <c r="R5" s="728"/>
      <c r="S5" s="392" t="s">
        <v>269</v>
      </c>
      <c r="T5" s="392"/>
      <c r="U5" s="392"/>
      <c r="V5" s="392"/>
      <c r="W5" s="729" t="s">
        <v>678</v>
      </c>
      <c r="X5" s="729"/>
      <c r="Y5" s="729"/>
      <c r="Z5" s="729"/>
      <c r="AA5" s="729"/>
      <c r="AB5" s="729"/>
      <c r="AC5" s="712"/>
      <c r="AD5" s="733"/>
      <c r="AE5" s="713"/>
      <c r="AF5" s="737"/>
      <c r="AG5" s="738"/>
      <c r="AH5" s="738"/>
      <c r="AI5" s="739"/>
    </row>
    <row r="6" spans="2:35" ht="26.25" customHeight="1" x14ac:dyDescent="0.2">
      <c r="B6" s="718" t="s">
        <v>31</v>
      </c>
      <c r="C6" s="720" t="s">
        <v>30</v>
      </c>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2"/>
    </row>
    <row r="7" spans="2:35" ht="35.4" customHeight="1" x14ac:dyDescent="0.15">
      <c r="B7" s="718"/>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18"/>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18"/>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18"/>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18"/>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18"/>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18"/>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18"/>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18"/>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18"/>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18"/>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19"/>
      <c r="C18" s="12"/>
      <c r="D18" s="9"/>
      <c r="E18" s="11"/>
      <c r="F18" s="10"/>
      <c r="G18" s="10"/>
      <c r="H18" s="9"/>
      <c r="I18" s="9"/>
      <c r="J18" s="9"/>
      <c r="K18" s="9"/>
      <c r="L18" s="9"/>
      <c r="M18" s="9"/>
      <c r="N18" s="9"/>
      <c r="O18" s="9"/>
      <c r="P18" s="9"/>
      <c r="Q18" s="9"/>
      <c r="R18" s="9"/>
      <c r="S18" s="8"/>
      <c r="T18" s="8"/>
      <c r="U18" s="8"/>
      <c r="V18" s="723" t="s">
        <v>549</v>
      </c>
      <c r="W18" s="723"/>
      <c r="X18" s="723"/>
      <c r="Y18" s="723"/>
      <c r="Z18" s="723"/>
      <c r="AA18" s="723"/>
      <c r="AB18" s="723"/>
      <c r="AC18" s="723"/>
      <c r="AD18" s="723"/>
      <c r="AE18" s="723"/>
      <c r="AF18" s="723"/>
      <c r="AG18" s="723"/>
      <c r="AH18" s="723"/>
      <c r="AI18" s="724"/>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CH52"/>
  <sheetViews>
    <sheetView showGridLines="0" showZeros="0" view="pageBreakPreview" zoomScale="90" zoomScaleNormal="100" zoomScaleSheetLayoutView="90" workbookViewId="0">
      <selection activeCell="R16" sqref="R16:T16"/>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473</v>
      </c>
      <c r="C4" s="379"/>
      <c r="D4" s="731"/>
      <c r="E4" s="749" t="s">
        <v>613</v>
      </c>
      <c r="F4" s="750"/>
      <c r="G4" s="750"/>
      <c r="H4" s="750"/>
      <c r="I4" s="750"/>
      <c r="J4" s="751"/>
      <c r="K4" s="291" t="s">
        <v>198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PS</v>
      </c>
      <c r="AW5" s="164">
        <f>R7</f>
        <v>2.5</v>
      </c>
      <c r="AX5" s="165">
        <f>+Y32</f>
        <v>0</v>
      </c>
      <c r="AY5" s="165">
        <f>+Z32</f>
        <v>0</v>
      </c>
      <c r="AZ5" s="165">
        <f>+AA32</f>
        <v>0</v>
      </c>
      <c r="BA5" s="165">
        <f t="shared" ref="BA5" si="0">+AB32</f>
        <v>0</v>
      </c>
      <c r="BB5" s="165">
        <f>+AC32</f>
        <v>0</v>
      </c>
      <c r="BC5" s="165">
        <f t="shared" ref="BC5" si="1">+AD32</f>
        <v>0</v>
      </c>
      <c r="BD5" s="165">
        <f t="shared" ref="BD5:BI5" si="2">+AE32</f>
        <v>0</v>
      </c>
      <c r="BE5" s="165">
        <f t="shared" si="2"/>
        <v>0</v>
      </c>
      <c r="BF5" s="165">
        <f t="shared" si="2"/>
        <v>0</v>
      </c>
      <c r="BG5" s="165">
        <f t="shared" si="2"/>
        <v>0</v>
      </c>
      <c r="BH5" s="165">
        <f t="shared" si="2"/>
        <v>0</v>
      </c>
      <c r="BI5" s="165">
        <f t="shared" si="2"/>
        <v>0</v>
      </c>
      <c r="BJ5" s="165" t="str">
        <f>+Y35</f>
        <v/>
      </c>
      <c r="BK5" s="165" t="str">
        <f t="shared" ref="BK5" si="3">+Z35</f>
        <v/>
      </c>
      <c r="BL5" s="165" t="str">
        <f>+AA35</f>
        <v/>
      </c>
      <c r="BM5" s="165">
        <f>+AC35</f>
        <v>0</v>
      </c>
      <c r="BN5" s="165">
        <f t="shared" ref="BN5:BO5" si="4">+AD35</f>
        <v>0</v>
      </c>
      <c r="BO5" s="165">
        <f t="shared" si="4"/>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5">+AC31</f>
        <v>0</v>
      </c>
      <c r="CB5" s="168">
        <f t="shared" si="5"/>
        <v>0</v>
      </c>
      <c r="CC5" s="168">
        <f t="shared" si="5"/>
        <v>0</v>
      </c>
      <c r="CD5" s="168">
        <f t="shared" si="5"/>
        <v>0</v>
      </c>
      <c r="CE5" s="168">
        <f t="shared" si="5"/>
        <v>0</v>
      </c>
      <c r="CF5" s="168">
        <f t="shared" si="5"/>
        <v>0</v>
      </c>
      <c r="CG5" s="168">
        <f t="shared" si="5"/>
        <v>0</v>
      </c>
      <c r="CH5" s="168">
        <f t="shared" si="5"/>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679</v>
      </c>
      <c r="O7" s="795"/>
      <c r="P7" s="791" t="s">
        <v>475</v>
      </c>
      <c r="Q7" s="793"/>
      <c r="R7" s="796">
        <v>2.5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485</v>
      </c>
      <c r="Z10" s="191" t="s">
        <v>486</v>
      </c>
      <c r="AA10" s="191" t="s">
        <v>487</v>
      </c>
      <c r="AB10" s="191" t="s">
        <v>488</v>
      </c>
      <c r="AC10" s="191" t="s">
        <v>485</v>
      </c>
      <c r="AD10" s="191" t="s">
        <v>486</v>
      </c>
      <c r="AE10" s="191" t="s">
        <v>487</v>
      </c>
      <c r="AF10" s="191" t="s">
        <v>488</v>
      </c>
      <c r="AG10" s="191" t="s">
        <v>485</v>
      </c>
      <c r="AH10" s="191" t="s">
        <v>486</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509</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6">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6"/>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6"/>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6"/>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6"/>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6"/>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6"/>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6"/>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6"/>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6"/>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6"/>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6"/>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6"/>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6"/>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6"/>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6"/>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6"/>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6"/>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6"/>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7">SUM(AC11:AC30)</f>
        <v>0</v>
      </c>
      <c r="AD31" s="225">
        <f t="shared" si="7"/>
        <v>0</v>
      </c>
      <c r="AE31" s="225">
        <f t="shared" si="7"/>
        <v>0</v>
      </c>
      <c r="AF31" s="225">
        <f t="shared" si="7"/>
        <v>0</v>
      </c>
      <c r="AG31" s="225">
        <f t="shared" si="7"/>
        <v>0</v>
      </c>
      <c r="AH31" s="225">
        <f t="shared" si="7"/>
        <v>0</v>
      </c>
      <c r="AI31" s="225">
        <f t="shared" si="7"/>
        <v>0</v>
      </c>
      <c r="AJ31" s="225">
        <f t="shared" si="7"/>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8">COUNT(AC11:AC30)</f>
        <v>0</v>
      </c>
      <c r="AD32" s="196">
        <f t="shared" si="8"/>
        <v>0</v>
      </c>
      <c r="AE32" s="196">
        <f t="shared" si="8"/>
        <v>0</v>
      </c>
      <c r="AF32" s="196">
        <f t="shared" si="8"/>
        <v>0</v>
      </c>
      <c r="AG32" s="196">
        <f t="shared" si="8"/>
        <v>0</v>
      </c>
      <c r="AH32" s="196">
        <f t="shared" si="8"/>
        <v>0</v>
      </c>
      <c r="AI32" s="196">
        <f t="shared" si="8"/>
        <v>0</v>
      </c>
      <c r="AJ32" s="196">
        <f t="shared" si="8"/>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332</v>
      </c>
      <c r="AR33" s="70" t="s">
        <v>333</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493</v>
      </c>
      <c r="Z34" s="191" t="s">
        <v>494</v>
      </c>
      <c r="AA34" s="818" t="s">
        <v>495</v>
      </c>
      <c r="AB34" s="818"/>
      <c r="AC34" s="191" t="s">
        <v>493</v>
      </c>
      <c r="AD34" s="191" t="s">
        <v>494</v>
      </c>
      <c r="AE34" s="818" t="s">
        <v>495</v>
      </c>
      <c r="AF34" s="818"/>
      <c r="AG34" s="191" t="s">
        <v>493</v>
      </c>
      <c r="AH34" s="191" t="s">
        <v>494</v>
      </c>
      <c r="AI34" s="818" t="s">
        <v>495</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s>
  <phoneticPr fontId="8"/>
  <conditionalFormatting sqref="Y11:AB30 AG11:AJ30">
    <cfRule type="expression" dxfId="327" priority="4">
      <formula>$AQ11=2</formula>
    </cfRule>
  </conditionalFormatting>
  <conditionalFormatting sqref="Y11:AF30">
    <cfRule type="expression" dxfId="326" priority="2">
      <formula>$AQ11=3</formula>
    </cfRule>
  </conditionalFormatting>
  <conditionalFormatting sqref="AC11:AJ30">
    <cfRule type="expression" dxfId="325" priority="1">
      <formula>$AQ11=1</formula>
    </cfRule>
  </conditionalFormatting>
  <dataValidations count="1">
    <dataValidation type="list" allowBlank="1" showInputMessage="1" showErrorMessage="1" sqref="N11:O30 R11:T30" xr:uid="{00000000-0002-0000-0D00-000000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1000000}">
          <x14:formula1>
            <xm:f>'(参考)リスト'!$D$16:$D$18</xm:f>
          </x14:formula1>
          <xm:sqref>P11:Q30</xm:sqref>
        </x14:dataValidation>
        <x14:dataValidation type="list" allowBlank="1" showInputMessage="1" showErrorMessage="1" xr:uid="{00000000-0002-0000-0D00-000002000000}">
          <x14:formula1>
            <xm:f>'(参考)リスト'!$G$16:$G$20</xm:f>
          </x14:formula1>
          <xm:sqref>U11:V30</xm:sqref>
        </x14:dataValidation>
        <x14:dataValidation type="list" allowBlank="1" showInputMessage="1" showErrorMessage="1" xr:uid="{00000000-0002-0000-0D00-000003000000}">
          <x14:formula1>
            <xm:f>'(参考)リスト'!$B$16:$B$20</xm:f>
          </x14:formula1>
          <xm:sqref>L11:M30</xm:sqref>
        </x14:dataValidation>
        <x14:dataValidation type="list" allowBlank="1" showInputMessage="1" showErrorMessage="1" xr:uid="{00000000-0002-0000-0D00-000004000000}">
          <x14:formula1>
            <xm:f>'(参考)リスト'!$F$16:$F$21</xm:f>
          </x14:formula1>
          <xm:sqref>W11:X30</xm:sqref>
        </x14:dataValidation>
      </x14:dataValidations>
    </ext>
  </extLst>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FAB59-BF0F-484B-A507-2DD003DE8858}">
  <dimension ref="B1:CH52"/>
  <sheetViews>
    <sheetView showGridLines="0" showZeros="0" view="pageBreakPreview" zoomScale="90" zoomScaleNormal="100" zoomScaleSheetLayoutView="90" workbookViewId="0">
      <selection activeCell="U21" sqref="U21:V21"/>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S001</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1290</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24" priority="3">
      <formula>$AQ11=2</formula>
    </cfRule>
  </conditionalFormatting>
  <conditionalFormatting sqref="Y11:AF30">
    <cfRule type="expression" dxfId="323" priority="2">
      <formula>$AQ11=3</formula>
    </cfRule>
  </conditionalFormatting>
  <conditionalFormatting sqref="AC11:AJ30">
    <cfRule type="expression" dxfId="322" priority="1">
      <formula>$AQ11=1</formula>
    </cfRule>
  </conditionalFormatting>
  <dataValidations count="1">
    <dataValidation type="list" allowBlank="1" showInputMessage="1" showErrorMessage="1" sqref="N11:O30 R11:T30" xr:uid="{3A7DAC94-6A1B-4816-A816-F5FEEECA252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138486B-36A1-4679-A32C-B1E9679D4DC7}">
          <x14:formula1>
            <xm:f>'(参考)リスト'!$F$16:$F$21</xm:f>
          </x14:formula1>
          <xm:sqref>W11:X30</xm:sqref>
        </x14:dataValidation>
        <x14:dataValidation type="list" allowBlank="1" showInputMessage="1" showErrorMessage="1" xr:uid="{C818252C-5A84-4F84-BB7C-753162582F6D}">
          <x14:formula1>
            <xm:f>'(参考)リスト'!$B$16:$B$20</xm:f>
          </x14:formula1>
          <xm:sqref>L11:M30</xm:sqref>
        </x14:dataValidation>
        <x14:dataValidation type="list" allowBlank="1" showInputMessage="1" showErrorMessage="1" xr:uid="{E1AB5B18-21FF-4294-AD11-2970307A3285}">
          <x14:formula1>
            <xm:f>'(参考)リスト'!$G$16:$G$20</xm:f>
          </x14:formula1>
          <xm:sqref>U11:V30</xm:sqref>
        </x14:dataValidation>
        <x14:dataValidation type="list" allowBlank="1" showInputMessage="1" showErrorMessage="1" xr:uid="{7E87FA6B-AF59-4003-9D97-77D29D6F30DA}">
          <x14:formula1>
            <xm:f>'(参考)リスト'!$D$16:$D$18</xm:f>
          </x14:formula1>
          <xm:sqref>P11:Q30</xm:sqref>
        </x14:dataValidation>
      </x14:dataValidations>
    </ext>
  </extLst>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D9DF0-189B-49C7-BFAF-E0FD1DE7289A}">
  <dimension ref="B1:CH52"/>
  <sheetViews>
    <sheetView showGridLines="0" showZeros="0" view="pageBreakPreview" zoomScale="90" zoomScaleNormal="100" zoomScaleSheetLayoutView="90" workbookViewId="0">
      <selection activeCell="R19" sqref="R19:T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S002</v>
      </c>
      <c r="AW5" s="164">
        <f>R7</f>
        <v>10.4</v>
      </c>
      <c r="AX5" s="165">
        <f>+Y32</f>
        <v>0</v>
      </c>
      <c r="AY5" s="165">
        <f>+Z32</f>
        <v>0</v>
      </c>
      <c r="AZ5" s="165">
        <f>+AA32</f>
        <v>0</v>
      </c>
      <c r="BA5" s="165">
        <f t="shared" ref="BA5" si="0">+AB32</f>
        <v>0</v>
      </c>
      <c r="BB5" s="165">
        <f>+AC32</f>
        <v>0</v>
      </c>
      <c r="BC5" s="165">
        <f t="shared" ref="BC5:BI5" si="1">+AD32</f>
        <v>0</v>
      </c>
      <c r="BD5" s="165">
        <f t="shared" si="1"/>
        <v>1</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1</v>
      </c>
      <c r="BP5" s="165">
        <f>+AG35</f>
        <v>0</v>
      </c>
      <c r="BQ5" s="165">
        <f>+AH35</f>
        <v>0</v>
      </c>
      <c r="BR5" s="165">
        <f>+AI35</f>
        <v>0</v>
      </c>
      <c r="BS5" s="190" t="str">
        <f>+Y36</f>
        <v>Ⅰ</v>
      </c>
      <c r="BT5" s="190" t="str">
        <f>+AC36</f>
        <v>Ⅱ</v>
      </c>
      <c r="BU5" s="190" t="str">
        <f>+AG36</f>
        <v>Ⅰ</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0.02</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680</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517</v>
      </c>
      <c r="O11" s="803"/>
      <c r="P11" s="802" t="s">
        <v>351</v>
      </c>
      <c r="Q11" s="803"/>
      <c r="R11" s="274" t="s">
        <v>357</v>
      </c>
      <c r="S11" s="274"/>
      <c r="T11" s="274"/>
      <c r="U11" s="794" t="s">
        <v>782</v>
      </c>
      <c r="V11" s="804"/>
      <c r="W11" s="794" t="s">
        <v>781</v>
      </c>
      <c r="X11" s="795"/>
      <c r="Y11" s="196"/>
      <c r="Z11" s="195"/>
      <c r="AA11" s="195"/>
      <c r="AB11" s="195"/>
      <c r="AC11" s="224"/>
      <c r="AD11" s="224"/>
      <c r="AE11" s="224">
        <v>0.02</v>
      </c>
      <c r="AF11" s="224"/>
      <c r="AG11" s="224"/>
      <c r="AH11" s="224"/>
      <c r="AI11" s="224"/>
      <c r="AJ11" s="224"/>
      <c r="AK11" s="787" t="s">
        <v>785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516</v>
      </c>
      <c r="O12" s="803"/>
      <c r="P12" s="802" t="s">
        <v>351</v>
      </c>
      <c r="Q12" s="803"/>
      <c r="R12" s="274" t="s">
        <v>559</v>
      </c>
      <c r="S12" s="274"/>
      <c r="T12" s="274"/>
      <c r="U12" s="794" t="s">
        <v>62</v>
      </c>
      <c r="V12" s="804"/>
      <c r="W12" s="794" t="s">
        <v>62</v>
      </c>
      <c r="X12" s="795"/>
      <c r="Y12" s="196"/>
      <c r="Z12" s="195"/>
      <c r="AA12" s="195"/>
      <c r="AB12" s="195"/>
      <c r="AC12" s="224"/>
      <c r="AD12" s="224"/>
      <c r="AE12" s="224"/>
      <c r="AF12" s="224"/>
      <c r="AG12" s="224"/>
      <c r="AH12" s="224"/>
      <c r="AI12" s="224"/>
      <c r="AJ12" s="224"/>
      <c r="AK12" s="805" t="s">
        <v>1292</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561</v>
      </c>
      <c r="M13" s="803"/>
      <c r="N13" s="802" t="s">
        <v>517</v>
      </c>
      <c r="O13" s="803"/>
      <c r="P13" s="802" t="s">
        <v>352</v>
      </c>
      <c r="Q13" s="803"/>
      <c r="R13" s="274" t="s">
        <v>352</v>
      </c>
      <c r="S13" s="274"/>
      <c r="T13" s="274"/>
      <c r="U13" s="794" t="s">
        <v>782</v>
      </c>
      <c r="V13" s="804"/>
      <c r="W13" s="794" t="s">
        <v>790</v>
      </c>
      <c r="X13" s="795"/>
      <c r="Y13" s="196"/>
      <c r="Z13" s="195"/>
      <c r="AA13" s="195"/>
      <c r="AB13" s="195"/>
      <c r="AC13" s="224"/>
      <c r="AD13" s="224"/>
      <c r="AE13" s="224"/>
      <c r="AF13" s="224"/>
      <c r="AG13" s="224"/>
      <c r="AH13" s="224"/>
      <c r="AI13" s="224"/>
      <c r="AJ13" s="224"/>
      <c r="AK13" s="805" t="s">
        <v>1292</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1287</v>
      </c>
      <c r="AL14" s="788"/>
      <c r="AM14" s="788"/>
      <c r="AN14" s="789"/>
      <c r="AO14" s="790"/>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0.02</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1</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Ⅱa</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21" priority="3">
      <formula>$AQ11=2</formula>
    </cfRule>
  </conditionalFormatting>
  <conditionalFormatting sqref="Y11:AF30">
    <cfRule type="expression" dxfId="320" priority="2">
      <formula>$AQ11=3</formula>
    </cfRule>
  </conditionalFormatting>
  <conditionalFormatting sqref="AC11:AJ30">
    <cfRule type="expression" dxfId="319" priority="1">
      <formula>$AQ11=1</formula>
    </cfRule>
  </conditionalFormatting>
  <dataValidations count="1">
    <dataValidation type="list" allowBlank="1" showInputMessage="1" showErrorMessage="1" sqref="N11:O30 R11:T30" xr:uid="{37A05CE3-0147-4A96-BDE1-D41B6E1A41D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A786C91-F294-44D2-A4E4-DE82217F1D57}">
          <x14:formula1>
            <xm:f>'(参考)リスト'!$D$16:$D$18</xm:f>
          </x14:formula1>
          <xm:sqref>P11:Q30</xm:sqref>
        </x14:dataValidation>
        <x14:dataValidation type="list" allowBlank="1" showInputMessage="1" showErrorMessage="1" xr:uid="{F092ED8C-2BE2-4CB5-AC8E-ACED3169454F}">
          <x14:formula1>
            <xm:f>'(参考)リスト'!$G$16:$G$20</xm:f>
          </x14:formula1>
          <xm:sqref>U11:V30</xm:sqref>
        </x14:dataValidation>
        <x14:dataValidation type="list" allowBlank="1" showInputMessage="1" showErrorMessage="1" xr:uid="{8D98443E-1595-4A05-B769-C173C69BB6DD}">
          <x14:formula1>
            <xm:f>'(参考)リスト'!$B$16:$B$20</xm:f>
          </x14:formula1>
          <xm:sqref>L11:M30</xm:sqref>
        </x14:dataValidation>
        <x14:dataValidation type="list" allowBlank="1" showInputMessage="1" showErrorMessage="1" xr:uid="{3FDF98FC-2BE0-4E54-ABF8-3BCAC5C7F5F1}">
          <x14:formula1>
            <xm:f>'(参考)リスト'!$F$16:$F$21</xm:f>
          </x14:formula1>
          <xm:sqref>W11:X30</xm:sqref>
        </x14:dataValidation>
      </x14:dataValidations>
    </ext>
  </extLst>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3C8CD-BF99-4D49-A437-E4DD6875CA81}">
  <dimension ref="B1:CH52"/>
  <sheetViews>
    <sheetView showGridLines="0" showZeros="0" view="pageBreakPreview" zoomScale="90" zoomScaleNormal="100" zoomScaleSheetLayoutView="90" workbookViewId="0">
      <selection activeCell="N12" sqref="N12:O1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S003</v>
      </c>
      <c r="AW5" s="164">
        <f>R7</f>
        <v>10.6</v>
      </c>
      <c r="AX5" s="165">
        <f>+Y32</f>
        <v>0</v>
      </c>
      <c r="AY5" s="165">
        <f>+Z32</f>
        <v>0</v>
      </c>
      <c r="AZ5" s="165">
        <f>+AA32</f>
        <v>0</v>
      </c>
      <c r="BA5" s="165">
        <f t="shared" ref="BA5" si="0">+AB32</f>
        <v>0</v>
      </c>
      <c r="BB5" s="165">
        <f>+AC32</f>
        <v>0</v>
      </c>
      <c r="BC5" s="165">
        <f t="shared" ref="BC5:BI5" si="1">+AD32</f>
        <v>1</v>
      </c>
      <c r="BD5" s="165">
        <f t="shared" si="1"/>
        <v>1</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1</v>
      </c>
      <c r="BO5" s="165">
        <f t="shared" si="3"/>
        <v>1</v>
      </c>
      <c r="BP5" s="165">
        <f>+AG35</f>
        <v>0</v>
      </c>
      <c r="BQ5" s="165">
        <f>+AH35</f>
        <v>0</v>
      </c>
      <c r="BR5" s="165">
        <f>+AI35</f>
        <v>1</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7.0000000000000007E-2</v>
      </c>
      <c r="CC5" s="168">
        <f t="shared" si="4"/>
        <v>0.42</v>
      </c>
      <c r="CD5" s="168">
        <f t="shared" si="4"/>
        <v>0</v>
      </c>
      <c r="CE5" s="168">
        <f t="shared" si="4"/>
        <v>0</v>
      </c>
      <c r="CF5" s="168">
        <f t="shared" si="4"/>
        <v>0</v>
      </c>
      <c r="CG5" s="168">
        <f t="shared" si="4"/>
        <v>0</v>
      </c>
      <c r="CH5" s="168">
        <f t="shared" si="4"/>
        <v>3.2</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681</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790</v>
      </c>
      <c r="X11" s="795"/>
      <c r="Y11" s="196"/>
      <c r="Z11" s="195"/>
      <c r="AA11" s="195"/>
      <c r="AB11" s="195"/>
      <c r="AC11" s="224"/>
      <c r="AD11" s="224"/>
      <c r="AE11" s="224"/>
      <c r="AF11" s="224"/>
      <c r="AG11" s="224"/>
      <c r="AH11" s="224"/>
      <c r="AI11" s="224"/>
      <c r="AJ11" s="224">
        <v>3.2</v>
      </c>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512</v>
      </c>
      <c r="O12" s="803"/>
      <c r="P12" s="802" t="s">
        <v>351</v>
      </c>
      <c r="Q12" s="803"/>
      <c r="R12" s="274" t="s">
        <v>357</v>
      </c>
      <c r="S12" s="274"/>
      <c r="T12" s="274"/>
      <c r="U12" s="794" t="s">
        <v>782</v>
      </c>
      <c r="V12" s="804"/>
      <c r="W12" s="794" t="s">
        <v>781</v>
      </c>
      <c r="X12" s="795"/>
      <c r="Y12" s="196"/>
      <c r="Z12" s="195"/>
      <c r="AA12" s="195"/>
      <c r="AB12" s="195"/>
      <c r="AC12" s="224"/>
      <c r="AD12" s="224"/>
      <c r="AE12" s="224">
        <v>0.42</v>
      </c>
      <c r="AF12" s="224"/>
      <c r="AG12" s="224"/>
      <c r="AH12" s="224"/>
      <c r="AI12" s="224"/>
      <c r="AJ12" s="224"/>
      <c r="AK12" s="805" t="s">
        <v>785</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561</v>
      </c>
      <c r="M13" s="803"/>
      <c r="N13" s="802" t="s">
        <v>516</v>
      </c>
      <c r="O13" s="803"/>
      <c r="P13" s="802" t="s">
        <v>351</v>
      </c>
      <c r="Q13" s="803"/>
      <c r="R13" s="274" t="s">
        <v>559</v>
      </c>
      <c r="S13" s="274"/>
      <c r="T13" s="274"/>
      <c r="U13" s="794" t="s">
        <v>62</v>
      </c>
      <c r="V13" s="804"/>
      <c r="W13" s="794" t="s">
        <v>62</v>
      </c>
      <c r="X13" s="795"/>
      <c r="Y13" s="196"/>
      <c r="Z13" s="195"/>
      <c r="AA13" s="195"/>
      <c r="AB13" s="195"/>
      <c r="AC13" s="224"/>
      <c r="AD13" s="224">
        <v>7.0000000000000007E-2</v>
      </c>
      <c r="AE13" s="224"/>
      <c r="AF13" s="224"/>
      <c r="AG13" s="224"/>
      <c r="AH13" s="224"/>
      <c r="AI13" s="224"/>
      <c r="AJ13" s="224"/>
      <c r="AK13" s="805" t="s">
        <v>795</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561</v>
      </c>
      <c r="M14" s="803"/>
      <c r="N14" s="802" t="s">
        <v>511</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805" t="s">
        <v>846</v>
      </c>
      <c r="AL14" s="806"/>
      <c r="AM14" s="806"/>
      <c r="AN14" s="807"/>
      <c r="AO14" s="808"/>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7.0000000000000007E-2</v>
      </c>
      <c r="AE31" s="225">
        <f t="shared" si="6"/>
        <v>0.42</v>
      </c>
      <c r="AF31" s="225">
        <f t="shared" si="6"/>
        <v>0</v>
      </c>
      <c r="AG31" s="225">
        <f t="shared" si="6"/>
        <v>0</v>
      </c>
      <c r="AH31" s="225">
        <f t="shared" si="6"/>
        <v>0</v>
      </c>
      <c r="AI31" s="225">
        <f t="shared" si="6"/>
        <v>0</v>
      </c>
      <c r="AJ31" s="225">
        <f t="shared" si="6"/>
        <v>3.2</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1</v>
      </c>
      <c r="AE32" s="196">
        <f t="shared" si="7"/>
        <v>1</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1</v>
      </c>
      <c r="AE35" s="816">
        <f>AE32+AF32</f>
        <v>1</v>
      </c>
      <c r="AF35" s="817"/>
      <c r="AG35" s="196">
        <f>AG32</f>
        <v>0</v>
      </c>
      <c r="AH35" s="196">
        <f>AH32</f>
        <v>0</v>
      </c>
      <c r="AI35" s="816">
        <f>AI32+AJ32</f>
        <v>1</v>
      </c>
      <c r="AJ35" s="817"/>
      <c r="AK35" s="826"/>
      <c r="AL35" s="827"/>
      <c r="AM35" s="827"/>
      <c r="AN35" s="827"/>
      <c r="AO35" s="828"/>
      <c r="AP35" s="3"/>
      <c r="AQ35" s="165">
        <f>+Y32+AC35+AG35</f>
        <v>0</v>
      </c>
      <c r="AR35" s="165">
        <f>+Z32+AD35+AH35</f>
        <v>1</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18" priority="3">
      <formula>$AQ11=2</formula>
    </cfRule>
  </conditionalFormatting>
  <conditionalFormatting sqref="Y11:AF30">
    <cfRule type="expression" dxfId="317" priority="2">
      <formula>$AQ11=3</formula>
    </cfRule>
  </conditionalFormatting>
  <conditionalFormatting sqref="AC11:AJ30">
    <cfRule type="expression" dxfId="316" priority="1">
      <formula>$AQ11=1</formula>
    </cfRule>
  </conditionalFormatting>
  <dataValidations count="1">
    <dataValidation type="list" allowBlank="1" showInputMessage="1" showErrorMessage="1" sqref="N11:O30 R11:T30" xr:uid="{6C4AFDDB-44B7-4E17-A206-1B8CF884BD0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8223E34-7E91-434B-90FD-943E73B6A976}">
          <x14:formula1>
            <xm:f>'(参考)リスト'!$F$16:$F$21</xm:f>
          </x14:formula1>
          <xm:sqref>W11:X30</xm:sqref>
        </x14:dataValidation>
        <x14:dataValidation type="list" allowBlank="1" showInputMessage="1" showErrorMessage="1" xr:uid="{5523C4F0-D6B8-4B11-9818-594ECD025041}">
          <x14:formula1>
            <xm:f>'(参考)リスト'!$B$16:$B$20</xm:f>
          </x14:formula1>
          <xm:sqref>L11:M30</xm:sqref>
        </x14:dataValidation>
        <x14:dataValidation type="list" allowBlank="1" showInputMessage="1" showErrorMessage="1" xr:uid="{222786BE-6168-49F0-BAB4-B2AEB3093E6B}">
          <x14:formula1>
            <xm:f>'(参考)リスト'!$G$16:$G$20</xm:f>
          </x14:formula1>
          <xm:sqref>U11:V30</xm:sqref>
        </x14:dataValidation>
        <x14:dataValidation type="list" allowBlank="1" showInputMessage="1" showErrorMessage="1" xr:uid="{1BD6A4F7-4F84-4C8D-973E-C541804F2271}">
          <x14:formula1>
            <xm:f>'(参考)リスト'!$D$16:$D$18</xm:f>
          </x14:formula1>
          <xm:sqref>P11:Q30</xm:sqref>
        </x14:dataValidation>
      </x14:dataValidations>
    </ext>
  </extLst>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81296-F9BC-4D01-8F0A-CE15F85FDBBA}">
  <dimension ref="B1:CH52"/>
  <sheetViews>
    <sheetView showGridLines="0" showZeros="0" view="pageBreakPreview" zoomScale="90" zoomScaleNormal="100" zoomScaleSheetLayoutView="90" workbookViewId="0">
      <selection activeCell="R17" sqref="R17:T1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S004</v>
      </c>
      <c r="AW5" s="164">
        <f>R7</f>
        <v>10.199999999999999</v>
      </c>
      <c r="AX5" s="165">
        <f>+Y32</f>
        <v>0</v>
      </c>
      <c r="AY5" s="165">
        <f>+Z32</f>
        <v>0</v>
      </c>
      <c r="AZ5" s="165">
        <f>+AA32</f>
        <v>0</v>
      </c>
      <c r="BA5" s="165">
        <f t="shared" ref="BA5" si="0">+AB32</f>
        <v>1</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f>+AA35</f>
        <v>1</v>
      </c>
      <c r="BM5" s="165">
        <f>+AC35</f>
        <v>0</v>
      </c>
      <c r="BN5" s="165">
        <f t="shared" ref="BN5:BO5" si="3">+AD35</f>
        <v>0</v>
      </c>
      <c r="BO5" s="165">
        <f t="shared" si="3"/>
        <v>0</v>
      </c>
      <c r="BP5" s="165">
        <f>+AG35</f>
        <v>0</v>
      </c>
      <c r="BQ5" s="165">
        <f>+AH35</f>
        <v>0</v>
      </c>
      <c r="BR5" s="165">
        <f>+AI35</f>
        <v>1</v>
      </c>
      <c r="BS5" s="190" t="str">
        <f>+Y36</f>
        <v>Ⅱ</v>
      </c>
      <c r="BT5" s="190" t="str">
        <f>+AC36</f>
        <v>Ⅰ</v>
      </c>
      <c r="BU5" s="190" t="str">
        <f>+AG36</f>
        <v>Ⅱ</v>
      </c>
      <c r="BV5" s="190" t="str">
        <f>+Y37</f>
        <v>Ⅱ</v>
      </c>
      <c r="BW5" s="166" t="str">
        <f>IF(Y32&gt;0,$R$7,"")</f>
        <v/>
      </c>
      <c r="BX5" s="167" t="str">
        <f>IF(Z32&gt;0,"",IF(AA32&gt;0,$R$7,""))</f>
        <v/>
      </c>
      <c r="BY5" s="167" t="str">
        <f>IF(Y32+Z32&gt;0,"",IF(AA32&gt;0,$R$7,""))</f>
        <v/>
      </c>
      <c r="BZ5" s="167">
        <f>IF(Y32+Z32+AA32&gt;0,"",IF(AB32&gt;0,$R$7,""))</f>
        <v>10.199999999999999</v>
      </c>
      <c r="CA5" s="168">
        <f t="shared" ref="CA5:CH5" si="4">+AC31</f>
        <v>0</v>
      </c>
      <c r="CB5" s="168">
        <f t="shared" si="4"/>
        <v>0</v>
      </c>
      <c r="CC5" s="168">
        <f t="shared" si="4"/>
        <v>0</v>
      </c>
      <c r="CD5" s="168">
        <f t="shared" si="4"/>
        <v>0</v>
      </c>
      <c r="CE5" s="168">
        <f t="shared" si="4"/>
        <v>0</v>
      </c>
      <c r="CF5" s="168">
        <f t="shared" si="4"/>
        <v>0</v>
      </c>
      <c r="CG5" s="168">
        <f t="shared" si="4"/>
        <v>0</v>
      </c>
      <c r="CH5" s="168">
        <f t="shared" si="4"/>
        <v>2.2999999999999998</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682</v>
      </c>
      <c r="O7" s="795"/>
      <c r="P7" s="791" t="s">
        <v>475</v>
      </c>
      <c r="Q7" s="793"/>
      <c r="R7" s="796">
        <v>10.199999999999999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516</v>
      </c>
      <c r="O12" s="803"/>
      <c r="P12" s="802" t="s">
        <v>361</v>
      </c>
      <c r="Q12" s="803"/>
      <c r="R12" s="274" t="s">
        <v>572</v>
      </c>
      <c r="S12" s="274"/>
      <c r="T12" s="274"/>
      <c r="U12" s="794" t="s">
        <v>782</v>
      </c>
      <c r="V12" s="804"/>
      <c r="W12" s="794" t="s">
        <v>790</v>
      </c>
      <c r="X12" s="795"/>
      <c r="Y12" s="196"/>
      <c r="Z12" s="195"/>
      <c r="AA12" s="195"/>
      <c r="AB12" s="195" t="s">
        <v>625</v>
      </c>
      <c r="AC12" s="224"/>
      <c r="AD12" s="224"/>
      <c r="AE12" s="224"/>
      <c r="AF12" s="224"/>
      <c r="AG12" s="224"/>
      <c r="AH12" s="224"/>
      <c r="AI12" s="224"/>
      <c r="AJ12" s="224"/>
      <c r="AK12" s="787" t="s">
        <v>1295</v>
      </c>
      <c r="AL12" s="788"/>
      <c r="AM12" s="788"/>
      <c r="AN12" s="789"/>
      <c r="AO12" s="790"/>
      <c r="AP12" s="3"/>
      <c r="AQ12" s="223">
        <f t="shared" ref="AQ12:AQ30" si="5">IF(P12="材質劣化",2,IF(P12="漏水",3,1))</f>
        <v>1</v>
      </c>
    </row>
    <row r="13" spans="2:86" ht="12" customHeight="1" x14ac:dyDescent="0.15">
      <c r="B13" s="488"/>
      <c r="C13" s="764"/>
      <c r="D13" s="762"/>
      <c r="E13" s="762"/>
      <c r="F13" s="762"/>
      <c r="G13" s="762"/>
      <c r="H13" s="762"/>
      <c r="I13" s="762"/>
      <c r="J13" s="763"/>
      <c r="K13" s="241">
        <v>3</v>
      </c>
      <c r="L13" s="802" t="s">
        <v>561</v>
      </c>
      <c r="M13" s="803"/>
      <c r="N13" s="802" t="s">
        <v>511</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805" t="s">
        <v>846</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511</v>
      </c>
      <c r="O14" s="803"/>
      <c r="P14" s="802" t="s">
        <v>352</v>
      </c>
      <c r="Q14" s="803"/>
      <c r="R14" s="274" t="s">
        <v>352</v>
      </c>
      <c r="S14" s="274"/>
      <c r="T14" s="274"/>
      <c r="U14" s="794" t="s">
        <v>782</v>
      </c>
      <c r="V14" s="804"/>
      <c r="W14" s="794" t="s">
        <v>790</v>
      </c>
      <c r="X14" s="795"/>
      <c r="Y14" s="196"/>
      <c r="Z14" s="195"/>
      <c r="AA14" s="195"/>
      <c r="AB14" s="195"/>
      <c r="AC14" s="224"/>
      <c r="AD14" s="224"/>
      <c r="AE14" s="224"/>
      <c r="AF14" s="224"/>
      <c r="AG14" s="224"/>
      <c r="AH14" s="224"/>
      <c r="AI14" s="224"/>
      <c r="AJ14" s="224">
        <v>2.2999999999999998</v>
      </c>
      <c r="AK14" s="805" t="s">
        <v>1287</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511</v>
      </c>
      <c r="O15" s="803"/>
      <c r="P15" s="802" t="s">
        <v>352</v>
      </c>
      <c r="Q15" s="803"/>
      <c r="R15" s="274" t="s">
        <v>352</v>
      </c>
      <c r="S15" s="274"/>
      <c r="T15" s="274"/>
      <c r="U15" s="794" t="s">
        <v>782</v>
      </c>
      <c r="V15" s="804"/>
      <c r="W15" s="794" t="s">
        <v>776</v>
      </c>
      <c r="X15" s="795"/>
      <c r="Y15" s="196"/>
      <c r="Z15" s="195"/>
      <c r="AA15" s="195"/>
      <c r="AB15" s="195"/>
      <c r="AC15" s="224"/>
      <c r="AD15" s="224"/>
      <c r="AE15" s="224"/>
      <c r="AF15" s="224"/>
      <c r="AG15" s="224"/>
      <c r="AH15" s="224"/>
      <c r="AI15" s="224"/>
      <c r="AJ15" s="224"/>
      <c r="AK15" s="805" t="s">
        <v>846</v>
      </c>
      <c r="AL15" s="806"/>
      <c r="AM15" s="806"/>
      <c r="AN15" s="807"/>
      <c r="AO15" s="808"/>
      <c r="AP15" s="3"/>
      <c r="AQ15" s="223">
        <f t="shared" si="5"/>
        <v>3</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2.2999999999999998</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1</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Ⅱb</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1</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f>IF(AQ34=1,"",IF(AS34&gt;0,1,""))</f>
        <v>1</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367</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15" priority="3">
      <formula>$AQ11=2</formula>
    </cfRule>
  </conditionalFormatting>
  <conditionalFormatting sqref="Y11:AF30">
    <cfRule type="expression" dxfId="314" priority="2">
      <formula>$AQ11=3</formula>
    </cfRule>
  </conditionalFormatting>
  <conditionalFormatting sqref="AC11:AJ30">
    <cfRule type="expression" dxfId="313" priority="1">
      <formula>$AQ11=1</formula>
    </cfRule>
  </conditionalFormatting>
  <dataValidations count="1">
    <dataValidation type="list" allowBlank="1" showInputMessage="1" showErrorMessage="1" sqref="N11:O30 R11:T30" xr:uid="{F9999BEF-EF95-4C35-9567-46ABEC86D2D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1FCF2A-F45B-40A5-8B9D-AEAB887106C8}">
          <x14:formula1>
            <xm:f>'(参考)リスト'!$D$16:$D$18</xm:f>
          </x14:formula1>
          <xm:sqref>P11:Q30</xm:sqref>
        </x14:dataValidation>
        <x14:dataValidation type="list" allowBlank="1" showInputMessage="1" showErrorMessage="1" xr:uid="{34D1240D-FAE5-4C58-A898-092E4B796D06}">
          <x14:formula1>
            <xm:f>'(参考)リスト'!$G$16:$G$20</xm:f>
          </x14:formula1>
          <xm:sqref>U11:V30</xm:sqref>
        </x14:dataValidation>
        <x14:dataValidation type="list" allowBlank="1" showInputMessage="1" showErrorMessage="1" xr:uid="{BFBA9743-AFF7-4A2E-8F81-32EF15CCBDAA}">
          <x14:formula1>
            <xm:f>'(参考)リスト'!$B$16:$B$20</xm:f>
          </x14:formula1>
          <xm:sqref>L11:M30</xm:sqref>
        </x14:dataValidation>
        <x14:dataValidation type="list" allowBlank="1" showInputMessage="1" showErrorMessage="1" xr:uid="{B72CDD41-9E08-4DBC-9257-F3BD7A5C879D}">
          <x14:formula1>
            <xm:f>'(参考)リスト'!$F$16:$F$21</xm:f>
          </x14:formula1>
          <xm:sqref>W11:X30</xm:sqref>
        </x14:dataValidation>
      </x14:dataValidations>
    </ext>
  </extLst>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89D96-FC49-4358-A40E-606997DC77D4}">
  <dimension ref="B1:CH52"/>
  <sheetViews>
    <sheetView showGridLines="0" showZeros="0" view="pageBreakPreview" zoomScale="90" zoomScaleNormal="100" zoomScaleSheetLayoutView="90" workbookViewId="0">
      <selection activeCell="R20" sqref="R20:T2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S005</v>
      </c>
      <c r="AW5" s="164">
        <f>R7</f>
        <v>10.8</v>
      </c>
      <c r="AX5" s="165">
        <f>+Y32</f>
        <v>0</v>
      </c>
      <c r="AY5" s="165">
        <f>+Z32</f>
        <v>0</v>
      </c>
      <c r="AZ5" s="165">
        <f>+AA32</f>
        <v>0</v>
      </c>
      <c r="BA5" s="165">
        <f t="shared" ref="BA5" si="0">+AB32</f>
        <v>1</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f>+AA35</f>
        <v>1</v>
      </c>
      <c r="BM5" s="165">
        <f>+AC35</f>
        <v>0</v>
      </c>
      <c r="BN5" s="165">
        <f t="shared" ref="BN5:BO5" si="3">+AD35</f>
        <v>0</v>
      </c>
      <c r="BO5" s="165">
        <f t="shared" si="3"/>
        <v>0</v>
      </c>
      <c r="BP5" s="165">
        <f>+AG35</f>
        <v>0</v>
      </c>
      <c r="BQ5" s="165">
        <f>+AH35</f>
        <v>0</v>
      </c>
      <c r="BR5" s="165">
        <f>+AI35</f>
        <v>0</v>
      </c>
      <c r="BS5" s="190" t="str">
        <f>+Y36</f>
        <v>Ⅱ</v>
      </c>
      <c r="BT5" s="190" t="str">
        <f>+AC36</f>
        <v>Ⅰ</v>
      </c>
      <c r="BU5" s="190" t="str">
        <f>+AG36</f>
        <v>Ⅰ</v>
      </c>
      <c r="BV5" s="190" t="str">
        <f>+Y37</f>
        <v>Ⅱ</v>
      </c>
      <c r="BW5" s="166" t="str">
        <f>IF(Y32&gt;0,$R$7,"")</f>
        <v/>
      </c>
      <c r="BX5" s="167" t="str">
        <f>IF(Z32&gt;0,"",IF(AA32&gt;0,$R$7,""))</f>
        <v/>
      </c>
      <c r="BY5" s="167" t="str">
        <f>IF(Y32+Z32&gt;0,"",IF(AA32&gt;0,$R$7,""))</f>
        <v/>
      </c>
      <c r="BZ5" s="167">
        <f>IF(Y32+Z32+AA32&gt;0,"",IF(AB32&gt;0,$R$7,""))</f>
        <v>10.8</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683</v>
      </c>
      <c r="O7" s="795"/>
      <c r="P7" s="791" t="s">
        <v>475</v>
      </c>
      <c r="Q7" s="793"/>
      <c r="R7" s="796">
        <v>10.8</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1597</v>
      </c>
      <c r="O12" s="803"/>
      <c r="P12" s="802" t="s">
        <v>1589</v>
      </c>
      <c r="Q12" s="803"/>
      <c r="R12" s="274" t="s">
        <v>1589</v>
      </c>
      <c r="S12" s="274"/>
      <c r="T12" s="274"/>
      <c r="U12" s="794" t="s">
        <v>782</v>
      </c>
      <c r="V12" s="804"/>
      <c r="W12" s="794" t="s">
        <v>781</v>
      </c>
      <c r="X12" s="795"/>
      <c r="Y12" s="196"/>
      <c r="Z12" s="195"/>
      <c r="AA12" s="195"/>
      <c r="AB12" s="195"/>
      <c r="AC12" s="224"/>
      <c r="AD12" s="224"/>
      <c r="AE12" s="224"/>
      <c r="AF12" s="224"/>
      <c r="AG12" s="224"/>
      <c r="AH12" s="224"/>
      <c r="AI12" s="224"/>
      <c r="AJ12" s="224"/>
      <c r="AK12" s="805" t="s">
        <v>1588</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1596</v>
      </c>
      <c r="O13" s="803"/>
      <c r="P13" s="802" t="s">
        <v>1595</v>
      </c>
      <c r="Q13" s="803"/>
      <c r="R13" s="274" t="s">
        <v>1594</v>
      </c>
      <c r="S13" s="274"/>
      <c r="T13" s="274"/>
      <c r="U13" s="794" t="s">
        <v>782</v>
      </c>
      <c r="V13" s="804"/>
      <c r="W13" s="794" t="s">
        <v>790</v>
      </c>
      <c r="X13" s="795"/>
      <c r="Y13" s="196"/>
      <c r="Z13" s="195"/>
      <c r="AA13" s="195"/>
      <c r="AB13" s="195" t="s">
        <v>624</v>
      </c>
      <c r="AC13" s="224"/>
      <c r="AD13" s="224"/>
      <c r="AE13" s="224"/>
      <c r="AF13" s="224"/>
      <c r="AG13" s="224"/>
      <c r="AH13" s="224"/>
      <c r="AI13" s="224"/>
      <c r="AJ13" s="224"/>
      <c r="AK13" s="787" t="s">
        <v>1593</v>
      </c>
      <c r="AL13" s="788"/>
      <c r="AM13" s="788"/>
      <c r="AN13" s="789"/>
      <c r="AO13" s="790"/>
      <c r="AP13" s="3"/>
      <c r="AQ13" s="223">
        <f t="shared" si="5"/>
        <v>1</v>
      </c>
    </row>
    <row r="14" spans="2:86" ht="12" customHeight="1" x14ac:dyDescent="0.15">
      <c r="B14" s="488"/>
      <c r="C14" s="764"/>
      <c r="D14" s="762"/>
      <c r="E14" s="762"/>
      <c r="F14" s="762"/>
      <c r="G14" s="762"/>
      <c r="H14" s="762"/>
      <c r="I14" s="762"/>
      <c r="J14" s="763"/>
      <c r="K14" s="241">
        <v>4</v>
      </c>
      <c r="L14" s="802" t="s">
        <v>1591</v>
      </c>
      <c r="M14" s="803"/>
      <c r="N14" s="802" t="s">
        <v>1592</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c r="AK14" s="787" t="s">
        <v>1588</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1590</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c r="AK15" s="787" t="s">
        <v>1588</v>
      </c>
      <c r="AL15" s="788"/>
      <c r="AM15" s="788"/>
      <c r="AN15" s="789"/>
      <c r="AO15" s="790"/>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1590</v>
      </c>
      <c r="O16" s="803"/>
      <c r="P16" s="802" t="s">
        <v>1589</v>
      </c>
      <c r="Q16" s="803"/>
      <c r="R16" s="274" t="s">
        <v>1589</v>
      </c>
      <c r="S16" s="274"/>
      <c r="T16" s="274"/>
      <c r="U16" s="794" t="s">
        <v>782</v>
      </c>
      <c r="V16" s="804"/>
      <c r="W16" s="794" t="s">
        <v>790</v>
      </c>
      <c r="X16" s="795"/>
      <c r="Y16" s="196"/>
      <c r="Z16" s="195"/>
      <c r="AA16" s="195"/>
      <c r="AB16" s="195"/>
      <c r="AC16" s="224"/>
      <c r="AD16" s="224"/>
      <c r="AE16" s="224"/>
      <c r="AF16" s="224"/>
      <c r="AG16" s="224"/>
      <c r="AH16" s="224"/>
      <c r="AI16" s="224"/>
      <c r="AJ16" s="224"/>
      <c r="AK16" s="805" t="s">
        <v>1588</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561</v>
      </c>
      <c r="M17" s="803"/>
      <c r="N17" s="802" t="s">
        <v>509</v>
      </c>
      <c r="O17" s="803"/>
      <c r="P17" s="802" t="s">
        <v>352</v>
      </c>
      <c r="Q17" s="803"/>
      <c r="R17" s="274" t="s">
        <v>352</v>
      </c>
      <c r="S17" s="274"/>
      <c r="T17" s="274"/>
      <c r="U17" s="794" t="s">
        <v>1304</v>
      </c>
      <c r="V17" s="804"/>
      <c r="W17" s="794" t="s">
        <v>776</v>
      </c>
      <c r="X17" s="795"/>
      <c r="Y17" s="196"/>
      <c r="Z17" s="195"/>
      <c r="AA17" s="195"/>
      <c r="AB17" s="195"/>
      <c r="AC17" s="224"/>
      <c r="AD17" s="224"/>
      <c r="AE17" s="224"/>
      <c r="AF17" s="224"/>
      <c r="AG17" s="224"/>
      <c r="AH17" s="224"/>
      <c r="AI17" s="224"/>
      <c r="AJ17" s="224"/>
      <c r="AK17" s="787" t="s">
        <v>1287</v>
      </c>
      <c r="AL17" s="788"/>
      <c r="AM17" s="788"/>
      <c r="AN17" s="789"/>
      <c r="AO17" s="790"/>
      <c r="AP17" s="3"/>
      <c r="AQ17" s="223">
        <f t="shared" si="5"/>
        <v>3</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1</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Ⅱb</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1</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f>IF(AQ34=1,"",IF(AS34&gt;0,1,""))</f>
        <v>1</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367</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12" priority="3">
      <formula>$AQ11=2</formula>
    </cfRule>
  </conditionalFormatting>
  <conditionalFormatting sqref="Y11:AF30">
    <cfRule type="expression" dxfId="311" priority="2">
      <formula>$AQ11=3</formula>
    </cfRule>
  </conditionalFormatting>
  <conditionalFormatting sqref="AC11:AJ30">
    <cfRule type="expression" dxfId="310" priority="1">
      <formula>$AQ11=1</formula>
    </cfRule>
  </conditionalFormatting>
  <dataValidations count="1">
    <dataValidation type="list" allowBlank="1" showInputMessage="1" showErrorMessage="1" sqref="N11:O30 R11:T30" xr:uid="{2AEDDC10-4D10-46A2-A7A3-52502C25A4C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32F948-B38A-4832-B98C-D2A46D45087B}">
          <x14:formula1>
            <xm:f>'(参考)リスト'!$F$16:$F$21</xm:f>
          </x14:formula1>
          <xm:sqref>W11:X30</xm:sqref>
        </x14:dataValidation>
        <x14:dataValidation type="list" allowBlank="1" showInputMessage="1" showErrorMessage="1" xr:uid="{4B050A82-6D99-4F80-9692-910B675DCD69}">
          <x14:formula1>
            <xm:f>'(参考)リスト'!$B$16:$B$20</xm:f>
          </x14:formula1>
          <xm:sqref>L11:M30</xm:sqref>
        </x14:dataValidation>
        <x14:dataValidation type="list" allowBlank="1" showInputMessage="1" showErrorMessage="1" xr:uid="{B44EED3D-B699-47F5-B1A9-6189499A75EB}">
          <x14:formula1>
            <xm:f>'(参考)リスト'!$G$16:$G$20</xm:f>
          </x14:formula1>
          <xm:sqref>U11:V30</xm:sqref>
        </x14:dataValidation>
        <x14:dataValidation type="list" allowBlank="1" showInputMessage="1" showErrorMessage="1" xr:uid="{E9B753F1-C3B7-4057-96CA-9F2A3F9CF83E}">
          <x14:formula1>
            <xm:f>'(参考)リスト'!$D$16:$D$18</xm:f>
          </x14:formula1>
          <xm:sqref>P11:Q30</xm:sqref>
        </x14:dataValidation>
      </x14:dataValidations>
    </ext>
  </extLst>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881C9-487D-425B-B282-D7BC239C122C}">
  <dimension ref="B1:CH52"/>
  <sheetViews>
    <sheetView showGridLines="0" showZeros="0" view="pageBreakPreview" zoomScale="90" zoomScaleNormal="100" zoomScaleSheetLayoutView="90" workbookViewId="0">
      <selection activeCell="P22" sqref="P22:Q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S006</v>
      </c>
      <c r="AW5" s="164">
        <f>R7</f>
        <v>10.5</v>
      </c>
      <c r="AX5" s="165">
        <f>+Y32</f>
        <v>0</v>
      </c>
      <c r="AY5" s="165">
        <f>+Z32</f>
        <v>0</v>
      </c>
      <c r="AZ5" s="165">
        <f>+AA32</f>
        <v>0</v>
      </c>
      <c r="BA5" s="165">
        <f t="shared" ref="BA5" si="0">+AB32</f>
        <v>0</v>
      </c>
      <c r="BB5" s="165">
        <f>+AC32</f>
        <v>0</v>
      </c>
      <c r="BC5" s="165">
        <f t="shared" ref="BC5:BI5" si="1">+AD32</f>
        <v>1</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1</v>
      </c>
      <c r="BO5" s="165">
        <f t="shared" si="3"/>
        <v>0</v>
      </c>
      <c r="BP5" s="165">
        <f>+AG35</f>
        <v>0</v>
      </c>
      <c r="BQ5" s="165">
        <f>+AH35</f>
        <v>0</v>
      </c>
      <c r="BR5" s="165">
        <f>+AI35</f>
        <v>1</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0.08</v>
      </c>
      <c r="CC5" s="168">
        <f t="shared" si="4"/>
        <v>0</v>
      </c>
      <c r="CD5" s="168">
        <f t="shared" si="4"/>
        <v>0</v>
      </c>
      <c r="CE5" s="168">
        <f t="shared" si="4"/>
        <v>0</v>
      </c>
      <c r="CF5" s="168">
        <f t="shared" si="4"/>
        <v>0</v>
      </c>
      <c r="CG5" s="168">
        <f t="shared" si="4"/>
        <v>0</v>
      </c>
      <c r="CH5" s="168">
        <f t="shared" si="4"/>
        <v>4.2</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684</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351</v>
      </c>
      <c r="Q11" s="803"/>
      <c r="R11" s="274" t="s">
        <v>559</v>
      </c>
      <c r="S11" s="274"/>
      <c r="T11" s="274"/>
      <c r="U11" s="794" t="s">
        <v>62</v>
      </c>
      <c r="V11" s="804"/>
      <c r="W11" s="794" t="s">
        <v>62</v>
      </c>
      <c r="X11" s="795"/>
      <c r="Y11" s="196"/>
      <c r="Z11" s="195"/>
      <c r="AA11" s="195"/>
      <c r="AB11" s="195"/>
      <c r="AC11" s="224"/>
      <c r="AD11" s="224">
        <v>0.08</v>
      </c>
      <c r="AE11" s="224"/>
      <c r="AF11" s="224"/>
      <c r="AG11" s="224"/>
      <c r="AH11" s="224"/>
      <c r="AI11" s="224"/>
      <c r="AJ11" s="224"/>
      <c r="AK11" s="787" t="s">
        <v>795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513</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846</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1592</v>
      </c>
      <c r="O13" s="803"/>
      <c r="P13" s="802" t="s">
        <v>1589</v>
      </c>
      <c r="Q13" s="803"/>
      <c r="R13" s="274" t="s">
        <v>1589</v>
      </c>
      <c r="S13" s="274"/>
      <c r="T13" s="274"/>
      <c r="U13" s="794" t="s">
        <v>782</v>
      </c>
      <c r="V13" s="804"/>
      <c r="W13" s="794" t="s">
        <v>790</v>
      </c>
      <c r="X13" s="795"/>
      <c r="Y13" s="196"/>
      <c r="Z13" s="195"/>
      <c r="AA13" s="195"/>
      <c r="AB13" s="195"/>
      <c r="AC13" s="224"/>
      <c r="AD13" s="224"/>
      <c r="AE13" s="224"/>
      <c r="AF13" s="224"/>
      <c r="AG13" s="224"/>
      <c r="AH13" s="224"/>
      <c r="AI13" s="224"/>
      <c r="AJ13" s="224">
        <v>4.2</v>
      </c>
      <c r="AK13" s="805" t="s">
        <v>1458</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1590</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c r="AK14" s="805" t="s">
        <v>1588</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1590</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c r="AK15" s="805" t="s">
        <v>1588</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561</v>
      </c>
      <c r="M16" s="803"/>
      <c r="N16" s="802" t="s">
        <v>513</v>
      </c>
      <c r="O16" s="803"/>
      <c r="P16" s="802" t="s">
        <v>352</v>
      </c>
      <c r="Q16" s="803"/>
      <c r="R16" s="274" t="s">
        <v>352</v>
      </c>
      <c r="S16" s="274"/>
      <c r="T16" s="274"/>
      <c r="U16" s="794" t="s">
        <v>782</v>
      </c>
      <c r="V16" s="804"/>
      <c r="W16" s="794" t="s">
        <v>776</v>
      </c>
      <c r="X16" s="795"/>
      <c r="Y16" s="196"/>
      <c r="Z16" s="195"/>
      <c r="AA16" s="195"/>
      <c r="AB16" s="195"/>
      <c r="AC16" s="224"/>
      <c r="AD16" s="224"/>
      <c r="AE16" s="224"/>
      <c r="AF16" s="224"/>
      <c r="AG16" s="224"/>
      <c r="AH16" s="224"/>
      <c r="AI16" s="224"/>
      <c r="AJ16" s="224"/>
      <c r="AK16" s="805" t="s">
        <v>846</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1601</v>
      </c>
      <c r="M17" s="803"/>
      <c r="N17" s="802" t="s">
        <v>1600</v>
      </c>
      <c r="O17" s="803"/>
      <c r="P17" s="802" t="s">
        <v>1599</v>
      </c>
      <c r="Q17" s="803"/>
      <c r="R17" s="274" t="s">
        <v>1598</v>
      </c>
      <c r="S17" s="274"/>
      <c r="T17" s="274"/>
      <c r="U17" s="794" t="s">
        <v>782</v>
      </c>
      <c r="V17" s="804"/>
      <c r="W17" s="794" t="s">
        <v>1304</v>
      </c>
      <c r="X17" s="795"/>
      <c r="Y17" s="196"/>
      <c r="Z17" s="195"/>
      <c r="AA17" s="195"/>
      <c r="AB17" s="195"/>
      <c r="AC17" s="224"/>
      <c r="AD17" s="224"/>
      <c r="AE17" s="224"/>
      <c r="AF17" s="224"/>
      <c r="AG17" s="224"/>
      <c r="AH17" s="224"/>
      <c r="AI17" s="224"/>
      <c r="AJ17" s="224"/>
      <c r="AK17" s="805" t="s">
        <v>1461</v>
      </c>
      <c r="AL17" s="806"/>
      <c r="AM17" s="806"/>
      <c r="AN17" s="807"/>
      <c r="AO17" s="808"/>
      <c r="AP17" s="3"/>
      <c r="AQ17" s="223">
        <f t="shared" si="5"/>
        <v>2</v>
      </c>
    </row>
    <row r="18" spans="2:43" ht="12" customHeight="1" x14ac:dyDescent="0.15">
      <c r="B18" s="488"/>
      <c r="C18" s="764"/>
      <c r="D18" s="762"/>
      <c r="E18" s="762"/>
      <c r="F18" s="762"/>
      <c r="G18" s="762"/>
      <c r="H18" s="762"/>
      <c r="I18" s="762"/>
      <c r="J18" s="763"/>
      <c r="K18" s="241">
        <v>8</v>
      </c>
      <c r="L18" s="802" t="s">
        <v>1601</v>
      </c>
      <c r="M18" s="803"/>
      <c r="N18" s="802" t="s">
        <v>1600</v>
      </c>
      <c r="O18" s="803"/>
      <c r="P18" s="802" t="s">
        <v>1599</v>
      </c>
      <c r="Q18" s="803"/>
      <c r="R18" s="274" t="s">
        <v>1598</v>
      </c>
      <c r="S18" s="274"/>
      <c r="T18" s="274"/>
      <c r="U18" s="794" t="s">
        <v>782</v>
      </c>
      <c r="V18" s="804"/>
      <c r="W18" s="794" t="s">
        <v>1304</v>
      </c>
      <c r="X18" s="795"/>
      <c r="Y18" s="196"/>
      <c r="Z18" s="195"/>
      <c r="AA18" s="195"/>
      <c r="AB18" s="195"/>
      <c r="AC18" s="224"/>
      <c r="AD18" s="224"/>
      <c r="AE18" s="224"/>
      <c r="AF18" s="224"/>
      <c r="AG18" s="224"/>
      <c r="AH18" s="224"/>
      <c r="AI18" s="224"/>
      <c r="AJ18" s="224"/>
      <c r="AK18" s="805" t="s">
        <v>1461</v>
      </c>
      <c r="AL18" s="806"/>
      <c r="AM18" s="806"/>
      <c r="AN18" s="807"/>
      <c r="AO18" s="808"/>
      <c r="AP18" s="3"/>
      <c r="AQ18" s="223">
        <f t="shared" si="5"/>
        <v>2</v>
      </c>
    </row>
    <row r="19" spans="2:43" ht="12" customHeight="1" x14ac:dyDescent="0.15">
      <c r="B19" s="488"/>
      <c r="C19" s="764"/>
      <c r="D19" s="762"/>
      <c r="E19" s="762"/>
      <c r="F19" s="762"/>
      <c r="G19" s="762"/>
      <c r="H19" s="762"/>
      <c r="I19" s="762"/>
      <c r="J19" s="763"/>
      <c r="K19" s="241">
        <v>9</v>
      </c>
      <c r="L19" s="802" t="s">
        <v>1601</v>
      </c>
      <c r="M19" s="803"/>
      <c r="N19" s="802" t="s">
        <v>1600</v>
      </c>
      <c r="O19" s="803"/>
      <c r="P19" s="802" t="s">
        <v>1599</v>
      </c>
      <c r="Q19" s="803"/>
      <c r="R19" s="274" t="s">
        <v>1598</v>
      </c>
      <c r="S19" s="274"/>
      <c r="T19" s="274"/>
      <c r="U19" s="794" t="s">
        <v>782</v>
      </c>
      <c r="V19" s="804"/>
      <c r="W19" s="794" t="s">
        <v>1304</v>
      </c>
      <c r="X19" s="795"/>
      <c r="Y19" s="196"/>
      <c r="Z19" s="195"/>
      <c r="AA19" s="195"/>
      <c r="AB19" s="195"/>
      <c r="AC19" s="224"/>
      <c r="AD19" s="224"/>
      <c r="AE19" s="224"/>
      <c r="AF19" s="224"/>
      <c r="AG19" s="224"/>
      <c r="AH19" s="224"/>
      <c r="AI19" s="224"/>
      <c r="AJ19" s="224"/>
      <c r="AK19" s="805" t="s">
        <v>1461</v>
      </c>
      <c r="AL19" s="806"/>
      <c r="AM19" s="806"/>
      <c r="AN19" s="807"/>
      <c r="AO19" s="808"/>
      <c r="AP19" s="3"/>
      <c r="AQ19" s="223">
        <f t="shared" si="5"/>
        <v>2</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0.08</v>
      </c>
      <c r="AE31" s="225">
        <f t="shared" si="6"/>
        <v>0</v>
      </c>
      <c r="AF31" s="225">
        <f t="shared" si="6"/>
        <v>0</v>
      </c>
      <c r="AG31" s="225">
        <f t="shared" si="6"/>
        <v>0</v>
      </c>
      <c r="AH31" s="225">
        <f t="shared" si="6"/>
        <v>0</v>
      </c>
      <c r="AI31" s="225">
        <f t="shared" si="6"/>
        <v>0</v>
      </c>
      <c r="AJ31" s="225">
        <f t="shared" si="6"/>
        <v>4.2</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1</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1</v>
      </c>
      <c r="AE35" s="816">
        <f>AE32+AF32</f>
        <v>0</v>
      </c>
      <c r="AF35" s="817"/>
      <c r="AG35" s="196">
        <f>AG32</f>
        <v>0</v>
      </c>
      <c r="AH35" s="196">
        <f>AH32</f>
        <v>0</v>
      </c>
      <c r="AI35" s="816">
        <f>AI32+AJ32</f>
        <v>1</v>
      </c>
      <c r="AJ35" s="817"/>
      <c r="AK35" s="826"/>
      <c r="AL35" s="827"/>
      <c r="AM35" s="827"/>
      <c r="AN35" s="827"/>
      <c r="AO35" s="828"/>
      <c r="AP35" s="3"/>
      <c r="AQ35" s="165">
        <f>+Y32+AC35+AG35</f>
        <v>0</v>
      </c>
      <c r="AR35" s="165">
        <f>+Z32+AD35+AH35</f>
        <v>1</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09" priority="3">
      <formula>$AQ11=2</formula>
    </cfRule>
  </conditionalFormatting>
  <conditionalFormatting sqref="Y11:AF30">
    <cfRule type="expression" dxfId="308" priority="2">
      <formula>$AQ11=3</formula>
    </cfRule>
  </conditionalFormatting>
  <conditionalFormatting sqref="AC11:AJ30">
    <cfRule type="expression" dxfId="307" priority="1">
      <formula>$AQ11=1</formula>
    </cfRule>
  </conditionalFormatting>
  <dataValidations count="1">
    <dataValidation type="list" allowBlank="1" showInputMessage="1" showErrorMessage="1" sqref="N11:O30 R11:T30" xr:uid="{FF706563-6D42-4FB8-AAFA-456CA2BF099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29849D8-FF22-4224-9F8E-2A0689BBFD31}">
          <x14:formula1>
            <xm:f>'(参考)リスト'!$D$16:$D$18</xm:f>
          </x14:formula1>
          <xm:sqref>P11:Q30</xm:sqref>
        </x14:dataValidation>
        <x14:dataValidation type="list" allowBlank="1" showInputMessage="1" showErrorMessage="1" xr:uid="{3FC568EC-8716-4766-8F37-2D199F0CE754}">
          <x14:formula1>
            <xm:f>'(参考)リスト'!$G$16:$G$20</xm:f>
          </x14:formula1>
          <xm:sqref>U11:V30</xm:sqref>
        </x14:dataValidation>
        <x14:dataValidation type="list" allowBlank="1" showInputMessage="1" showErrorMessage="1" xr:uid="{87455EE4-D214-4697-AEBC-06C00D5317A5}">
          <x14:formula1>
            <xm:f>'(参考)リスト'!$B$16:$B$20</xm:f>
          </x14:formula1>
          <xm:sqref>L11:M30</xm:sqref>
        </x14:dataValidation>
        <x14:dataValidation type="list" allowBlank="1" showInputMessage="1" showErrorMessage="1" xr:uid="{3B1D5012-C5FD-4007-932A-2222F8947E5E}">
          <x14:formula1>
            <xm:f>'(参考)リスト'!$F$16:$F$21</xm:f>
          </x14:formula1>
          <xm:sqref>W11:X30</xm:sqref>
        </x14:dataValidation>
      </x14:dataValidations>
    </ext>
  </extLst>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E67B4-C789-4C43-BC3B-9C00E6C9F71A}">
  <dimension ref="B1:CH52"/>
  <sheetViews>
    <sheetView showGridLines="0" showZeros="0" view="pageBreakPreview" zoomScale="90" zoomScaleNormal="100" zoomScaleSheetLayoutView="90" workbookViewId="0">
      <selection activeCell="AH14" sqref="AH1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S007</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1300</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06" priority="3">
      <formula>$AQ11=2</formula>
    </cfRule>
  </conditionalFormatting>
  <conditionalFormatting sqref="Y11:AF30">
    <cfRule type="expression" dxfId="305" priority="2">
      <formula>$AQ11=3</formula>
    </cfRule>
  </conditionalFormatting>
  <conditionalFormatting sqref="AC11:AJ30">
    <cfRule type="expression" dxfId="304" priority="1">
      <formula>$AQ11=1</formula>
    </cfRule>
  </conditionalFormatting>
  <dataValidations count="1">
    <dataValidation type="list" allowBlank="1" showInputMessage="1" showErrorMessage="1" sqref="N11:O30 R11:T30" xr:uid="{9D3F17D5-CE78-4F4A-9FF2-F33A636F8D3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85DECD3-9E82-4CD3-B6A2-A4505DDC89C7}">
          <x14:formula1>
            <xm:f>'(参考)リスト'!$F$16:$F$21</xm:f>
          </x14:formula1>
          <xm:sqref>W11:X30</xm:sqref>
        </x14:dataValidation>
        <x14:dataValidation type="list" allowBlank="1" showInputMessage="1" showErrorMessage="1" xr:uid="{8B7DA0E9-D1C9-42B4-8282-210D6A54104A}">
          <x14:formula1>
            <xm:f>'(参考)リスト'!$B$16:$B$20</xm:f>
          </x14:formula1>
          <xm:sqref>L11:M30</xm:sqref>
        </x14:dataValidation>
        <x14:dataValidation type="list" allowBlank="1" showInputMessage="1" showErrorMessage="1" xr:uid="{F7F850E7-F29D-4BEC-97CA-CF48A3E12336}">
          <x14:formula1>
            <xm:f>'(参考)リスト'!$G$16:$G$20</xm:f>
          </x14:formula1>
          <xm:sqref>U11:V30</xm:sqref>
        </x14:dataValidation>
        <x14:dataValidation type="list" allowBlank="1" showInputMessage="1" showErrorMessage="1" xr:uid="{97E3BEF7-EFC5-4D04-8DCB-8CB8D8966130}">
          <x14:formula1>
            <xm:f>'(参考)リスト'!$D$16:$D$18</xm:f>
          </x14:formula1>
          <xm:sqref>P11:Q30</xm:sqref>
        </x14:dataValidation>
      </x14:dataValidations>
    </ext>
  </extLst>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AA577-42E5-4F83-B701-0A4990C0E3E7}">
  <dimension ref="B1:CH52"/>
  <sheetViews>
    <sheetView showGridLines="0" showZeros="0" view="pageBreakPreview" zoomScale="90" zoomScaleNormal="100" zoomScaleSheetLayoutView="90" workbookViewId="0">
      <selection activeCell="W24" sqref="W24:X2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S008</v>
      </c>
      <c r="AW5" s="164">
        <f>R7</f>
        <v>10.4</v>
      </c>
      <c r="AX5" s="165">
        <f>+Y32</f>
        <v>0</v>
      </c>
      <c r="AY5" s="165">
        <f>+Z32</f>
        <v>0</v>
      </c>
      <c r="AZ5" s="165">
        <f>+AA32</f>
        <v>0</v>
      </c>
      <c r="BA5" s="165">
        <f t="shared" ref="BA5" si="0">+AB32</f>
        <v>0</v>
      </c>
      <c r="BB5" s="165">
        <f>+AC32</f>
        <v>0</v>
      </c>
      <c r="BC5" s="165">
        <f t="shared" ref="BC5:BI5" si="1">+AD32</f>
        <v>0</v>
      </c>
      <c r="BD5" s="165">
        <f t="shared" si="1"/>
        <v>0</v>
      </c>
      <c r="BE5" s="165">
        <f t="shared" si="1"/>
        <v>1</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1</v>
      </c>
      <c r="BP5" s="165">
        <f>+AG35</f>
        <v>0</v>
      </c>
      <c r="BQ5" s="165">
        <f>+AH35</f>
        <v>0</v>
      </c>
      <c r="BR5" s="165">
        <f>+AI35</f>
        <v>0</v>
      </c>
      <c r="BS5" s="190" t="str">
        <f>+Y36</f>
        <v>Ⅰ</v>
      </c>
      <c r="BT5" s="190" t="str">
        <f>+AC36</f>
        <v>Ⅱ</v>
      </c>
      <c r="BU5" s="190" t="str">
        <f>+AG36</f>
        <v>Ⅰ</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0.02</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685</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1287</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513</v>
      </c>
      <c r="O13" s="803"/>
      <c r="P13" s="802" t="s">
        <v>352</v>
      </c>
      <c r="Q13" s="803"/>
      <c r="R13" s="274" t="s">
        <v>352</v>
      </c>
      <c r="S13" s="274"/>
      <c r="T13" s="274"/>
      <c r="U13" s="794" t="s">
        <v>782</v>
      </c>
      <c r="V13" s="804"/>
      <c r="W13" s="794" t="s">
        <v>790</v>
      </c>
      <c r="X13" s="795"/>
      <c r="Y13" s="196"/>
      <c r="Z13" s="195"/>
      <c r="AA13" s="195"/>
      <c r="AB13" s="195"/>
      <c r="AC13" s="224"/>
      <c r="AD13" s="224"/>
      <c r="AE13" s="224"/>
      <c r="AF13" s="224"/>
      <c r="AG13" s="224"/>
      <c r="AH13" s="224"/>
      <c r="AI13" s="224"/>
      <c r="AJ13" s="224"/>
      <c r="AK13" s="787" t="s">
        <v>1292</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517</v>
      </c>
      <c r="O14" s="803"/>
      <c r="P14" s="802" t="s">
        <v>351</v>
      </c>
      <c r="Q14" s="803"/>
      <c r="R14" s="274" t="s">
        <v>357</v>
      </c>
      <c r="S14" s="274"/>
      <c r="T14" s="274"/>
      <c r="U14" s="794" t="s">
        <v>782</v>
      </c>
      <c r="V14" s="804"/>
      <c r="W14" s="794" t="s">
        <v>790</v>
      </c>
      <c r="X14" s="795"/>
      <c r="Y14" s="196"/>
      <c r="Z14" s="195"/>
      <c r="AA14" s="195"/>
      <c r="AB14" s="195"/>
      <c r="AC14" s="224"/>
      <c r="AD14" s="224"/>
      <c r="AE14" s="224"/>
      <c r="AF14" s="224">
        <v>0.02</v>
      </c>
      <c r="AG14" s="224"/>
      <c r="AH14" s="224"/>
      <c r="AI14" s="224"/>
      <c r="AJ14" s="224"/>
      <c r="AK14" s="805" t="s">
        <v>981</v>
      </c>
      <c r="AL14" s="806"/>
      <c r="AM14" s="806"/>
      <c r="AN14" s="807"/>
      <c r="AO14" s="808"/>
      <c r="AP14" s="3"/>
      <c r="AQ14" s="223">
        <f t="shared" si="5"/>
        <v>2</v>
      </c>
    </row>
    <row r="15" spans="2:86" ht="12" customHeight="1" x14ac:dyDescent="0.15">
      <c r="B15" s="488"/>
      <c r="C15" s="764"/>
      <c r="D15" s="762"/>
      <c r="E15" s="762"/>
      <c r="F15" s="762"/>
      <c r="G15" s="762"/>
      <c r="H15" s="762"/>
      <c r="I15" s="762"/>
      <c r="J15" s="763"/>
      <c r="K15" s="241">
        <v>5</v>
      </c>
      <c r="L15" s="802" t="s">
        <v>350</v>
      </c>
      <c r="M15" s="803"/>
      <c r="N15" s="802" t="s">
        <v>375</v>
      </c>
      <c r="O15" s="803"/>
      <c r="P15" s="802" t="s">
        <v>352</v>
      </c>
      <c r="Q15" s="803"/>
      <c r="R15" s="274" t="s">
        <v>359</v>
      </c>
      <c r="S15" s="274"/>
      <c r="T15" s="274"/>
      <c r="U15" s="794" t="s">
        <v>782</v>
      </c>
      <c r="V15" s="804"/>
      <c r="W15" s="794" t="s">
        <v>1304</v>
      </c>
      <c r="X15" s="795"/>
      <c r="Y15" s="196"/>
      <c r="Z15" s="195"/>
      <c r="AA15" s="195"/>
      <c r="AB15" s="195"/>
      <c r="AC15" s="224"/>
      <c r="AD15" s="224"/>
      <c r="AE15" s="224"/>
      <c r="AF15" s="224"/>
      <c r="AG15" s="224"/>
      <c r="AH15" s="224"/>
      <c r="AI15" s="224"/>
      <c r="AJ15" s="224"/>
      <c r="AK15" s="805" t="s">
        <v>1602</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350</v>
      </c>
      <c r="M16" s="803"/>
      <c r="N16" s="802" t="s">
        <v>375</v>
      </c>
      <c r="O16" s="803"/>
      <c r="P16" s="802" t="s">
        <v>352</v>
      </c>
      <c r="Q16" s="803"/>
      <c r="R16" s="274" t="s">
        <v>359</v>
      </c>
      <c r="S16" s="274"/>
      <c r="T16" s="274"/>
      <c r="U16" s="794" t="s">
        <v>782</v>
      </c>
      <c r="V16" s="804"/>
      <c r="W16" s="794" t="s">
        <v>1304</v>
      </c>
      <c r="X16" s="795"/>
      <c r="Y16" s="196"/>
      <c r="Z16" s="195"/>
      <c r="AA16" s="195"/>
      <c r="AB16" s="195"/>
      <c r="AC16" s="224"/>
      <c r="AD16" s="224"/>
      <c r="AE16" s="224"/>
      <c r="AF16" s="224"/>
      <c r="AG16" s="224"/>
      <c r="AH16" s="224"/>
      <c r="AI16" s="224"/>
      <c r="AJ16" s="224"/>
      <c r="AK16" s="805" t="s">
        <v>1602</v>
      </c>
      <c r="AL16" s="806"/>
      <c r="AM16" s="806"/>
      <c r="AN16" s="807"/>
      <c r="AO16" s="808"/>
      <c r="AP16" s="3"/>
      <c r="AQ16" s="223">
        <f t="shared" si="5"/>
        <v>3</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0.02</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1</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Ⅱb</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03" priority="3">
      <formula>$AQ11=2</formula>
    </cfRule>
  </conditionalFormatting>
  <conditionalFormatting sqref="Y11:AF30">
    <cfRule type="expression" dxfId="302" priority="2">
      <formula>$AQ11=3</formula>
    </cfRule>
  </conditionalFormatting>
  <conditionalFormatting sqref="AC11:AJ30">
    <cfRule type="expression" dxfId="301" priority="1">
      <formula>$AQ11=1</formula>
    </cfRule>
  </conditionalFormatting>
  <dataValidations count="1">
    <dataValidation type="list" allowBlank="1" showInputMessage="1" showErrorMessage="1" sqref="R11:T30 N11:O30" xr:uid="{CE059A19-88D1-4320-AFF4-9650E724480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E1F51B1-053D-49ED-9884-0706E56FA43B}">
          <x14:formula1>
            <xm:f>'(参考)リスト'!$D$16:$D$18</xm:f>
          </x14:formula1>
          <xm:sqref>P11:Q30</xm:sqref>
        </x14:dataValidation>
        <x14:dataValidation type="list" allowBlank="1" showInputMessage="1" showErrorMessage="1" xr:uid="{90D89D16-A167-4359-B71D-9C82A2A44ED1}">
          <x14:formula1>
            <xm:f>'(参考)リスト'!$G$16:$G$20</xm:f>
          </x14:formula1>
          <xm:sqref>U11:V30</xm:sqref>
        </x14:dataValidation>
        <x14:dataValidation type="list" allowBlank="1" showInputMessage="1" showErrorMessage="1" xr:uid="{2A1B3699-7A3E-459E-A3A7-6DCC1B87FBBD}">
          <x14:formula1>
            <xm:f>'(参考)リスト'!$B$16:$B$20</xm:f>
          </x14:formula1>
          <xm:sqref>L11:M30</xm:sqref>
        </x14:dataValidation>
        <x14:dataValidation type="list" allowBlank="1" showInputMessage="1" showErrorMessage="1" xr:uid="{ABBCBEAD-A9E1-4D73-9086-F6F8D9A3BB14}">
          <x14:formula1>
            <xm:f>'(参考)リスト'!$F$16:$F$21</xm:f>
          </x14:formula1>
          <xm:sqref>W11:X30</xm:sqref>
        </x14:dataValidation>
      </x14:dataValidations>
    </ext>
  </extLst>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3F8AC-5008-4D87-89C8-5AEE916CA8C2}">
  <dimension ref="B1:CH52"/>
  <sheetViews>
    <sheetView showGridLines="0" showZeros="0" view="pageBreakPreview" zoomScale="90" zoomScaleNormal="100" zoomScaleSheetLayoutView="90" workbookViewId="0">
      <selection activeCell="R23" sqref="R23:T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S009</v>
      </c>
      <c r="AW5" s="164">
        <f>R7</f>
        <v>10.7</v>
      </c>
      <c r="AX5" s="165">
        <f>+Y32</f>
        <v>0</v>
      </c>
      <c r="AY5" s="165">
        <f>+Z32</f>
        <v>0</v>
      </c>
      <c r="AZ5" s="165">
        <f>+AA32</f>
        <v>0</v>
      </c>
      <c r="BA5" s="165">
        <f t="shared" ref="BA5" si="0">+AB32</f>
        <v>0</v>
      </c>
      <c r="BB5" s="165">
        <f>+AC32</f>
        <v>0</v>
      </c>
      <c r="BC5" s="165">
        <f t="shared" ref="BC5:BI5" si="1">+AD32</f>
        <v>0</v>
      </c>
      <c r="BD5" s="165">
        <f t="shared" si="1"/>
        <v>1</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1</v>
      </c>
      <c r="BP5" s="165">
        <f>+AG35</f>
        <v>0</v>
      </c>
      <c r="BQ5" s="165">
        <f>+AH35</f>
        <v>0</v>
      </c>
      <c r="BR5" s="165">
        <f>+AI35</f>
        <v>0</v>
      </c>
      <c r="BS5" s="190" t="str">
        <f>+Y36</f>
        <v>Ⅰ</v>
      </c>
      <c r="BT5" s="190" t="str">
        <f>+AC36</f>
        <v>Ⅱ</v>
      </c>
      <c r="BU5" s="190" t="str">
        <f>+AG36</f>
        <v>Ⅰ</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3.7499999999999999E-2</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686</v>
      </c>
      <c r="O7" s="795"/>
      <c r="P7" s="791" t="s">
        <v>475</v>
      </c>
      <c r="Q7" s="793"/>
      <c r="R7" s="796">
        <v>10.7</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790</v>
      </c>
      <c r="X11" s="795"/>
      <c r="Y11" s="196"/>
      <c r="Z11" s="195"/>
      <c r="AA11" s="195"/>
      <c r="AB11" s="195"/>
      <c r="AC11" s="224"/>
      <c r="AD11" s="224"/>
      <c r="AE11" s="224"/>
      <c r="AF11" s="224"/>
      <c r="AG11" s="224"/>
      <c r="AH11" s="224"/>
      <c r="AI11" s="224"/>
      <c r="AJ11" s="224"/>
      <c r="AK11" s="787" t="s">
        <v>1297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513</v>
      </c>
      <c r="O12" s="803"/>
      <c r="P12" s="802" t="s">
        <v>351</v>
      </c>
      <c r="Q12" s="803"/>
      <c r="R12" s="274" t="s">
        <v>357</v>
      </c>
      <c r="S12" s="274"/>
      <c r="T12" s="274"/>
      <c r="U12" s="794" t="s">
        <v>782</v>
      </c>
      <c r="V12" s="804"/>
      <c r="W12" s="794" t="s">
        <v>781</v>
      </c>
      <c r="X12" s="795"/>
      <c r="Y12" s="196"/>
      <c r="Z12" s="195"/>
      <c r="AA12" s="195"/>
      <c r="AB12" s="195"/>
      <c r="AC12" s="224"/>
      <c r="AD12" s="224"/>
      <c r="AE12" s="224">
        <v>3.7499999999999999E-2</v>
      </c>
      <c r="AF12" s="224"/>
      <c r="AG12" s="224"/>
      <c r="AH12" s="224"/>
      <c r="AI12" s="224"/>
      <c r="AJ12" s="224"/>
      <c r="AK12" s="805" t="s">
        <v>785</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561</v>
      </c>
      <c r="M13" s="803"/>
      <c r="N13" s="802" t="s">
        <v>511</v>
      </c>
      <c r="O13" s="803"/>
      <c r="P13" s="802" t="s">
        <v>352</v>
      </c>
      <c r="Q13" s="803"/>
      <c r="R13" s="274" t="s">
        <v>352</v>
      </c>
      <c r="S13" s="274"/>
      <c r="T13" s="274"/>
      <c r="U13" s="794" t="s">
        <v>782</v>
      </c>
      <c r="V13" s="804"/>
      <c r="W13" s="794" t="s">
        <v>781</v>
      </c>
      <c r="X13" s="795"/>
      <c r="Y13" s="196"/>
      <c r="Z13" s="195"/>
      <c r="AA13" s="195"/>
      <c r="AB13" s="195"/>
      <c r="AC13" s="224"/>
      <c r="AD13" s="224"/>
      <c r="AE13" s="224"/>
      <c r="AF13" s="224"/>
      <c r="AG13" s="224"/>
      <c r="AH13" s="224"/>
      <c r="AI13" s="224"/>
      <c r="AJ13" s="224"/>
      <c r="AK13" s="805" t="s">
        <v>1292</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511</v>
      </c>
      <c r="O14" s="803"/>
      <c r="P14" s="802" t="s">
        <v>352</v>
      </c>
      <c r="Q14" s="803"/>
      <c r="R14" s="274" t="s">
        <v>352</v>
      </c>
      <c r="S14" s="274"/>
      <c r="T14" s="274"/>
      <c r="U14" s="794" t="s">
        <v>782</v>
      </c>
      <c r="V14" s="804"/>
      <c r="W14" s="794" t="s">
        <v>790</v>
      </c>
      <c r="X14" s="795"/>
      <c r="Y14" s="196"/>
      <c r="Z14" s="195"/>
      <c r="AA14" s="195"/>
      <c r="AB14" s="195"/>
      <c r="AC14" s="224"/>
      <c r="AD14" s="224"/>
      <c r="AE14" s="224"/>
      <c r="AF14" s="224"/>
      <c r="AG14" s="224"/>
      <c r="AH14" s="224"/>
      <c r="AI14" s="224"/>
      <c r="AJ14" s="224"/>
      <c r="AK14" s="787" t="s">
        <v>1297</v>
      </c>
      <c r="AL14" s="788"/>
      <c r="AM14" s="788"/>
      <c r="AN14" s="789"/>
      <c r="AO14" s="790"/>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3.7499999999999999E-2</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1</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Ⅱa</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00" priority="3">
      <formula>$AQ11=2</formula>
    </cfRule>
  </conditionalFormatting>
  <conditionalFormatting sqref="Y11:AF30">
    <cfRule type="expression" dxfId="299" priority="2">
      <formula>$AQ11=3</formula>
    </cfRule>
  </conditionalFormatting>
  <conditionalFormatting sqref="AC11:AJ30">
    <cfRule type="expression" dxfId="298" priority="1">
      <formula>$AQ11=1</formula>
    </cfRule>
  </conditionalFormatting>
  <dataValidations count="1">
    <dataValidation type="list" allowBlank="1" showInputMessage="1" showErrorMessage="1" sqref="R11:T30 N11:O30" xr:uid="{B44C66F4-8461-4890-9C73-7D0A3B0BE84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59BFA07-4A3D-43B4-9081-D7DD634AE509}">
          <x14:formula1>
            <xm:f>'(参考)リスト'!$F$16:$F$21</xm:f>
          </x14:formula1>
          <xm:sqref>W11:X30</xm:sqref>
        </x14:dataValidation>
        <x14:dataValidation type="list" allowBlank="1" showInputMessage="1" showErrorMessage="1" xr:uid="{1530E4E9-E9D0-4E9D-A516-21DA7EC5C226}">
          <x14:formula1>
            <xm:f>'(参考)リスト'!$B$16:$B$20</xm:f>
          </x14:formula1>
          <xm:sqref>L11:M30</xm:sqref>
        </x14:dataValidation>
        <x14:dataValidation type="list" allowBlank="1" showInputMessage="1" showErrorMessage="1" xr:uid="{0BEFD9C7-98EF-4747-A751-E4D284071E65}">
          <x14:formula1>
            <xm:f>'(参考)リスト'!$G$16:$G$20</xm:f>
          </x14:formula1>
          <xm:sqref>U11:V30</xm:sqref>
        </x14:dataValidation>
        <x14:dataValidation type="list" allowBlank="1" showInputMessage="1" showErrorMessage="1" xr:uid="{FAD0765E-842B-4903-85AA-4EC78DE9239A}">
          <x14:formula1>
            <xm:f>'(参考)リスト'!$D$16:$D$18</xm:f>
          </x14:formula1>
          <xm:sqref>P11:Q30</xm:sqref>
        </x14:dataValidation>
      </x14:dataValidations>
    </ext>
  </extLst>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BA0F7-EB8D-4672-9F63-F88D59090EAD}">
  <dimension ref="B1:CH52"/>
  <sheetViews>
    <sheetView showGridLines="0" showZeros="0" view="pageBreakPreview" zoomScale="90" zoomScaleNormal="100" zoomScaleSheetLayoutView="90" workbookViewId="0">
      <selection activeCell="R17" sqref="R17:T1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S010</v>
      </c>
      <c r="AW5" s="164">
        <f>R7</f>
        <v>10.4</v>
      </c>
      <c r="AX5" s="165">
        <f>+Y32</f>
        <v>0</v>
      </c>
      <c r="AY5" s="165">
        <f>+Z32</f>
        <v>0</v>
      </c>
      <c r="AZ5" s="165">
        <f>+AA32</f>
        <v>0</v>
      </c>
      <c r="BA5" s="165">
        <f t="shared" ref="BA5" si="0">+AB32</f>
        <v>0</v>
      </c>
      <c r="BB5" s="165">
        <f>+AC32</f>
        <v>0</v>
      </c>
      <c r="BC5" s="165">
        <f t="shared" ref="BC5:BI5" si="1">+AD32</f>
        <v>0</v>
      </c>
      <c r="BD5" s="165">
        <f t="shared" si="1"/>
        <v>0</v>
      </c>
      <c r="BE5" s="165">
        <f t="shared" si="1"/>
        <v>1</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1</v>
      </c>
      <c r="BP5" s="165">
        <f>+AG35</f>
        <v>0</v>
      </c>
      <c r="BQ5" s="165">
        <f>+AH35</f>
        <v>0</v>
      </c>
      <c r="BR5" s="165">
        <f>+AI35</f>
        <v>0</v>
      </c>
      <c r="BS5" s="190" t="str">
        <f>+Y36</f>
        <v>Ⅰ</v>
      </c>
      <c r="BT5" s="190" t="str">
        <f>+AC36</f>
        <v>Ⅱ</v>
      </c>
      <c r="BU5" s="190" t="str">
        <f>+AG36</f>
        <v>Ⅰ</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0.02</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687</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511</v>
      </c>
      <c r="O11" s="803"/>
      <c r="P11" s="802" t="s">
        <v>351</v>
      </c>
      <c r="Q11" s="803"/>
      <c r="R11" s="274" t="s">
        <v>368</v>
      </c>
      <c r="S11" s="274"/>
      <c r="T11" s="274"/>
      <c r="U11" s="794" t="s">
        <v>782</v>
      </c>
      <c r="V11" s="804"/>
      <c r="W11" s="794" t="s">
        <v>790</v>
      </c>
      <c r="X11" s="795"/>
      <c r="Y11" s="196"/>
      <c r="Z11" s="195"/>
      <c r="AA11" s="195"/>
      <c r="AB11" s="195"/>
      <c r="AC11" s="224"/>
      <c r="AD11" s="224"/>
      <c r="AE11" s="224"/>
      <c r="AF11" s="224">
        <v>0.02</v>
      </c>
      <c r="AG11" s="224"/>
      <c r="AH11" s="224"/>
      <c r="AI11" s="224"/>
      <c r="AJ11" s="224"/>
      <c r="AK11" s="787" t="s">
        <v>1260</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509</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1287</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350</v>
      </c>
      <c r="M13" s="803"/>
      <c r="N13" s="802" t="s">
        <v>375</v>
      </c>
      <c r="O13" s="803"/>
      <c r="P13" s="802" t="s">
        <v>352</v>
      </c>
      <c r="Q13" s="803"/>
      <c r="R13" s="274" t="s">
        <v>359</v>
      </c>
      <c r="S13" s="274"/>
      <c r="T13" s="274"/>
      <c r="U13" s="794" t="s">
        <v>782</v>
      </c>
      <c r="V13" s="804"/>
      <c r="W13" s="794" t="s">
        <v>1304</v>
      </c>
      <c r="X13" s="795"/>
      <c r="Y13" s="196"/>
      <c r="Z13" s="195"/>
      <c r="AA13" s="195"/>
      <c r="AB13" s="195"/>
      <c r="AC13" s="224"/>
      <c r="AD13" s="224"/>
      <c r="AE13" s="224"/>
      <c r="AF13" s="224"/>
      <c r="AG13" s="224"/>
      <c r="AH13" s="224"/>
      <c r="AI13" s="224"/>
      <c r="AJ13" s="224"/>
      <c r="AK13" s="805" t="s">
        <v>1602</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350</v>
      </c>
      <c r="M14" s="803"/>
      <c r="N14" s="802" t="s">
        <v>375</v>
      </c>
      <c r="O14" s="803"/>
      <c r="P14" s="802" t="s">
        <v>352</v>
      </c>
      <c r="Q14" s="803"/>
      <c r="R14" s="274" t="s">
        <v>359</v>
      </c>
      <c r="S14" s="274"/>
      <c r="T14" s="274"/>
      <c r="U14" s="794" t="s">
        <v>1304</v>
      </c>
      <c r="V14" s="804"/>
      <c r="W14" s="794" t="s">
        <v>1304</v>
      </c>
      <c r="X14" s="795"/>
      <c r="Y14" s="196"/>
      <c r="Z14" s="195"/>
      <c r="AA14" s="195"/>
      <c r="AB14" s="195"/>
      <c r="AC14" s="224"/>
      <c r="AD14" s="224"/>
      <c r="AE14" s="224"/>
      <c r="AF14" s="224"/>
      <c r="AG14" s="224"/>
      <c r="AH14" s="224"/>
      <c r="AI14" s="224"/>
      <c r="AJ14" s="224"/>
      <c r="AK14" s="805" t="s">
        <v>1305</v>
      </c>
      <c r="AL14" s="806"/>
      <c r="AM14" s="806"/>
      <c r="AN14" s="807"/>
      <c r="AO14" s="808"/>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0.02</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1</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Ⅱb</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97" priority="3">
      <formula>$AQ11=2</formula>
    </cfRule>
  </conditionalFormatting>
  <conditionalFormatting sqref="Y11:AF30">
    <cfRule type="expression" dxfId="296" priority="2">
      <formula>$AQ11=3</formula>
    </cfRule>
  </conditionalFormatting>
  <conditionalFormatting sqref="AC11:AJ30">
    <cfRule type="expression" dxfId="295" priority="1">
      <formula>$AQ11=1</formula>
    </cfRule>
  </conditionalFormatting>
  <dataValidations count="1">
    <dataValidation type="list" allowBlank="1" showInputMessage="1" showErrorMessage="1" sqref="R11:T30 N11:O30" xr:uid="{1F3CA31D-5D5E-46E6-AA0E-493F420BC43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A7383B-E2B7-402E-8D89-FBFB471CAF7E}">
          <x14:formula1>
            <xm:f>'(参考)リスト'!$D$16:$D$18</xm:f>
          </x14:formula1>
          <xm:sqref>P11:Q30</xm:sqref>
        </x14:dataValidation>
        <x14:dataValidation type="list" allowBlank="1" showInputMessage="1" showErrorMessage="1" xr:uid="{B7913CF8-5CBE-4A0D-B06F-F3232836758F}">
          <x14:formula1>
            <xm:f>'(参考)リスト'!$G$16:$G$20</xm:f>
          </x14:formula1>
          <xm:sqref>U11:V30</xm:sqref>
        </x14:dataValidation>
        <x14:dataValidation type="list" allowBlank="1" showInputMessage="1" showErrorMessage="1" xr:uid="{7F137BA4-1D51-455E-8D8B-A1A8A66D80CC}">
          <x14:formula1>
            <xm:f>'(参考)リスト'!$B$16:$B$20</xm:f>
          </x14:formula1>
          <xm:sqref>L11:M30</xm:sqref>
        </x14:dataValidation>
        <x14:dataValidation type="list" allowBlank="1" showInputMessage="1" showErrorMessage="1" xr:uid="{516A8D01-0A04-4319-8E19-825CDE5C9A7C}">
          <x14:formula1>
            <xm:f>'(参考)リスト'!$F$16:$F$21</xm:f>
          </x14:formula1>
          <xm:sqref>W11:X30</xm:sqref>
        </x14:dataValidation>
      </x14:dataValidations>
    </ext>
  </extLst>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9ACEB-B373-43EC-A092-18926B6C9915}">
  <dimension ref="B1:CH52"/>
  <sheetViews>
    <sheetView showGridLines="0" showZeros="0" view="pageBreakPreview" zoomScale="90" zoomScaleNormal="100" zoomScaleSheetLayoutView="90" workbookViewId="0">
      <selection activeCell="U23" sqref="U23:V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S011</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688</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805" t="s">
        <v>846</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846</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510</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805" t="s">
        <v>846</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1304</v>
      </c>
      <c r="V14" s="804"/>
      <c r="W14" s="794" t="s">
        <v>776</v>
      </c>
      <c r="X14" s="795"/>
      <c r="Y14" s="196"/>
      <c r="Z14" s="195"/>
      <c r="AA14" s="195"/>
      <c r="AB14" s="195"/>
      <c r="AC14" s="224"/>
      <c r="AD14" s="224"/>
      <c r="AE14" s="224"/>
      <c r="AF14" s="224"/>
      <c r="AG14" s="224"/>
      <c r="AH14" s="224"/>
      <c r="AI14" s="224"/>
      <c r="AJ14" s="224"/>
      <c r="AK14" s="805" t="s">
        <v>1287</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350</v>
      </c>
      <c r="M15" s="803"/>
      <c r="N15" s="802" t="s">
        <v>375</v>
      </c>
      <c r="O15" s="803"/>
      <c r="P15" s="802" t="s">
        <v>352</v>
      </c>
      <c r="Q15" s="803"/>
      <c r="R15" s="274" t="s">
        <v>359</v>
      </c>
      <c r="S15" s="274"/>
      <c r="T15" s="274"/>
      <c r="U15" s="794" t="s">
        <v>782</v>
      </c>
      <c r="V15" s="804"/>
      <c r="W15" s="794" t="s">
        <v>1304</v>
      </c>
      <c r="X15" s="795"/>
      <c r="Y15" s="196"/>
      <c r="Z15" s="195"/>
      <c r="AA15" s="195"/>
      <c r="AB15" s="195"/>
      <c r="AC15" s="224"/>
      <c r="AD15" s="224"/>
      <c r="AE15" s="224"/>
      <c r="AF15" s="224"/>
      <c r="AG15" s="224"/>
      <c r="AH15" s="224"/>
      <c r="AI15" s="224"/>
      <c r="AJ15" s="224"/>
      <c r="AK15" s="805" t="s">
        <v>1602</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350</v>
      </c>
      <c r="M16" s="803"/>
      <c r="N16" s="802" t="s">
        <v>375</v>
      </c>
      <c r="O16" s="803"/>
      <c r="P16" s="802" t="s">
        <v>352</v>
      </c>
      <c r="Q16" s="803"/>
      <c r="R16" s="274" t="s">
        <v>359</v>
      </c>
      <c r="S16" s="274"/>
      <c r="T16" s="274"/>
      <c r="U16" s="794" t="s">
        <v>782</v>
      </c>
      <c r="V16" s="804"/>
      <c r="W16" s="794" t="s">
        <v>1304</v>
      </c>
      <c r="X16" s="795"/>
      <c r="Y16" s="196"/>
      <c r="Z16" s="195"/>
      <c r="AA16" s="195"/>
      <c r="AB16" s="195"/>
      <c r="AC16" s="224"/>
      <c r="AD16" s="224"/>
      <c r="AE16" s="224"/>
      <c r="AF16" s="224"/>
      <c r="AG16" s="224"/>
      <c r="AH16" s="224"/>
      <c r="AI16" s="224"/>
      <c r="AJ16" s="224"/>
      <c r="AK16" s="805" t="s">
        <v>1602</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350</v>
      </c>
      <c r="M17" s="803"/>
      <c r="N17" s="802" t="s">
        <v>375</v>
      </c>
      <c r="O17" s="803"/>
      <c r="P17" s="802" t="s">
        <v>352</v>
      </c>
      <c r="Q17" s="803"/>
      <c r="R17" s="274" t="s">
        <v>359</v>
      </c>
      <c r="S17" s="274"/>
      <c r="T17" s="274"/>
      <c r="U17" s="794" t="s">
        <v>1304</v>
      </c>
      <c r="V17" s="804"/>
      <c r="W17" s="794" t="s">
        <v>1304</v>
      </c>
      <c r="X17" s="795"/>
      <c r="Y17" s="196"/>
      <c r="Z17" s="195"/>
      <c r="AA17" s="195"/>
      <c r="AB17" s="195"/>
      <c r="AC17" s="224"/>
      <c r="AD17" s="224"/>
      <c r="AE17" s="224"/>
      <c r="AF17" s="224"/>
      <c r="AG17" s="224"/>
      <c r="AH17" s="224"/>
      <c r="AI17" s="224"/>
      <c r="AJ17" s="224"/>
      <c r="AK17" s="805" t="s">
        <v>1307</v>
      </c>
      <c r="AL17" s="806"/>
      <c r="AM17" s="806"/>
      <c r="AN17" s="807"/>
      <c r="AO17" s="808"/>
      <c r="AP17" s="3"/>
      <c r="AQ17" s="223">
        <f t="shared" si="5"/>
        <v>3</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94" priority="3">
      <formula>$AQ11=2</formula>
    </cfRule>
  </conditionalFormatting>
  <conditionalFormatting sqref="Y11:AF30">
    <cfRule type="expression" dxfId="293" priority="2">
      <formula>$AQ11=3</formula>
    </cfRule>
  </conditionalFormatting>
  <conditionalFormatting sqref="AC11:AJ30">
    <cfRule type="expression" dxfId="292" priority="1">
      <formula>$AQ11=1</formula>
    </cfRule>
  </conditionalFormatting>
  <dataValidations count="1">
    <dataValidation type="list" allowBlank="1" showInputMessage="1" showErrorMessage="1" sqref="R11:T30 N11:O30" xr:uid="{A4A55A89-01D7-42CB-9E64-D54CBEA29D5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A235634-1A75-4620-B843-0F1ABA06264B}">
          <x14:formula1>
            <xm:f>'(参考)リスト'!$F$16:$F$21</xm:f>
          </x14:formula1>
          <xm:sqref>W11:X30</xm:sqref>
        </x14:dataValidation>
        <x14:dataValidation type="list" allowBlank="1" showInputMessage="1" showErrorMessage="1" xr:uid="{9942FDE2-774B-408E-8F58-133621F180DC}">
          <x14:formula1>
            <xm:f>'(参考)リスト'!$B$16:$B$20</xm:f>
          </x14:formula1>
          <xm:sqref>L11:M30</xm:sqref>
        </x14:dataValidation>
        <x14:dataValidation type="list" allowBlank="1" showInputMessage="1" showErrorMessage="1" xr:uid="{09E23837-11DB-4C78-92A8-9A63933BD5EE}">
          <x14:formula1>
            <xm:f>'(参考)リスト'!$G$16:$G$20</xm:f>
          </x14:formula1>
          <xm:sqref>U11:V30</xm:sqref>
        </x14:dataValidation>
        <x14:dataValidation type="list" allowBlank="1" showInputMessage="1" showErrorMessage="1" xr:uid="{F2D79C87-8922-43A1-9DD3-88D81DDFAD83}">
          <x14:formula1>
            <xm:f>'(参考)リスト'!$D$16:$D$18</xm:f>
          </x14:formula1>
          <xm:sqref>P11:Q30</xm:sqref>
        </x14:dataValidation>
      </x14:dataValidations>
    </ext>
  </extLst>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9DB7F-273C-4B13-A57C-6AC903DA6E39}">
  <dimension ref="B1:CH52"/>
  <sheetViews>
    <sheetView showGridLines="0" showZeros="0" view="pageBreakPreview" zoomScale="90" zoomScaleNormal="100" zoomScaleSheetLayoutView="90" workbookViewId="0">
      <selection activeCell="P19" sqref="P19:Q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S012</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689</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511</v>
      </c>
      <c r="O12" s="803"/>
      <c r="P12" s="802" t="s">
        <v>352</v>
      </c>
      <c r="Q12" s="803"/>
      <c r="R12" s="274" t="s">
        <v>352</v>
      </c>
      <c r="S12" s="274"/>
      <c r="T12" s="274"/>
      <c r="U12" s="794" t="s">
        <v>782</v>
      </c>
      <c r="V12" s="804"/>
      <c r="W12" s="794" t="s">
        <v>790</v>
      </c>
      <c r="X12" s="795"/>
      <c r="Y12" s="196"/>
      <c r="Z12" s="195"/>
      <c r="AA12" s="195"/>
      <c r="AB12" s="195"/>
      <c r="AC12" s="224"/>
      <c r="AD12" s="224"/>
      <c r="AE12" s="224"/>
      <c r="AF12" s="224"/>
      <c r="AG12" s="224"/>
      <c r="AH12" s="224"/>
      <c r="AI12" s="224"/>
      <c r="AJ12" s="224"/>
      <c r="AK12" s="787" t="s">
        <v>1297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846</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846</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350</v>
      </c>
      <c r="M15" s="803"/>
      <c r="N15" s="802" t="s">
        <v>375</v>
      </c>
      <c r="O15" s="803"/>
      <c r="P15" s="802" t="s">
        <v>352</v>
      </c>
      <c r="Q15" s="803"/>
      <c r="R15" s="274" t="s">
        <v>359</v>
      </c>
      <c r="S15" s="274"/>
      <c r="T15" s="274"/>
      <c r="U15" s="794" t="s">
        <v>782</v>
      </c>
      <c r="V15" s="804"/>
      <c r="W15" s="794" t="s">
        <v>1304</v>
      </c>
      <c r="X15" s="795"/>
      <c r="Y15" s="196"/>
      <c r="Z15" s="195"/>
      <c r="AA15" s="195"/>
      <c r="AB15" s="195"/>
      <c r="AC15" s="224"/>
      <c r="AD15" s="224"/>
      <c r="AE15" s="224"/>
      <c r="AF15" s="224"/>
      <c r="AG15" s="224"/>
      <c r="AH15" s="224"/>
      <c r="AI15" s="224"/>
      <c r="AJ15" s="224"/>
      <c r="AK15" s="805" t="s">
        <v>1602</v>
      </c>
      <c r="AL15" s="806"/>
      <c r="AM15" s="806"/>
      <c r="AN15" s="807"/>
      <c r="AO15" s="808"/>
      <c r="AP15" s="3"/>
      <c r="AQ15" s="223">
        <f t="shared" si="5"/>
        <v>3</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91" priority="3">
      <formula>$AQ11=2</formula>
    </cfRule>
  </conditionalFormatting>
  <conditionalFormatting sqref="Y11:AF30">
    <cfRule type="expression" dxfId="290" priority="2">
      <formula>$AQ11=3</formula>
    </cfRule>
  </conditionalFormatting>
  <conditionalFormatting sqref="AC11:AJ30">
    <cfRule type="expression" dxfId="289" priority="1">
      <formula>$AQ11=1</formula>
    </cfRule>
  </conditionalFormatting>
  <dataValidations count="1">
    <dataValidation type="list" allowBlank="1" showInputMessage="1" showErrorMessage="1" sqref="R11:T30 N11:O30" xr:uid="{841B47B1-65B1-49C3-8EB3-E21E572A1DE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B0225ED-1E2A-471A-8660-76F7441EA1A6}">
          <x14:formula1>
            <xm:f>'(参考)リスト'!$D$16:$D$18</xm:f>
          </x14:formula1>
          <xm:sqref>P11:Q30</xm:sqref>
        </x14:dataValidation>
        <x14:dataValidation type="list" allowBlank="1" showInputMessage="1" showErrorMessage="1" xr:uid="{0C556E5E-F050-4635-B7DE-61F96FCEE765}">
          <x14:formula1>
            <xm:f>'(参考)リスト'!$G$16:$G$20</xm:f>
          </x14:formula1>
          <xm:sqref>U11:V30</xm:sqref>
        </x14:dataValidation>
        <x14:dataValidation type="list" allowBlank="1" showInputMessage="1" showErrorMessage="1" xr:uid="{C32E14DB-6EF9-495B-AD07-0D90D4215146}">
          <x14:formula1>
            <xm:f>'(参考)リスト'!$B$16:$B$20</xm:f>
          </x14:formula1>
          <xm:sqref>L11:M30</xm:sqref>
        </x14:dataValidation>
        <x14:dataValidation type="list" allowBlank="1" showInputMessage="1" showErrorMessage="1" xr:uid="{52E498AA-8D12-4FDE-9797-B17676CA7CE6}">
          <x14:formula1>
            <xm:f>'(参考)リスト'!$F$16:$F$21</xm:f>
          </x14:formula1>
          <xm:sqref>W11:X30</xm:sqref>
        </x14:dataValidation>
      </x14:dataValidations>
    </ext>
  </extLst>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8CB51-3F65-4593-9934-2937C096629B}">
  <dimension ref="B1:CH52"/>
  <sheetViews>
    <sheetView showGridLines="0" showZeros="0" view="pageBreakPreview" zoomScale="90" zoomScaleNormal="100" zoomScaleSheetLayoutView="90" workbookViewId="0">
      <selection activeCell="P20" sqref="P20:Q2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S013</v>
      </c>
      <c r="AW5" s="164">
        <f>R7</f>
        <v>10.5</v>
      </c>
      <c r="AX5" s="165">
        <f>+Y32</f>
        <v>0</v>
      </c>
      <c r="AY5" s="165">
        <f>+Z32</f>
        <v>0</v>
      </c>
      <c r="AZ5" s="165">
        <f>+AA32</f>
        <v>0</v>
      </c>
      <c r="BA5" s="165">
        <f t="shared" ref="BA5" si="0">+AB32</f>
        <v>0</v>
      </c>
      <c r="BB5" s="165">
        <f>+AC32</f>
        <v>0</v>
      </c>
      <c r="BC5" s="165">
        <f t="shared" ref="BC5:BI5" si="1">+AD32</f>
        <v>1</v>
      </c>
      <c r="BD5" s="165">
        <f t="shared" si="1"/>
        <v>0</v>
      </c>
      <c r="BE5" s="165">
        <f t="shared" si="1"/>
        <v>1</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1</v>
      </c>
      <c r="BO5" s="165">
        <f t="shared" si="3"/>
        <v>1</v>
      </c>
      <c r="BP5" s="165">
        <f>+AG35</f>
        <v>0</v>
      </c>
      <c r="BQ5" s="165">
        <f>+AH35</f>
        <v>0</v>
      </c>
      <c r="BR5" s="165">
        <f>+AI35</f>
        <v>0</v>
      </c>
      <c r="BS5" s="190" t="str">
        <f>+Y36</f>
        <v>Ⅰ</v>
      </c>
      <c r="BT5" s="190" t="str">
        <f>+AC36</f>
        <v>Ⅲ</v>
      </c>
      <c r="BU5" s="190" t="str">
        <f>+AG36</f>
        <v>Ⅰ</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0.01</v>
      </c>
      <c r="CC5" s="168">
        <f t="shared" si="4"/>
        <v>0</v>
      </c>
      <c r="CD5" s="168">
        <f t="shared" si="4"/>
        <v>1.4999999999999999E-2</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690</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1590</v>
      </c>
      <c r="O12" s="803"/>
      <c r="P12" s="802" t="s">
        <v>1599</v>
      </c>
      <c r="Q12" s="803"/>
      <c r="R12" s="274" t="s">
        <v>1605</v>
      </c>
      <c r="S12" s="274"/>
      <c r="T12" s="274"/>
      <c r="U12" s="794" t="s">
        <v>782</v>
      </c>
      <c r="V12" s="804"/>
      <c r="W12" s="794" t="s">
        <v>790</v>
      </c>
      <c r="X12" s="795"/>
      <c r="Y12" s="196"/>
      <c r="Z12" s="195"/>
      <c r="AA12" s="195"/>
      <c r="AB12" s="195"/>
      <c r="AC12" s="224"/>
      <c r="AD12" s="224"/>
      <c r="AE12" s="224"/>
      <c r="AF12" s="224">
        <v>1.4999999999999999E-2</v>
      </c>
      <c r="AG12" s="224"/>
      <c r="AH12" s="224"/>
      <c r="AI12" s="224"/>
      <c r="AJ12" s="224"/>
      <c r="AK12" s="805" t="s">
        <v>1604</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1591</v>
      </c>
      <c r="M13" s="803"/>
      <c r="N13" s="802" t="s">
        <v>1603</v>
      </c>
      <c r="O13" s="803"/>
      <c r="P13" s="802" t="s">
        <v>1599</v>
      </c>
      <c r="Q13" s="803"/>
      <c r="R13" s="274" t="s">
        <v>1598</v>
      </c>
      <c r="S13" s="274"/>
      <c r="T13" s="274"/>
      <c r="U13" s="794" t="s">
        <v>62</v>
      </c>
      <c r="V13" s="804"/>
      <c r="W13" s="794" t="s">
        <v>62</v>
      </c>
      <c r="X13" s="795"/>
      <c r="Y13" s="196"/>
      <c r="Z13" s="195"/>
      <c r="AA13" s="195"/>
      <c r="AB13" s="195"/>
      <c r="AC13" s="224"/>
      <c r="AD13" s="224">
        <v>0.01</v>
      </c>
      <c r="AE13" s="224"/>
      <c r="AF13" s="224"/>
      <c r="AG13" s="224"/>
      <c r="AH13" s="224"/>
      <c r="AI13" s="224"/>
      <c r="AJ13" s="224"/>
      <c r="AK13" s="805" t="s">
        <v>1461</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846</v>
      </c>
      <c r="AL14" s="788"/>
      <c r="AM14" s="788"/>
      <c r="AN14" s="789"/>
      <c r="AO14" s="790"/>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0.01</v>
      </c>
      <c r="AE31" s="225">
        <f t="shared" si="6"/>
        <v>0</v>
      </c>
      <c r="AF31" s="225">
        <f t="shared" si="6"/>
        <v>1.4999999999999999E-2</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1</v>
      </c>
      <c r="AE32" s="196">
        <f t="shared" si="7"/>
        <v>0</v>
      </c>
      <c r="AF32" s="196">
        <f t="shared" si="7"/>
        <v>1</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1</v>
      </c>
      <c r="AE35" s="816">
        <f>AE32+AF32</f>
        <v>1</v>
      </c>
      <c r="AF35" s="817"/>
      <c r="AG35" s="196">
        <f>AG32</f>
        <v>0</v>
      </c>
      <c r="AH35" s="196">
        <f>AH32</f>
        <v>0</v>
      </c>
      <c r="AI35" s="816">
        <f>AI32+AJ32</f>
        <v>0</v>
      </c>
      <c r="AJ35" s="817"/>
      <c r="AK35" s="826"/>
      <c r="AL35" s="827"/>
      <c r="AM35" s="827"/>
      <c r="AN35" s="827"/>
      <c r="AO35" s="828"/>
      <c r="AP35" s="3"/>
      <c r="AQ35" s="165">
        <f>+Y32+AC35+AG35</f>
        <v>0</v>
      </c>
      <c r="AR35" s="165">
        <f>+Z32+AD35+AH35</f>
        <v>1</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362</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88" priority="3">
      <formula>$AQ11=2</formula>
    </cfRule>
  </conditionalFormatting>
  <conditionalFormatting sqref="Y11:AF30">
    <cfRule type="expression" dxfId="287" priority="2">
      <formula>$AQ11=3</formula>
    </cfRule>
  </conditionalFormatting>
  <conditionalFormatting sqref="AC11:AJ30">
    <cfRule type="expression" dxfId="286" priority="1">
      <formula>$AQ11=1</formula>
    </cfRule>
  </conditionalFormatting>
  <dataValidations count="1">
    <dataValidation type="list" allowBlank="1" showInputMessage="1" showErrorMessage="1" sqref="N11:O30 R11:T30" xr:uid="{67B61DF9-EA2A-445E-B39F-9EA26A9A8E7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C37076-674D-4792-A5C7-0996980912BB}">
          <x14:formula1>
            <xm:f>'(参考)リスト'!$F$16:$F$21</xm:f>
          </x14:formula1>
          <xm:sqref>W11:X30</xm:sqref>
        </x14:dataValidation>
        <x14:dataValidation type="list" allowBlank="1" showInputMessage="1" showErrorMessage="1" xr:uid="{C1789D69-17AA-43FE-8B8B-0FC8FCCC610A}">
          <x14:formula1>
            <xm:f>'(参考)リスト'!$B$16:$B$20</xm:f>
          </x14:formula1>
          <xm:sqref>L11:M30</xm:sqref>
        </x14:dataValidation>
        <x14:dataValidation type="list" allowBlank="1" showInputMessage="1" showErrorMessage="1" xr:uid="{18F8C062-9ED9-42A1-81DF-647E7C02CA81}">
          <x14:formula1>
            <xm:f>'(参考)リスト'!$G$16:$G$20</xm:f>
          </x14:formula1>
          <xm:sqref>U11:V30</xm:sqref>
        </x14:dataValidation>
        <x14:dataValidation type="list" allowBlank="1" showInputMessage="1" showErrorMessage="1" xr:uid="{77C0A854-4E8D-47A7-B689-258BDA43D447}">
          <x14:formula1>
            <xm:f>'(参考)リスト'!$D$16:$D$18</xm:f>
          </x14:formula1>
          <xm:sqref>P11:Q30</xm:sqref>
        </x14:dataValidation>
      </x14:dataValidations>
    </ext>
  </extLst>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62E6B-0AA0-4B36-8D53-31553865631A}">
  <dimension ref="B1:CH52"/>
  <sheetViews>
    <sheetView showGridLines="0" showZeros="0" view="pageBreakPreview" zoomScale="90" zoomScaleNormal="100" zoomScaleSheetLayoutView="90" workbookViewId="0">
      <selection activeCell="P18" sqref="P18:Q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S014</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691</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509</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846</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85" priority="3">
      <formula>$AQ11=2</formula>
    </cfRule>
  </conditionalFormatting>
  <conditionalFormatting sqref="Y11:AF30">
    <cfRule type="expression" dxfId="284" priority="2">
      <formula>$AQ11=3</formula>
    </cfRule>
  </conditionalFormatting>
  <conditionalFormatting sqref="AC11:AJ30">
    <cfRule type="expression" dxfId="283" priority="1">
      <formula>$AQ11=1</formula>
    </cfRule>
  </conditionalFormatting>
  <dataValidations count="1">
    <dataValidation type="list" allowBlank="1" showInputMessage="1" showErrorMessage="1" sqref="N11:O30 R11:T30" xr:uid="{C424A54B-86F0-4C88-9467-00FF7C9C7C0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D17E6E3-ACE7-4A36-BEA8-81DDA078079E}">
          <x14:formula1>
            <xm:f>'(参考)リスト'!$D$16:$D$18</xm:f>
          </x14:formula1>
          <xm:sqref>P11:Q30</xm:sqref>
        </x14:dataValidation>
        <x14:dataValidation type="list" allowBlank="1" showInputMessage="1" showErrorMessage="1" xr:uid="{BB3ACB8D-FD96-4457-A17C-438AEAD76837}">
          <x14:formula1>
            <xm:f>'(参考)リスト'!$G$16:$G$20</xm:f>
          </x14:formula1>
          <xm:sqref>U11:V30</xm:sqref>
        </x14:dataValidation>
        <x14:dataValidation type="list" allowBlank="1" showInputMessage="1" showErrorMessage="1" xr:uid="{1D1C6ED5-387F-482C-B853-4DE02DE326E3}">
          <x14:formula1>
            <xm:f>'(参考)リスト'!$B$16:$B$20</xm:f>
          </x14:formula1>
          <xm:sqref>L11:M30</xm:sqref>
        </x14:dataValidation>
        <x14:dataValidation type="list" allowBlank="1" showInputMessage="1" showErrorMessage="1" xr:uid="{78C2C2FE-3E5C-42CC-9A23-CA64E72B9A1F}">
          <x14:formula1>
            <xm:f>'(参考)リスト'!$F$16:$F$21</xm:f>
          </x14:formula1>
          <xm:sqref>W11:X30</xm:sqref>
        </x14:dataValidation>
      </x14:dataValidations>
    </ext>
  </extLst>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D7C77-9C87-4029-9B9F-5E4DBA36F201}">
  <dimension ref="B1:CH52"/>
  <sheetViews>
    <sheetView showGridLines="0" showZeros="0" view="pageBreakPreview" zoomScale="90" zoomScaleNormal="100" zoomScaleSheetLayoutView="90" workbookViewId="0">
      <selection activeCell="R23" sqref="R23:T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S015</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692</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1597</v>
      </c>
      <c r="O12" s="803"/>
      <c r="P12" s="802" t="s">
        <v>1589</v>
      </c>
      <c r="Q12" s="803"/>
      <c r="R12" s="274" t="s">
        <v>1589</v>
      </c>
      <c r="S12" s="274"/>
      <c r="T12" s="274"/>
      <c r="U12" s="794" t="s">
        <v>782</v>
      </c>
      <c r="V12" s="804"/>
      <c r="W12" s="794" t="s">
        <v>790</v>
      </c>
      <c r="X12" s="795"/>
      <c r="Y12" s="196"/>
      <c r="Z12" s="195"/>
      <c r="AA12" s="195"/>
      <c r="AB12" s="195"/>
      <c r="AC12" s="224"/>
      <c r="AD12" s="224"/>
      <c r="AE12" s="224"/>
      <c r="AF12" s="224"/>
      <c r="AG12" s="224"/>
      <c r="AH12" s="224"/>
      <c r="AI12" s="224"/>
      <c r="AJ12" s="224"/>
      <c r="AK12" s="787" t="s">
        <v>1588</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1592</v>
      </c>
      <c r="O13" s="803"/>
      <c r="P13" s="802" t="s">
        <v>1589</v>
      </c>
      <c r="Q13" s="803"/>
      <c r="R13" s="274" t="s">
        <v>1589</v>
      </c>
      <c r="S13" s="274"/>
      <c r="T13" s="274"/>
      <c r="U13" s="794" t="s">
        <v>782</v>
      </c>
      <c r="V13" s="804"/>
      <c r="W13" s="794" t="s">
        <v>790</v>
      </c>
      <c r="X13" s="795"/>
      <c r="Y13" s="196"/>
      <c r="Z13" s="195"/>
      <c r="AA13" s="195"/>
      <c r="AB13" s="195"/>
      <c r="AC13" s="224"/>
      <c r="AD13" s="224"/>
      <c r="AE13" s="224"/>
      <c r="AF13" s="224"/>
      <c r="AG13" s="224"/>
      <c r="AH13" s="224"/>
      <c r="AI13" s="224"/>
      <c r="AJ13" s="224"/>
      <c r="AK13" s="805" t="s">
        <v>1588</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1601</v>
      </c>
      <c r="M14" s="803"/>
      <c r="N14" s="802" t="s">
        <v>1607</v>
      </c>
      <c r="O14" s="803"/>
      <c r="P14" s="802" t="s">
        <v>1599</v>
      </c>
      <c r="Q14" s="803"/>
      <c r="R14" s="274" t="s">
        <v>1598</v>
      </c>
      <c r="S14" s="274"/>
      <c r="T14" s="274"/>
      <c r="U14" s="794" t="s">
        <v>782</v>
      </c>
      <c r="V14" s="804"/>
      <c r="W14" s="794" t="s">
        <v>1304</v>
      </c>
      <c r="X14" s="795"/>
      <c r="Y14" s="196"/>
      <c r="Z14" s="195"/>
      <c r="AA14" s="195"/>
      <c r="AB14" s="195"/>
      <c r="AC14" s="224"/>
      <c r="AD14" s="224"/>
      <c r="AE14" s="224"/>
      <c r="AF14" s="224"/>
      <c r="AG14" s="224"/>
      <c r="AH14" s="224"/>
      <c r="AI14" s="224"/>
      <c r="AJ14" s="224"/>
      <c r="AK14" s="805" t="s">
        <v>1606</v>
      </c>
      <c r="AL14" s="806"/>
      <c r="AM14" s="806"/>
      <c r="AN14" s="807"/>
      <c r="AO14" s="808"/>
      <c r="AP14" s="3"/>
      <c r="AQ14" s="223">
        <f t="shared" si="5"/>
        <v>2</v>
      </c>
    </row>
    <row r="15" spans="2:86" ht="12" customHeight="1" x14ac:dyDescent="0.15">
      <c r="B15" s="488"/>
      <c r="C15" s="764"/>
      <c r="D15" s="762"/>
      <c r="E15" s="762"/>
      <c r="F15" s="762"/>
      <c r="G15" s="762"/>
      <c r="H15" s="762"/>
      <c r="I15" s="762"/>
      <c r="J15" s="763"/>
      <c r="K15" s="241">
        <v>5</v>
      </c>
      <c r="L15" s="802" t="s">
        <v>1601</v>
      </c>
      <c r="M15" s="803"/>
      <c r="N15" s="802" t="s">
        <v>1607</v>
      </c>
      <c r="O15" s="803"/>
      <c r="P15" s="802" t="s">
        <v>1599</v>
      </c>
      <c r="Q15" s="803"/>
      <c r="R15" s="274" t="s">
        <v>1598</v>
      </c>
      <c r="S15" s="274"/>
      <c r="T15" s="274"/>
      <c r="U15" s="794" t="s">
        <v>782</v>
      </c>
      <c r="V15" s="804"/>
      <c r="W15" s="794" t="s">
        <v>1304</v>
      </c>
      <c r="X15" s="795"/>
      <c r="Y15" s="196"/>
      <c r="Z15" s="195"/>
      <c r="AA15" s="195"/>
      <c r="AB15" s="195"/>
      <c r="AC15" s="224"/>
      <c r="AD15" s="224"/>
      <c r="AE15" s="224"/>
      <c r="AF15" s="224"/>
      <c r="AG15" s="224"/>
      <c r="AH15" s="224"/>
      <c r="AI15" s="224"/>
      <c r="AJ15" s="224"/>
      <c r="AK15" s="805" t="s">
        <v>1606</v>
      </c>
      <c r="AL15" s="806"/>
      <c r="AM15" s="806"/>
      <c r="AN15" s="807"/>
      <c r="AO15" s="808"/>
      <c r="AP15" s="3"/>
      <c r="AQ15" s="223">
        <f t="shared" si="5"/>
        <v>2</v>
      </c>
    </row>
    <row r="16" spans="2:86" ht="12" customHeight="1" x14ac:dyDescent="0.15">
      <c r="B16" s="488"/>
      <c r="C16" s="764"/>
      <c r="D16" s="762"/>
      <c r="E16" s="762"/>
      <c r="F16" s="762"/>
      <c r="G16" s="762"/>
      <c r="H16" s="762"/>
      <c r="I16" s="762"/>
      <c r="J16" s="763"/>
      <c r="K16" s="241">
        <v>6</v>
      </c>
      <c r="L16" s="802" t="s">
        <v>1601</v>
      </c>
      <c r="M16" s="803"/>
      <c r="N16" s="802" t="s">
        <v>1600</v>
      </c>
      <c r="O16" s="803"/>
      <c r="P16" s="802" t="s">
        <v>1599</v>
      </c>
      <c r="Q16" s="803"/>
      <c r="R16" s="274" t="s">
        <v>1598</v>
      </c>
      <c r="S16" s="274"/>
      <c r="T16" s="274"/>
      <c r="U16" s="794" t="s">
        <v>782</v>
      </c>
      <c r="V16" s="804"/>
      <c r="W16" s="794" t="s">
        <v>1304</v>
      </c>
      <c r="X16" s="795"/>
      <c r="Y16" s="196"/>
      <c r="Z16" s="195"/>
      <c r="AA16" s="195"/>
      <c r="AB16" s="195"/>
      <c r="AC16" s="224"/>
      <c r="AD16" s="224"/>
      <c r="AE16" s="224"/>
      <c r="AF16" s="224"/>
      <c r="AG16" s="224"/>
      <c r="AH16" s="224"/>
      <c r="AI16" s="224"/>
      <c r="AJ16" s="224"/>
      <c r="AK16" s="805" t="s">
        <v>1461</v>
      </c>
      <c r="AL16" s="806"/>
      <c r="AM16" s="806"/>
      <c r="AN16" s="807"/>
      <c r="AO16" s="808"/>
      <c r="AP16" s="3"/>
      <c r="AQ16" s="223">
        <f t="shared" si="5"/>
        <v>2</v>
      </c>
    </row>
    <row r="17" spans="2:43" ht="12" customHeight="1" x14ac:dyDescent="0.15">
      <c r="B17" s="488"/>
      <c r="C17" s="764"/>
      <c r="D17" s="762"/>
      <c r="E17" s="762"/>
      <c r="F17" s="762"/>
      <c r="G17" s="762"/>
      <c r="H17" s="762"/>
      <c r="I17" s="762"/>
      <c r="J17" s="763"/>
      <c r="K17" s="241">
        <v>7</v>
      </c>
      <c r="L17" s="802" t="s">
        <v>1601</v>
      </c>
      <c r="M17" s="803"/>
      <c r="N17" s="802" t="s">
        <v>1600</v>
      </c>
      <c r="O17" s="803"/>
      <c r="P17" s="802" t="s">
        <v>1599</v>
      </c>
      <c r="Q17" s="803"/>
      <c r="R17" s="274" t="s">
        <v>1598</v>
      </c>
      <c r="S17" s="274"/>
      <c r="T17" s="274"/>
      <c r="U17" s="794" t="s">
        <v>782</v>
      </c>
      <c r="V17" s="804"/>
      <c r="W17" s="794" t="s">
        <v>1304</v>
      </c>
      <c r="X17" s="795"/>
      <c r="Y17" s="196"/>
      <c r="Z17" s="195"/>
      <c r="AA17" s="195"/>
      <c r="AB17" s="195"/>
      <c r="AC17" s="224"/>
      <c r="AD17" s="224"/>
      <c r="AE17" s="224"/>
      <c r="AF17" s="224"/>
      <c r="AG17" s="224"/>
      <c r="AH17" s="224"/>
      <c r="AI17" s="224"/>
      <c r="AJ17" s="224"/>
      <c r="AK17" s="805" t="s">
        <v>1461</v>
      </c>
      <c r="AL17" s="806"/>
      <c r="AM17" s="806"/>
      <c r="AN17" s="807"/>
      <c r="AO17" s="808"/>
      <c r="AP17" s="3"/>
      <c r="AQ17" s="223">
        <f t="shared" si="5"/>
        <v>2</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82" priority="3">
      <formula>$AQ11=2</formula>
    </cfRule>
  </conditionalFormatting>
  <conditionalFormatting sqref="Y11:AF30">
    <cfRule type="expression" dxfId="281" priority="2">
      <formula>$AQ11=3</formula>
    </cfRule>
  </conditionalFormatting>
  <conditionalFormatting sqref="AC11:AJ30">
    <cfRule type="expression" dxfId="280" priority="1">
      <formula>$AQ11=1</formula>
    </cfRule>
  </conditionalFormatting>
  <dataValidations count="1">
    <dataValidation type="list" allowBlank="1" showInputMessage="1" showErrorMessage="1" sqref="R11:T30 N11:O30" xr:uid="{D47D844D-6068-44B5-8B0B-EC6BDFA4F37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55594F1-E0D8-4DE0-9FD2-95EC31E3C490}">
          <x14:formula1>
            <xm:f>'(参考)リスト'!$F$16:$F$21</xm:f>
          </x14:formula1>
          <xm:sqref>W11:X30</xm:sqref>
        </x14:dataValidation>
        <x14:dataValidation type="list" allowBlank="1" showInputMessage="1" showErrorMessage="1" xr:uid="{098359FE-9CC8-419F-BDFD-A57DFAEEC80A}">
          <x14:formula1>
            <xm:f>'(参考)リスト'!$B$16:$B$20</xm:f>
          </x14:formula1>
          <xm:sqref>L11:M30</xm:sqref>
        </x14:dataValidation>
        <x14:dataValidation type="list" allowBlank="1" showInputMessage="1" showErrorMessage="1" xr:uid="{D299BD67-F3CB-4462-BC6B-ED9A4B553E31}">
          <x14:formula1>
            <xm:f>'(参考)リスト'!$G$16:$G$20</xm:f>
          </x14:formula1>
          <xm:sqref>U11:V30</xm:sqref>
        </x14:dataValidation>
        <x14:dataValidation type="list" allowBlank="1" showInputMessage="1" showErrorMessage="1" xr:uid="{CE5EC9AD-BAB2-443C-B0DC-A2626C6AE1D6}">
          <x14:formula1>
            <xm:f>'(参考)リスト'!$D$16:$D$18</xm:f>
          </x14:formula1>
          <xm:sqref>P11:Q30</xm:sqref>
        </x14:dataValidation>
      </x14:dataValidations>
    </ext>
  </extLst>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448B8-A3A0-4259-A4AB-C6472A1A1AB4}">
  <dimension ref="B1:CH52"/>
  <sheetViews>
    <sheetView showGridLines="0" showZeros="0" view="pageBreakPreview" zoomScale="90" zoomScaleNormal="100" zoomScaleSheetLayoutView="90" workbookViewId="0">
      <selection activeCell="P22" sqref="P22:Q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S016</v>
      </c>
      <c r="AW5" s="164">
        <f>R7</f>
        <v>10.199999999999999</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1314</v>
      </c>
      <c r="O7" s="795"/>
      <c r="P7" s="791" t="s">
        <v>475</v>
      </c>
      <c r="Q7" s="793"/>
      <c r="R7" s="796">
        <v>10.199999999999999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79" priority="3">
      <formula>$AQ11=2</formula>
    </cfRule>
  </conditionalFormatting>
  <conditionalFormatting sqref="Y11:AF30">
    <cfRule type="expression" dxfId="278" priority="2">
      <formula>$AQ11=3</formula>
    </cfRule>
  </conditionalFormatting>
  <conditionalFormatting sqref="AC11:AJ30">
    <cfRule type="expression" dxfId="277" priority="1">
      <formula>$AQ11=1</formula>
    </cfRule>
  </conditionalFormatting>
  <dataValidations count="1">
    <dataValidation type="list" allowBlank="1" showInputMessage="1" showErrorMessage="1" sqref="N11:O30 R11:T30" xr:uid="{AFAFA168-B4D8-4DC1-950B-44380209C05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6E263A-1219-43B7-B1BF-A894F27C500D}">
          <x14:formula1>
            <xm:f>'(参考)リスト'!$D$16:$D$18</xm:f>
          </x14:formula1>
          <xm:sqref>P11:Q30</xm:sqref>
        </x14:dataValidation>
        <x14:dataValidation type="list" allowBlank="1" showInputMessage="1" showErrorMessage="1" xr:uid="{829DF869-875D-4153-93FD-CA74811088FA}">
          <x14:formula1>
            <xm:f>'(参考)リスト'!$G$16:$G$20</xm:f>
          </x14:formula1>
          <xm:sqref>U11:V30</xm:sqref>
        </x14:dataValidation>
        <x14:dataValidation type="list" allowBlank="1" showInputMessage="1" showErrorMessage="1" xr:uid="{8E906D61-F5D1-4899-A0E2-618569C01D84}">
          <x14:formula1>
            <xm:f>'(参考)リスト'!$B$16:$B$20</xm:f>
          </x14:formula1>
          <xm:sqref>L11:M30</xm:sqref>
        </x14:dataValidation>
        <x14:dataValidation type="list" allowBlank="1" showInputMessage="1" showErrorMessage="1" xr:uid="{F9368A2E-76CC-486C-8039-F07FF25F4AD0}">
          <x14:formula1>
            <xm:f>'(参考)リスト'!$F$16:$F$21</xm:f>
          </x14:formula1>
          <xm:sqref>W11:X30</xm:sqref>
        </x14:dataValidation>
      </x14:dataValidations>
    </ext>
  </extLst>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6B00B-ADD0-4CE8-A6D1-4E4BFF87265F}">
  <dimension ref="B1:CH52"/>
  <sheetViews>
    <sheetView showGridLines="0" showZeros="0" view="pageBreakPreview" zoomScale="90" zoomScaleNormal="100" zoomScaleSheetLayoutView="90" workbookViewId="0">
      <selection activeCell="AH14" sqref="AH1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S017</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1316</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76" priority="3">
      <formula>$AQ11=2</formula>
    </cfRule>
  </conditionalFormatting>
  <conditionalFormatting sqref="Y11:AF30">
    <cfRule type="expression" dxfId="275" priority="2">
      <formula>$AQ11=3</formula>
    </cfRule>
  </conditionalFormatting>
  <conditionalFormatting sqref="AC11:AJ30">
    <cfRule type="expression" dxfId="274" priority="1">
      <formula>$AQ11=1</formula>
    </cfRule>
  </conditionalFormatting>
  <dataValidations count="1">
    <dataValidation type="list" allowBlank="1" showInputMessage="1" showErrorMessage="1" sqref="N11:O30 R11:T30" xr:uid="{6B50C706-ECA4-46E4-ADCC-2829D91A852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F9DFCA-2A01-418B-8351-B2D2FF14DF27}">
          <x14:formula1>
            <xm:f>'(参考)リスト'!$F$16:$F$21</xm:f>
          </x14:formula1>
          <xm:sqref>W11:X30</xm:sqref>
        </x14:dataValidation>
        <x14:dataValidation type="list" allowBlank="1" showInputMessage="1" showErrorMessage="1" xr:uid="{75C6B415-5A8B-4C9B-B504-E9EAC83810E6}">
          <x14:formula1>
            <xm:f>'(参考)リスト'!$B$16:$B$20</xm:f>
          </x14:formula1>
          <xm:sqref>L11:M30</xm:sqref>
        </x14:dataValidation>
        <x14:dataValidation type="list" allowBlank="1" showInputMessage="1" showErrorMessage="1" xr:uid="{5067DD19-A8F5-4F63-848E-D61932CFD025}">
          <x14:formula1>
            <xm:f>'(参考)リスト'!$G$16:$G$20</xm:f>
          </x14:formula1>
          <xm:sqref>U11:V30</xm:sqref>
        </x14:dataValidation>
        <x14:dataValidation type="list" allowBlank="1" showInputMessage="1" showErrorMessage="1" xr:uid="{EEBA20F2-7554-415A-AD9A-C7C480DBB455}">
          <x14:formula1>
            <xm:f>'(参考)リスト'!$D$16:$D$18</xm:f>
          </x14:formula1>
          <xm:sqref>P11:Q30</xm:sqref>
        </x14:dataValidation>
      </x14:dataValidations>
    </ext>
  </extLst>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8C624-B1D1-4205-B657-CB2C32844F8D}">
  <dimension ref="B1:CH52"/>
  <sheetViews>
    <sheetView showGridLines="0" showZeros="0" view="pageBreakPreview" zoomScale="90" zoomScaleNormal="100" zoomScaleSheetLayoutView="90" workbookViewId="0">
      <selection activeCell="R23" sqref="R23:T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S018</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693</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350</v>
      </c>
      <c r="M12" s="803"/>
      <c r="N12" s="802" t="s">
        <v>375</v>
      </c>
      <c r="O12" s="803"/>
      <c r="P12" s="802" t="s">
        <v>352</v>
      </c>
      <c r="Q12" s="803"/>
      <c r="R12" s="274" t="s">
        <v>359</v>
      </c>
      <c r="S12" s="274"/>
      <c r="T12" s="274"/>
      <c r="U12" s="794" t="s">
        <v>1304</v>
      </c>
      <c r="V12" s="804"/>
      <c r="W12" s="794" t="s">
        <v>1304</v>
      </c>
      <c r="X12" s="795"/>
      <c r="Y12" s="196"/>
      <c r="Z12" s="195"/>
      <c r="AA12" s="195"/>
      <c r="AB12" s="195"/>
      <c r="AC12" s="224"/>
      <c r="AD12" s="224"/>
      <c r="AE12" s="224"/>
      <c r="AF12" s="224"/>
      <c r="AG12" s="224"/>
      <c r="AH12" s="224"/>
      <c r="AI12" s="224"/>
      <c r="AJ12" s="224"/>
      <c r="AK12" s="787" t="s">
        <v>1318</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73" priority="3">
      <formula>$AQ11=2</formula>
    </cfRule>
  </conditionalFormatting>
  <conditionalFormatting sqref="Y11:AF30">
    <cfRule type="expression" dxfId="272" priority="2">
      <formula>$AQ11=3</formula>
    </cfRule>
  </conditionalFormatting>
  <conditionalFormatting sqref="AC11:AJ30">
    <cfRule type="expression" dxfId="271" priority="1">
      <formula>$AQ11=1</formula>
    </cfRule>
  </conditionalFormatting>
  <dataValidations count="1">
    <dataValidation type="list" allowBlank="1" showInputMessage="1" showErrorMessage="1" sqref="R11:T30 N11:O30" xr:uid="{99D983A6-76B2-4B2A-A05B-2F5154AEEE2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F67740E-3D86-47D5-A7C5-6CCE363F9F09}">
          <x14:formula1>
            <xm:f>'(参考)リスト'!$D$16:$D$18</xm:f>
          </x14:formula1>
          <xm:sqref>P11:Q30</xm:sqref>
        </x14:dataValidation>
        <x14:dataValidation type="list" allowBlank="1" showInputMessage="1" showErrorMessage="1" xr:uid="{43A8287E-2FBC-4319-A48D-C03825113BAE}">
          <x14:formula1>
            <xm:f>'(参考)リスト'!$G$16:$G$20</xm:f>
          </x14:formula1>
          <xm:sqref>U11:V30</xm:sqref>
        </x14:dataValidation>
        <x14:dataValidation type="list" allowBlank="1" showInputMessage="1" showErrorMessage="1" xr:uid="{8BFB9041-739F-4112-B122-355B310F1964}">
          <x14:formula1>
            <xm:f>'(参考)リスト'!$B$16:$B$20</xm:f>
          </x14:formula1>
          <xm:sqref>L11:M30</xm:sqref>
        </x14:dataValidation>
        <x14:dataValidation type="list" allowBlank="1" showInputMessage="1" showErrorMessage="1" xr:uid="{C9DA812D-2097-4F3F-A16F-4B4056EB7EDA}">
          <x14:formula1>
            <xm:f>'(参考)リスト'!$F$16:$F$21</xm:f>
          </x14:formula1>
          <xm:sqref>W11:X30</xm:sqref>
        </x14:dataValidation>
      </x14:dataValidations>
    </ext>
  </extLst>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3E611-6B90-4111-88EF-71FB77F90D0F}">
  <dimension ref="B1:CH52"/>
  <sheetViews>
    <sheetView showGridLines="0" showZeros="0" view="pageBreakPreview" zoomScale="90" zoomScaleNormal="100" zoomScaleSheetLayoutView="90" workbookViewId="0">
      <selection activeCell="W23" sqref="W23:X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S019</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694</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511</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846</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805" t="s">
        <v>846</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350</v>
      </c>
      <c r="M14" s="803"/>
      <c r="N14" s="802" t="s">
        <v>375</v>
      </c>
      <c r="O14" s="803"/>
      <c r="P14" s="802" t="s">
        <v>352</v>
      </c>
      <c r="Q14" s="803"/>
      <c r="R14" s="274" t="s">
        <v>359</v>
      </c>
      <c r="S14" s="274"/>
      <c r="T14" s="274"/>
      <c r="U14" s="794" t="s">
        <v>782</v>
      </c>
      <c r="V14" s="804"/>
      <c r="W14" s="794" t="s">
        <v>1304</v>
      </c>
      <c r="X14" s="795"/>
      <c r="Y14" s="196"/>
      <c r="Z14" s="195"/>
      <c r="AA14" s="195"/>
      <c r="AB14" s="195"/>
      <c r="AC14" s="224"/>
      <c r="AD14" s="224"/>
      <c r="AE14" s="224"/>
      <c r="AF14" s="224"/>
      <c r="AG14" s="224"/>
      <c r="AH14" s="224"/>
      <c r="AI14" s="224"/>
      <c r="AJ14" s="224"/>
      <c r="AK14" s="787" t="s">
        <v>1305</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350</v>
      </c>
      <c r="M15" s="803"/>
      <c r="N15" s="802" t="s">
        <v>373</v>
      </c>
      <c r="O15" s="803"/>
      <c r="P15" s="802" t="s">
        <v>351</v>
      </c>
      <c r="Q15" s="803"/>
      <c r="R15" s="274" t="s">
        <v>559</v>
      </c>
      <c r="S15" s="274"/>
      <c r="T15" s="274"/>
      <c r="U15" s="794" t="s">
        <v>782</v>
      </c>
      <c r="V15" s="804"/>
      <c r="W15" s="794" t="s">
        <v>1304</v>
      </c>
      <c r="X15" s="795"/>
      <c r="Y15" s="196"/>
      <c r="Z15" s="195"/>
      <c r="AA15" s="195"/>
      <c r="AB15" s="195"/>
      <c r="AC15" s="224"/>
      <c r="AD15" s="224"/>
      <c r="AE15" s="224"/>
      <c r="AF15" s="224"/>
      <c r="AG15" s="224"/>
      <c r="AH15" s="224"/>
      <c r="AI15" s="224"/>
      <c r="AJ15" s="224"/>
      <c r="AK15" s="805" t="s">
        <v>795</v>
      </c>
      <c r="AL15" s="806"/>
      <c r="AM15" s="806"/>
      <c r="AN15" s="807"/>
      <c r="AO15" s="808"/>
      <c r="AP15" s="3"/>
      <c r="AQ15" s="223">
        <f t="shared" si="5"/>
        <v>2</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70" priority="3">
      <formula>$AQ11=2</formula>
    </cfRule>
  </conditionalFormatting>
  <conditionalFormatting sqref="Y11:AF30">
    <cfRule type="expression" dxfId="269" priority="2">
      <formula>$AQ11=3</formula>
    </cfRule>
  </conditionalFormatting>
  <conditionalFormatting sqref="AC11:AJ30">
    <cfRule type="expression" dxfId="268" priority="1">
      <formula>$AQ11=1</formula>
    </cfRule>
  </conditionalFormatting>
  <dataValidations count="1">
    <dataValidation type="list" allowBlank="1" showInputMessage="1" showErrorMessage="1" sqref="R11:T30 N11:O30" xr:uid="{4B821C46-E112-4C38-BA59-92D20422856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74F029-0395-45E8-8828-DA9653526050}">
          <x14:formula1>
            <xm:f>'(参考)リスト'!$F$16:$F$21</xm:f>
          </x14:formula1>
          <xm:sqref>W11:X30</xm:sqref>
        </x14:dataValidation>
        <x14:dataValidation type="list" allowBlank="1" showInputMessage="1" showErrorMessage="1" xr:uid="{F6D719A5-AD49-423B-A26D-AC6B1728C64A}">
          <x14:formula1>
            <xm:f>'(参考)リスト'!$B$16:$B$20</xm:f>
          </x14:formula1>
          <xm:sqref>L11:M30</xm:sqref>
        </x14:dataValidation>
        <x14:dataValidation type="list" allowBlank="1" showInputMessage="1" showErrorMessage="1" xr:uid="{88DECEE8-D145-4540-B03C-A23A691B6A79}">
          <x14:formula1>
            <xm:f>'(参考)リスト'!$G$16:$G$20</xm:f>
          </x14:formula1>
          <xm:sqref>U11:V30</xm:sqref>
        </x14:dataValidation>
        <x14:dataValidation type="list" allowBlank="1" showInputMessage="1" showErrorMessage="1" xr:uid="{7CEA8D13-04DD-49B8-BDBD-BF8DA0A41C0B}">
          <x14:formula1>
            <xm:f>'(参考)リスト'!$D$16:$D$18</xm:f>
          </x14:formula1>
          <xm:sqref>P11:Q30</xm:sqref>
        </x14:dataValidation>
      </x14:dataValidations>
    </ext>
  </extLst>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0BC10-6DA7-43F8-BA0D-C1089EBDEDF1}">
  <dimension ref="B1:CH52"/>
  <sheetViews>
    <sheetView showGridLines="0" showZeros="0" view="pageBreakPreview" zoomScale="90" zoomScaleNormal="100" zoomScaleSheetLayoutView="90" workbookViewId="0">
      <selection activeCell="R23" sqref="R23:T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S020</v>
      </c>
      <c r="AW5" s="164">
        <f>R7</f>
        <v>10.8</v>
      </c>
      <c r="AX5" s="165">
        <f>+Y32</f>
        <v>0</v>
      </c>
      <c r="AY5" s="165">
        <f>+Z32</f>
        <v>0</v>
      </c>
      <c r="AZ5" s="165">
        <f>+AA32</f>
        <v>0</v>
      </c>
      <c r="BA5" s="165">
        <f t="shared" ref="BA5" si="0">+AB32</f>
        <v>0</v>
      </c>
      <c r="BB5" s="165">
        <f>+AC32</f>
        <v>0</v>
      </c>
      <c r="BC5" s="165">
        <f t="shared" ref="BC5:BI5" si="1">+AD32</f>
        <v>4</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4</v>
      </c>
      <c r="BO5" s="165">
        <f t="shared" si="3"/>
        <v>0</v>
      </c>
      <c r="BP5" s="165">
        <f>+AG35</f>
        <v>0</v>
      </c>
      <c r="BQ5" s="165">
        <f>+AH35</f>
        <v>0</v>
      </c>
      <c r="BR5" s="165">
        <f>+AI35</f>
        <v>1</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0.32500000000000007</v>
      </c>
      <c r="CC5" s="168">
        <f t="shared" si="4"/>
        <v>0</v>
      </c>
      <c r="CD5" s="168">
        <f t="shared" si="4"/>
        <v>0</v>
      </c>
      <c r="CE5" s="168">
        <f t="shared" si="4"/>
        <v>0</v>
      </c>
      <c r="CF5" s="168">
        <f t="shared" si="4"/>
        <v>0</v>
      </c>
      <c r="CG5" s="168">
        <f t="shared" si="4"/>
        <v>0</v>
      </c>
      <c r="CH5" s="168">
        <f t="shared" si="4"/>
        <v>2.6</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695</v>
      </c>
      <c r="O7" s="795"/>
      <c r="P7" s="791" t="s">
        <v>475</v>
      </c>
      <c r="Q7" s="793"/>
      <c r="R7" s="796">
        <v>10.8</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351</v>
      </c>
      <c r="Q11" s="803"/>
      <c r="R11" s="274" t="s">
        <v>559</v>
      </c>
      <c r="S11" s="274"/>
      <c r="T11" s="274"/>
      <c r="U11" s="794" t="s">
        <v>62</v>
      </c>
      <c r="V11" s="804"/>
      <c r="W11" s="794" t="s">
        <v>62</v>
      </c>
      <c r="X11" s="795"/>
      <c r="Y11" s="196"/>
      <c r="Z11" s="195"/>
      <c r="AA11" s="195"/>
      <c r="AB11" s="195"/>
      <c r="AC11" s="224"/>
      <c r="AD11" s="224">
        <v>0.04</v>
      </c>
      <c r="AE11" s="224"/>
      <c r="AF11" s="224"/>
      <c r="AG11" s="224"/>
      <c r="AH11" s="224"/>
      <c r="AI11" s="224"/>
      <c r="AJ11" s="224"/>
      <c r="AK11" s="787" t="s">
        <v>795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512</v>
      </c>
      <c r="O12" s="803"/>
      <c r="P12" s="802" t="s">
        <v>351</v>
      </c>
      <c r="Q12" s="803"/>
      <c r="R12" s="274" t="s">
        <v>559</v>
      </c>
      <c r="S12" s="274"/>
      <c r="T12" s="274"/>
      <c r="U12" s="794" t="s">
        <v>782</v>
      </c>
      <c r="V12" s="804"/>
      <c r="W12" s="794" t="s">
        <v>790</v>
      </c>
      <c r="X12" s="795"/>
      <c r="Y12" s="196"/>
      <c r="Z12" s="195"/>
      <c r="AA12" s="195"/>
      <c r="AB12" s="195"/>
      <c r="AC12" s="224"/>
      <c r="AD12" s="224"/>
      <c r="AE12" s="224"/>
      <c r="AF12" s="224"/>
      <c r="AG12" s="224"/>
      <c r="AH12" s="224"/>
      <c r="AI12" s="224"/>
      <c r="AJ12" s="224"/>
      <c r="AK12" s="787" t="s">
        <v>1321</v>
      </c>
      <c r="AL12" s="788"/>
      <c r="AM12" s="788"/>
      <c r="AN12" s="846"/>
      <c r="AO12" s="847"/>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561</v>
      </c>
      <c r="M13" s="803"/>
      <c r="N13" s="802" t="s">
        <v>512</v>
      </c>
      <c r="O13" s="803"/>
      <c r="P13" s="802" t="s">
        <v>351</v>
      </c>
      <c r="Q13" s="803"/>
      <c r="R13" s="274" t="s">
        <v>559</v>
      </c>
      <c r="S13" s="274"/>
      <c r="T13" s="274"/>
      <c r="U13" s="794" t="s">
        <v>62</v>
      </c>
      <c r="V13" s="804"/>
      <c r="W13" s="794" t="s">
        <v>62</v>
      </c>
      <c r="X13" s="795"/>
      <c r="Y13" s="196"/>
      <c r="Z13" s="195"/>
      <c r="AA13" s="195"/>
      <c r="AB13" s="195"/>
      <c r="AC13" s="224"/>
      <c r="AD13" s="224">
        <v>0.11</v>
      </c>
      <c r="AE13" s="224"/>
      <c r="AF13" s="224"/>
      <c r="AG13" s="224"/>
      <c r="AH13" s="224"/>
      <c r="AI13" s="224"/>
      <c r="AJ13" s="224"/>
      <c r="AK13" s="805" t="s">
        <v>795</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561</v>
      </c>
      <c r="M14" s="803"/>
      <c r="N14" s="802" t="s">
        <v>516</v>
      </c>
      <c r="O14" s="803"/>
      <c r="P14" s="802" t="s">
        <v>352</v>
      </c>
      <c r="Q14" s="803"/>
      <c r="R14" s="274" t="s">
        <v>352</v>
      </c>
      <c r="S14" s="274"/>
      <c r="T14" s="274"/>
      <c r="U14" s="794" t="s">
        <v>782</v>
      </c>
      <c r="V14" s="804"/>
      <c r="W14" s="794" t="s">
        <v>790</v>
      </c>
      <c r="X14" s="795"/>
      <c r="Y14" s="196"/>
      <c r="Z14" s="195"/>
      <c r="AA14" s="195"/>
      <c r="AB14" s="195"/>
      <c r="AC14" s="224"/>
      <c r="AD14" s="224"/>
      <c r="AE14" s="224"/>
      <c r="AF14" s="224"/>
      <c r="AG14" s="224"/>
      <c r="AH14" s="224"/>
      <c r="AI14" s="224"/>
      <c r="AJ14" s="224">
        <v>2.6</v>
      </c>
      <c r="AK14" s="805" t="s">
        <v>1287</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512</v>
      </c>
      <c r="O15" s="803"/>
      <c r="P15" s="802" t="s">
        <v>351</v>
      </c>
      <c r="Q15" s="803"/>
      <c r="R15" s="274" t="s">
        <v>559</v>
      </c>
      <c r="S15" s="274"/>
      <c r="T15" s="274"/>
      <c r="U15" s="794" t="s">
        <v>62</v>
      </c>
      <c r="V15" s="804"/>
      <c r="W15" s="794" t="s">
        <v>62</v>
      </c>
      <c r="X15" s="795"/>
      <c r="Y15" s="196"/>
      <c r="Z15" s="195"/>
      <c r="AA15" s="195"/>
      <c r="AB15" s="195"/>
      <c r="AC15" s="224"/>
      <c r="AD15" s="224">
        <v>0.14000000000000001</v>
      </c>
      <c r="AE15" s="224"/>
      <c r="AF15" s="224"/>
      <c r="AG15" s="224"/>
      <c r="AH15" s="224"/>
      <c r="AI15" s="224"/>
      <c r="AJ15" s="224"/>
      <c r="AK15" s="805" t="s">
        <v>795</v>
      </c>
      <c r="AL15" s="806"/>
      <c r="AM15" s="806"/>
      <c r="AN15" s="807"/>
      <c r="AO15" s="808"/>
      <c r="AP15" s="3"/>
      <c r="AQ15" s="223">
        <f t="shared" si="5"/>
        <v>2</v>
      </c>
    </row>
    <row r="16" spans="2:86" ht="12" customHeight="1" x14ac:dyDescent="0.15">
      <c r="B16" s="488"/>
      <c r="C16" s="764"/>
      <c r="D16" s="762"/>
      <c r="E16" s="762"/>
      <c r="F16" s="762"/>
      <c r="G16" s="762"/>
      <c r="H16" s="762"/>
      <c r="I16" s="762"/>
      <c r="J16" s="763"/>
      <c r="K16" s="241">
        <v>6</v>
      </c>
      <c r="L16" s="802" t="s">
        <v>561</v>
      </c>
      <c r="M16" s="803"/>
      <c r="N16" s="802" t="s">
        <v>511</v>
      </c>
      <c r="O16" s="803"/>
      <c r="P16" s="802" t="s">
        <v>352</v>
      </c>
      <c r="Q16" s="803"/>
      <c r="R16" s="274" t="s">
        <v>352</v>
      </c>
      <c r="S16" s="274"/>
      <c r="T16" s="274"/>
      <c r="U16" s="794" t="s">
        <v>782</v>
      </c>
      <c r="V16" s="804"/>
      <c r="W16" s="794" t="s">
        <v>776</v>
      </c>
      <c r="X16" s="795"/>
      <c r="Y16" s="196"/>
      <c r="Z16" s="195"/>
      <c r="AA16" s="195"/>
      <c r="AB16" s="195"/>
      <c r="AC16" s="224"/>
      <c r="AD16" s="224"/>
      <c r="AE16" s="224"/>
      <c r="AF16" s="224"/>
      <c r="AG16" s="224"/>
      <c r="AH16" s="224"/>
      <c r="AI16" s="224"/>
      <c r="AJ16" s="224"/>
      <c r="AK16" s="787" t="s">
        <v>846</v>
      </c>
      <c r="AL16" s="788"/>
      <c r="AM16" s="788"/>
      <c r="AN16" s="846"/>
      <c r="AO16" s="847"/>
      <c r="AP16" s="3"/>
      <c r="AQ16" s="223">
        <f t="shared" si="5"/>
        <v>3</v>
      </c>
    </row>
    <row r="17" spans="2:43" ht="12" customHeight="1" x14ac:dyDescent="0.15">
      <c r="B17" s="488"/>
      <c r="C17" s="764"/>
      <c r="D17" s="762"/>
      <c r="E17" s="762"/>
      <c r="F17" s="762"/>
      <c r="G17" s="762"/>
      <c r="H17" s="762"/>
      <c r="I17" s="762"/>
      <c r="J17" s="763"/>
      <c r="K17" s="241">
        <v>7</v>
      </c>
      <c r="L17" s="802" t="s">
        <v>1591</v>
      </c>
      <c r="M17" s="803"/>
      <c r="N17" s="802" t="s">
        <v>1590</v>
      </c>
      <c r="O17" s="803"/>
      <c r="P17" s="802" t="s">
        <v>1599</v>
      </c>
      <c r="Q17" s="803"/>
      <c r="R17" s="274" t="s">
        <v>1598</v>
      </c>
      <c r="S17" s="274"/>
      <c r="T17" s="274"/>
      <c r="U17" s="794" t="s">
        <v>782</v>
      </c>
      <c r="V17" s="804"/>
      <c r="W17" s="794" t="s">
        <v>790</v>
      </c>
      <c r="X17" s="795"/>
      <c r="Y17" s="196"/>
      <c r="Z17" s="195"/>
      <c r="AA17" s="195"/>
      <c r="AB17" s="195"/>
      <c r="AC17" s="224"/>
      <c r="AD17" s="224"/>
      <c r="AE17" s="224"/>
      <c r="AF17" s="224"/>
      <c r="AG17" s="224"/>
      <c r="AH17" s="224"/>
      <c r="AI17" s="224"/>
      <c r="AJ17" s="224"/>
      <c r="AK17" s="787" t="s">
        <v>1608</v>
      </c>
      <c r="AL17" s="788"/>
      <c r="AM17" s="788"/>
      <c r="AN17" s="846"/>
      <c r="AO17" s="847"/>
      <c r="AP17" s="3"/>
      <c r="AQ17" s="223">
        <f t="shared" si="5"/>
        <v>2</v>
      </c>
    </row>
    <row r="18" spans="2:43" ht="12" customHeight="1" x14ac:dyDescent="0.15">
      <c r="B18" s="488"/>
      <c r="C18" s="764"/>
      <c r="D18" s="762"/>
      <c r="E18" s="762"/>
      <c r="F18" s="762"/>
      <c r="G18" s="762"/>
      <c r="H18" s="762"/>
      <c r="I18" s="762"/>
      <c r="J18" s="763"/>
      <c r="K18" s="241">
        <v>8</v>
      </c>
      <c r="L18" s="802" t="s">
        <v>1591</v>
      </c>
      <c r="M18" s="803"/>
      <c r="N18" s="802" t="s">
        <v>1590</v>
      </c>
      <c r="O18" s="803"/>
      <c r="P18" s="802" t="s">
        <v>1595</v>
      </c>
      <c r="Q18" s="803"/>
      <c r="R18" s="274" t="s">
        <v>572</v>
      </c>
      <c r="S18" s="274"/>
      <c r="T18" s="274"/>
      <c r="U18" s="794" t="s">
        <v>782</v>
      </c>
      <c r="V18" s="804"/>
      <c r="W18" s="794" t="s">
        <v>790</v>
      </c>
      <c r="X18" s="795"/>
      <c r="Y18" s="196"/>
      <c r="Z18" s="195"/>
      <c r="AA18" s="195"/>
      <c r="AB18" s="195"/>
      <c r="AC18" s="224"/>
      <c r="AD18" s="224"/>
      <c r="AE18" s="224"/>
      <c r="AF18" s="224"/>
      <c r="AG18" s="224"/>
      <c r="AH18" s="224"/>
      <c r="AI18" s="224"/>
      <c r="AJ18" s="224"/>
      <c r="AK18" s="787" t="s">
        <v>1608</v>
      </c>
      <c r="AL18" s="788"/>
      <c r="AM18" s="788"/>
      <c r="AN18" s="846"/>
      <c r="AO18" s="847"/>
      <c r="AP18" s="3"/>
      <c r="AQ18" s="223">
        <f t="shared" si="5"/>
        <v>1</v>
      </c>
    </row>
    <row r="19" spans="2:43" ht="12" customHeight="1" x14ac:dyDescent="0.15">
      <c r="B19" s="488"/>
      <c r="C19" s="764"/>
      <c r="D19" s="762"/>
      <c r="E19" s="762"/>
      <c r="F19" s="762"/>
      <c r="G19" s="762"/>
      <c r="H19" s="762"/>
      <c r="I19" s="762"/>
      <c r="J19" s="763"/>
      <c r="K19" s="241">
        <v>9</v>
      </c>
      <c r="L19" s="802" t="s">
        <v>1591</v>
      </c>
      <c r="M19" s="803"/>
      <c r="N19" s="802" t="s">
        <v>1592</v>
      </c>
      <c r="O19" s="803"/>
      <c r="P19" s="802" t="s">
        <v>1599</v>
      </c>
      <c r="Q19" s="803"/>
      <c r="R19" s="274" t="s">
        <v>1598</v>
      </c>
      <c r="S19" s="274"/>
      <c r="T19" s="274"/>
      <c r="U19" s="794" t="s">
        <v>62</v>
      </c>
      <c r="V19" s="804"/>
      <c r="W19" s="794" t="s">
        <v>62</v>
      </c>
      <c r="X19" s="795"/>
      <c r="Y19" s="196"/>
      <c r="Z19" s="195"/>
      <c r="AA19" s="195"/>
      <c r="AB19" s="195"/>
      <c r="AC19" s="224"/>
      <c r="AD19" s="224">
        <v>3.5000000000000003E-2</v>
      </c>
      <c r="AE19" s="224"/>
      <c r="AF19" s="224"/>
      <c r="AG19" s="224"/>
      <c r="AH19" s="224"/>
      <c r="AI19" s="224"/>
      <c r="AJ19" s="224"/>
      <c r="AK19" s="805" t="s">
        <v>1461</v>
      </c>
      <c r="AL19" s="806"/>
      <c r="AM19" s="806"/>
      <c r="AN19" s="807"/>
      <c r="AO19" s="808"/>
      <c r="AP19" s="3"/>
      <c r="AQ19" s="223">
        <f t="shared" si="5"/>
        <v>2</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0.32500000000000007</v>
      </c>
      <c r="AE31" s="225">
        <f t="shared" si="6"/>
        <v>0</v>
      </c>
      <c r="AF31" s="225">
        <f t="shared" si="6"/>
        <v>0</v>
      </c>
      <c r="AG31" s="225">
        <f t="shared" si="6"/>
        <v>0</v>
      </c>
      <c r="AH31" s="225">
        <f t="shared" si="6"/>
        <v>0</v>
      </c>
      <c r="AI31" s="225">
        <f t="shared" si="6"/>
        <v>0</v>
      </c>
      <c r="AJ31" s="225">
        <f t="shared" si="6"/>
        <v>2.6</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4</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4</v>
      </c>
      <c r="AE35" s="816">
        <f>AE32+AF32</f>
        <v>0</v>
      </c>
      <c r="AF35" s="817"/>
      <c r="AG35" s="196">
        <f>AG32</f>
        <v>0</v>
      </c>
      <c r="AH35" s="196">
        <f>AH32</f>
        <v>0</v>
      </c>
      <c r="AI35" s="816">
        <f>AI32+AJ32</f>
        <v>1</v>
      </c>
      <c r="AJ35" s="817"/>
      <c r="AK35" s="826"/>
      <c r="AL35" s="827"/>
      <c r="AM35" s="827"/>
      <c r="AN35" s="827"/>
      <c r="AO35" s="828"/>
      <c r="AP35" s="3"/>
      <c r="AQ35" s="165">
        <f>+Y32+AC35+AG35</f>
        <v>0</v>
      </c>
      <c r="AR35" s="165">
        <f>+Z32+AD35+AH35</f>
        <v>4</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67" priority="3">
      <formula>$AQ11=2</formula>
    </cfRule>
  </conditionalFormatting>
  <conditionalFormatting sqref="Y11:AF30">
    <cfRule type="expression" dxfId="266" priority="2">
      <formula>$AQ11=3</formula>
    </cfRule>
  </conditionalFormatting>
  <conditionalFormatting sqref="AC11:AJ30">
    <cfRule type="expression" dxfId="265" priority="1">
      <formula>$AQ11=1</formula>
    </cfRule>
  </conditionalFormatting>
  <dataValidations count="1">
    <dataValidation type="list" allowBlank="1" showInputMessage="1" showErrorMessage="1" sqref="N11:O30 R11:T30" xr:uid="{1E6CCECD-EF49-4E3F-AA36-FCEB573BB9E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05E640D-B878-4A5C-AE0C-D6C1D9F3DF69}">
          <x14:formula1>
            <xm:f>'(参考)リスト'!$D$16:$D$18</xm:f>
          </x14:formula1>
          <xm:sqref>P11:Q30</xm:sqref>
        </x14:dataValidation>
        <x14:dataValidation type="list" allowBlank="1" showInputMessage="1" showErrorMessage="1" xr:uid="{21370105-009C-4EDF-A841-34FE9ECC1788}">
          <x14:formula1>
            <xm:f>'(参考)リスト'!$G$16:$G$20</xm:f>
          </x14:formula1>
          <xm:sqref>U11:V30</xm:sqref>
        </x14:dataValidation>
        <x14:dataValidation type="list" allowBlank="1" showInputMessage="1" showErrorMessage="1" xr:uid="{C8EDC0AC-A8D5-4C52-A3D0-24DCFF3E26F6}">
          <x14:formula1>
            <xm:f>'(参考)リスト'!$B$16:$B$20</xm:f>
          </x14:formula1>
          <xm:sqref>L11:M30</xm:sqref>
        </x14:dataValidation>
        <x14:dataValidation type="list" allowBlank="1" showInputMessage="1" showErrorMessage="1" xr:uid="{A6838D75-0A3C-479E-ABAF-73A9B9F2647D}">
          <x14:formula1>
            <xm:f>'(参考)リスト'!$F$16:$F$21</xm:f>
          </x14:formula1>
          <xm:sqref>W11:X30</xm:sqref>
        </x14:dataValidation>
      </x14:dataValidations>
    </ext>
  </extLst>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6D7B0-16A8-4F07-B934-205A67640AB9}">
  <dimension ref="B1:CH52"/>
  <sheetViews>
    <sheetView showGridLines="0" showZeros="0" view="pageBreakPreview" zoomScale="90" zoomScaleNormal="100" zoomScaleSheetLayoutView="90" workbookViewId="0">
      <selection activeCell="AH14" sqref="AH1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S021</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1323</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64" priority="3">
      <formula>$AQ11=2</formula>
    </cfRule>
  </conditionalFormatting>
  <conditionalFormatting sqref="Y11:AF30">
    <cfRule type="expression" dxfId="263" priority="2">
      <formula>$AQ11=3</formula>
    </cfRule>
  </conditionalFormatting>
  <conditionalFormatting sqref="AC11:AJ30">
    <cfRule type="expression" dxfId="262" priority="1">
      <formula>$AQ11=1</formula>
    </cfRule>
  </conditionalFormatting>
  <dataValidations count="1">
    <dataValidation type="list" allowBlank="1" showInputMessage="1" showErrorMessage="1" sqref="N11:O30 R11:T30" xr:uid="{627C0CB2-0489-4F9B-A128-45BBF5FAF2C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CF7395E-0063-4E1D-B04F-C82F3944DA00}">
          <x14:formula1>
            <xm:f>'(参考)リスト'!$F$16:$F$21</xm:f>
          </x14:formula1>
          <xm:sqref>W11:X30</xm:sqref>
        </x14:dataValidation>
        <x14:dataValidation type="list" allowBlank="1" showInputMessage="1" showErrorMessage="1" xr:uid="{44E29E2E-3BD5-430B-AA7A-BAEF7CE55A49}">
          <x14:formula1>
            <xm:f>'(参考)リスト'!$B$16:$B$20</xm:f>
          </x14:formula1>
          <xm:sqref>L11:M30</xm:sqref>
        </x14:dataValidation>
        <x14:dataValidation type="list" allowBlank="1" showInputMessage="1" showErrorMessage="1" xr:uid="{CD8A9EF0-15F1-4D02-B22B-9BDFBD401D31}">
          <x14:formula1>
            <xm:f>'(参考)リスト'!$G$16:$G$20</xm:f>
          </x14:formula1>
          <xm:sqref>U11:V30</xm:sqref>
        </x14:dataValidation>
        <x14:dataValidation type="list" allowBlank="1" showInputMessage="1" showErrorMessage="1" xr:uid="{64BE6A5C-BA9E-44A7-B7D5-28E8B4A59DB2}">
          <x14:formula1>
            <xm:f>'(参考)リスト'!$D$16:$D$18</xm:f>
          </x14:formula1>
          <xm:sqref>P11:Q30</xm:sqref>
        </x14:dataValidation>
      </x14:dataValidations>
    </ext>
  </extLst>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C533F-1448-4586-9422-F817626DF712}">
  <dimension ref="B1:CH52"/>
  <sheetViews>
    <sheetView showGridLines="0" showZeros="0" view="pageBreakPreview" zoomScale="90" zoomScaleNormal="100" zoomScaleSheetLayoutView="90" workbookViewId="0">
      <selection activeCell="AH14" sqref="AH1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S022</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1325</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61" priority="3">
      <formula>$AQ11=2</formula>
    </cfRule>
  </conditionalFormatting>
  <conditionalFormatting sqref="Y11:AF30">
    <cfRule type="expression" dxfId="260" priority="2">
      <formula>$AQ11=3</formula>
    </cfRule>
  </conditionalFormatting>
  <conditionalFormatting sqref="AC11:AJ30">
    <cfRule type="expression" dxfId="259" priority="1">
      <formula>$AQ11=1</formula>
    </cfRule>
  </conditionalFormatting>
  <dataValidations count="1">
    <dataValidation type="list" allowBlank="1" showInputMessage="1" showErrorMessage="1" sqref="N11:O30 R11:T30" xr:uid="{5F80852E-59C7-48A1-B6CF-C505AB4A663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0987B66-E53E-4C52-AC7B-0E59CAB66620}">
          <x14:formula1>
            <xm:f>'(参考)リスト'!$D$16:$D$18</xm:f>
          </x14:formula1>
          <xm:sqref>P11:Q30</xm:sqref>
        </x14:dataValidation>
        <x14:dataValidation type="list" allowBlank="1" showInputMessage="1" showErrorMessage="1" xr:uid="{7F2F878B-E549-4C10-AEA2-EB2F48D2E463}">
          <x14:formula1>
            <xm:f>'(参考)リスト'!$G$16:$G$20</xm:f>
          </x14:formula1>
          <xm:sqref>U11:V30</xm:sqref>
        </x14:dataValidation>
        <x14:dataValidation type="list" allowBlank="1" showInputMessage="1" showErrorMessage="1" xr:uid="{1DE7D512-2ED3-4DBF-A53E-6863912D135E}">
          <x14:formula1>
            <xm:f>'(参考)リスト'!$B$16:$B$20</xm:f>
          </x14:formula1>
          <xm:sqref>L11:M30</xm:sqref>
        </x14:dataValidation>
        <x14:dataValidation type="list" allowBlank="1" showInputMessage="1" showErrorMessage="1" xr:uid="{EAD8DE3E-1EA2-4EB6-B27D-DD68CEC1964A}">
          <x14:formula1>
            <xm:f>'(参考)リスト'!$F$16:$F$21</xm:f>
          </x14:formula1>
          <xm:sqref>W11:X30</xm:sqref>
        </x14:dataValidation>
      </x14:dataValidations>
    </ext>
  </extLst>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60BFE-F34A-407B-8797-89068C52F758}">
  <dimension ref="B1:CH52"/>
  <sheetViews>
    <sheetView showGridLines="0" showZeros="0" view="pageBreakPreview" zoomScale="90" zoomScaleNormal="100" zoomScaleSheetLayoutView="90" workbookViewId="0">
      <selection activeCell="N20" sqref="N20:O2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S023</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2</v>
      </c>
      <c r="BJ5" s="165" t="str">
        <f>+Y35</f>
        <v/>
      </c>
      <c r="BK5" s="165" t="str">
        <f t="shared" ref="BK5" si="2">+Z35</f>
        <v/>
      </c>
      <c r="BL5" s="165" t="str">
        <f>+AA35</f>
        <v/>
      </c>
      <c r="BM5" s="165">
        <f>+AC35</f>
        <v>0</v>
      </c>
      <c r="BN5" s="165">
        <f t="shared" ref="BN5:BO5" si="3">+AD35</f>
        <v>0</v>
      </c>
      <c r="BO5" s="165">
        <f t="shared" si="3"/>
        <v>0</v>
      </c>
      <c r="BP5" s="165">
        <f>+AG35</f>
        <v>0</v>
      </c>
      <c r="BQ5" s="165">
        <f>+AH35</f>
        <v>0</v>
      </c>
      <c r="BR5" s="165">
        <f>+AI35</f>
        <v>2</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11.54</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696</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511</v>
      </c>
      <c r="O11" s="803"/>
      <c r="P11" s="802" t="s">
        <v>352</v>
      </c>
      <c r="Q11" s="803"/>
      <c r="R11" s="274" t="s">
        <v>352</v>
      </c>
      <c r="S11" s="274"/>
      <c r="T11" s="274"/>
      <c r="U11" s="794" t="s">
        <v>782</v>
      </c>
      <c r="V11" s="804"/>
      <c r="W11" s="794" t="s">
        <v>790</v>
      </c>
      <c r="X11" s="795"/>
      <c r="Y11" s="196"/>
      <c r="Z11" s="195"/>
      <c r="AA11" s="195"/>
      <c r="AB11" s="195"/>
      <c r="AC11" s="224"/>
      <c r="AD11" s="224"/>
      <c r="AE11" s="224"/>
      <c r="AF11" s="224"/>
      <c r="AG11" s="224"/>
      <c r="AH11" s="224"/>
      <c r="AI11" s="224"/>
      <c r="AJ11" s="224">
        <v>7.29</v>
      </c>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517</v>
      </c>
      <c r="O12" s="803"/>
      <c r="P12" s="802" t="s">
        <v>352</v>
      </c>
      <c r="Q12" s="803"/>
      <c r="R12" s="274" t="s">
        <v>352</v>
      </c>
      <c r="S12" s="274"/>
      <c r="T12" s="274"/>
      <c r="U12" s="794" t="s">
        <v>782</v>
      </c>
      <c r="V12" s="804"/>
      <c r="W12" s="794" t="s">
        <v>790</v>
      </c>
      <c r="X12" s="795"/>
      <c r="Y12" s="196"/>
      <c r="Z12" s="195"/>
      <c r="AA12" s="195"/>
      <c r="AB12" s="195"/>
      <c r="AC12" s="224"/>
      <c r="AD12" s="224"/>
      <c r="AE12" s="224"/>
      <c r="AF12" s="224"/>
      <c r="AG12" s="224"/>
      <c r="AH12" s="224"/>
      <c r="AI12" s="224"/>
      <c r="AJ12" s="224">
        <v>4.25</v>
      </c>
      <c r="AK12" s="805" t="s">
        <v>1287</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42">
        <f t="shared" si="6"/>
        <v>11.54</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2</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2</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58" priority="5">
      <formula>$AQ11=2</formula>
    </cfRule>
  </conditionalFormatting>
  <conditionalFormatting sqref="Y11:AF30">
    <cfRule type="expression" dxfId="257" priority="4">
      <formula>$AQ11=3</formula>
    </cfRule>
  </conditionalFormatting>
  <conditionalFormatting sqref="AC11:AJ30">
    <cfRule type="expression" dxfId="256" priority="1">
      <formula>$AQ11=1</formula>
    </cfRule>
  </conditionalFormatting>
  <conditionalFormatting sqref="AG11:AJ30">
    <cfRule type="expression" dxfId="255" priority="2">
      <formula>$AQ11=2</formula>
    </cfRule>
  </conditionalFormatting>
  <dataValidations count="1">
    <dataValidation type="list" allowBlank="1" showInputMessage="1" showErrorMessage="1" sqref="R11:T30 N11:O30" xr:uid="{0B4B2CAC-4967-4F90-8C76-F53AFFBCAED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6A7CDD0-2C0B-4837-A9A7-09797490580A}">
          <x14:formula1>
            <xm:f>'(参考)リスト'!$F$16:$F$21</xm:f>
          </x14:formula1>
          <xm:sqref>W11:X30</xm:sqref>
        </x14:dataValidation>
        <x14:dataValidation type="list" allowBlank="1" showInputMessage="1" showErrorMessage="1" xr:uid="{8EBF8431-9065-430A-B3F5-1CFF1F7580D3}">
          <x14:formula1>
            <xm:f>'(参考)リスト'!$B$16:$B$20</xm:f>
          </x14:formula1>
          <xm:sqref>L11:M30</xm:sqref>
        </x14:dataValidation>
        <x14:dataValidation type="list" allowBlank="1" showInputMessage="1" showErrorMessage="1" xr:uid="{3BA90318-EE86-4FC2-B043-9CA094B2E205}">
          <x14:formula1>
            <xm:f>'(参考)リスト'!$G$16:$G$20</xm:f>
          </x14:formula1>
          <xm:sqref>U11:V30</xm:sqref>
        </x14:dataValidation>
        <x14:dataValidation type="list" allowBlank="1" showInputMessage="1" showErrorMessage="1" xr:uid="{7683266A-6326-4391-A867-A0623C05623F}">
          <x14:formula1>
            <xm:f>'(参考)リスト'!$D$16:$D$18</xm:f>
          </x14:formula1>
          <xm:sqref>P11:Q30</xm:sqref>
        </x14:dataValidation>
      </x14:dataValidations>
    </ext>
  </extLst>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D51D-11E8-4F52-B92F-58D72F3A5B7B}">
  <dimension ref="B1:CH52"/>
  <sheetViews>
    <sheetView showGridLines="0" showZeros="0" view="pageBreakPreview" zoomScale="90" zoomScaleNormal="100" zoomScaleSheetLayoutView="90" workbookViewId="0">
      <selection activeCell="AK12" sqref="AK12:AO1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S024</v>
      </c>
      <c r="AW5" s="164">
        <f>R7</f>
        <v>10.3</v>
      </c>
      <c r="AX5" s="165">
        <f>+Y32</f>
        <v>0</v>
      </c>
      <c r="AY5" s="165">
        <f>+Z32</f>
        <v>0</v>
      </c>
      <c r="AZ5" s="165">
        <f>+AA32</f>
        <v>0</v>
      </c>
      <c r="BA5" s="165">
        <f t="shared" ref="BA5" si="0">+AB32</f>
        <v>0</v>
      </c>
      <c r="BB5" s="165">
        <f>+AC32</f>
        <v>0</v>
      </c>
      <c r="BC5" s="165">
        <f t="shared" ref="BC5:BI5" si="1">+AD32</f>
        <v>0</v>
      </c>
      <c r="BD5" s="165">
        <f t="shared" si="1"/>
        <v>0</v>
      </c>
      <c r="BE5" s="165">
        <f t="shared" si="1"/>
        <v>1</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1</v>
      </c>
      <c r="BP5" s="165">
        <f>+AG35</f>
        <v>0</v>
      </c>
      <c r="BQ5" s="165">
        <f>+AH35</f>
        <v>0</v>
      </c>
      <c r="BR5" s="165">
        <f>+AI35</f>
        <v>0</v>
      </c>
      <c r="BS5" s="190" t="str">
        <f>+Y36</f>
        <v>Ⅰ</v>
      </c>
      <c r="BT5" s="190" t="str">
        <f>+AC36</f>
        <v>Ⅱ</v>
      </c>
      <c r="BU5" s="190" t="str">
        <f>+AG36</f>
        <v>Ⅰ</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0.01</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697</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513</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1596</v>
      </c>
      <c r="O12" s="803"/>
      <c r="P12" s="802" t="s">
        <v>1595</v>
      </c>
      <c r="Q12" s="803"/>
      <c r="R12" s="274" t="s">
        <v>1594</v>
      </c>
      <c r="S12" s="274"/>
      <c r="T12" s="274"/>
      <c r="U12" s="794" t="s">
        <v>782</v>
      </c>
      <c r="V12" s="804"/>
      <c r="W12" s="794" t="s">
        <v>790</v>
      </c>
      <c r="X12" s="795"/>
      <c r="Y12" s="196"/>
      <c r="Z12" s="195"/>
      <c r="AA12" s="195"/>
      <c r="AB12" s="195"/>
      <c r="AC12" s="224"/>
      <c r="AD12" s="224"/>
      <c r="AE12" s="224"/>
      <c r="AF12" s="224"/>
      <c r="AG12" s="224"/>
      <c r="AH12" s="224"/>
      <c r="AI12" s="224"/>
      <c r="AJ12" s="224"/>
      <c r="AK12" s="805" t="s">
        <v>1611</v>
      </c>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v>3</v>
      </c>
      <c r="L13" s="802" t="s">
        <v>1591</v>
      </c>
      <c r="M13" s="803"/>
      <c r="N13" s="802" t="s">
        <v>1610</v>
      </c>
      <c r="O13" s="803"/>
      <c r="P13" s="802" t="s">
        <v>1599</v>
      </c>
      <c r="Q13" s="803"/>
      <c r="R13" s="274" t="s">
        <v>1605</v>
      </c>
      <c r="S13" s="274"/>
      <c r="T13" s="274"/>
      <c r="U13" s="794" t="s">
        <v>782</v>
      </c>
      <c r="V13" s="804"/>
      <c r="W13" s="794" t="s">
        <v>790</v>
      </c>
      <c r="X13" s="795"/>
      <c r="Y13" s="196"/>
      <c r="Z13" s="195"/>
      <c r="AA13" s="195"/>
      <c r="AB13" s="195"/>
      <c r="AC13" s="224"/>
      <c r="AD13" s="224"/>
      <c r="AE13" s="224"/>
      <c r="AF13" s="224">
        <v>0.01</v>
      </c>
      <c r="AG13" s="224"/>
      <c r="AH13" s="224"/>
      <c r="AI13" s="224"/>
      <c r="AJ13" s="224"/>
      <c r="AK13" s="805" t="s">
        <v>1604</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1601</v>
      </c>
      <c r="M14" s="803"/>
      <c r="N14" s="802" t="s">
        <v>1607</v>
      </c>
      <c r="O14" s="803"/>
      <c r="P14" s="802" t="s">
        <v>1599</v>
      </c>
      <c r="Q14" s="803"/>
      <c r="R14" s="274" t="s">
        <v>1598</v>
      </c>
      <c r="S14" s="274"/>
      <c r="T14" s="274"/>
      <c r="U14" s="794" t="s">
        <v>782</v>
      </c>
      <c r="V14" s="804"/>
      <c r="W14" s="794" t="s">
        <v>1304</v>
      </c>
      <c r="X14" s="795"/>
      <c r="Y14" s="196"/>
      <c r="Z14" s="195"/>
      <c r="AA14" s="195"/>
      <c r="AB14" s="195"/>
      <c r="AC14" s="224"/>
      <c r="AD14" s="224"/>
      <c r="AE14" s="224"/>
      <c r="AF14" s="224"/>
      <c r="AG14" s="224"/>
      <c r="AH14" s="224"/>
      <c r="AI14" s="224"/>
      <c r="AJ14" s="224"/>
      <c r="AK14" s="805" t="s">
        <v>1461</v>
      </c>
      <c r="AL14" s="806"/>
      <c r="AM14" s="806"/>
      <c r="AN14" s="807"/>
      <c r="AO14" s="808"/>
      <c r="AP14" s="3"/>
      <c r="AQ14" s="223">
        <f t="shared" si="5"/>
        <v>2</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0.01</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1</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Ⅱb</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54" priority="3">
      <formula>$AQ11=2</formula>
    </cfRule>
  </conditionalFormatting>
  <conditionalFormatting sqref="Y11:AF30">
    <cfRule type="expression" dxfId="253" priority="2">
      <formula>$AQ11=3</formula>
    </cfRule>
  </conditionalFormatting>
  <conditionalFormatting sqref="AC11:AJ30">
    <cfRule type="expression" dxfId="252" priority="1">
      <formula>$AQ11=1</formula>
    </cfRule>
  </conditionalFormatting>
  <dataValidations count="1">
    <dataValidation type="list" allowBlank="1" showInputMessage="1" showErrorMessage="1" sqref="N11:O30 R11:T30" xr:uid="{0BE0A468-D6D0-45EE-84F4-E6666E71BBB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956860C-0719-45B2-A9C8-58532A7BC95C}">
          <x14:formula1>
            <xm:f>'(参考)リスト'!$D$16:$D$18</xm:f>
          </x14:formula1>
          <xm:sqref>P11:Q30</xm:sqref>
        </x14:dataValidation>
        <x14:dataValidation type="list" allowBlank="1" showInputMessage="1" showErrorMessage="1" xr:uid="{D350370C-25EF-45EC-BCCE-ECBA6B2580CC}">
          <x14:formula1>
            <xm:f>'(参考)リスト'!$G$16:$G$20</xm:f>
          </x14:formula1>
          <xm:sqref>U11:V30</xm:sqref>
        </x14:dataValidation>
        <x14:dataValidation type="list" allowBlank="1" showInputMessage="1" showErrorMessage="1" xr:uid="{E1CD9F83-4543-4414-8DDE-BAA24D7ACF9B}">
          <x14:formula1>
            <xm:f>'(参考)リスト'!$B$16:$B$20</xm:f>
          </x14:formula1>
          <xm:sqref>L11:M30</xm:sqref>
        </x14:dataValidation>
        <x14:dataValidation type="list" allowBlank="1" showInputMessage="1" showErrorMessage="1" xr:uid="{CDEFF325-BB33-4DF9-B9F1-68CEB10C8EAA}">
          <x14:formula1>
            <xm:f>'(参考)リスト'!$F$16:$F$21</xm:f>
          </x14:formula1>
          <xm:sqref>W11:X30</xm:sqref>
        </x14:dataValidation>
      </x14:dataValidations>
    </ext>
  </extLst>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36570-1D70-4A28-9ACD-34A5DCB33600}">
  <dimension ref="B1:CH52"/>
  <sheetViews>
    <sheetView showGridLines="0" showZeros="0" view="pageBreakPreview" zoomScale="90" zoomScaleNormal="100" zoomScaleSheetLayoutView="90" workbookViewId="0">
      <selection activeCell="U21" sqref="U21:V21"/>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S025</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698</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1597</v>
      </c>
      <c r="O12" s="803"/>
      <c r="P12" s="802" t="s">
        <v>1599</v>
      </c>
      <c r="Q12" s="803"/>
      <c r="R12" s="274" t="s">
        <v>1613</v>
      </c>
      <c r="S12" s="274"/>
      <c r="T12" s="274"/>
      <c r="U12" s="794" t="s">
        <v>782</v>
      </c>
      <c r="V12" s="804"/>
      <c r="W12" s="794" t="s">
        <v>781</v>
      </c>
      <c r="X12" s="795"/>
      <c r="Y12" s="196"/>
      <c r="Z12" s="195"/>
      <c r="AA12" s="195"/>
      <c r="AB12" s="195"/>
      <c r="AC12" s="224"/>
      <c r="AD12" s="224"/>
      <c r="AE12" s="224"/>
      <c r="AF12" s="224"/>
      <c r="AG12" s="224"/>
      <c r="AH12" s="224"/>
      <c r="AI12" s="224"/>
      <c r="AJ12" s="224"/>
      <c r="AK12" s="787" t="s">
        <v>1612</v>
      </c>
      <c r="AL12" s="788"/>
      <c r="AM12" s="788"/>
      <c r="AN12" s="846"/>
      <c r="AO12" s="847"/>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1591</v>
      </c>
      <c r="M13" s="803"/>
      <c r="N13" s="802" t="s">
        <v>1597</v>
      </c>
      <c r="O13" s="803"/>
      <c r="P13" s="802" t="s">
        <v>1599</v>
      </c>
      <c r="Q13" s="803"/>
      <c r="R13" s="274" t="s">
        <v>1598</v>
      </c>
      <c r="S13" s="274"/>
      <c r="T13" s="274"/>
      <c r="U13" s="794" t="s">
        <v>782</v>
      </c>
      <c r="V13" s="804"/>
      <c r="W13" s="794" t="s">
        <v>790</v>
      </c>
      <c r="X13" s="795"/>
      <c r="Y13" s="196"/>
      <c r="Z13" s="195"/>
      <c r="AA13" s="195"/>
      <c r="AB13" s="195"/>
      <c r="AC13" s="224"/>
      <c r="AD13" s="224"/>
      <c r="AE13" s="224"/>
      <c r="AF13" s="224"/>
      <c r="AG13" s="224"/>
      <c r="AH13" s="224"/>
      <c r="AI13" s="224"/>
      <c r="AJ13" s="224"/>
      <c r="AK13" s="787" t="s">
        <v>1608</v>
      </c>
      <c r="AL13" s="788"/>
      <c r="AM13" s="788"/>
      <c r="AN13" s="846"/>
      <c r="AO13" s="847"/>
      <c r="AP13" s="3"/>
      <c r="AQ13" s="223">
        <f t="shared" si="5"/>
        <v>2</v>
      </c>
    </row>
    <row r="14" spans="2:86" ht="12" customHeight="1" x14ac:dyDescent="0.15">
      <c r="B14" s="488"/>
      <c r="C14" s="764"/>
      <c r="D14" s="762"/>
      <c r="E14" s="762"/>
      <c r="F14" s="762"/>
      <c r="G14" s="762"/>
      <c r="H14" s="762"/>
      <c r="I14" s="762"/>
      <c r="J14" s="763"/>
      <c r="K14" s="241">
        <v>4</v>
      </c>
      <c r="L14" s="802" t="s">
        <v>1591</v>
      </c>
      <c r="M14" s="803"/>
      <c r="N14" s="802" t="s">
        <v>1597</v>
      </c>
      <c r="O14" s="803"/>
      <c r="P14" s="802" t="s">
        <v>1599</v>
      </c>
      <c r="Q14" s="803"/>
      <c r="R14" s="274" t="s">
        <v>1598</v>
      </c>
      <c r="S14" s="274"/>
      <c r="T14" s="274"/>
      <c r="U14" s="794" t="s">
        <v>782</v>
      </c>
      <c r="V14" s="804"/>
      <c r="W14" s="794" t="s">
        <v>790</v>
      </c>
      <c r="X14" s="795"/>
      <c r="Y14" s="196"/>
      <c r="Z14" s="195"/>
      <c r="AA14" s="195"/>
      <c r="AB14" s="195"/>
      <c r="AC14" s="224"/>
      <c r="AD14" s="224"/>
      <c r="AE14" s="224"/>
      <c r="AF14" s="224"/>
      <c r="AG14" s="224"/>
      <c r="AH14" s="224"/>
      <c r="AI14" s="224"/>
      <c r="AJ14" s="224"/>
      <c r="AK14" s="787" t="s">
        <v>1608</v>
      </c>
      <c r="AL14" s="788"/>
      <c r="AM14" s="788"/>
      <c r="AN14" s="846"/>
      <c r="AO14" s="847"/>
      <c r="AP14" s="3"/>
      <c r="AQ14" s="223">
        <f t="shared" si="5"/>
        <v>2</v>
      </c>
    </row>
    <row r="15" spans="2:86" ht="12" customHeight="1" x14ac:dyDescent="0.15">
      <c r="B15" s="488"/>
      <c r="C15" s="764"/>
      <c r="D15" s="762"/>
      <c r="E15" s="762"/>
      <c r="F15" s="762"/>
      <c r="G15" s="762"/>
      <c r="H15" s="762"/>
      <c r="I15" s="762"/>
      <c r="J15" s="763"/>
      <c r="K15" s="241">
        <v>5</v>
      </c>
      <c r="L15" s="802" t="s">
        <v>1601</v>
      </c>
      <c r="M15" s="803"/>
      <c r="N15" s="802" t="s">
        <v>1607</v>
      </c>
      <c r="O15" s="803"/>
      <c r="P15" s="802" t="s">
        <v>1599</v>
      </c>
      <c r="Q15" s="803"/>
      <c r="R15" s="274" t="s">
        <v>1598</v>
      </c>
      <c r="S15" s="274"/>
      <c r="T15" s="274"/>
      <c r="U15" s="794" t="s">
        <v>782</v>
      </c>
      <c r="V15" s="804"/>
      <c r="W15" s="794" t="s">
        <v>1304</v>
      </c>
      <c r="X15" s="795"/>
      <c r="Y15" s="196"/>
      <c r="Z15" s="195"/>
      <c r="AA15" s="195"/>
      <c r="AB15" s="195"/>
      <c r="AC15" s="224"/>
      <c r="AD15" s="224"/>
      <c r="AE15" s="224"/>
      <c r="AF15" s="224"/>
      <c r="AG15" s="224"/>
      <c r="AH15" s="224"/>
      <c r="AI15" s="224"/>
      <c r="AJ15" s="224"/>
      <c r="AK15" s="805" t="s">
        <v>1606</v>
      </c>
      <c r="AL15" s="806"/>
      <c r="AM15" s="806"/>
      <c r="AN15" s="807"/>
      <c r="AO15" s="808"/>
      <c r="AP15" s="3"/>
      <c r="AQ15" s="223">
        <f t="shared" si="5"/>
        <v>2</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51" priority="3">
      <formula>$AQ11=2</formula>
    </cfRule>
  </conditionalFormatting>
  <conditionalFormatting sqref="Y11:AF30">
    <cfRule type="expression" dxfId="250" priority="2">
      <formula>$AQ11=3</formula>
    </cfRule>
  </conditionalFormatting>
  <conditionalFormatting sqref="AC11:AJ30">
    <cfRule type="expression" dxfId="249" priority="1">
      <formula>$AQ11=1</formula>
    </cfRule>
  </conditionalFormatting>
  <dataValidations count="1">
    <dataValidation type="list" allowBlank="1" showInputMessage="1" showErrorMessage="1" sqref="R11:T30 N11:O30" xr:uid="{9881E8E2-1960-4224-BFBA-E9EAAEB3939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ACA96BB-AC23-4863-BB58-6334A438C240}">
          <x14:formula1>
            <xm:f>'(参考)リスト'!$F$16:$F$21</xm:f>
          </x14:formula1>
          <xm:sqref>W11:X30</xm:sqref>
        </x14:dataValidation>
        <x14:dataValidation type="list" allowBlank="1" showInputMessage="1" showErrorMessage="1" xr:uid="{17624D87-AEC4-4CC5-8389-CBC548607E98}">
          <x14:formula1>
            <xm:f>'(参考)リスト'!$B$16:$B$20</xm:f>
          </x14:formula1>
          <xm:sqref>L11:M30</xm:sqref>
        </x14:dataValidation>
        <x14:dataValidation type="list" allowBlank="1" showInputMessage="1" showErrorMessage="1" xr:uid="{13D56FE9-AAE4-4FEA-A4F9-7B7E59A58924}">
          <x14:formula1>
            <xm:f>'(参考)リスト'!$G$16:$G$20</xm:f>
          </x14:formula1>
          <xm:sqref>U11:V30</xm:sqref>
        </x14:dataValidation>
        <x14:dataValidation type="list" allowBlank="1" showInputMessage="1" showErrorMessage="1" xr:uid="{E7CE87D1-5876-42F7-B641-A56FE178C1BE}">
          <x14:formula1>
            <xm:f>'(参考)リスト'!$D$16:$D$18</xm:f>
          </x14:formula1>
          <xm:sqref>P11:Q30</xm:sqref>
        </x14:dataValidation>
      </x14:dataValidations>
    </ext>
  </extLst>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BFF14-F87B-4D79-8959-2AB21E8C91EE}">
  <dimension ref="B1:CH52"/>
  <sheetViews>
    <sheetView showGridLines="0" showZeros="0" view="pageBreakPreview" zoomScale="90" zoomScaleNormal="100" zoomScaleSheetLayoutView="90" workbookViewId="0">
      <selection activeCell="U21" sqref="U21:V21"/>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S026</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699</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513</v>
      </c>
      <c r="O12" s="803"/>
      <c r="P12" s="802" t="s">
        <v>352</v>
      </c>
      <c r="Q12" s="803"/>
      <c r="R12" s="274" t="s">
        <v>352</v>
      </c>
      <c r="S12" s="274"/>
      <c r="T12" s="274"/>
      <c r="U12" s="794" t="s">
        <v>782</v>
      </c>
      <c r="V12" s="804"/>
      <c r="W12" s="794" t="s">
        <v>790</v>
      </c>
      <c r="X12" s="795"/>
      <c r="Y12" s="196"/>
      <c r="Z12" s="195"/>
      <c r="AA12" s="195"/>
      <c r="AB12" s="195"/>
      <c r="AC12" s="224"/>
      <c r="AD12" s="224"/>
      <c r="AE12" s="224"/>
      <c r="AF12" s="224"/>
      <c r="AG12" s="224"/>
      <c r="AH12" s="224"/>
      <c r="AI12" s="224"/>
      <c r="AJ12" s="224"/>
      <c r="AK12" s="787" t="s">
        <v>1292</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48" priority="3">
      <formula>$AQ11=2</formula>
    </cfRule>
  </conditionalFormatting>
  <conditionalFormatting sqref="Y11:AF30">
    <cfRule type="expression" dxfId="247" priority="2">
      <formula>$AQ11=3</formula>
    </cfRule>
  </conditionalFormatting>
  <conditionalFormatting sqref="AC11:AJ30">
    <cfRule type="expression" dxfId="246" priority="1">
      <formula>$AQ11=1</formula>
    </cfRule>
  </conditionalFormatting>
  <dataValidations count="1">
    <dataValidation type="list" allowBlank="1" showInputMessage="1" showErrorMessage="1" sqref="N11:O30 R11:T30" xr:uid="{8BA15035-8459-4BA2-8BDB-EC4CAD26584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139BA60-36E8-404B-8CB3-2A3C106546A5}">
          <x14:formula1>
            <xm:f>'(参考)リスト'!$D$16:$D$18</xm:f>
          </x14:formula1>
          <xm:sqref>P11:Q30</xm:sqref>
        </x14:dataValidation>
        <x14:dataValidation type="list" allowBlank="1" showInputMessage="1" showErrorMessage="1" xr:uid="{BF8A5664-6140-4EE2-B232-DA3464D9929D}">
          <x14:formula1>
            <xm:f>'(参考)リスト'!$G$16:$G$20</xm:f>
          </x14:formula1>
          <xm:sqref>U11:V30</xm:sqref>
        </x14:dataValidation>
        <x14:dataValidation type="list" allowBlank="1" showInputMessage="1" showErrorMessage="1" xr:uid="{D591948F-08FA-400C-A36A-BB4BC052277F}">
          <x14:formula1>
            <xm:f>'(参考)リスト'!$B$16:$B$20</xm:f>
          </x14:formula1>
          <xm:sqref>L11:M30</xm:sqref>
        </x14:dataValidation>
        <x14:dataValidation type="list" allowBlank="1" showInputMessage="1" showErrorMessage="1" xr:uid="{E63873AC-E871-4D66-8318-9DF86D2CD247}">
          <x14:formula1>
            <xm:f>'(参考)リスト'!$F$16:$F$21</xm:f>
          </x14:formula1>
          <xm:sqref>W11:X30</xm:sqref>
        </x14:dataValidation>
      </x14:dataValidations>
    </ext>
  </extLst>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EB6EA-2CF5-41F3-94F5-15023FEEB2F8}">
  <dimension ref="B1:CH52"/>
  <sheetViews>
    <sheetView showGridLines="0" showZeros="0" view="pageBreakPreview" zoomScale="90" zoomScaleNormal="100" zoomScaleSheetLayoutView="90" workbookViewId="0">
      <selection activeCell="U17" sqref="U17:V1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S027</v>
      </c>
      <c r="AW5" s="164">
        <f>R7</f>
        <v>10.8</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700</v>
      </c>
      <c r="O7" s="795"/>
      <c r="P7" s="791" t="s">
        <v>475</v>
      </c>
      <c r="Q7" s="793"/>
      <c r="R7" s="796">
        <v>10.8</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512</v>
      </c>
      <c r="O12" s="803"/>
      <c r="P12" s="802" t="s">
        <v>351</v>
      </c>
      <c r="Q12" s="803"/>
      <c r="R12" s="274" t="s">
        <v>559</v>
      </c>
      <c r="S12" s="274"/>
      <c r="T12" s="274"/>
      <c r="U12" s="794" t="s">
        <v>62</v>
      </c>
      <c r="V12" s="804"/>
      <c r="W12" s="794" t="s">
        <v>62</v>
      </c>
      <c r="X12" s="795"/>
      <c r="Y12" s="196"/>
      <c r="Z12" s="195"/>
      <c r="AA12" s="195"/>
      <c r="AB12" s="195"/>
      <c r="AC12" s="224"/>
      <c r="AD12" s="224"/>
      <c r="AE12" s="224"/>
      <c r="AF12" s="224"/>
      <c r="AG12" s="224"/>
      <c r="AH12" s="224"/>
      <c r="AI12" s="224"/>
      <c r="AJ12" s="224"/>
      <c r="AK12" s="787" t="s">
        <v>1297</v>
      </c>
      <c r="AL12" s="788"/>
      <c r="AM12" s="788"/>
      <c r="AN12" s="789"/>
      <c r="AO12" s="790"/>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846</v>
      </c>
      <c r="AL13" s="788"/>
      <c r="AM13" s="788"/>
      <c r="AN13" s="789"/>
      <c r="AO13" s="790"/>
      <c r="AP13" s="3"/>
      <c r="AQ13" s="223">
        <f t="shared" si="5"/>
        <v>3</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45" priority="3">
      <formula>$AQ11=2</formula>
    </cfRule>
  </conditionalFormatting>
  <conditionalFormatting sqref="Y11:AF30">
    <cfRule type="expression" dxfId="244" priority="2">
      <formula>$AQ11=3</formula>
    </cfRule>
  </conditionalFormatting>
  <conditionalFormatting sqref="AC11:AJ30">
    <cfRule type="expression" dxfId="243" priority="1">
      <formula>$AQ11=1</formula>
    </cfRule>
  </conditionalFormatting>
  <dataValidations count="1">
    <dataValidation type="list" allowBlank="1" showInputMessage="1" showErrorMessage="1" sqref="R11:T30 N11:O30" xr:uid="{FCEFDC91-E11B-4959-91F9-A82AF43ACBF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413408-C2DB-474E-A1E8-2DD286571F78}">
          <x14:formula1>
            <xm:f>'(参考)リスト'!$F$16:$F$21</xm:f>
          </x14:formula1>
          <xm:sqref>W11:X30</xm:sqref>
        </x14:dataValidation>
        <x14:dataValidation type="list" allowBlank="1" showInputMessage="1" showErrorMessage="1" xr:uid="{BD33EA13-A8F8-4767-913A-E56D1CD02E2D}">
          <x14:formula1>
            <xm:f>'(参考)リスト'!$B$16:$B$20</xm:f>
          </x14:formula1>
          <xm:sqref>L11:M30</xm:sqref>
        </x14:dataValidation>
        <x14:dataValidation type="list" allowBlank="1" showInputMessage="1" showErrorMessage="1" xr:uid="{0CBABE85-76D7-465A-A194-2335C79D2660}">
          <x14:formula1>
            <xm:f>'(参考)リスト'!$G$16:$G$20</xm:f>
          </x14:formula1>
          <xm:sqref>U11:V30</xm:sqref>
        </x14:dataValidation>
        <x14:dataValidation type="list" allowBlank="1" showInputMessage="1" showErrorMessage="1" xr:uid="{E32E3B8A-1E24-41BB-B3DF-5EC4C2C27519}">
          <x14:formula1>
            <xm:f>'(参考)リスト'!$D$16:$D$18</xm:f>
          </x14:formula1>
          <xm:sqref>P11:Q30</xm:sqref>
        </x14:dataValidation>
      </x14:dataValidations>
    </ext>
  </extLst>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08FAE-B5BA-40F4-8045-D321F748D288}">
  <dimension ref="B1:CH52"/>
  <sheetViews>
    <sheetView showGridLines="0" showZeros="0" view="pageBreakPreview" zoomScale="90" zoomScaleNormal="100" zoomScaleSheetLayoutView="90" workbookViewId="0">
      <selection activeCell="AH14" sqref="AH1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S028</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1333</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42" priority="3">
      <formula>$AQ11=2</formula>
    </cfRule>
  </conditionalFormatting>
  <conditionalFormatting sqref="Y11:AF30">
    <cfRule type="expression" dxfId="241" priority="2">
      <formula>$AQ11=3</formula>
    </cfRule>
  </conditionalFormatting>
  <conditionalFormatting sqref="AC11:AJ30">
    <cfRule type="expression" dxfId="240" priority="1">
      <formula>$AQ11=1</formula>
    </cfRule>
  </conditionalFormatting>
  <dataValidations count="1">
    <dataValidation type="list" allowBlank="1" showInputMessage="1" showErrorMessage="1" sqref="N11:O30 R11:T30" xr:uid="{41D5871E-45BF-47FA-A80C-71B4E81E0D7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182713E-D806-4B7C-A8FE-987863665231}">
          <x14:formula1>
            <xm:f>'(参考)リスト'!$D$16:$D$18</xm:f>
          </x14:formula1>
          <xm:sqref>P11:Q30</xm:sqref>
        </x14:dataValidation>
        <x14:dataValidation type="list" allowBlank="1" showInputMessage="1" showErrorMessage="1" xr:uid="{000808BB-193B-48B7-8862-EF275167ACD8}">
          <x14:formula1>
            <xm:f>'(参考)リスト'!$G$16:$G$20</xm:f>
          </x14:formula1>
          <xm:sqref>U11:V30</xm:sqref>
        </x14:dataValidation>
        <x14:dataValidation type="list" allowBlank="1" showInputMessage="1" showErrorMessage="1" xr:uid="{E7E53158-9432-451F-BE4E-E9518C4DF81E}">
          <x14:formula1>
            <xm:f>'(参考)リスト'!$B$16:$B$20</xm:f>
          </x14:formula1>
          <xm:sqref>L11:M30</xm:sqref>
        </x14:dataValidation>
        <x14:dataValidation type="list" allowBlank="1" showInputMessage="1" showErrorMessage="1" xr:uid="{8D25B05E-719A-423C-A26E-9C7095E40A1A}">
          <x14:formula1>
            <xm:f>'(参考)リスト'!$F$16:$F$21</xm:f>
          </x14:formula1>
          <xm:sqref>W11:X30</xm:sqref>
        </x14:dataValidation>
      </x14:dataValidations>
    </ext>
  </extLst>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B1E40-A659-455C-B20B-28699BCC164F}">
  <dimension ref="B1:CH52"/>
  <sheetViews>
    <sheetView showGridLines="0" showZeros="0" view="pageBreakPreview" zoomScale="90" zoomScaleNormal="100" zoomScaleSheetLayoutView="90" workbookViewId="0">
      <selection activeCell="P18" sqref="P18:Q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S029</v>
      </c>
      <c r="AW5" s="164">
        <f>R7</f>
        <v>10.7</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701</v>
      </c>
      <c r="O7" s="795"/>
      <c r="P7" s="791" t="s">
        <v>475</v>
      </c>
      <c r="Q7" s="793"/>
      <c r="R7" s="796">
        <v>10.7</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348</v>
      </c>
      <c r="M11" s="803"/>
      <c r="N11" s="802" t="s">
        <v>370</v>
      </c>
      <c r="O11" s="803"/>
      <c r="P11" s="802" t="s">
        <v>351</v>
      </c>
      <c r="Q11" s="803"/>
      <c r="R11" s="274" t="s">
        <v>357</v>
      </c>
      <c r="S11" s="274"/>
      <c r="T11" s="274"/>
      <c r="U11" s="794" t="s">
        <v>782</v>
      </c>
      <c r="V11" s="804"/>
      <c r="W11" s="794" t="s">
        <v>781</v>
      </c>
      <c r="X11" s="795"/>
      <c r="Y11" s="196"/>
      <c r="Z11" s="195"/>
      <c r="AA11" s="195"/>
      <c r="AB11" s="195"/>
      <c r="AC11" s="224"/>
      <c r="AD11" s="224"/>
      <c r="AE11" s="224"/>
      <c r="AF11" s="224"/>
      <c r="AG11" s="224"/>
      <c r="AH11" s="224"/>
      <c r="AI11" s="224"/>
      <c r="AJ11" s="224"/>
      <c r="AK11" s="787" t="s">
        <v>1335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350</v>
      </c>
      <c r="M12" s="803"/>
      <c r="N12" s="802" t="s">
        <v>375</v>
      </c>
      <c r="O12" s="803"/>
      <c r="P12" s="802" t="s">
        <v>351</v>
      </c>
      <c r="Q12" s="803"/>
      <c r="R12" s="274" t="s">
        <v>559</v>
      </c>
      <c r="S12" s="274"/>
      <c r="T12" s="274"/>
      <c r="U12" s="794" t="s">
        <v>782</v>
      </c>
      <c r="V12" s="804"/>
      <c r="W12" s="794" t="s">
        <v>1304</v>
      </c>
      <c r="X12" s="795"/>
      <c r="Y12" s="196"/>
      <c r="Z12" s="195"/>
      <c r="AA12" s="195"/>
      <c r="AB12" s="195"/>
      <c r="AC12" s="224"/>
      <c r="AD12" s="224"/>
      <c r="AE12" s="224"/>
      <c r="AF12" s="224"/>
      <c r="AG12" s="224"/>
      <c r="AH12" s="224"/>
      <c r="AI12" s="224"/>
      <c r="AJ12" s="224"/>
      <c r="AK12" s="805" t="s">
        <v>1329</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350</v>
      </c>
      <c r="M13" s="803"/>
      <c r="N13" s="802" t="s">
        <v>375</v>
      </c>
      <c r="O13" s="803"/>
      <c r="P13" s="802" t="s">
        <v>351</v>
      </c>
      <c r="Q13" s="803"/>
      <c r="R13" s="274" t="s">
        <v>559</v>
      </c>
      <c r="S13" s="274"/>
      <c r="T13" s="274"/>
      <c r="U13" s="794" t="s">
        <v>782</v>
      </c>
      <c r="V13" s="804"/>
      <c r="W13" s="794" t="s">
        <v>1304</v>
      </c>
      <c r="X13" s="795"/>
      <c r="Y13" s="196"/>
      <c r="Z13" s="195"/>
      <c r="AA13" s="195"/>
      <c r="AB13" s="195"/>
      <c r="AC13" s="224"/>
      <c r="AD13" s="224"/>
      <c r="AE13" s="224"/>
      <c r="AF13" s="224"/>
      <c r="AG13" s="224"/>
      <c r="AH13" s="224"/>
      <c r="AI13" s="224"/>
      <c r="AJ13" s="224"/>
      <c r="AK13" s="805" t="s">
        <v>795</v>
      </c>
      <c r="AL13" s="806"/>
      <c r="AM13" s="806"/>
      <c r="AN13" s="807"/>
      <c r="AO13" s="808"/>
      <c r="AP13" s="3"/>
      <c r="AQ13" s="223">
        <f t="shared" si="5"/>
        <v>2</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39" priority="3">
      <formula>$AQ11=2</formula>
    </cfRule>
  </conditionalFormatting>
  <conditionalFormatting sqref="Y11:AF30">
    <cfRule type="expression" dxfId="238" priority="2">
      <formula>$AQ11=3</formula>
    </cfRule>
  </conditionalFormatting>
  <conditionalFormatting sqref="AC11:AJ30">
    <cfRule type="expression" dxfId="237" priority="1">
      <formula>$AQ11=1</formula>
    </cfRule>
  </conditionalFormatting>
  <dataValidations count="1">
    <dataValidation type="list" allowBlank="1" showInputMessage="1" showErrorMessage="1" sqref="R11:T30 N11:O30" xr:uid="{7AA8315C-A000-42B5-844D-E4CD5920314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854F59-8BAF-437F-9A74-B5B0FD1DF0C3}">
          <x14:formula1>
            <xm:f>'(参考)リスト'!$F$16:$F$21</xm:f>
          </x14:formula1>
          <xm:sqref>W11:X30</xm:sqref>
        </x14:dataValidation>
        <x14:dataValidation type="list" allowBlank="1" showInputMessage="1" showErrorMessage="1" xr:uid="{74B4BFFA-C825-448F-A383-093F126726DD}">
          <x14:formula1>
            <xm:f>'(参考)リスト'!$B$16:$B$20</xm:f>
          </x14:formula1>
          <xm:sqref>L11:M30</xm:sqref>
        </x14:dataValidation>
        <x14:dataValidation type="list" allowBlank="1" showInputMessage="1" showErrorMessage="1" xr:uid="{46CEAE90-9BC8-4C34-ABBF-97EE06A7D134}">
          <x14:formula1>
            <xm:f>'(参考)リスト'!$G$16:$G$20</xm:f>
          </x14:formula1>
          <xm:sqref>U11:V30</xm:sqref>
        </x14:dataValidation>
        <x14:dataValidation type="list" allowBlank="1" showInputMessage="1" showErrorMessage="1" xr:uid="{0CB1F5E1-4643-4724-BDC3-5A5C247D2526}">
          <x14:formula1>
            <xm:f>'(参考)リスト'!$D$16:$D$18</xm:f>
          </x14:formula1>
          <xm:sqref>P11:Q30</xm:sqref>
        </x14:dataValidation>
      </x14:dataValidations>
    </ext>
  </extLst>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4FF0F-1F58-45AB-9486-A74E69290A28}">
  <dimension ref="B1:CH52"/>
  <sheetViews>
    <sheetView showGridLines="0" showZeros="0" view="pageBreakPreview" zoomScale="90" zoomScaleNormal="100" zoomScaleSheetLayoutView="90" workbookViewId="0">
      <selection activeCell="N24" sqref="N24:O2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S030</v>
      </c>
      <c r="AW5" s="164">
        <f>R7</f>
        <v>10.199999999999999</v>
      </c>
      <c r="AX5" s="165">
        <f>+Y32</f>
        <v>0</v>
      </c>
      <c r="AY5" s="165">
        <f>+Z32</f>
        <v>0</v>
      </c>
      <c r="AZ5" s="165">
        <f>+AA32</f>
        <v>0</v>
      </c>
      <c r="BA5" s="165">
        <f t="shared" ref="BA5" si="0">+AB32</f>
        <v>1</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f>+AA35</f>
        <v>1</v>
      </c>
      <c r="BM5" s="165">
        <f>+AC35</f>
        <v>0</v>
      </c>
      <c r="BN5" s="165">
        <f t="shared" ref="BN5:BO5" si="3">+AD35</f>
        <v>0</v>
      </c>
      <c r="BO5" s="165">
        <f t="shared" si="3"/>
        <v>0</v>
      </c>
      <c r="BP5" s="165">
        <f>+AG35</f>
        <v>0</v>
      </c>
      <c r="BQ5" s="165">
        <f>+AH35</f>
        <v>0</v>
      </c>
      <c r="BR5" s="165">
        <f>+AI35</f>
        <v>0</v>
      </c>
      <c r="BS5" s="190" t="str">
        <f>+Y36</f>
        <v>Ⅱ</v>
      </c>
      <c r="BT5" s="190" t="str">
        <f>+AC36</f>
        <v>Ⅰ</v>
      </c>
      <c r="BU5" s="190" t="str">
        <f>+AG36</f>
        <v>Ⅰ</v>
      </c>
      <c r="BV5" s="190" t="str">
        <f>+Y37</f>
        <v>Ⅱ</v>
      </c>
      <c r="BW5" s="166" t="str">
        <f>IF(Y32&gt;0,$R$7,"")</f>
        <v/>
      </c>
      <c r="BX5" s="167" t="str">
        <f>IF(Z32&gt;0,"",IF(AA32&gt;0,$R$7,""))</f>
        <v/>
      </c>
      <c r="BY5" s="167" t="str">
        <f>IF(Y32+Z32&gt;0,"",IF(AA32&gt;0,$R$7,""))</f>
        <v/>
      </c>
      <c r="BZ5" s="167">
        <f>IF(Y32+Z32+AA32&gt;0,"",IF(AB32&gt;0,$R$7,""))</f>
        <v>10.199999999999999</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702</v>
      </c>
      <c r="O7" s="795"/>
      <c r="P7" s="791" t="s">
        <v>475</v>
      </c>
      <c r="Q7" s="793"/>
      <c r="R7" s="796">
        <v>10.199999999999999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348</v>
      </c>
      <c r="M11" s="803"/>
      <c r="N11" s="802" t="s">
        <v>370</v>
      </c>
      <c r="O11" s="803"/>
      <c r="P11" s="802" t="s">
        <v>351</v>
      </c>
      <c r="Q11" s="803"/>
      <c r="R11" s="274" t="s">
        <v>357</v>
      </c>
      <c r="S11" s="274"/>
      <c r="T11" s="274"/>
      <c r="U11" s="794" t="s">
        <v>782</v>
      </c>
      <c r="V11" s="804"/>
      <c r="W11" s="794" t="s">
        <v>781</v>
      </c>
      <c r="X11" s="795"/>
      <c r="Y11" s="196"/>
      <c r="Z11" s="195"/>
      <c r="AA11" s="195"/>
      <c r="AB11" s="195"/>
      <c r="AC11" s="224"/>
      <c r="AD11" s="224"/>
      <c r="AE11" s="224"/>
      <c r="AF11" s="224"/>
      <c r="AG11" s="224"/>
      <c r="AH11" s="224"/>
      <c r="AI11" s="224"/>
      <c r="AJ11" s="224"/>
      <c r="AK11" s="787" t="s">
        <v>1335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1287</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1287</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509</v>
      </c>
      <c r="O15" s="803"/>
      <c r="P15" s="802" t="s">
        <v>352</v>
      </c>
      <c r="Q15" s="803"/>
      <c r="R15" s="274" t="s">
        <v>352</v>
      </c>
      <c r="S15" s="274"/>
      <c r="T15" s="274"/>
      <c r="U15" s="794" t="s">
        <v>782</v>
      </c>
      <c r="V15" s="804"/>
      <c r="W15" s="794" t="s">
        <v>776</v>
      </c>
      <c r="X15" s="795"/>
      <c r="Y15" s="196"/>
      <c r="Z15" s="195"/>
      <c r="AA15" s="195"/>
      <c r="AB15" s="195"/>
      <c r="AC15" s="224"/>
      <c r="AD15" s="224"/>
      <c r="AE15" s="224"/>
      <c r="AF15" s="224"/>
      <c r="AG15" s="224"/>
      <c r="AH15" s="224"/>
      <c r="AI15" s="224"/>
      <c r="AJ15" s="224"/>
      <c r="AK15" s="787" t="s">
        <v>846</v>
      </c>
      <c r="AL15" s="788"/>
      <c r="AM15" s="788"/>
      <c r="AN15" s="789"/>
      <c r="AO15" s="790"/>
      <c r="AP15" s="3"/>
      <c r="AQ15" s="223">
        <f t="shared" si="5"/>
        <v>3</v>
      </c>
    </row>
    <row r="16" spans="2:86" ht="12" customHeight="1" x14ac:dyDescent="0.15">
      <c r="B16" s="488"/>
      <c r="C16" s="764"/>
      <c r="D16" s="762"/>
      <c r="E16" s="762"/>
      <c r="F16" s="762"/>
      <c r="G16" s="762"/>
      <c r="H16" s="762"/>
      <c r="I16" s="762"/>
      <c r="J16" s="763"/>
      <c r="K16" s="241">
        <v>6</v>
      </c>
      <c r="L16" s="802" t="s">
        <v>350</v>
      </c>
      <c r="M16" s="803"/>
      <c r="N16" s="802" t="s">
        <v>375</v>
      </c>
      <c r="O16" s="803"/>
      <c r="P16" s="802" t="s">
        <v>352</v>
      </c>
      <c r="Q16" s="803"/>
      <c r="R16" s="274" t="s">
        <v>359</v>
      </c>
      <c r="S16" s="274"/>
      <c r="T16" s="274"/>
      <c r="U16" s="794" t="s">
        <v>782</v>
      </c>
      <c r="V16" s="804"/>
      <c r="W16" s="794" t="s">
        <v>1304</v>
      </c>
      <c r="X16" s="795"/>
      <c r="Y16" s="196"/>
      <c r="Z16" s="195"/>
      <c r="AA16" s="195"/>
      <c r="AB16" s="195"/>
      <c r="AC16" s="224"/>
      <c r="AD16" s="224"/>
      <c r="AE16" s="224"/>
      <c r="AF16" s="224"/>
      <c r="AG16" s="224"/>
      <c r="AH16" s="224"/>
      <c r="AI16" s="224"/>
      <c r="AJ16" s="224"/>
      <c r="AK16" s="787" t="s">
        <v>1337</v>
      </c>
      <c r="AL16" s="788"/>
      <c r="AM16" s="788"/>
      <c r="AN16" s="789"/>
      <c r="AO16" s="790"/>
      <c r="AP16" s="3"/>
      <c r="AQ16" s="223">
        <f t="shared" si="5"/>
        <v>3</v>
      </c>
    </row>
    <row r="17" spans="2:43" ht="12" customHeight="1" x14ac:dyDescent="0.15">
      <c r="B17" s="488"/>
      <c r="C17" s="764"/>
      <c r="D17" s="762"/>
      <c r="E17" s="762"/>
      <c r="F17" s="762"/>
      <c r="G17" s="762"/>
      <c r="H17" s="762"/>
      <c r="I17" s="762"/>
      <c r="J17" s="763"/>
      <c r="K17" s="241">
        <v>7</v>
      </c>
      <c r="L17" s="802" t="s">
        <v>350</v>
      </c>
      <c r="M17" s="803"/>
      <c r="N17" s="802" t="s">
        <v>375</v>
      </c>
      <c r="O17" s="803"/>
      <c r="P17" s="802" t="s">
        <v>361</v>
      </c>
      <c r="Q17" s="803"/>
      <c r="R17" s="274" t="s">
        <v>572</v>
      </c>
      <c r="S17" s="274"/>
      <c r="T17" s="274"/>
      <c r="U17" s="794" t="s">
        <v>782</v>
      </c>
      <c r="V17" s="804"/>
      <c r="W17" s="794" t="s">
        <v>790</v>
      </c>
      <c r="X17" s="795"/>
      <c r="Y17" s="196"/>
      <c r="Z17" s="195"/>
      <c r="AA17" s="195"/>
      <c r="AB17" s="195" t="s">
        <v>625</v>
      </c>
      <c r="AC17" s="224"/>
      <c r="AD17" s="224"/>
      <c r="AE17" s="224"/>
      <c r="AF17" s="224"/>
      <c r="AG17" s="224"/>
      <c r="AH17" s="224"/>
      <c r="AI17" s="224"/>
      <c r="AJ17" s="224"/>
      <c r="AK17" s="805" t="s">
        <v>1338</v>
      </c>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1</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Ⅱb</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1</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f>IF(AQ34=1,"",IF(AS34&gt;0,1,""))</f>
        <v>1</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367</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36" priority="3">
      <formula>$AQ11=2</formula>
    </cfRule>
  </conditionalFormatting>
  <conditionalFormatting sqref="Y11:AF30">
    <cfRule type="expression" dxfId="235" priority="2">
      <formula>$AQ11=3</formula>
    </cfRule>
  </conditionalFormatting>
  <conditionalFormatting sqref="AC11:AJ30">
    <cfRule type="expression" dxfId="234" priority="1">
      <formula>$AQ11=1</formula>
    </cfRule>
  </conditionalFormatting>
  <dataValidations count="1">
    <dataValidation type="list" allowBlank="1" showInputMessage="1" showErrorMessage="1" sqref="R11:T30 N11:O30" xr:uid="{105B999E-99FF-46B1-9D9E-BBCD245E6E1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6849BB7-6CFB-43CD-9CC3-B6DCBC9A6349}">
          <x14:formula1>
            <xm:f>'(参考)リスト'!$D$16:$D$18</xm:f>
          </x14:formula1>
          <xm:sqref>P11:Q30</xm:sqref>
        </x14:dataValidation>
        <x14:dataValidation type="list" allowBlank="1" showInputMessage="1" showErrorMessage="1" xr:uid="{D84D8FFB-F8A1-4DC8-8800-DFDC097AA660}">
          <x14:formula1>
            <xm:f>'(参考)リスト'!$G$16:$G$20</xm:f>
          </x14:formula1>
          <xm:sqref>U11:V30</xm:sqref>
        </x14:dataValidation>
        <x14:dataValidation type="list" allowBlank="1" showInputMessage="1" showErrorMessage="1" xr:uid="{A5DC36F4-6EBD-476A-8C02-F65F8840579D}">
          <x14:formula1>
            <xm:f>'(参考)リスト'!$B$16:$B$20</xm:f>
          </x14:formula1>
          <xm:sqref>L11:M30</xm:sqref>
        </x14:dataValidation>
        <x14:dataValidation type="list" allowBlank="1" showInputMessage="1" showErrorMessage="1" xr:uid="{C394193A-EE7C-4ED2-AD59-4E6F00421BCB}">
          <x14:formula1>
            <xm:f>'(参考)リスト'!$F$16:$F$21</xm:f>
          </x14:formula1>
          <xm:sqref>W11:X30</xm:sqref>
        </x14:dataValidation>
      </x14:dataValidations>
    </ext>
  </extLst>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CFE66-426B-441B-8401-1B711E20951A}">
  <dimension ref="B1:CH52"/>
  <sheetViews>
    <sheetView showGridLines="0" showZeros="0" view="pageBreakPreview" zoomScale="90" zoomScaleNormal="100" zoomScaleSheetLayoutView="90" workbookViewId="0">
      <selection activeCell="R25" sqref="R25:T2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S031</v>
      </c>
      <c r="AW5" s="164">
        <f>R7</f>
        <v>10.6</v>
      </c>
      <c r="AX5" s="165">
        <f>+Y32</f>
        <v>0</v>
      </c>
      <c r="AY5" s="165">
        <f>+Z32</f>
        <v>0</v>
      </c>
      <c r="AZ5" s="165">
        <f>+AA32</f>
        <v>0</v>
      </c>
      <c r="BA5" s="165">
        <f t="shared" ref="BA5" si="0">+AB32</f>
        <v>2</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f>+AA35</f>
        <v>1</v>
      </c>
      <c r="BM5" s="165">
        <f>+AC35</f>
        <v>0</v>
      </c>
      <c r="BN5" s="165">
        <f t="shared" ref="BN5:BO5" si="3">+AD35</f>
        <v>0</v>
      </c>
      <c r="BO5" s="165">
        <f t="shared" si="3"/>
        <v>0</v>
      </c>
      <c r="BP5" s="165">
        <f>+AG35</f>
        <v>0</v>
      </c>
      <c r="BQ5" s="165">
        <f>+AH35</f>
        <v>0</v>
      </c>
      <c r="BR5" s="165">
        <f>+AI35</f>
        <v>0</v>
      </c>
      <c r="BS5" s="190" t="str">
        <f>+Y36</f>
        <v>Ⅱ</v>
      </c>
      <c r="BT5" s="190" t="str">
        <f>+AC36</f>
        <v>Ⅰ</v>
      </c>
      <c r="BU5" s="190" t="str">
        <f>+AG36</f>
        <v>Ⅰ</v>
      </c>
      <c r="BV5" s="190" t="str">
        <f>+Y37</f>
        <v>Ⅱ</v>
      </c>
      <c r="BW5" s="166" t="str">
        <f>IF(Y32&gt;0,$R$7,"")</f>
        <v/>
      </c>
      <c r="BX5" s="167" t="str">
        <f>IF(Z32&gt;0,"",IF(AA32&gt;0,$R$7,""))</f>
        <v/>
      </c>
      <c r="BY5" s="167" t="str">
        <f>IF(Y32+Z32&gt;0,"",IF(AA32&gt;0,$R$7,""))</f>
        <v/>
      </c>
      <c r="BZ5" s="167">
        <f>IF(Y32+Z32+AA32&gt;0,"",IF(AB32&gt;0,$R$7,""))</f>
        <v>10.6</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703</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516</v>
      </c>
      <c r="O11" s="803"/>
      <c r="P11" s="802" t="s">
        <v>361</v>
      </c>
      <c r="Q11" s="803"/>
      <c r="R11" s="274" t="s">
        <v>572</v>
      </c>
      <c r="S11" s="274"/>
      <c r="T11" s="274"/>
      <c r="U11" s="794" t="s">
        <v>782</v>
      </c>
      <c r="V11" s="804"/>
      <c r="W11" s="794" t="s">
        <v>790</v>
      </c>
      <c r="X11" s="795"/>
      <c r="Y11" s="196"/>
      <c r="Z11" s="195"/>
      <c r="AA11" s="195"/>
      <c r="AB11" s="195" t="s">
        <v>625</v>
      </c>
      <c r="AC11" s="224"/>
      <c r="AD11" s="224"/>
      <c r="AE11" s="224"/>
      <c r="AF11" s="224"/>
      <c r="AG11" s="224"/>
      <c r="AH11" s="224"/>
      <c r="AI11" s="224"/>
      <c r="AJ11" s="224"/>
      <c r="AK11" s="787" t="s">
        <v>1340</v>
      </c>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v>2</v>
      </c>
      <c r="L12" s="802" t="s">
        <v>350</v>
      </c>
      <c r="M12" s="803"/>
      <c r="N12" s="802" t="s">
        <v>375</v>
      </c>
      <c r="O12" s="803"/>
      <c r="P12" s="802" t="s">
        <v>351</v>
      </c>
      <c r="Q12" s="803"/>
      <c r="R12" s="274" t="s">
        <v>559</v>
      </c>
      <c r="S12" s="274"/>
      <c r="T12" s="274"/>
      <c r="U12" s="794" t="s">
        <v>782</v>
      </c>
      <c r="V12" s="804"/>
      <c r="W12" s="794" t="s">
        <v>1304</v>
      </c>
      <c r="X12" s="795"/>
      <c r="Y12" s="196"/>
      <c r="Z12" s="195"/>
      <c r="AA12" s="195"/>
      <c r="AB12" s="195"/>
      <c r="AC12" s="224"/>
      <c r="AD12" s="224"/>
      <c r="AE12" s="224"/>
      <c r="AF12" s="224"/>
      <c r="AG12" s="224"/>
      <c r="AH12" s="224"/>
      <c r="AI12" s="224"/>
      <c r="AJ12" s="224"/>
      <c r="AK12" s="805" t="s">
        <v>1256</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350</v>
      </c>
      <c r="M13" s="803"/>
      <c r="N13" s="802" t="s">
        <v>375</v>
      </c>
      <c r="O13" s="803"/>
      <c r="P13" s="802" t="s">
        <v>361</v>
      </c>
      <c r="Q13" s="803"/>
      <c r="R13" s="274" t="s">
        <v>572</v>
      </c>
      <c r="S13" s="274"/>
      <c r="T13" s="274"/>
      <c r="U13" s="794" t="s">
        <v>782</v>
      </c>
      <c r="V13" s="804"/>
      <c r="W13" s="794" t="s">
        <v>790</v>
      </c>
      <c r="X13" s="795"/>
      <c r="Y13" s="196"/>
      <c r="Z13" s="195"/>
      <c r="AA13" s="195"/>
      <c r="AB13" s="195" t="s">
        <v>625</v>
      </c>
      <c r="AC13" s="224"/>
      <c r="AD13" s="224"/>
      <c r="AE13" s="224"/>
      <c r="AF13" s="224"/>
      <c r="AG13" s="224"/>
      <c r="AH13" s="224"/>
      <c r="AI13" s="224"/>
      <c r="AJ13" s="224"/>
      <c r="AK13" s="805" t="s">
        <v>1341</v>
      </c>
      <c r="AL13" s="806"/>
      <c r="AM13" s="806"/>
      <c r="AN13" s="807"/>
      <c r="AO13" s="808"/>
      <c r="AP13" s="3"/>
      <c r="AQ13" s="223">
        <f t="shared" si="5"/>
        <v>1</v>
      </c>
    </row>
    <row r="14" spans="2:86" ht="12" customHeight="1" x14ac:dyDescent="0.15">
      <c r="B14" s="488"/>
      <c r="C14" s="764"/>
      <c r="D14" s="762"/>
      <c r="E14" s="762"/>
      <c r="F14" s="762"/>
      <c r="G14" s="762"/>
      <c r="H14" s="762"/>
      <c r="I14" s="762"/>
      <c r="J14" s="763"/>
      <c r="K14" s="241">
        <v>4</v>
      </c>
      <c r="L14" s="802" t="s">
        <v>350</v>
      </c>
      <c r="M14" s="803"/>
      <c r="N14" s="802" t="s">
        <v>375</v>
      </c>
      <c r="O14" s="803"/>
      <c r="P14" s="802" t="s">
        <v>351</v>
      </c>
      <c r="Q14" s="803"/>
      <c r="R14" s="274" t="s">
        <v>559</v>
      </c>
      <c r="S14" s="274"/>
      <c r="T14" s="274"/>
      <c r="U14" s="794" t="s">
        <v>782</v>
      </c>
      <c r="V14" s="804"/>
      <c r="W14" s="794" t="s">
        <v>1304</v>
      </c>
      <c r="X14" s="795"/>
      <c r="Y14" s="196"/>
      <c r="Z14" s="195"/>
      <c r="AA14" s="195"/>
      <c r="AB14" s="195"/>
      <c r="AC14" s="224"/>
      <c r="AD14" s="224"/>
      <c r="AE14" s="224"/>
      <c r="AF14" s="224"/>
      <c r="AG14" s="224"/>
      <c r="AH14" s="224"/>
      <c r="AI14" s="224"/>
      <c r="AJ14" s="224"/>
      <c r="AK14" s="805" t="s">
        <v>795</v>
      </c>
      <c r="AL14" s="806"/>
      <c r="AM14" s="806"/>
      <c r="AN14" s="807"/>
      <c r="AO14" s="808"/>
      <c r="AP14" s="3"/>
      <c r="AQ14" s="223">
        <f t="shared" si="5"/>
        <v>2</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2</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Ⅱb</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2</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f>IF(AQ34=1,"",IF(AS34&gt;0,1,""))</f>
        <v>1</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367</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33" priority="3">
      <formula>$AQ11=2</formula>
    </cfRule>
  </conditionalFormatting>
  <conditionalFormatting sqref="Y11:AF30">
    <cfRule type="expression" dxfId="232" priority="2">
      <formula>$AQ11=3</formula>
    </cfRule>
  </conditionalFormatting>
  <conditionalFormatting sqref="AC11:AJ30">
    <cfRule type="expression" dxfId="231" priority="1">
      <formula>$AQ11=1</formula>
    </cfRule>
  </conditionalFormatting>
  <dataValidations count="1">
    <dataValidation type="list" allowBlank="1" showInputMessage="1" showErrorMessage="1" sqref="N11:O30 R11:T30" xr:uid="{0A06BE11-A25C-4CE1-86C7-62317F8D7F6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9C3281-466F-46F3-B695-B0DB0D3E9244}">
          <x14:formula1>
            <xm:f>'(参考)リスト'!$F$16:$F$21</xm:f>
          </x14:formula1>
          <xm:sqref>W11:X30</xm:sqref>
        </x14:dataValidation>
        <x14:dataValidation type="list" allowBlank="1" showInputMessage="1" showErrorMessage="1" xr:uid="{08859476-C784-47F1-BCB5-CF6B9001741A}">
          <x14:formula1>
            <xm:f>'(参考)リスト'!$B$16:$B$20</xm:f>
          </x14:formula1>
          <xm:sqref>L11:M30</xm:sqref>
        </x14:dataValidation>
        <x14:dataValidation type="list" allowBlank="1" showInputMessage="1" showErrorMessage="1" xr:uid="{EF9B624E-D1A2-4A56-A5AA-46F493CEE61B}">
          <x14:formula1>
            <xm:f>'(参考)リスト'!$G$16:$G$20</xm:f>
          </x14:formula1>
          <xm:sqref>U11:V30</xm:sqref>
        </x14:dataValidation>
        <x14:dataValidation type="list" allowBlank="1" showInputMessage="1" showErrorMessage="1" xr:uid="{D8D4C917-6670-4C92-BE8D-24ADA7CB8681}">
          <x14:formula1>
            <xm:f>'(参考)リスト'!$D$16:$D$18</xm:f>
          </x14:formula1>
          <xm:sqref>P11:Q30</xm:sqref>
        </x14:dataValidation>
      </x14:dataValidations>
    </ext>
  </extLst>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BD332-FE47-4F72-951F-5D0319FAC22F}">
  <dimension ref="B1:CH52"/>
  <sheetViews>
    <sheetView showGridLines="0" showZeros="0" view="pageBreakPreview" zoomScale="90" zoomScaleNormal="100" zoomScaleSheetLayoutView="90" workbookViewId="0">
      <selection activeCell="R22" sqref="R22:T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S032</v>
      </c>
      <c r="AW5" s="164">
        <f>R7</f>
        <v>10.9</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704</v>
      </c>
      <c r="O7" s="795"/>
      <c r="P7" s="791" t="s">
        <v>475</v>
      </c>
      <c r="Q7" s="793"/>
      <c r="R7" s="796">
        <v>10.9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350</v>
      </c>
      <c r="M11" s="803"/>
      <c r="N11" s="802" t="s">
        <v>373</v>
      </c>
      <c r="O11" s="803"/>
      <c r="P11" s="802" t="s">
        <v>351</v>
      </c>
      <c r="Q11" s="803"/>
      <c r="R11" s="274" t="s">
        <v>559</v>
      </c>
      <c r="S11" s="274"/>
      <c r="T11" s="274"/>
      <c r="U11" s="794" t="s">
        <v>782</v>
      </c>
      <c r="V11" s="804"/>
      <c r="W11" s="794" t="s">
        <v>1304</v>
      </c>
      <c r="X11" s="795"/>
      <c r="Y11" s="196"/>
      <c r="Z11" s="195"/>
      <c r="AA11" s="195"/>
      <c r="AB11" s="195"/>
      <c r="AC11" s="224"/>
      <c r="AD11" s="224"/>
      <c r="AE11" s="224"/>
      <c r="AF11" s="224"/>
      <c r="AG11" s="224"/>
      <c r="AH11" s="224"/>
      <c r="AI11" s="224"/>
      <c r="AJ11" s="224"/>
      <c r="AK11" s="787" t="s">
        <v>795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30" priority="3">
      <formula>$AQ11=2</formula>
    </cfRule>
  </conditionalFormatting>
  <conditionalFormatting sqref="Y11:AF30">
    <cfRule type="expression" dxfId="229" priority="2">
      <formula>$AQ11=3</formula>
    </cfRule>
  </conditionalFormatting>
  <conditionalFormatting sqref="AC11:AJ30">
    <cfRule type="expression" dxfId="228" priority="1">
      <formula>$AQ11=1</formula>
    </cfRule>
  </conditionalFormatting>
  <dataValidations count="1">
    <dataValidation type="list" allowBlank="1" showInputMessage="1" showErrorMessage="1" sqref="N11:O30 R11:T30" xr:uid="{AEB6C214-401C-41FD-B7F4-ACC8CD216CA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8AFC91-41B7-45C1-95C7-027E733EF828}">
          <x14:formula1>
            <xm:f>'(参考)リスト'!$D$16:$D$18</xm:f>
          </x14:formula1>
          <xm:sqref>P11:Q30</xm:sqref>
        </x14:dataValidation>
        <x14:dataValidation type="list" allowBlank="1" showInputMessage="1" showErrorMessage="1" xr:uid="{5D8CBACA-CBBA-4560-8BC4-1E4E66E9417F}">
          <x14:formula1>
            <xm:f>'(参考)リスト'!$G$16:$G$20</xm:f>
          </x14:formula1>
          <xm:sqref>U11:V30</xm:sqref>
        </x14:dataValidation>
        <x14:dataValidation type="list" allowBlank="1" showInputMessage="1" showErrorMessage="1" xr:uid="{6416694B-3F0A-485D-ADDF-5B2F6638930C}">
          <x14:formula1>
            <xm:f>'(参考)リスト'!$B$16:$B$20</xm:f>
          </x14:formula1>
          <xm:sqref>L11:M30</xm:sqref>
        </x14:dataValidation>
        <x14:dataValidation type="list" allowBlank="1" showInputMessage="1" showErrorMessage="1" xr:uid="{0563E077-0723-4CB1-9F53-6963A7C53D31}">
          <x14:formula1>
            <xm:f>'(参考)リスト'!$F$16:$F$21</xm:f>
          </x14:formula1>
          <xm:sqref>W11:X30</xm:sqref>
        </x14:dataValidation>
      </x14:dataValidations>
    </ext>
  </extLst>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E35CD-A23F-41C5-AC80-A3EB0CB61F2A}">
  <dimension ref="B1:CH52"/>
  <sheetViews>
    <sheetView showGridLines="0" showZeros="0" view="pageBreakPreview" zoomScale="90" zoomScaleNormal="100" zoomScaleSheetLayoutView="90" workbookViewId="0">
      <selection activeCell="P18" sqref="P18:Q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S033</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705</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511</v>
      </c>
      <c r="O11" s="803"/>
      <c r="P11" s="802" t="s">
        <v>352</v>
      </c>
      <c r="Q11" s="803"/>
      <c r="R11" s="274" t="s">
        <v>352</v>
      </c>
      <c r="S11" s="274"/>
      <c r="T11" s="274"/>
      <c r="U11" s="794" t="s">
        <v>782</v>
      </c>
      <c r="V11" s="804"/>
      <c r="W11" s="794" t="s">
        <v>790</v>
      </c>
      <c r="X11" s="795"/>
      <c r="Y11" s="196"/>
      <c r="Z11" s="195"/>
      <c r="AA11" s="195"/>
      <c r="AB11" s="195"/>
      <c r="AC11" s="224"/>
      <c r="AD11" s="224"/>
      <c r="AE11" s="224"/>
      <c r="AF11" s="224"/>
      <c r="AG11" s="224"/>
      <c r="AH11" s="224"/>
      <c r="AI11" s="224"/>
      <c r="AJ11" s="224"/>
      <c r="AK11" s="787" t="s">
        <v>1292</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509</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846</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350</v>
      </c>
      <c r="M13" s="803"/>
      <c r="N13" s="802" t="s">
        <v>376</v>
      </c>
      <c r="O13" s="803"/>
      <c r="P13" s="802" t="s">
        <v>351</v>
      </c>
      <c r="Q13" s="803"/>
      <c r="R13" s="274" t="s">
        <v>559</v>
      </c>
      <c r="S13" s="274"/>
      <c r="T13" s="274"/>
      <c r="U13" s="794" t="s">
        <v>782</v>
      </c>
      <c r="V13" s="804"/>
      <c r="W13" s="794" t="s">
        <v>1304</v>
      </c>
      <c r="X13" s="795"/>
      <c r="Y13" s="196"/>
      <c r="Z13" s="195"/>
      <c r="AA13" s="195"/>
      <c r="AB13" s="195"/>
      <c r="AC13" s="224"/>
      <c r="AD13" s="224"/>
      <c r="AE13" s="224"/>
      <c r="AF13" s="224"/>
      <c r="AG13" s="224"/>
      <c r="AH13" s="224"/>
      <c r="AI13" s="224"/>
      <c r="AJ13" s="224"/>
      <c r="AK13" s="805" t="s">
        <v>1312</v>
      </c>
      <c r="AL13" s="806"/>
      <c r="AM13" s="806"/>
      <c r="AN13" s="807"/>
      <c r="AO13" s="808"/>
      <c r="AP13" s="3"/>
      <c r="AQ13" s="223">
        <f t="shared" si="5"/>
        <v>2</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27" priority="3">
      <formula>$AQ11=2</formula>
    </cfRule>
  </conditionalFormatting>
  <conditionalFormatting sqref="Y11:AF30">
    <cfRule type="expression" dxfId="226" priority="2">
      <formula>$AQ11=3</formula>
    </cfRule>
  </conditionalFormatting>
  <conditionalFormatting sqref="AC11:AJ30">
    <cfRule type="expression" dxfId="225" priority="1">
      <formula>$AQ11=1</formula>
    </cfRule>
  </conditionalFormatting>
  <dataValidations count="1">
    <dataValidation type="list" allowBlank="1" showInputMessage="1" showErrorMessage="1" sqref="R11:T30 N11:O30" xr:uid="{BE40BE15-0F02-467C-B673-0090CF6D1E3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E2FB035-EFF1-4EA3-A0A4-8361AC6F345F}">
          <x14:formula1>
            <xm:f>'(参考)リスト'!$F$16:$F$21</xm:f>
          </x14:formula1>
          <xm:sqref>W11:X30</xm:sqref>
        </x14:dataValidation>
        <x14:dataValidation type="list" allowBlank="1" showInputMessage="1" showErrorMessage="1" xr:uid="{A11A0A8A-1DCD-47D1-BD0E-4461EA215287}">
          <x14:formula1>
            <xm:f>'(参考)リスト'!$B$16:$B$20</xm:f>
          </x14:formula1>
          <xm:sqref>L11:M30</xm:sqref>
        </x14:dataValidation>
        <x14:dataValidation type="list" allowBlank="1" showInputMessage="1" showErrorMessage="1" xr:uid="{FA2A94DF-3B1C-4223-8DA0-73A9A432A72B}">
          <x14:formula1>
            <xm:f>'(参考)リスト'!$G$16:$G$20</xm:f>
          </x14:formula1>
          <xm:sqref>U11:V30</xm:sqref>
        </x14:dataValidation>
        <x14:dataValidation type="list" allowBlank="1" showInputMessage="1" showErrorMessage="1" xr:uid="{0F78A680-DD9B-4AEB-86FC-2F16E0723E05}">
          <x14:formula1>
            <xm:f>'(参考)リスト'!$D$16:$D$18</xm:f>
          </x14:formula1>
          <xm:sqref>P11:Q30</xm:sqref>
        </x14:dataValidation>
      </x14:dataValidations>
    </ext>
  </extLst>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A9039-76C9-4D6A-905C-FDB6FDD04082}">
  <dimension ref="B1:CH52"/>
  <sheetViews>
    <sheetView showGridLines="0" showZeros="0" view="pageBreakPreview" zoomScale="90" zoomScaleNormal="100" zoomScaleSheetLayoutView="90" workbookViewId="0">
      <selection activeCell="N22" sqref="N22:O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S034</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706</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511</v>
      </c>
      <c r="O11" s="803"/>
      <c r="P11" s="802" t="s">
        <v>361</v>
      </c>
      <c r="Q11" s="803"/>
      <c r="R11" s="274" t="s">
        <v>572</v>
      </c>
      <c r="S11" s="274"/>
      <c r="T11" s="274"/>
      <c r="U11" s="794" t="s">
        <v>782</v>
      </c>
      <c r="V11" s="804"/>
      <c r="W11" s="794" t="s">
        <v>790</v>
      </c>
      <c r="X11" s="795"/>
      <c r="Y11" s="196"/>
      <c r="Z11" s="195"/>
      <c r="AA11" s="195"/>
      <c r="AB11" s="195"/>
      <c r="AC11" s="224"/>
      <c r="AD11" s="224"/>
      <c r="AE11" s="224"/>
      <c r="AF11" s="224"/>
      <c r="AG11" s="224"/>
      <c r="AH11" s="224"/>
      <c r="AI11" s="224"/>
      <c r="AJ11" s="224"/>
      <c r="AK11" s="787" t="s">
        <v>1321</v>
      </c>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24" priority="3">
      <formula>$AQ11=2</formula>
    </cfRule>
  </conditionalFormatting>
  <conditionalFormatting sqref="Y11:AF30">
    <cfRule type="expression" dxfId="223" priority="2">
      <formula>$AQ11=3</formula>
    </cfRule>
  </conditionalFormatting>
  <conditionalFormatting sqref="AC11:AJ30">
    <cfRule type="expression" dxfId="222" priority="1">
      <formula>$AQ11=1</formula>
    </cfRule>
  </conditionalFormatting>
  <dataValidations count="1">
    <dataValidation type="list" allowBlank="1" showInputMessage="1" showErrorMessage="1" sqref="N11:O30 R11:T30" xr:uid="{ED7A7C11-A97A-4A2E-9EED-4ACAD59A30E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6790657-7A60-4F3A-B98E-F3D7E6D59DAB}">
          <x14:formula1>
            <xm:f>'(参考)リスト'!$D$16:$D$18</xm:f>
          </x14:formula1>
          <xm:sqref>P11:Q30</xm:sqref>
        </x14:dataValidation>
        <x14:dataValidation type="list" allowBlank="1" showInputMessage="1" showErrorMessage="1" xr:uid="{6539771C-27C2-4F88-971B-92DC99104D39}">
          <x14:formula1>
            <xm:f>'(参考)リスト'!$G$16:$G$20</xm:f>
          </x14:formula1>
          <xm:sqref>U11:V30</xm:sqref>
        </x14:dataValidation>
        <x14:dataValidation type="list" allowBlank="1" showInputMessage="1" showErrorMessage="1" xr:uid="{08779340-0315-4571-8E26-21DE5D5E6040}">
          <x14:formula1>
            <xm:f>'(参考)リスト'!$B$16:$B$20</xm:f>
          </x14:formula1>
          <xm:sqref>L11:M30</xm:sqref>
        </x14:dataValidation>
        <x14:dataValidation type="list" allowBlank="1" showInputMessage="1" showErrorMessage="1" xr:uid="{CBF0D67D-F2C4-416F-9B4F-4961C40B43B8}">
          <x14:formula1>
            <xm:f>'(参考)リスト'!$F$16:$F$21</xm:f>
          </x14:formula1>
          <xm:sqref>W11:X30</xm:sqref>
        </x14:dataValidation>
      </x14:dataValidations>
    </ext>
  </extLst>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0CA25-44D7-41A5-B00D-FAAE02B086E0}">
  <dimension ref="B1:CH52"/>
  <sheetViews>
    <sheetView showGridLines="0" showZeros="0" view="pageBreakPreview" zoomScale="90" zoomScaleNormal="100" zoomScaleSheetLayoutView="90" workbookViewId="0">
      <selection activeCell="AA27" sqref="AA2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S035</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707</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351</v>
      </c>
      <c r="Q11" s="803"/>
      <c r="R11" s="274" t="s">
        <v>559</v>
      </c>
      <c r="S11" s="274"/>
      <c r="T11" s="274"/>
      <c r="U11" s="794" t="s">
        <v>62</v>
      </c>
      <c r="V11" s="804"/>
      <c r="W11" s="794" t="s">
        <v>62</v>
      </c>
      <c r="X11" s="795"/>
      <c r="Y11" s="196"/>
      <c r="Z11" s="195"/>
      <c r="AA11" s="195"/>
      <c r="AB11" s="195"/>
      <c r="AC11" s="224"/>
      <c r="AD11" s="224"/>
      <c r="AE11" s="224"/>
      <c r="AF11" s="224"/>
      <c r="AG11" s="224"/>
      <c r="AH11" s="224"/>
      <c r="AI11" s="224"/>
      <c r="AJ11" s="224"/>
      <c r="AK11" s="787" t="s">
        <v>1321</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512</v>
      </c>
      <c r="O12" s="803"/>
      <c r="P12" s="802" t="s">
        <v>361</v>
      </c>
      <c r="Q12" s="803"/>
      <c r="R12" s="274" t="s">
        <v>355</v>
      </c>
      <c r="S12" s="274"/>
      <c r="T12" s="274"/>
      <c r="U12" s="794" t="s">
        <v>782</v>
      </c>
      <c r="V12" s="804"/>
      <c r="W12" s="794" t="s">
        <v>790</v>
      </c>
      <c r="X12" s="795"/>
      <c r="Y12" s="196"/>
      <c r="Z12" s="195"/>
      <c r="AA12" s="195"/>
      <c r="AB12" s="195"/>
      <c r="AC12" s="224"/>
      <c r="AD12" s="224"/>
      <c r="AE12" s="224"/>
      <c r="AF12" s="224"/>
      <c r="AG12" s="224"/>
      <c r="AH12" s="224"/>
      <c r="AI12" s="224"/>
      <c r="AJ12" s="224"/>
      <c r="AK12" s="787" t="s">
        <v>1321</v>
      </c>
      <c r="AL12" s="788"/>
      <c r="AM12" s="788"/>
      <c r="AN12" s="789"/>
      <c r="AO12" s="790"/>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21" priority="3">
      <formula>$AQ11=2</formula>
    </cfRule>
  </conditionalFormatting>
  <conditionalFormatting sqref="Y11:AF30">
    <cfRule type="expression" dxfId="220" priority="2">
      <formula>$AQ11=3</formula>
    </cfRule>
  </conditionalFormatting>
  <conditionalFormatting sqref="AC11:AJ30">
    <cfRule type="expression" dxfId="219" priority="1">
      <formula>$AQ11=1</formula>
    </cfRule>
  </conditionalFormatting>
  <dataValidations count="1">
    <dataValidation type="list" allowBlank="1" showInputMessage="1" showErrorMessage="1" sqref="N11:O30 R11:T30" xr:uid="{B09DD938-2416-44D8-9AC8-20CBAB2DA99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54557E7-EB89-409B-8510-02C3B68FB28D}">
          <x14:formula1>
            <xm:f>'(参考)リスト'!$F$16:$F$21</xm:f>
          </x14:formula1>
          <xm:sqref>W11:X30</xm:sqref>
        </x14:dataValidation>
        <x14:dataValidation type="list" allowBlank="1" showInputMessage="1" showErrorMessage="1" xr:uid="{7F41DE04-B23D-482E-9583-506A2F04744B}">
          <x14:formula1>
            <xm:f>'(参考)リスト'!$B$16:$B$20</xm:f>
          </x14:formula1>
          <xm:sqref>L11:M30</xm:sqref>
        </x14:dataValidation>
        <x14:dataValidation type="list" allowBlank="1" showInputMessage="1" showErrorMessage="1" xr:uid="{BFAC7D0D-84E8-4FC4-B7AF-986450846B41}">
          <x14:formula1>
            <xm:f>'(参考)リスト'!$G$16:$G$20</xm:f>
          </x14:formula1>
          <xm:sqref>U11:V30</xm:sqref>
        </x14:dataValidation>
        <x14:dataValidation type="list" allowBlank="1" showInputMessage="1" showErrorMessage="1" xr:uid="{C7D3017F-3EF4-495D-B619-324CE8F71774}">
          <x14:formula1>
            <xm:f>'(参考)リスト'!$D$16:$D$18</xm:f>
          </x14:formula1>
          <xm:sqref>P11:Q30</xm:sqref>
        </x14:dataValidation>
      </x14:dataValidations>
    </ext>
  </extLst>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EDBF9-DAD0-4B06-9235-452F81B7352D}">
  <dimension ref="B1:CH52"/>
  <sheetViews>
    <sheetView showGridLines="0" showZeros="0" view="pageBreakPreview" zoomScale="90" zoomScaleNormal="100" zoomScaleSheetLayoutView="90" workbookViewId="0">
      <selection activeCell="R22" sqref="R22:T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S036</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2.65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708</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361</v>
      </c>
      <c r="Q11" s="803"/>
      <c r="R11" s="274" t="s">
        <v>355</v>
      </c>
      <c r="S11" s="274"/>
      <c r="T11" s="274"/>
      <c r="U11" s="794" t="s">
        <v>782</v>
      </c>
      <c r="V11" s="804"/>
      <c r="W11" s="794" t="s">
        <v>781</v>
      </c>
      <c r="X11" s="795"/>
      <c r="Y11" s="196"/>
      <c r="Z11" s="195"/>
      <c r="AA11" s="195"/>
      <c r="AB11" s="195"/>
      <c r="AC11" s="224"/>
      <c r="AD11" s="224"/>
      <c r="AE11" s="224"/>
      <c r="AF11" s="224"/>
      <c r="AG11" s="224"/>
      <c r="AH11" s="224"/>
      <c r="AI11" s="224"/>
      <c r="AJ11" s="224"/>
      <c r="AK11" s="787" t="s">
        <v>1321</v>
      </c>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v>2</v>
      </c>
      <c r="L12" s="802" t="s">
        <v>561</v>
      </c>
      <c r="M12" s="803"/>
      <c r="N12" s="802" t="s">
        <v>512</v>
      </c>
      <c r="O12" s="803"/>
      <c r="P12" s="802" t="s">
        <v>361</v>
      </c>
      <c r="Q12" s="803"/>
      <c r="R12" s="274" t="s">
        <v>355</v>
      </c>
      <c r="S12" s="274"/>
      <c r="T12" s="274"/>
      <c r="U12" s="794" t="s">
        <v>782</v>
      </c>
      <c r="V12" s="804"/>
      <c r="W12" s="794" t="s">
        <v>781</v>
      </c>
      <c r="X12" s="795"/>
      <c r="Y12" s="196"/>
      <c r="Z12" s="195"/>
      <c r="AA12" s="195"/>
      <c r="AB12" s="195"/>
      <c r="AC12" s="224"/>
      <c r="AD12" s="224"/>
      <c r="AE12" s="224"/>
      <c r="AF12" s="224"/>
      <c r="AG12" s="224"/>
      <c r="AH12" s="224"/>
      <c r="AI12" s="224"/>
      <c r="AJ12" s="224"/>
      <c r="AK12" s="787" t="s">
        <v>1321</v>
      </c>
      <c r="AL12" s="788"/>
      <c r="AM12" s="788"/>
      <c r="AN12" s="789"/>
      <c r="AO12" s="790"/>
      <c r="AP12" s="3"/>
      <c r="AQ12" s="223">
        <f t="shared" ref="AQ12:AQ30" si="5">IF(P12="材質劣化",2,IF(P12="漏水",3,1))</f>
        <v>1</v>
      </c>
    </row>
    <row r="13" spans="2:86" ht="12" customHeight="1" x14ac:dyDescent="0.15">
      <c r="B13" s="488"/>
      <c r="C13" s="764"/>
      <c r="D13" s="762"/>
      <c r="E13" s="762"/>
      <c r="F13" s="762"/>
      <c r="G13" s="762"/>
      <c r="H13" s="762"/>
      <c r="I13" s="762"/>
      <c r="J13" s="763"/>
      <c r="K13" s="241">
        <v>3</v>
      </c>
      <c r="L13" s="802" t="s">
        <v>561</v>
      </c>
      <c r="M13" s="803"/>
      <c r="N13" s="802" t="s">
        <v>516</v>
      </c>
      <c r="O13" s="803"/>
      <c r="P13" s="802" t="s">
        <v>352</v>
      </c>
      <c r="Q13" s="803"/>
      <c r="R13" s="274" t="s">
        <v>352</v>
      </c>
      <c r="S13" s="274"/>
      <c r="T13" s="274"/>
      <c r="U13" s="794" t="s">
        <v>782</v>
      </c>
      <c r="V13" s="804"/>
      <c r="W13" s="794" t="s">
        <v>790</v>
      </c>
      <c r="X13" s="795"/>
      <c r="Y13" s="196"/>
      <c r="Z13" s="195"/>
      <c r="AA13" s="195"/>
      <c r="AB13" s="195"/>
      <c r="AC13" s="224"/>
      <c r="AD13" s="224"/>
      <c r="AE13" s="224"/>
      <c r="AF13" s="224"/>
      <c r="AG13" s="224"/>
      <c r="AH13" s="224"/>
      <c r="AI13" s="224"/>
      <c r="AJ13" s="224">
        <v>2.65</v>
      </c>
      <c r="AK13" s="805" t="s">
        <v>1287</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511</v>
      </c>
      <c r="O14" s="803"/>
      <c r="P14" s="802" t="s">
        <v>351</v>
      </c>
      <c r="Q14" s="803"/>
      <c r="R14" s="274" t="s">
        <v>559</v>
      </c>
      <c r="S14" s="274"/>
      <c r="T14" s="274"/>
      <c r="U14" s="794" t="s">
        <v>62</v>
      </c>
      <c r="V14" s="804"/>
      <c r="W14" s="794" t="s">
        <v>62</v>
      </c>
      <c r="X14" s="795"/>
      <c r="Y14" s="196"/>
      <c r="Z14" s="195"/>
      <c r="AA14" s="195"/>
      <c r="AB14" s="195"/>
      <c r="AC14" s="224"/>
      <c r="AD14" s="224"/>
      <c r="AE14" s="224"/>
      <c r="AF14" s="224"/>
      <c r="AG14" s="224"/>
      <c r="AH14" s="224"/>
      <c r="AI14" s="224"/>
      <c r="AJ14" s="224"/>
      <c r="AK14" s="787" t="s">
        <v>1321</v>
      </c>
      <c r="AL14" s="788"/>
      <c r="AM14" s="788"/>
      <c r="AN14" s="789"/>
      <c r="AO14" s="790"/>
      <c r="AP14" s="3"/>
      <c r="AQ14" s="223">
        <f t="shared" si="5"/>
        <v>2</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2.65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18" priority="3">
      <formula>$AQ11=2</formula>
    </cfRule>
  </conditionalFormatting>
  <conditionalFormatting sqref="Y11:AF30">
    <cfRule type="expression" dxfId="217" priority="2">
      <formula>$AQ11=3</formula>
    </cfRule>
  </conditionalFormatting>
  <conditionalFormatting sqref="AC11:AJ30">
    <cfRule type="expression" dxfId="216" priority="1">
      <formula>$AQ11=1</formula>
    </cfRule>
  </conditionalFormatting>
  <dataValidations count="1">
    <dataValidation type="list" allowBlank="1" showInputMessage="1" showErrorMessage="1" sqref="N11:O30 R11:T30" xr:uid="{FE7F0F09-6EA1-47F7-B427-5B31A3AE51A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7D1BA0-0ABE-4FD4-9B92-AF28F87AA1B1}">
          <x14:formula1>
            <xm:f>'(参考)リスト'!$D$16:$D$18</xm:f>
          </x14:formula1>
          <xm:sqref>P11:Q30</xm:sqref>
        </x14:dataValidation>
        <x14:dataValidation type="list" allowBlank="1" showInputMessage="1" showErrorMessage="1" xr:uid="{CB20C2CD-CA26-4CC4-B3B6-2C2FA6DFA0E2}">
          <x14:formula1>
            <xm:f>'(参考)リスト'!$G$16:$G$20</xm:f>
          </x14:formula1>
          <xm:sqref>U11:V30</xm:sqref>
        </x14:dataValidation>
        <x14:dataValidation type="list" allowBlank="1" showInputMessage="1" showErrorMessage="1" xr:uid="{D3043767-83D6-40DB-A58F-5EB7FB54FAB3}">
          <x14:formula1>
            <xm:f>'(参考)リスト'!$B$16:$B$20</xm:f>
          </x14:formula1>
          <xm:sqref>L11:M30</xm:sqref>
        </x14:dataValidation>
        <x14:dataValidation type="list" allowBlank="1" showInputMessage="1" showErrorMessage="1" xr:uid="{8BD65799-BB9C-4E74-BF83-78D6B9062AB5}">
          <x14:formula1>
            <xm:f>'(参考)リスト'!$F$16:$F$21</xm:f>
          </x14:formula1>
          <xm:sqref>W11:X30</xm:sqref>
        </x14:dataValidation>
      </x14:dataValidations>
    </ext>
  </extLst>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021F7-0DB0-40BA-A2F9-C29485EF25BB}">
  <dimension ref="B1:CH52"/>
  <sheetViews>
    <sheetView showGridLines="0" showZeros="0" view="pageBreakPreview" zoomScale="90" zoomScaleNormal="100" zoomScaleSheetLayoutView="90" workbookViewId="0">
      <selection activeCell="R20" sqref="R20:T2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S037</v>
      </c>
      <c r="AW5" s="164">
        <f>R7</f>
        <v>10.6</v>
      </c>
      <c r="AX5" s="165">
        <f>+Y32</f>
        <v>0</v>
      </c>
      <c r="AY5" s="165">
        <f>+Z32</f>
        <v>0</v>
      </c>
      <c r="AZ5" s="165">
        <f>+AA32</f>
        <v>0</v>
      </c>
      <c r="BA5" s="165">
        <f t="shared" ref="BA5" si="0">+AB32</f>
        <v>0</v>
      </c>
      <c r="BB5" s="165">
        <f>+AC32</f>
        <v>0</v>
      </c>
      <c r="BC5" s="165">
        <f t="shared" ref="BC5:BI5" si="1">+AD32</f>
        <v>1</v>
      </c>
      <c r="BD5" s="165">
        <f t="shared" si="1"/>
        <v>0</v>
      </c>
      <c r="BE5" s="165">
        <f t="shared" si="1"/>
        <v>0</v>
      </c>
      <c r="BF5" s="165">
        <f t="shared" si="1"/>
        <v>0</v>
      </c>
      <c r="BG5" s="165">
        <f t="shared" si="1"/>
        <v>0</v>
      </c>
      <c r="BH5" s="165">
        <f t="shared" si="1"/>
        <v>0</v>
      </c>
      <c r="BI5" s="165">
        <f t="shared" si="1"/>
        <v>2</v>
      </c>
      <c r="BJ5" s="165" t="str">
        <f>+Y35</f>
        <v/>
      </c>
      <c r="BK5" s="165" t="str">
        <f t="shared" ref="BK5" si="2">+Z35</f>
        <v/>
      </c>
      <c r="BL5" s="165" t="str">
        <f>+AA35</f>
        <v/>
      </c>
      <c r="BM5" s="165">
        <f>+AC35</f>
        <v>0</v>
      </c>
      <c r="BN5" s="165">
        <f t="shared" ref="BN5:BO5" si="3">+AD35</f>
        <v>1</v>
      </c>
      <c r="BO5" s="165">
        <f t="shared" si="3"/>
        <v>0</v>
      </c>
      <c r="BP5" s="165">
        <f>+AG35</f>
        <v>0</v>
      </c>
      <c r="BQ5" s="165">
        <f>+AH35</f>
        <v>0</v>
      </c>
      <c r="BR5" s="165">
        <f>+AI35</f>
        <v>2</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7.4999999999999997E-3</v>
      </c>
      <c r="CC5" s="168">
        <f t="shared" si="4"/>
        <v>0</v>
      </c>
      <c r="CD5" s="168">
        <f t="shared" si="4"/>
        <v>0</v>
      </c>
      <c r="CE5" s="168">
        <f t="shared" si="4"/>
        <v>0</v>
      </c>
      <c r="CF5" s="168">
        <f t="shared" si="4"/>
        <v>0</v>
      </c>
      <c r="CG5" s="168">
        <f t="shared" si="4"/>
        <v>0</v>
      </c>
      <c r="CH5" s="168">
        <f t="shared" si="4"/>
        <v>9.0399999999999991</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709</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516</v>
      </c>
      <c r="O11" s="803"/>
      <c r="P11" s="802" t="s">
        <v>351</v>
      </c>
      <c r="Q11" s="803"/>
      <c r="R11" s="274" t="s">
        <v>559</v>
      </c>
      <c r="S11" s="274"/>
      <c r="T11" s="274"/>
      <c r="U11" s="794" t="s">
        <v>62</v>
      </c>
      <c r="V11" s="804"/>
      <c r="W11" s="794" t="s">
        <v>62</v>
      </c>
      <c r="X11" s="795"/>
      <c r="Y11" s="196"/>
      <c r="Z11" s="195"/>
      <c r="AA11" s="195"/>
      <c r="AB11" s="195"/>
      <c r="AC11" s="224"/>
      <c r="AD11" s="224">
        <v>7.4999999999999997E-3</v>
      </c>
      <c r="AE11" s="224"/>
      <c r="AF11" s="224"/>
      <c r="AG11" s="224"/>
      <c r="AH11" s="224"/>
      <c r="AI11" s="224"/>
      <c r="AJ11" s="224"/>
      <c r="AK11" s="787" t="s">
        <v>795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513</v>
      </c>
      <c r="O12" s="803"/>
      <c r="P12" s="802" t="s">
        <v>352</v>
      </c>
      <c r="Q12" s="803"/>
      <c r="R12" s="274" t="s">
        <v>352</v>
      </c>
      <c r="S12" s="274"/>
      <c r="T12" s="274"/>
      <c r="U12" s="794" t="s">
        <v>782</v>
      </c>
      <c r="V12" s="804"/>
      <c r="W12" s="794" t="s">
        <v>790</v>
      </c>
      <c r="X12" s="795"/>
      <c r="Y12" s="196"/>
      <c r="Z12" s="195"/>
      <c r="AA12" s="195"/>
      <c r="AB12" s="195"/>
      <c r="AC12" s="224"/>
      <c r="AD12" s="224"/>
      <c r="AE12" s="224"/>
      <c r="AF12" s="224"/>
      <c r="AG12" s="224"/>
      <c r="AH12" s="224"/>
      <c r="AI12" s="224"/>
      <c r="AJ12" s="224"/>
      <c r="AK12" s="805" t="s">
        <v>1297</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517</v>
      </c>
      <c r="O13" s="803"/>
      <c r="P13" s="802" t="s">
        <v>352</v>
      </c>
      <c r="Q13" s="803"/>
      <c r="R13" s="274" t="s">
        <v>352</v>
      </c>
      <c r="S13" s="274"/>
      <c r="T13" s="274"/>
      <c r="U13" s="794" t="s">
        <v>782</v>
      </c>
      <c r="V13" s="804"/>
      <c r="W13" s="794" t="s">
        <v>790</v>
      </c>
      <c r="X13" s="795"/>
      <c r="Y13" s="196"/>
      <c r="Z13" s="195"/>
      <c r="AA13" s="195"/>
      <c r="AB13" s="195"/>
      <c r="AC13" s="224"/>
      <c r="AD13" s="224"/>
      <c r="AE13" s="224"/>
      <c r="AF13" s="224"/>
      <c r="AG13" s="224"/>
      <c r="AH13" s="224"/>
      <c r="AI13" s="224"/>
      <c r="AJ13" s="224">
        <v>4.2</v>
      </c>
      <c r="AK13" s="805" t="s">
        <v>1287</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511</v>
      </c>
      <c r="O14" s="803"/>
      <c r="P14" s="802" t="s">
        <v>352</v>
      </c>
      <c r="Q14" s="803"/>
      <c r="R14" s="274" t="s">
        <v>352</v>
      </c>
      <c r="S14" s="274"/>
      <c r="T14" s="274"/>
      <c r="U14" s="794" t="s">
        <v>782</v>
      </c>
      <c r="V14" s="804"/>
      <c r="W14" s="794" t="s">
        <v>790</v>
      </c>
      <c r="X14" s="795"/>
      <c r="Y14" s="196"/>
      <c r="Z14" s="195"/>
      <c r="AA14" s="195"/>
      <c r="AB14" s="195"/>
      <c r="AC14" s="224"/>
      <c r="AD14" s="224"/>
      <c r="AE14" s="224"/>
      <c r="AF14" s="224"/>
      <c r="AG14" s="224"/>
      <c r="AH14" s="224"/>
      <c r="AI14" s="224"/>
      <c r="AJ14" s="224"/>
      <c r="AK14" s="805" t="s">
        <v>1297</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511</v>
      </c>
      <c r="O15" s="803"/>
      <c r="P15" s="802" t="s">
        <v>352</v>
      </c>
      <c r="Q15" s="803"/>
      <c r="R15" s="274" t="s">
        <v>352</v>
      </c>
      <c r="S15" s="274"/>
      <c r="T15" s="274"/>
      <c r="U15" s="794" t="s">
        <v>1304</v>
      </c>
      <c r="V15" s="804"/>
      <c r="W15" s="794" t="s">
        <v>790</v>
      </c>
      <c r="X15" s="795"/>
      <c r="Y15" s="196"/>
      <c r="Z15" s="195"/>
      <c r="AA15" s="195"/>
      <c r="AB15" s="195"/>
      <c r="AC15" s="224"/>
      <c r="AD15" s="224"/>
      <c r="AE15" s="224"/>
      <c r="AF15" s="224"/>
      <c r="AG15" s="224"/>
      <c r="AH15" s="224"/>
      <c r="AI15" s="224"/>
      <c r="AJ15" s="224">
        <v>4.84</v>
      </c>
      <c r="AK15" s="805" t="s">
        <v>1287</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350</v>
      </c>
      <c r="M16" s="803"/>
      <c r="N16" s="802" t="s">
        <v>375</v>
      </c>
      <c r="O16" s="803"/>
      <c r="P16" s="802" t="s">
        <v>352</v>
      </c>
      <c r="Q16" s="803"/>
      <c r="R16" s="274" t="s">
        <v>359</v>
      </c>
      <c r="S16" s="274"/>
      <c r="T16" s="274"/>
      <c r="U16" s="794" t="s">
        <v>1304</v>
      </c>
      <c r="V16" s="804"/>
      <c r="W16" s="794" t="s">
        <v>1304</v>
      </c>
      <c r="X16" s="795"/>
      <c r="Y16" s="196"/>
      <c r="Z16" s="195"/>
      <c r="AA16" s="195"/>
      <c r="AB16" s="195"/>
      <c r="AC16" s="224"/>
      <c r="AD16" s="224"/>
      <c r="AE16" s="224"/>
      <c r="AF16" s="224"/>
      <c r="AG16" s="224"/>
      <c r="AH16" s="224"/>
      <c r="AI16" s="224"/>
      <c r="AJ16" s="224"/>
      <c r="AK16" s="787" t="s">
        <v>1348</v>
      </c>
      <c r="AL16" s="788"/>
      <c r="AM16" s="788"/>
      <c r="AN16" s="789"/>
      <c r="AO16" s="790"/>
      <c r="AP16" s="3"/>
      <c r="AQ16" s="223">
        <f t="shared" si="5"/>
        <v>3</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7.4999999999999997E-3</v>
      </c>
      <c r="AE31" s="225">
        <f t="shared" si="6"/>
        <v>0</v>
      </c>
      <c r="AF31" s="225">
        <f t="shared" si="6"/>
        <v>0</v>
      </c>
      <c r="AG31" s="225">
        <f t="shared" si="6"/>
        <v>0</v>
      </c>
      <c r="AH31" s="225">
        <f t="shared" si="6"/>
        <v>0</v>
      </c>
      <c r="AI31" s="225">
        <f t="shared" si="6"/>
        <v>0</v>
      </c>
      <c r="AJ31" s="242">
        <f t="shared" si="6"/>
        <v>9.0399999999999991</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1</v>
      </c>
      <c r="AE32" s="196">
        <f t="shared" si="7"/>
        <v>0</v>
      </c>
      <c r="AF32" s="196">
        <f t="shared" si="7"/>
        <v>0</v>
      </c>
      <c r="AG32" s="196">
        <f t="shared" si="7"/>
        <v>0</v>
      </c>
      <c r="AH32" s="196">
        <f t="shared" si="7"/>
        <v>0</v>
      </c>
      <c r="AI32" s="196">
        <f t="shared" si="7"/>
        <v>0</v>
      </c>
      <c r="AJ32" s="196">
        <f t="shared" si="7"/>
        <v>2</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1</v>
      </c>
      <c r="AE35" s="816">
        <f>AE32+AF32</f>
        <v>0</v>
      </c>
      <c r="AF35" s="817"/>
      <c r="AG35" s="196">
        <f>AG32</f>
        <v>0</v>
      </c>
      <c r="AH35" s="196">
        <f>AH32</f>
        <v>0</v>
      </c>
      <c r="AI35" s="816">
        <f>AI32+AJ32</f>
        <v>2</v>
      </c>
      <c r="AJ35" s="817"/>
      <c r="AK35" s="826"/>
      <c r="AL35" s="827"/>
      <c r="AM35" s="827"/>
      <c r="AN35" s="827"/>
      <c r="AO35" s="828"/>
      <c r="AP35" s="3"/>
      <c r="AQ35" s="165">
        <f>+Y32+AC35+AG35</f>
        <v>0</v>
      </c>
      <c r="AR35" s="165">
        <f>+Z32+AD35+AH35</f>
        <v>1</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15" priority="3">
      <formula>$AQ11=2</formula>
    </cfRule>
  </conditionalFormatting>
  <conditionalFormatting sqref="Y11:AF30">
    <cfRule type="expression" dxfId="214" priority="2">
      <formula>$AQ11=3</formula>
    </cfRule>
  </conditionalFormatting>
  <conditionalFormatting sqref="AC11:AJ30">
    <cfRule type="expression" dxfId="213" priority="1">
      <formula>$AQ11=1</formula>
    </cfRule>
  </conditionalFormatting>
  <dataValidations count="1">
    <dataValidation type="list" allowBlank="1" showInputMessage="1" showErrorMessage="1" sqref="R11:T30 N11:O30" xr:uid="{2E207913-285F-46BD-8294-61D14B38818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3E5AB7A-AF08-47BB-9F93-59498ED53792}">
          <x14:formula1>
            <xm:f>'(参考)リスト'!$F$16:$F$21</xm:f>
          </x14:formula1>
          <xm:sqref>W11:X30</xm:sqref>
        </x14:dataValidation>
        <x14:dataValidation type="list" allowBlank="1" showInputMessage="1" showErrorMessage="1" xr:uid="{D422ED1D-02ED-4F2A-8116-7127F64D8DFB}">
          <x14:formula1>
            <xm:f>'(参考)リスト'!$B$16:$B$20</xm:f>
          </x14:formula1>
          <xm:sqref>L11:M30</xm:sqref>
        </x14:dataValidation>
        <x14:dataValidation type="list" allowBlank="1" showInputMessage="1" showErrorMessage="1" xr:uid="{E418F22F-A64B-43D8-877A-62FDD92F56A2}">
          <x14:formula1>
            <xm:f>'(参考)リスト'!$G$16:$G$20</xm:f>
          </x14:formula1>
          <xm:sqref>U11:V30</xm:sqref>
        </x14:dataValidation>
        <x14:dataValidation type="list" allowBlank="1" showInputMessage="1" showErrorMessage="1" xr:uid="{30261846-98A5-40BB-9150-ED1B1EB73C15}">
          <x14:formula1>
            <xm:f>'(参考)リスト'!$D$16:$D$18</xm:f>
          </x14:formula1>
          <xm:sqref>P11:Q30</xm:sqref>
        </x14:dataValidation>
      </x14:dataValidations>
    </ext>
  </extLst>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A6318-36FB-4C1A-87F9-60968200ACE3}">
  <dimension ref="B1:CH52"/>
  <sheetViews>
    <sheetView showGridLines="0" showZeros="0" view="pageBreakPreview" zoomScale="90" zoomScaleNormal="100" zoomScaleSheetLayoutView="90" workbookViewId="0">
      <selection activeCell="L21" sqref="L21:M21"/>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S038</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2.2999999999999998</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710</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790</v>
      </c>
      <c r="X11" s="795"/>
      <c r="Y11" s="196"/>
      <c r="Z11" s="195"/>
      <c r="AA11" s="195"/>
      <c r="AB11" s="195"/>
      <c r="AC11" s="224"/>
      <c r="AD11" s="224"/>
      <c r="AE11" s="224"/>
      <c r="AF11" s="224"/>
      <c r="AG11" s="224"/>
      <c r="AH11" s="224"/>
      <c r="AI11" s="224"/>
      <c r="AJ11" s="224">
        <v>2.2999999999999998</v>
      </c>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350</v>
      </c>
      <c r="M12" s="803"/>
      <c r="N12" s="802" t="s">
        <v>376</v>
      </c>
      <c r="O12" s="803"/>
      <c r="P12" s="802" t="s">
        <v>351</v>
      </c>
      <c r="Q12" s="803"/>
      <c r="R12" s="274" t="s">
        <v>559</v>
      </c>
      <c r="S12" s="274"/>
      <c r="T12" s="274"/>
      <c r="U12" s="794" t="s">
        <v>782</v>
      </c>
      <c r="V12" s="804"/>
      <c r="W12" s="794" t="s">
        <v>1304</v>
      </c>
      <c r="X12" s="795"/>
      <c r="Y12" s="196"/>
      <c r="Z12" s="195"/>
      <c r="AA12" s="195"/>
      <c r="AB12" s="195"/>
      <c r="AC12" s="224"/>
      <c r="AD12" s="224"/>
      <c r="AE12" s="224"/>
      <c r="AF12" s="224"/>
      <c r="AG12" s="224"/>
      <c r="AH12" s="224"/>
      <c r="AI12" s="224"/>
      <c r="AJ12" s="224"/>
      <c r="AK12" s="805" t="s">
        <v>1312</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350</v>
      </c>
      <c r="M13" s="803"/>
      <c r="N13" s="802" t="s">
        <v>373</v>
      </c>
      <c r="O13" s="803"/>
      <c r="P13" s="802" t="s">
        <v>351</v>
      </c>
      <c r="Q13" s="803"/>
      <c r="R13" s="274" t="s">
        <v>559</v>
      </c>
      <c r="S13" s="274"/>
      <c r="T13" s="274"/>
      <c r="U13" s="794" t="s">
        <v>782</v>
      </c>
      <c r="V13" s="804"/>
      <c r="W13" s="794" t="s">
        <v>1304</v>
      </c>
      <c r="X13" s="795"/>
      <c r="Y13" s="196"/>
      <c r="Z13" s="195"/>
      <c r="AA13" s="195"/>
      <c r="AB13" s="195"/>
      <c r="AC13" s="224"/>
      <c r="AD13" s="224"/>
      <c r="AE13" s="224"/>
      <c r="AF13" s="224"/>
      <c r="AG13" s="224"/>
      <c r="AH13" s="224"/>
      <c r="AI13" s="224"/>
      <c r="AJ13" s="224"/>
      <c r="AK13" s="805" t="s">
        <v>795</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350</v>
      </c>
      <c r="M14" s="803"/>
      <c r="N14" s="802" t="s">
        <v>373</v>
      </c>
      <c r="O14" s="803"/>
      <c r="P14" s="802" t="s">
        <v>351</v>
      </c>
      <c r="Q14" s="803"/>
      <c r="R14" s="274" t="s">
        <v>559</v>
      </c>
      <c r="S14" s="274"/>
      <c r="T14" s="274"/>
      <c r="U14" s="794" t="s">
        <v>782</v>
      </c>
      <c r="V14" s="804"/>
      <c r="W14" s="794" t="s">
        <v>1304</v>
      </c>
      <c r="X14" s="795"/>
      <c r="Y14" s="196"/>
      <c r="Z14" s="195"/>
      <c r="AA14" s="195"/>
      <c r="AB14" s="195"/>
      <c r="AC14" s="224"/>
      <c r="AD14" s="224"/>
      <c r="AE14" s="224"/>
      <c r="AF14" s="224"/>
      <c r="AG14" s="224"/>
      <c r="AH14" s="224"/>
      <c r="AI14" s="224"/>
      <c r="AJ14" s="224"/>
      <c r="AK14" s="805" t="s">
        <v>795</v>
      </c>
      <c r="AL14" s="806"/>
      <c r="AM14" s="806"/>
      <c r="AN14" s="807"/>
      <c r="AO14" s="808"/>
      <c r="AP14" s="3"/>
      <c r="AQ14" s="223">
        <f t="shared" si="5"/>
        <v>2</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2.2999999999999998</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12" priority="3">
      <formula>$AQ11=2</formula>
    </cfRule>
  </conditionalFormatting>
  <conditionalFormatting sqref="Y11:AF30">
    <cfRule type="expression" dxfId="211" priority="2">
      <formula>$AQ11=3</formula>
    </cfRule>
  </conditionalFormatting>
  <conditionalFormatting sqref="AC11:AJ30">
    <cfRule type="expression" dxfId="210" priority="1">
      <formula>$AQ11=1</formula>
    </cfRule>
  </conditionalFormatting>
  <dataValidations count="1">
    <dataValidation type="list" allowBlank="1" showInputMessage="1" showErrorMessage="1" sqref="R11:T30 N11:O30" xr:uid="{91D978A9-C360-45DF-89EE-8E796A48EAF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8123486-AF80-455F-A0EC-B756AA0456E5}">
          <x14:formula1>
            <xm:f>'(参考)リスト'!$D$16:$D$18</xm:f>
          </x14:formula1>
          <xm:sqref>P11:Q30</xm:sqref>
        </x14:dataValidation>
        <x14:dataValidation type="list" allowBlank="1" showInputMessage="1" showErrorMessage="1" xr:uid="{F343E616-7DB3-4C02-B52E-476E35CA573A}">
          <x14:formula1>
            <xm:f>'(参考)リスト'!$G$16:$G$20</xm:f>
          </x14:formula1>
          <xm:sqref>U11:V30</xm:sqref>
        </x14:dataValidation>
        <x14:dataValidation type="list" allowBlank="1" showInputMessage="1" showErrorMessage="1" xr:uid="{E766AE01-A238-4A8C-8799-0D2779624CCF}">
          <x14:formula1>
            <xm:f>'(参考)リスト'!$B$16:$B$20</xm:f>
          </x14:formula1>
          <xm:sqref>L11:M30</xm:sqref>
        </x14:dataValidation>
        <x14:dataValidation type="list" allowBlank="1" showInputMessage="1" showErrorMessage="1" xr:uid="{DE10CDB6-8CED-4D53-81C0-F81E2BD0CF73}">
          <x14:formula1>
            <xm:f>'(参考)リスト'!$F$16:$F$21</xm:f>
          </x14:formula1>
          <xm:sqref>W11:X30</xm:sqref>
        </x14:dataValidation>
      </x14:dataValidations>
    </ext>
  </extLst>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7B53A-A7CD-4308-8729-D49588A130EE}">
  <dimension ref="B1:CH52"/>
  <sheetViews>
    <sheetView showGridLines="0" showZeros="0" view="pageBreakPreview" zoomScale="90" zoomScaleNormal="100" zoomScaleSheetLayoutView="90" workbookViewId="0">
      <selection activeCell="N18" sqref="N18:O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S039</v>
      </c>
      <c r="AW5" s="164">
        <f>R7</f>
        <v>5.9</v>
      </c>
      <c r="AX5" s="165">
        <f>+Y32</f>
        <v>0</v>
      </c>
      <c r="AY5" s="165">
        <f>+Z32</f>
        <v>0</v>
      </c>
      <c r="AZ5" s="165">
        <f>+AA32</f>
        <v>0</v>
      </c>
      <c r="BA5" s="165">
        <f t="shared" ref="BA5" si="0">+AB32</f>
        <v>0</v>
      </c>
      <c r="BB5" s="165">
        <f>+AC32</f>
        <v>0</v>
      </c>
      <c r="BC5" s="165">
        <f t="shared" ref="BC5:BI5" si="1">+AD32</f>
        <v>2</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2</v>
      </c>
      <c r="BO5" s="165">
        <f t="shared" si="3"/>
        <v>0</v>
      </c>
      <c r="BP5" s="165">
        <f>+AG35</f>
        <v>0</v>
      </c>
      <c r="BQ5" s="165">
        <f>+AH35</f>
        <v>0</v>
      </c>
      <c r="BR5" s="165">
        <f>+AI35</f>
        <v>1</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0.1</v>
      </c>
      <c r="CC5" s="168">
        <f t="shared" si="4"/>
        <v>0</v>
      </c>
      <c r="CD5" s="168">
        <f t="shared" si="4"/>
        <v>0</v>
      </c>
      <c r="CE5" s="168">
        <f t="shared" si="4"/>
        <v>0</v>
      </c>
      <c r="CF5" s="168">
        <f t="shared" si="4"/>
        <v>0</v>
      </c>
      <c r="CG5" s="168">
        <f t="shared" si="4"/>
        <v>0</v>
      </c>
      <c r="CH5" s="168">
        <f t="shared" si="4"/>
        <v>4.95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711</v>
      </c>
      <c r="O7" s="795"/>
      <c r="P7" s="791" t="s">
        <v>475</v>
      </c>
      <c r="Q7" s="793"/>
      <c r="R7" s="796">
        <v>5.9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351</v>
      </c>
      <c r="Q11" s="803"/>
      <c r="R11" s="274" t="s">
        <v>559</v>
      </c>
      <c r="S11" s="274"/>
      <c r="T11" s="274"/>
      <c r="U11" s="794" t="s">
        <v>62</v>
      </c>
      <c r="V11" s="804"/>
      <c r="W11" s="794" t="s">
        <v>62</v>
      </c>
      <c r="X11" s="795"/>
      <c r="Y11" s="196"/>
      <c r="Z11" s="195"/>
      <c r="AA11" s="195"/>
      <c r="AB11" s="195"/>
      <c r="AC11" s="224"/>
      <c r="AD11" s="224">
        <v>0.04</v>
      </c>
      <c r="AE11" s="224"/>
      <c r="AF11" s="224"/>
      <c r="AG11" s="224"/>
      <c r="AH11" s="224"/>
      <c r="AI11" s="224"/>
      <c r="AJ11" s="224"/>
      <c r="AK11" s="787" t="s">
        <v>795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511</v>
      </c>
      <c r="O12" s="803"/>
      <c r="P12" s="802" t="s">
        <v>352</v>
      </c>
      <c r="Q12" s="803"/>
      <c r="R12" s="274" t="s">
        <v>352</v>
      </c>
      <c r="S12" s="274"/>
      <c r="T12" s="274"/>
      <c r="U12" s="794" t="s">
        <v>782</v>
      </c>
      <c r="V12" s="804"/>
      <c r="W12" s="794" t="s">
        <v>790</v>
      </c>
      <c r="X12" s="795"/>
      <c r="Y12" s="196"/>
      <c r="Z12" s="195"/>
      <c r="AA12" s="195"/>
      <c r="AB12" s="195"/>
      <c r="AC12" s="224"/>
      <c r="AD12" s="224"/>
      <c r="AE12" s="224"/>
      <c r="AF12" s="224"/>
      <c r="AG12" s="224"/>
      <c r="AH12" s="224"/>
      <c r="AI12" s="224"/>
      <c r="AJ12" s="224">
        <v>4.95</v>
      </c>
      <c r="AK12" s="805" t="s">
        <v>1287</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515</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805" t="s">
        <v>846</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511</v>
      </c>
      <c r="O14" s="803"/>
      <c r="P14" s="802" t="s">
        <v>351</v>
      </c>
      <c r="Q14" s="803"/>
      <c r="R14" s="274" t="s">
        <v>559</v>
      </c>
      <c r="S14" s="274"/>
      <c r="T14" s="274"/>
      <c r="U14" s="794" t="s">
        <v>62</v>
      </c>
      <c r="V14" s="804"/>
      <c r="W14" s="794" t="s">
        <v>62</v>
      </c>
      <c r="X14" s="795"/>
      <c r="Y14" s="196"/>
      <c r="Z14" s="195"/>
      <c r="AA14" s="195"/>
      <c r="AB14" s="195"/>
      <c r="AC14" s="224"/>
      <c r="AD14" s="224">
        <v>0.06</v>
      </c>
      <c r="AE14" s="224"/>
      <c r="AF14" s="224"/>
      <c r="AG14" s="224"/>
      <c r="AH14" s="224"/>
      <c r="AI14" s="224"/>
      <c r="AJ14" s="224"/>
      <c r="AK14" s="805" t="s">
        <v>795</v>
      </c>
      <c r="AL14" s="806"/>
      <c r="AM14" s="806"/>
      <c r="AN14" s="807"/>
      <c r="AO14" s="808"/>
      <c r="AP14" s="3"/>
      <c r="AQ14" s="223">
        <f t="shared" si="5"/>
        <v>2</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0.1</v>
      </c>
      <c r="AE31" s="225">
        <f t="shared" si="6"/>
        <v>0</v>
      </c>
      <c r="AF31" s="225">
        <f t="shared" si="6"/>
        <v>0</v>
      </c>
      <c r="AG31" s="225">
        <f t="shared" si="6"/>
        <v>0</v>
      </c>
      <c r="AH31" s="225">
        <f t="shared" si="6"/>
        <v>0</v>
      </c>
      <c r="AI31" s="225">
        <f t="shared" si="6"/>
        <v>0</v>
      </c>
      <c r="AJ31" s="225">
        <f t="shared" si="6"/>
        <v>4.95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2</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2</v>
      </c>
      <c r="AE35" s="816">
        <f>AE32+AF32</f>
        <v>0</v>
      </c>
      <c r="AF35" s="817"/>
      <c r="AG35" s="196">
        <f>AG32</f>
        <v>0</v>
      </c>
      <c r="AH35" s="196">
        <f>AH32</f>
        <v>0</v>
      </c>
      <c r="AI35" s="816">
        <f>AI32+AJ32</f>
        <v>1</v>
      </c>
      <c r="AJ35" s="817"/>
      <c r="AK35" s="826"/>
      <c r="AL35" s="827"/>
      <c r="AM35" s="827"/>
      <c r="AN35" s="827"/>
      <c r="AO35" s="828"/>
      <c r="AP35" s="3"/>
      <c r="AQ35" s="165">
        <f>+Y32+AC35+AG35</f>
        <v>0</v>
      </c>
      <c r="AR35" s="165">
        <f>+Z32+AD35+AH35</f>
        <v>2</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09" priority="3">
      <formula>$AQ11=2</formula>
    </cfRule>
  </conditionalFormatting>
  <conditionalFormatting sqref="Y11:AF30">
    <cfRule type="expression" dxfId="208" priority="2">
      <formula>$AQ11=3</formula>
    </cfRule>
  </conditionalFormatting>
  <conditionalFormatting sqref="AC11:AJ30">
    <cfRule type="expression" dxfId="207" priority="1">
      <formula>$AQ11=1</formula>
    </cfRule>
  </conditionalFormatting>
  <dataValidations count="1">
    <dataValidation type="list" allowBlank="1" showInputMessage="1" showErrorMessage="1" sqref="R11:T30 N11:O30" xr:uid="{9EA78EDE-AC48-4239-AA48-47AA5720901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4482A04-10F8-4172-8E1A-EBD6234D4E8D}">
          <x14:formula1>
            <xm:f>'(参考)リスト'!$F$16:$F$21</xm:f>
          </x14:formula1>
          <xm:sqref>W11:X30</xm:sqref>
        </x14:dataValidation>
        <x14:dataValidation type="list" allowBlank="1" showInputMessage="1" showErrorMessage="1" xr:uid="{4D284F24-ACE7-4232-BD78-51B93A3D573D}">
          <x14:formula1>
            <xm:f>'(参考)リスト'!$B$16:$B$20</xm:f>
          </x14:formula1>
          <xm:sqref>L11:M30</xm:sqref>
        </x14:dataValidation>
        <x14:dataValidation type="list" allowBlank="1" showInputMessage="1" showErrorMessage="1" xr:uid="{60422297-3AD7-49FC-81B3-50A064FCCF45}">
          <x14:formula1>
            <xm:f>'(参考)リスト'!$G$16:$G$20</xm:f>
          </x14:formula1>
          <xm:sqref>U11:V30</xm:sqref>
        </x14:dataValidation>
        <x14:dataValidation type="list" allowBlank="1" showInputMessage="1" showErrorMessage="1" xr:uid="{2EBA39E1-1783-4F31-8C09-B54196D2F8AB}">
          <x14:formula1>
            <xm:f>'(参考)リスト'!$D$16:$D$18</xm:f>
          </x14:formula1>
          <xm:sqref>P11:Q30</xm:sqref>
        </x14:dataValidation>
      </x14:dataValidations>
    </ext>
  </extLst>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B635B-F785-43ED-8C38-A65D798DC905}">
  <dimension ref="B1:CH52"/>
  <sheetViews>
    <sheetView showGridLines="0" showZeros="0" view="pageBreakPreview" zoomScale="90" zoomScaleNormal="100" zoomScaleSheetLayoutView="90" workbookViewId="0">
      <selection activeCell="L22" sqref="L22:M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S040</v>
      </c>
      <c r="AW5" s="164">
        <f>R7</f>
        <v>6.2</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4.8</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712</v>
      </c>
      <c r="O7" s="795"/>
      <c r="P7" s="791" t="s">
        <v>475</v>
      </c>
      <c r="Q7" s="793"/>
      <c r="R7" s="796">
        <v>6.2</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1597</v>
      </c>
      <c r="O12" s="803"/>
      <c r="P12" s="802" t="s">
        <v>1595</v>
      </c>
      <c r="Q12" s="803"/>
      <c r="R12" s="274" t="s">
        <v>1609</v>
      </c>
      <c r="S12" s="274"/>
      <c r="T12" s="274"/>
      <c r="U12" s="794" t="s">
        <v>782</v>
      </c>
      <c r="V12" s="804"/>
      <c r="W12" s="794" t="s">
        <v>790</v>
      </c>
      <c r="X12" s="795"/>
      <c r="Y12" s="196"/>
      <c r="Z12" s="195"/>
      <c r="AA12" s="195"/>
      <c r="AB12" s="195"/>
      <c r="AC12" s="224"/>
      <c r="AD12" s="224"/>
      <c r="AE12" s="224"/>
      <c r="AF12" s="224"/>
      <c r="AG12" s="224"/>
      <c r="AH12" s="224"/>
      <c r="AI12" s="224"/>
      <c r="AJ12" s="224"/>
      <c r="AK12" s="787" t="s">
        <v>1608</v>
      </c>
      <c r="AL12" s="788"/>
      <c r="AM12" s="788"/>
      <c r="AN12" s="789"/>
      <c r="AO12" s="790"/>
      <c r="AP12" s="3"/>
      <c r="AQ12" s="223">
        <f t="shared" ref="AQ12:AQ30" si="5">IF(P12="材質劣化",2,IF(P12="漏水",3,1))</f>
        <v>1</v>
      </c>
    </row>
    <row r="13" spans="2:86" ht="12" customHeight="1" x14ac:dyDescent="0.15">
      <c r="B13" s="488"/>
      <c r="C13" s="764"/>
      <c r="D13" s="762"/>
      <c r="E13" s="762"/>
      <c r="F13" s="762"/>
      <c r="G13" s="762"/>
      <c r="H13" s="762"/>
      <c r="I13" s="762"/>
      <c r="J13" s="763"/>
      <c r="K13" s="241">
        <v>3</v>
      </c>
      <c r="L13" s="802" t="s">
        <v>1591</v>
      </c>
      <c r="M13" s="803"/>
      <c r="N13" s="802" t="s">
        <v>1597</v>
      </c>
      <c r="O13" s="803"/>
      <c r="P13" s="802" t="s">
        <v>1599</v>
      </c>
      <c r="Q13" s="803"/>
      <c r="R13" s="274" t="s">
        <v>1598</v>
      </c>
      <c r="S13" s="274"/>
      <c r="T13" s="274"/>
      <c r="U13" s="794" t="s">
        <v>776</v>
      </c>
      <c r="V13" s="804"/>
      <c r="W13" s="794" t="s">
        <v>776</v>
      </c>
      <c r="X13" s="795"/>
      <c r="Y13" s="196"/>
      <c r="Z13" s="195"/>
      <c r="AA13" s="195"/>
      <c r="AB13" s="195"/>
      <c r="AC13" s="224"/>
      <c r="AD13" s="224"/>
      <c r="AE13" s="224"/>
      <c r="AF13" s="224"/>
      <c r="AG13" s="224"/>
      <c r="AH13" s="224"/>
      <c r="AI13" s="224"/>
      <c r="AJ13" s="224"/>
      <c r="AK13" s="787" t="s">
        <v>1608</v>
      </c>
      <c r="AL13" s="788"/>
      <c r="AM13" s="788"/>
      <c r="AN13" s="789"/>
      <c r="AO13" s="790"/>
      <c r="AP13" s="3"/>
      <c r="AQ13" s="223">
        <f t="shared" si="5"/>
        <v>2</v>
      </c>
    </row>
    <row r="14" spans="2:86" ht="12" customHeight="1" x14ac:dyDescent="0.15">
      <c r="B14" s="488"/>
      <c r="C14" s="764"/>
      <c r="D14" s="762"/>
      <c r="E14" s="762"/>
      <c r="F14" s="762"/>
      <c r="G14" s="762"/>
      <c r="H14" s="762"/>
      <c r="I14" s="762"/>
      <c r="J14" s="763"/>
      <c r="K14" s="241">
        <v>4</v>
      </c>
      <c r="L14" s="802" t="s">
        <v>1591</v>
      </c>
      <c r="M14" s="803"/>
      <c r="N14" s="802" t="s">
        <v>1597</v>
      </c>
      <c r="O14" s="803"/>
      <c r="P14" s="802" t="s">
        <v>1595</v>
      </c>
      <c r="Q14" s="803"/>
      <c r="R14" s="274" t="s">
        <v>1609</v>
      </c>
      <c r="S14" s="274"/>
      <c r="T14" s="274"/>
      <c r="U14" s="794" t="s">
        <v>782</v>
      </c>
      <c r="V14" s="804"/>
      <c r="W14" s="794" t="s">
        <v>790</v>
      </c>
      <c r="X14" s="795"/>
      <c r="Y14" s="196"/>
      <c r="Z14" s="195"/>
      <c r="AA14" s="195"/>
      <c r="AB14" s="195"/>
      <c r="AC14" s="224"/>
      <c r="AD14" s="224"/>
      <c r="AE14" s="224"/>
      <c r="AF14" s="224"/>
      <c r="AG14" s="224"/>
      <c r="AH14" s="224"/>
      <c r="AI14" s="224"/>
      <c r="AJ14" s="224"/>
      <c r="AK14" s="787" t="s">
        <v>1608</v>
      </c>
      <c r="AL14" s="788"/>
      <c r="AM14" s="788"/>
      <c r="AN14" s="846"/>
      <c r="AO14" s="847"/>
      <c r="AP14" s="3"/>
      <c r="AQ14" s="223">
        <f t="shared" si="5"/>
        <v>1</v>
      </c>
    </row>
    <row r="15" spans="2:86" ht="12" customHeight="1" x14ac:dyDescent="0.15">
      <c r="B15" s="488"/>
      <c r="C15" s="764"/>
      <c r="D15" s="762"/>
      <c r="E15" s="762"/>
      <c r="F15" s="762"/>
      <c r="G15" s="762"/>
      <c r="H15" s="762"/>
      <c r="I15" s="762"/>
      <c r="J15" s="763"/>
      <c r="K15" s="241">
        <v>5</v>
      </c>
      <c r="L15" s="802" t="s">
        <v>1591</v>
      </c>
      <c r="M15" s="803"/>
      <c r="N15" s="802" t="s">
        <v>1590</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v>4.8</v>
      </c>
      <c r="AK15" s="787" t="s">
        <v>1458</v>
      </c>
      <c r="AL15" s="788"/>
      <c r="AM15" s="788"/>
      <c r="AN15" s="789"/>
      <c r="AO15" s="790"/>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1590</v>
      </c>
      <c r="O16" s="803"/>
      <c r="P16" s="802" t="s">
        <v>1599</v>
      </c>
      <c r="Q16" s="803"/>
      <c r="R16" s="274" t="s">
        <v>1598</v>
      </c>
      <c r="S16" s="274"/>
      <c r="T16" s="274"/>
      <c r="U16" s="794" t="s">
        <v>62</v>
      </c>
      <c r="V16" s="804"/>
      <c r="W16" s="794" t="s">
        <v>62</v>
      </c>
      <c r="X16" s="795"/>
      <c r="Y16" s="196"/>
      <c r="Z16" s="195"/>
      <c r="AA16" s="195"/>
      <c r="AB16" s="195"/>
      <c r="AC16" s="224"/>
      <c r="AD16" s="224"/>
      <c r="AE16" s="224"/>
      <c r="AF16" s="224"/>
      <c r="AG16" s="224"/>
      <c r="AH16" s="224"/>
      <c r="AI16" s="224"/>
      <c r="AJ16" s="224"/>
      <c r="AK16" s="787" t="s">
        <v>1608</v>
      </c>
      <c r="AL16" s="788"/>
      <c r="AM16" s="788"/>
      <c r="AN16" s="846"/>
      <c r="AO16" s="847"/>
      <c r="AP16" s="3"/>
      <c r="AQ16" s="223">
        <f t="shared" si="5"/>
        <v>2</v>
      </c>
    </row>
    <row r="17" spans="2:43" ht="12" customHeight="1" x14ac:dyDescent="0.15">
      <c r="B17" s="488"/>
      <c r="C17" s="764"/>
      <c r="D17" s="762"/>
      <c r="E17" s="762"/>
      <c r="F17" s="762"/>
      <c r="G17" s="762"/>
      <c r="H17" s="762"/>
      <c r="I17" s="762"/>
      <c r="J17" s="763"/>
      <c r="K17" s="241">
        <v>7</v>
      </c>
      <c r="L17" s="802" t="s">
        <v>1601</v>
      </c>
      <c r="M17" s="803"/>
      <c r="N17" s="802" t="s">
        <v>1614</v>
      </c>
      <c r="O17" s="803"/>
      <c r="P17" s="802" t="s">
        <v>1599</v>
      </c>
      <c r="Q17" s="803"/>
      <c r="R17" s="274" t="s">
        <v>1598</v>
      </c>
      <c r="S17" s="274"/>
      <c r="T17" s="274"/>
      <c r="U17" s="794" t="s">
        <v>782</v>
      </c>
      <c r="V17" s="804"/>
      <c r="W17" s="794" t="s">
        <v>1304</v>
      </c>
      <c r="X17" s="795"/>
      <c r="Y17" s="196"/>
      <c r="Z17" s="195"/>
      <c r="AA17" s="195"/>
      <c r="AB17" s="195"/>
      <c r="AC17" s="224"/>
      <c r="AD17" s="224"/>
      <c r="AE17" s="224"/>
      <c r="AF17" s="224"/>
      <c r="AG17" s="224"/>
      <c r="AH17" s="224"/>
      <c r="AI17" s="224"/>
      <c r="AJ17" s="224"/>
      <c r="AK17" s="805" t="s">
        <v>1461</v>
      </c>
      <c r="AL17" s="806"/>
      <c r="AM17" s="806"/>
      <c r="AN17" s="807"/>
      <c r="AO17" s="808"/>
      <c r="AP17" s="3"/>
      <c r="AQ17" s="223">
        <f t="shared" si="5"/>
        <v>2</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4.8</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06" priority="3">
      <formula>$AQ11=2</formula>
    </cfRule>
  </conditionalFormatting>
  <conditionalFormatting sqref="Y11:AF30">
    <cfRule type="expression" dxfId="205" priority="2">
      <formula>$AQ11=3</formula>
    </cfRule>
  </conditionalFormatting>
  <conditionalFormatting sqref="AC11:AJ30">
    <cfRule type="expression" dxfId="204" priority="1">
      <formula>$AQ11=1</formula>
    </cfRule>
  </conditionalFormatting>
  <dataValidations count="1">
    <dataValidation type="list" allowBlank="1" showInputMessage="1" showErrorMessage="1" sqref="N11:O30 R11:T30" xr:uid="{01E12860-CE3A-43FD-8144-9E4DF157E06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876C746-BF65-4473-9308-E9BFF2766FF4}">
          <x14:formula1>
            <xm:f>'(参考)リスト'!$D$16:$D$18</xm:f>
          </x14:formula1>
          <xm:sqref>P11:Q30</xm:sqref>
        </x14:dataValidation>
        <x14:dataValidation type="list" allowBlank="1" showInputMessage="1" showErrorMessage="1" xr:uid="{39BCC1D6-5DCA-4CB8-B126-62105832EA0B}">
          <x14:formula1>
            <xm:f>'(参考)リスト'!$G$16:$G$20</xm:f>
          </x14:formula1>
          <xm:sqref>U11:V30</xm:sqref>
        </x14:dataValidation>
        <x14:dataValidation type="list" allowBlank="1" showInputMessage="1" showErrorMessage="1" xr:uid="{12BBD3C5-F8B5-42B1-95FD-0ADBCD96C6FC}">
          <x14:formula1>
            <xm:f>'(参考)リスト'!$B$16:$B$20</xm:f>
          </x14:formula1>
          <xm:sqref>L11:M30</xm:sqref>
        </x14:dataValidation>
        <x14:dataValidation type="list" allowBlank="1" showInputMessage="1" showErrorMessage="1" xr:uid="{FA67493C-8C40-4170-B759-26850FC5E5A5}">
          <x14:formula1>
            <xm:f>'(参考)リスト'!$F$16:$F$21</xm:f>
          </x14:formula1>
          <xm:sqref>W11:X30</xm:sqref>
        </x14:dataValidation>
      </x14:dataValidations>
    </ext>
  </extLst>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250E0-EC1B-4938-B798-C79375E0C85D}">
  <dimension ref="B1:CH52"/>
  <sheetViews>
    <sheetView showGridLines="0" showZeros="0" view="pageBreakPreview" zoomScale="90" zoomScaleNormal="100" zoomScaleSheetLayoutView="90" workbookViewId="0">
      <selection activeCell="N28" sqref="N28:O2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S041</v>
      </c>
      <c r="AW5" s="164">
        <f>R7</f>
        <v>6.2</v>
      </c>
      <c r="AX5" s="165">
        <f>+Y32</f>
        <v>0</v>
      </c>
      <c r="AY5" s="165">
        <f>+Z32</f>
        <v>0</v>
      </c>
      <c r="AZ5" s="165">
        <f>+AA32</f>
        <v>0</v>
      </c>
      <c r="BA5" s="165">
        <f t="shared" ref="BA5" si="0">+AB32</f>
        <v>0</v>
      </c>
      <c r="BB5" s="165">
        <f>+AC32</f>
        <v>0</v>
      </c>
      <c r="BC5" s="165">
        <f t="shared" ref="BC5:BI5" si="1">+AD32</f>
        <v>0</v>
      </c>
      <c r="BD5" s="165">
        <f t="shared" si="1"/>
        <v>1</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1</v>
      </c>
      <c r="BP5" s="165">
        <f>+AG35</f>
        <v>0</v>
      </c>
      <c r="BQ5" s="165">
        <f>+AH35</f>
        <v>0</v>
      </c>
      <c r="BR5" s="165">
        <f>+AI35</f>
        <v>1</v>
      </c>
      <c r="BS5" s="190" t="str">
        <f>+Y36</f>
        <v>Ⅰ</v>
      </c>
      <c r="BT5" s="190" t="str">
        <f>+AC36</f>
        <v>Ⅱ</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0.23</v>
      </c>
      <c r="CD5" s="168">
        <f t="shared" si="4"/>
        <v>0</v>
      </c>
      <c r="CE5" s="168">
        <f t="shared" si="4"/>
        <v>0</v>
      </c>
      <c r="CF5" s="168">
        <f t="shared" si="4"/>
        <v>0</v>
      </c>
      <c r="CG5" s="168">
        <f t="shared" si="4"/>
        <v>0</v>
      </c>
      <c r="CH5" s="168">
        <f t="shared" si="4"/>
        <v>3.2</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714</v>
      </c>
      <c r="O7" s="795"/>
      <c r="P7" s="791" t="s">
        <v>475</v>
      </c>
      <c r="Q7" s="793"/>
      <c r="R7" s="796">
        <v>6.2</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517</v>
      </c>
      <c r="O11" s="803"/>
      <c r="P11" s="802" t="s">
        <v>351</v>
      </c>
      <c r="Q11" s="803"/>
      <c r="R11" s="274" t="s">
        <v>357</v>
      </c>
      <c r="S11" s="274"/>
      <c r="T11" s="274"/>
      <c r="U11" s="794" t="s">
        <v>782</v>
      </c>
      <c r="V11" s="804"/>
      <c r="W11" s="794" t="s">
        <v>781</v>
      </c>
      <c r="X11" s="795"/>
      <c r="Y11" s="196"/>
      <c r="Z11" s="195"/>
      <c r="AA11" s="195"/>
      <c r="AB11" s="195"/>
      <c r="AC11" s="224"/>
      <c r="AD11" s="224"/>
      <c r="AE11" s="224">
        <v>0.23</v>
      </c>
      <c r="AF11" s="224"/>
      <c r="AG11" s="224"/>
      <c r="AH11" s="224"/>
      <c r="AI11" s="224"/>
      <c r="AJ11" s="224"/>
      <c r="AK11" s="787" t="s">
        <v>785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511</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846</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511</v>
      </c>
      <c r="O13" s="803"/>
      <c r="P13" s="802" t="s">
        <v>352</v>
      </c>
      <c r="Q13" s="803"/>
      <c r="R13" s="274" t="s">
        <v>352</v>
      </c>
      <c r="S13" s="274"/>
      <c r="T13" s="274"/>
      <c r="U13" s="794" t="s">
        <v>782</v>
      </c>
      <c r="V13" s="804"/>
      <c r="W13" s="794" t="s">
        <v>790</v>
      </c>
      <c r="X13" s="795"/>
      <c r="Y13" s="196"/>
      <c r="Z13" s="195"/>
      <c r="AA13" s="195"/>
      <c r="AB13" s="195"/>
      <c r="AC13" s="224"/>
      <c r="AD13" s="224"/>
      <c r="AE13" s="224"/>
      <c r="AF13" s="224"/>
      <c r="AG13" s="224"/>
      <c r="AH13" s="224"/>
      <c r="AI13" s="224"/>
      <c r="AJ13" s="224">
        <v>3.2</v>
      </c>
      <c r="AK13" s="805" t="s">
        <v>1287</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511</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805" t="s">
        <v>846</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350</v>
      </c>
      <c r="M15" s="803"/>
      <c r="N15" s="802" t="s">
        <v>376</v>
      </c>
      <c r="O15" s="803"/>
      <c r="P15" s="802" t="s">
        <v>351</v>
      </c>
      <c r="Q15" s="803"/>
      <c r="R15" s="274" t="s">
        <v>559</v>
      </c>
      <c r="S15" s="274"/>
      <c r="T15" s="274"/>
      <c r="U15" s="794" t="s">
        <v>782</v>
      </c>
      <c r="V15" s="804"/>
      <c r="W15" s="794" t="s">
        <v>1304</v>
      </c>
      <c r="X15" s="795"/>
      <c r="Y15" s="196"/>
      <c r="Z15" s="195"/>
      <c r="AA15" s="195"/>
      <c r="AB15" s="195"/>
      <c r="AC15" s="224"/>
      <c r="AD15" s="224"/>
      <c r="AE15" s="224"/>
      <c r="AF15" s="224"/>
      <c r="AG15" s="224"/>
      <c r="AH15" s="224"/>
      <c r="AI15" s="224"/>
      <c r="AJ15" s="224"/>
      <c r="AK15" s="805" t="s">
        <v>795</v>
      </c>
      <c r="AL15" s="806"/>
      <c r="AM15" s="806"/>
      <c r="AN15" s="807"/>
      <c r="AO15" s="808"/>
      <c r="AP15" s="3"/>
      <c r="AQ15" s="223">
        <f t="shared" si="5"/>
        <v>2</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0.23</v>
      </c>
      <c r="AF31" s="225">
        <f t="shared" si="6"/>
        <v>0</v>
      </c>
      <c r="AG31" s="225">
        <f t="shared" si="6"/>
        <v>0</v>
      </c>
      <c r="AH31" s="225">
        <f t="shared" si="6"/>
        <v>0</v>
      </c>
      <c r="AI31" s="225">
        <f t="shared" si="6"/>
        <v>0</v>
      </c>
      <c r="AJ31" s="225">
        <f t="shared" si="6"/>
        <v>3.2</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1</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Ⅱa</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03" priority="3">
      <formula>$AQ11=2</formula>
    </cfRule>
  </conditionalFormatting>
  <conditionalFormatting sqref="Y11:AF30">
    <cfRule type="expression" dxfId="202" priority="2">
      <formula>$AQ11=3</formula>
    </cfRule>
  </conditionalFormatting>
  <conditionalFormatting sqref="AC11:AJ30">
    <cfRule type="expression" dxfId="201" priority="1">
      <formula>$AQ11=1</formula>
    </cfRule>
  </conditionalFormatting>
  <dataValidations count="1">
    <dataValidation type="list" allowBlank="1" showInputMessage="1" showErrorMessage="1" sqref="N11:O30 R11:T30" xr:uid="{4AA5FAB3-6C22-44AB-96EE-06F00FC3D94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0695073-A781-476E-B061-37375F57A5F7}">
          <x14:formula1>
            <xm:f>'(参考)リスト'!$F$16:$F$21</xm:f>
          </x14:formula1>
          <xm:sqref>W11:X30</xm:sqref>
        </x14:dataValidation>
        <x14:dataValidation type="list" allowBlank="1" showInputMessage="1" showErrorMessage="1" xr:uid="{A3446E2E-B7EB-4983-8502-291C72B8A86C}">
          <x14:formula1>
            <xm:f>'(参考)リスト'!$B$16:$B$20</xm:f>
          </x14:formula1>
          <xm:sqref>L11:M30</xm:sqref>
        </x14:dataValidation>
        <x14:dataValidation type="list" allowBlank="1" showInputMessage="1" showErrorMessage="1" xr:uid="{13A7DF43-F54F-432B-8D18-DC052BB21EF5}">
          <x14:formula1>
            <xm:f>'(参考)リスト'!$G$16:$G$20</xm:f>
          </x14:formula1>
          <xm:sqref>U11:V30</xm:sqref>
        </x14:dataValidation>
        <x14:dataValidation type="list" allowBlank="1" showInputMessage="1" showErrorMessage="1" xr:uid="{76CB70B7-D35C-43E4-B9C4-275BDF52C951}">
          <x14:formula1>
            <xm:f>'(参考)リスト'!$D$16:$D$18</xm:f>
          </x14:formula1>
          <xm:sqref>P11:Q30</xm:sqref>
        </x14:dataValidation>
      </x14:dataValidations>
    </ext>
  </extLst>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8B7BF-E250-49B9-8741-DDB88D1EF0B4}">
  <dimension ref="B1:CH52"/>
  <sheetViews>
    <sheetView showGridLines="0" showZeros="0" view="pageBreakPreview" zoomScale="90" zoomScaleNormal="100" zoomScaleSheetLayoutView="90" workbookViewId="0">
      <selection activeCell="N22" sqref="N22:O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S042</v>
      </c>
      <c r="AW5" s="164">
        <f>R7</f>
        <v>5.7</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715</v>
      </c>
      <c r="O7" s="795"/>
      <c r="P7" s="791" t="s">
        <v>475</v>
      </c>
      <c r="Q7" s="793"/>
      <c r="R7" s="796">
        <v>5.7</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511</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00" priority="3">
      <formula>$AQ11=2</formula>
    </cfRule>
  </conditionalFormatting>
  <conditionalFormatting sqref="Y11:AF30">
    <cfRule type="expression" dxfId="199" priority="2">
      <formula>$AQ11=3</formula>
    </cfRule>
  </conditionalFormatting>
  <conditionalFormatting sqref="AC11:AJ30">
    <cfRule type="expression" dxfId="198" priority="1">
      <formula>$AQ11=1</formula>
    </cfRule>
  </conditionalFormatting>
  <dataValidations count="1">
    <dataValidation type="list" allowBlank="1" showInputMessage="1" showErrorMessage="1" sqref="N11:O30 R11:T30" xr:uid="{D7271604-87C3-4705-8637-568C1FDB22C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A48C47D-E208-4247-94AC-172027D2316B}">
          <x14:formula1>
            <xm:f>'(参考)リスト'!$D$16:$D$18</xm:f>
          </x14:formula1>
          <xm:sqref>P11:Q30</xm:sqref>
        </x14:dataValidation>
        <x14:dataValidation type="list" allowBlank="1" showInputMessage="1" showErrorMessage="1" xr:uid="{FB12E9CA-4CC8-48C7-B811-CC5F176DBDD7}">
          <x14:formula1>
            <xm:f>'(参考)リスト'!$G$16:$G$20</xm:f>
          </x14:formula1>
          <xm:sqref>U11:V30</xm:sqref>
        </x14:dataValidation>
        <x14:dataValidation type="list" allowBlank="1" showInputMessage="1" showErrorMessage="1" xr:uid="{EC6E3D06-BEB3-4D9E-8926-01102A35ED00}">
          <x14:formula1>
            <xm:f>'(参考)リスト'!$B$16:$B$20</xm:f>
          </x14:formula1>
          <xm:sqref>L11:M30</xm:sqref>
        </x14:dataValidation>
        <x14:dataValidation type="list" allowBlank="1" showInputMessage="1" showErrorMessage="1" xr:uid="{185B602A-E008-4D6F-9BBD-DFB58A476234}">
          <x14:formula1>
            <xm:f>'(参考)リスト'!$F$16:$F$21</xm:f>
          </x14:formula1>
          <xm:sqref>W11:X30</xm:sqref>
        </x14:dataValidation>
      </x14:dataValidations>
    </ext>
  </extLst>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27189-77AA-4728-8E94-998FC72195B5}">
  <dimension ref="B1:CH52"/>
  <sheetViews>
    <sheetView showGridLines="0" showZeros="0" view="pageBreakPreview" zoomScale="90" zoomScaleNormal="100" zoomScaleSheetLayoutView="90" workbookViewId="0">
      <selection activeCell="L19" sqref="L19:M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S043</v>
      </c>
      <c r="AW5" s="164">
        <f>R7</f>
        <v>6.1</v>
      </c>
      <c r="AX5" s="165">
        <f>+Y32</f>
        <v>0</v>
      </c>
      <c r="AY5" s="165">
        <f>+Z32</f>
        <v>0</v>
      </c>
      <c r="AZ5" s="165">
        <f>+AA32</f>
        <v>0</v>
      </c>
      <c r="BA5" s="165">
        <f t="shared" ref="BA5" si="0">+AB32</f>
        <v>0</v>
      </c>
      <c r="BB5" s="165">
        <f>+AC32</f>
        <v>0</v>
      </c>
      <c r="BC5" s="165">
        <f t="shared" ref="BC5:BI5" si="1">+AD32</f>
        <v>1</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1</v>
      </c>
      <c r="BO5" s="165">
        <f t="shared" si="3"/>
        <v>0</v>
      </c>
      <c r="BP5" s="165">
        <f>+AG35</f>
        <v>0</v>
      </c>
      <c r="BQ5" s="165">
        <f>+AH35</f>
        <v>0</v>
      </c>
      <c r="BR5" s="165">
        <f>+AI35</f>
        <v>0</v>
      </c>
      <c r="BS5" s="190" t="str">
        <f>+Y36</f>
        <v>Ⅰ</v>
      </c>
      <c r="BT5" s="190" t="str">
        <f>+AC36</f>
        <v>Ⅲ</v>
      </c>
      <c r="BU5" s="190" t="str">
        <f>+AG36</f>
        <v>Ⅰ</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0.13</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716</v>
      </c>
      <c r="O7" s="795"/>
      <c r="P7" s="791" t="s">
        <v>475</v>
      </c>
      <c r="Q7" s="793"/>
      <c r="R7" s="796">
        <v>6.1</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513</v>
      </c>
      <c r="O11" s="803"/>
      <c r="P11" s="802" t="s">
        <v>351</v>
      </c>
      <c r="Q11" s="803"/>
      <c r="R11" s="274" t="s">
        <v>559</v>
      </c>
      <c r="S11" s="274"/>
      <c r="T11" s="274"/>
      <c r="U11" s="794" t="s">
        <v>62</v>
      </c>
      <c r="V11" s="804"/>
      <c r="W11" s="794" t="s">
        <v>62</v>
      </c>
      <c r="X11" s="795"/>
      <c r="Y11" s="196"/>
      <c r="Z11" s="195"/>
      <c r="AA11" s="195"/>
      <c r="AB11" s="195"/>
      <c r="AC11" s="224"/>
      <c r="AD11" s="224">
        <v>0.13</v>
      </c>
      <c r="AE11" s="224"/>
      <c r="AF11" s="224"/>
      <c r="AG11" s="224"/>
      <c r="AH11" s="224"/>
      <c r="AI11" s="224"/>
      <c r="AJ11" s="224"/>
      <c r="AK11" s="787" t="s">
        <v>795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350</v>
      </c>
      <c r="M12" s="803"/>
      <c r="N12" s="802" t="s">
        <v>375</v>
      </c>
      <c r="O12" s="803"/>
      <c r="P12" s="802" t="s">
        <v>351</v>
      </c>
      <c r="Q12" s="803"/>
      <c r="R12" s="274" t="s">
        <v>559</v>
      </c>
      <c r="S12" s="274"/>
      <c r="T12" s="274"/>
      <c r="U12" s="794" t="s">
        <v>782</v>
      </c>
      <c r="V12" s="804"/>
      <c r="W12" s="794" t="s">
        <v>1304</v>
      </c>
      <c r="X12" s="795"/>
      <c r="Y12" s="196"/>
      <c r="Z12" s="195"/>
      <c r="AA12" s="195"/>
      <c r="AB12" s="195"/>
      <c r="AC12" s="224"/>
      <c r="AD12" s="224"/>
      <c r="AE12" s="224"/>
      <c r="AF12" s="224"/>
      <c r="AG12" s="224"/>
      <c r="AH12" s="224"/>
      <c r="AI12" s="224"/>
      <c r="AJ12" s="224"/>
      <c r="AK12" s="805" t="s">
        <v>1356</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350</v>
      </c>
      <c r="M13" s="803"/>
      <c r="N13" s="802" t="s">
        <v>373</v>
      </c>
      <c r="O13" s="803"/>
      <c r="P13" s="802" t="s">
        <v>351</v>
      </c>
      <c r="Q13" s="803"/>
      <c r="R13" s="274" t="s">
        <v>559</v>
      </c>
      <c r="S13" s="274"/>
      <c r="T13" s="274"/>
      <c r="U13" s="794" t="s">
        <v>782</v>
      </c>
      <c r="V13" s="804"/>
      <c r="W13" s="794" t="s">
        <v>1304</v>
      </c>
      <c r="X13" s="795"/>
      <c r="Y13" s="196"/>
      <c r="Z13" s="195"/>
      <c r="AA13" s="195"/>
      <c r="AB13" s="195"/>
      <c r="AC13" s="224"/>
      <c r="AD13" s="224"/>
      <c r="AE13" s="224"/>
      <c r="AF13" s="224"/>
      <c r="AG13" s="224"/>
      <c r="AH13" s="224"/>
      <c r="AI13" s="224"/>
      <c r="AJ13" s="224"/>
      <c r="AK13" s="805" t="s">
        <v>795</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350</v>
      </c>
      <c r="M14" s="803"/>
      <c r="N14" s="802" t="s">
        <v>373</v>
      </c>
      <c r="O14" s="803"/>
      <c r="P14" s="802" t="s">
        <v>351</v>
      </c>
      <c r="Q14" s="803"/>
      <c r="R14" s="274" t="s">
        <v>559</v>
      </c>
      <c r="S14" s="274"/>
      <c r="T14" s="274"/>
      <c r="U14" s="794" t="s">
        <v>782</v>
      </c>
      <c r="V14" s="804"/>
      <c r="W14" s="794" t="s">
        <v>1304</v>
      </c>
      <c r="X14" s="795"/>
      <c r="Y14" s="196"/>
      <c r="Z14" s="195"/>
      <c r="AA14" s="195"/>
      <c r="AB14" s="195"/>
      <c r="AC14" s="224"/>
      <c r="AD14" s="224"/>
      <c r="AE14" s="224"/>
      <c r="AF14" s="224"/>
      <c r="AG14" s="224"/>
      <c r="AH14" s="224"/>
      <c r="AI14" s="224"/>
      <c r="AJ14" s="224"/>
      <c r="AK14" s="805" t="s">
        <v>795</v>
      </c>
      <c r="AL14" s="806"/>
      <c r="AM14" s="806"/>
      <c r="AN14" s="807"/>
      <c r="AO14" s="808"/>
      <c r="AP14" s="3"/>
      <c r="AQ14" s="223">
        <f t="shared" si="5"/>
        <v>2</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0.13</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1</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1</v>
      </c>
      <c r="AE35" s="816">
        <f>AE32+AF32</f>
        <v>0</v>
      </c>
      <c r="AF35" s="817"/>
      <c r="AG35" s="196">
        <f>AG32</f>
        <v>0</v>
      </c>
      <c r="AH35" s="196">
        <f>AH32</f>
        <v>0</v>
      </c>
      <c r="AI35" s="816">
        <f>AI32+AJ32</f>
        <v>0</v>
      </c>
      <c r="AJ35" s="817"/>
      <c r="AK35" s="826"/>
      <c r="AL35" s="827"/>
      <c r="AM35" s="827"/>
      <c r="AN35" s="827"/>
      <c r="AO35" s="828"/>
      <c r="AP35" s="3"/>
      <c r="AQ35" s="165">
        <f>+Y32+AC35+AG35</f>
        <v>0</v>
      </c>
      <c r="AR35" s="165">
        <f>+Z32+AD35+AH35</f>
        <v>1</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362</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97" priority="3">
      <formula>$AQ11=2</formula>
    </cfRule>
  </conditionalFormatting>
  <conditionalFormatting sqref="Y11:AF30">
    <cfRule type="expression" dxfId="196" priority="2">
      <formula>$AQ11=3</formula>
    </cfRule>
  </conditionalFormatting>
  <conditionalFormatting sqref="AC11:AJ30">
    <cfRule type="expression" dxfId="195" priority="1">
      <formula>$AQ11=1</formula>
    </cfRule>
  </conditionalFormatting>
  <dataValidations count="1">
    <dataValidation type="list" allowBlank="1" showInputMessage="1" showErrorMessage="1" sqref="N11:O30 R11:T30" xr:uid="{F6FFB22B-0F12-491F-B37D-E98834DD6BD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02F0D8-160D-4B42-8692-B7F5D93B3CEF}">
          <x14:formula1>
            <xm:f>'(参考)リスト'!$F$16:$F$21</xm:f>
          </x14:formula1>
          <xm:sqref>W11:X30</xm:sqref>
        </x14:dataValidation>
        <x14:dataValidation type="list" allowBlank="1" showInputMessage="1" showErrorMessage="1" xr:uid="{A59B4EAD-D9E0-40EF-B5AC-C09D9868C2DB}">
          <x14:formula1>
            <xm:f>'(参考)リスト'!$B$16:$B$20</xm:f>
          </x14:formula1>
          <xm:sqref>L11:M30</xm:sqref>
        </x14:dataValidation>
        <x14:dataValidation type="list" allowBlank="1" showInputMessage="1" showErrorMessage="1" xr:uid="{F4B3369C-A31C-4FB4-B0E4-C1EAEF6E56A8}">
          <x14:formula1>
            <xm:f>'(参考)リスト'!$G$16:$G$20</xm:f>
          </x14:formula1>
          <xm:sqref>U11:V30</xm:sqref>
        </x14:dataValidation>
        <x14:dataValidation type="list" allowBlank="1" showInputMessage="1" showErrorMessage="1" xr:uid="{4EF16002-8589-4BFD-8857-68A3C63940B2}">
          <x14:formula1>
            <xm:f>'(参考)リスト'!$D$16:$D$18</xm:f>
          </x14:formula1>
          <xm:sqref>P11:Q30</xm:sqref>
        </x14:dataValidation>
      </x14:dataValidations>
    </ext>
  </extLst>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79A3A-5FF3-4E9D-BE59-7D577CC3B5EB}">
  <dimension ref="B1:CH52"/>
  <sheetViews>
    <sheetView showGridLines="0" showZeros="0" view="pageBreakPreview" zoomScale="90" zoomScaleNormal="100" zoomScaleSheetLayoutView="90" workbookViewId="0">
      <selection activeCell="N18" sqref="N18:O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S044</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1358</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94" priority="3">
      <formula>$AQ11=2</formula>
    </cfRule>
  </conditionalFormatting>
  <conditionalFormatting sqref="Y11:AF30">
    <cfRule type="expression" dxfId="193" priority="2">
      <formula>$AQ11=3</formula>
    </cfRule>
  </conditionalFormatting>
  <conditionalFormatting sqref="AC11:AJ30">
    <cfRule type="expression" dxfId="192" priority="1">
      <formula>$AQ11=1</formula>
    </cfRule>
  </conditionalFormatting>
  <dataValidations count="1">
    <dataValidation type="list" allowBlank="1" showInputMessage="1" showErrorMessage="1" sqref="N11:O30 R11:T30" xr:uid="{229EF7D5-C48B-46AF-A45C-F28951D4DA5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9F3A9D2-0CE7-4643-9593-8745AC68EFEA}">
          <x14:formula1>
            <xm:f>'(参考)リスト'!$D$16:$D$18</xm:f>
          </x14:formula1>
          <xm:sqref>P11:Q30</xm:sqref>
        </x14:dataValidation>
        <x14:dataValidation type="list" allowBlank="1" showInputMessage="1" showErrorMessage="1" xr:uid="{4B06B14A-740B-4715-8A11-4BFC1157D9A8}">
          <x14:formula1>
            <xm:f>'(参考)リスト'!$G$16:$G$20</xm:f>
          </x14:formula1>
          <xm:sqref>U11:V30</xm:sqref>
        </x14:dataValidation>
        <x14:dataValidation type="list" allowBlank="1" showInputMessage="1" showErrorMessage="1" xr:uid="{015A585E-1257-4EF3-98AD-D1CA4E378259}">
          <x14:formula1>
            <xm:f>'(参考)リスト'!$B$16:$B$20</xm:f>
          </x14:formula1>
          <xm:sqref>L11:M30</xm:sqref>
        </x14:dataValidation>
        <x14:dataValidation type="list" allowBlank="1" showInputMessage="1" showErrorMessage="1" xr:uid="{2D09803D-48E6-4C2D-935E-B5AE9B8ED865}">
          <x14:formula1>
            <xm:f>'(参考)リスト'!$F$16:$F$21</xm:f>
          </x14:formula1>
          <xm:sqref>W11:X30</xm:sqref>
        </x14:dataValidation>
      </x14:dataValidations>
    </ext>
  </extLst>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0203A-2A4A-4230-91AA-47002AB322E3}">
  <dimension ref="B1:CH52"/>
  <sheetViews>
    <sheetView showGridLines="0" showZeros="0" view="pageBreakPreview" zoomScale="90" zoomScaleNormal="100" zoomScaleSheetLayoutView="90" workbookViewId="0">
      <selection activeCell="P22" sqref="P22:Q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S045</v>
      </c>
      <c r="AW5" s="164">
        <f>R7</f>
        <v>10.5</v>
      </c>
      <c r="AX5" s="165">
        <f>+Y32</f>
        <v>0</v>
      </c>
      <c r="AY5" s="165">
        <f>+Z32</f>
        <v>0</v>
      </c>
      <c r="AZ5" s="165">
        <f>+AA32</f>
        <v>0</v>
      </c>
      <c r="BA5" s="165">
        <f t="shared" ref="BA5" si="0">+AB32</f>
        <v>0</v>
      </c>
      <c r="BB5" s="165">
        <f>+AC32</f>
        <v>0</v>
      </c>
      <c r="BC5" s="165">
        <f t="shared" ref="BC5:BI5" si="1">+AD32</f>
        <v>0</v>
      </c>
      <c r="BD5" s="165">
        <f t="shared" si="1"/>
        <v>0</v>
      </c>
      <c r="BE5" s="165">
        <f t="shared" si="1"/>
        <v>1</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1</v>
      </c>
      <c r="BP5" s="165">
        <f>+AG35</f>
        <v>0</v>
      </c>
      <c r="BQ5" s="165">
        <f>+AH35</f>
        <v>0</v>
      </c>
      <c r="BR5" s="165">
        <f>+AI35</f>
        <v>0</v>
      </c>
      <c r="BS5" s="190" t="str">
        <f>+Y36</f>
        <v>Ⅰ</v>
      </c>
      <c r="BT5" s="190" t="str">
        <f>+AC36</f>
        <v>Ⅱ</v>
      </c>
      <c r="BU5" s="190" t="str">
        <f>+AG36</f>
        <v>Ⅰ</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0.14000000000000001</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717</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517</v>
      </c>
      <c r="O11" s="803"/>
      <c r="P11" s="802" t="s">
        <v>351</v>
      </c>
      <c r="Q11" s="803"/>
      <c r="R11" s="274" t="s">
        <v>368</v>
      </c>
      <c r="S11" s="274"/>
      <c r="T11" s="274"/>
      <c r="U11" s="794" t="s">
        <v>782</v>
      </c>
      <c r="V11" s="804"/>
      <c r="W11" s="794" t="s">
        <v>790</v>
      </c>
      <c r="X11" s="795"/>
      <c r="Y11" s="196"/>
      <c r="Z11" s="195"/>
      <c r="AA11" s="195"/>
      <c r="AB11" s="195"/>
      <c r="AC11" s="224"/>
      <c r="AD11" s="224"/>
      <c r="AE11" s="224"/>
      <c r="AF11" s="224">
        <v>0.14000000000000001</v>
      </c>
      <c r="AG11" s="224"/>
      <c r="AH11" s="224"/>
      <c r="AI11" s="224"/>
      <c r="AJ11" s="224"/>
      <c r="AK11" s="787" t="s">
        <v>1260</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350</v>
      </c>
      <c r="M12" s="803"/>
      <c r="N12" s="802" t="s">
        <v>376</v>
      </c>
      <c r="O12" s="803"/>
      <c r="P12" s="802" t="s">
        <v>351</v>
      </c>
      <c r="Q12" s="803"/>
      <c r="R12" s="274" t="s">
        <v>559</v>
      </c>
      <c r="S12" s="274"/>
      <c r="T12" s="274"/>
      <c r="U12" s="794" t="s">
        <v>782</v>
      </c>
      <c r="V12" s="804"/>
      <c r="W12" s="794" t="s">
        <v>1304</v>
      </c>
      <c r="X12" s="795"/>
      <c r="Y12" s="196"/>
      <c r="Z12" s="195"/>
      <c r="AA12" s="195"/>
      <c r="AB12" s="195"/>
      <c r="AC12" s="224"/>
      <c r="AD12" s="224"/>
      <c r="AE12" s="224"/>
      <c r="AF12" s="224"/>
      <c r="AG12" s="224"/>
      <c r="AH12" s="224"/>
      <c r="AI12" s="224"/>
      <c r="AJ12" s="224"/>
      <c r="AK12" s="805" t="s">
        <v>1312</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0.14000000000000001</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1</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Ⅱb</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91" priority="3">
      <formula>$AQ11=2</formula>
    </cfRule>
  </conditionalFormatting>
  <conditionalFormatting sqref="Y11:AF30">
    <cfRule type="expression" dxfId="190" priority="2">
      <formula>$AQ11=3</formula>
    </cfRule>
  </conditionalFormatting>
  <conditionalFormatting sqref="AC11:AJ30">
    <cfRule type="expression" dxfId="189" priority="1">
      <formula>$AQ11=1</formula>
    </cfRule>
  </conditionalFormatting>
  <dataValidations count="1">
    <dataValidation type="list" allowBlank="1" showInputMessage="1" showErrorMessage="1" sqref="N11:O30 R11:T30" xr:uid="{937BEC64-CEF8-485C-AFA4-B3924136384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574D86B-0D9A-4E09-8761-619CB7EC1F97}">
          <x14:formula1>
            <xm:f>'(参考)リスト'!$F$16:$F$21</xm:f>
          </x14:formula1>
          <xm:sqref>W11:X30</xm:sqref>
        </x14:dataValidation>
        <x14:dataValidation type="list" allowBlank="1" showInputMessage="1" showErrorMessage="1" xr:uid="{9D6DEFAB-DF5A-4B87-B527-7C0A19EE8B38}">
          <x14:formula1>
            <xm:f>'(参考)リスト'!$B$16:$B$20</xm:f>
          </x14:formula1>
          <xm:sqref>L11:M30</xm:sqref>
        </x14:dataValidation>
        <x14:dataValidation type="list" allowBlank="1" showInputMessage="1" showErrorMessage="1" xr:uid="{52A9A13B-0896-4FB8-B049-0E670EE61980}">
          <x14:formula1>
            <xm:f>'(参考)リスト'!$G$16:$G$20</xm:f>
          </x14:formula1>
          <xm:sqref>U11:V30</xm:sqref>
        </x14:dataValidation>
        <x14:dataValidation type="list" allowBlank="1" showInputMessage="1" showErrorMessage="1" xr:uid="{3983129A-9CCE-4A89-9BA7-A581B78414B0}">
          <x14:formula1>
            <xm:f>'(参考)リスト'!$D$16:$D$18</xm:f>
          </x14:formula1>
          <xm:sqref>P11:Q30</xm:sqref>
        </x14:dataValidation>
      </x14:dataValidations>
    </ext>
  </extLst>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1104-040C-4A32-B9B7-9ABE8F0D62FC}">
  <dimension ref="B1:CH52"/>
  <sheetViews>
    <sheetView showGridLines="0" showZeros="0" view="pageBreakPreview" zoomScale="90" zoomScaleNormal="100" zoomScaleSheetLayoutView="90" workbookViewId="0">
      <selection activeCell="N16" sqref="N16:O16"/>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S046</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2.9</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718</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513</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511</v>
      </c>
      <c r="O12" s="803"/>
      <c r="P12" s="802" t="s">
        <v>352</v>
      </c>
      <c r="Q12" s="803"/>
      <c r="R12" s="274" t="s">
        <v>352</v>
      </c>
      <c r="S12" s="274"/>
      <c r="T12" s="274"/>
      <c r="U12" s="794" t="s">
        <v>782</v>
      </c>
      <c r="V12" s="804"/>
      <c r="W12" s="794" t="s">
        <v>790</v>
      </c>
      <c r="X12" s="795"/>
      <c r="Y12" s="196"/>
      <c r="Z12" s="195"/>
      <c r="AA12" s="195"/>
      <c r="AB12" s="195"/>
      <c r="AC12" s="224"/>
      <c r="AD12" s="224"/>
      <c r="AE12" s="224"/>
      <c r="AF12" s="224"/>
      <c r="AG12" s="224"/>
      <c r="AH12" s="224"/>
      <c r="AI12" s="224"/>
      <c r="AJ12" s="224">
        <v>2.9</v>
      </c>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805" t="s">
        <v>846</v>
      </c>
      <c r="AL13" s="806"/>
      <c r="AM13" s="806"/>
      <c r="AN13" s="807"/>
      <c r="AO13" s="808"/>
      <c r="AP13" s="3"/>
      <c r="AQ13" s="223">
        <f t="shared" si="5"/>
        <v>3</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2.9</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88" priority="3">
      <formula>$AQ11=2</formula>
    </cfRule>
  </conditionalFormatting>
  <conditionalFormatting sqref="Y11:AF30">
    <cfRule type="expression" dxfId="187" priority="2">
      <formula>$AQ11=3</formula>
    </cfRule>
  </conditionalFormatting>
  <conditionalFormatting sqref="AC11:AJ30">
    <cfRule type="expression" dxfId="186" priority="1">
      <formula>$AQ11=1</formula>
    </cfRule>
  </conditionalFormatting>
  <dataValidations count="1">
    <dataValidation type="list" allowBlank="1" showInputMessage="1" showErrorMessage="1" sqref="R11:T30 N11:O30" xr:uid="{7F6CA9AD-57F4-4368-8993-CD34010D1EF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F4FAB5D-7A75-4335-BE54-A7C9C0C3423E}">
          <x14:formula1>
            <xm:f>'(参考)リスト'!$D$16:$D$18</xm:f>
          </x14:formula1>
          <xm:sqref>P11:Q30</xm:sqref>
        </x14:dataValidation>
        <x14:dataValidation type="list" allowBlank="1" showInputMessage="1" showErrorMessage="1" xr:uid="{AC8E3428-2149-4ABE-B043-F8BBD2AB5672}">
          <x14:formula1>
            <xm:f>'(参考)リスト'!$G$16:$G$20</xm:f>
          </x14:formula1>
          <xm:sqref>U11:V30</xm:sqref>
        </x14:dataValidation>
        <x14:dataValidation type="list" allowBlank="1" showInputMessage="1" showErrorMessage="1" xr:uid="{C9F69D22-31FD-4522-9B5B-725732136219}">
          <x14:formula1>
            <xm:f>'(参考)リスト'!$B$16:$B$20</xm:f>
          </x14:formula1>
          <xm:sqref>L11:M30</xm:sqref>
        </x14:dataValidation>
        <x14:dataValidation type="list" allowBlank="1" showInputMessage="1" showErrorMessage="1" xr:uid="{B54A4FC9-9423-45EE-A399-ED58C24BA677}">
          <x14:formula1>
            <xm:f>'(参考)リスト'!$F$16:$F$21</xm:f>
          </x14:formula1>
          <xm:sqref>W11:X30</xm:sqref>
        </x14:dataValidation>
      </x14:dataValidations>
    </ext>
  </extLst>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D04CC-D721-497F-BC2F-806D6F0DBB71}">
  <dimension ref="B1:CH52"/>
  <sheetViews>
    <sheetView showGridLines="0" showZeros="0" view="pageBreakPreview" zoomScale="90" zoomScaleNormal="100" zoomScaleSheetLayoutView="90" workbookViewId="0">
      <selection activeCell="P17" sqref="P17:Q1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S047</v>
      </c>
      <c r="AW5" s="164">
        <f>R7</f>
        <v>10.5</v>
      </c>
      <c r="AX5" s="165">
        <f>+Y32</f>
        <v>0</v>
      </c>
      <c r="AY5" s="165">
        <f>+Z32</f>
        <v>0</v>
      </c>
      <c r="AZ5" s="165">
        <f>+AA32</f>
        <v>0</v>
      </c>
      <c r="BA5" s="165">
        <f t="shared" ref="BA5" si="0">+AB32</f>
        <v>0</v>
      </c>
      <c r="BB5" s="165">
        <f>+AC32</f>
        <v>0</v>
      </c>
      <c r="BC5" s="165">
        <f t="shared" ref="BC5:BI5" si="1">+AD32</f>
        <v>0</v>
      </c>
      <c r="BD5" s="165">
        <f t="shared" si="1"/>
        <v>0</v>
      </c>
      <c r="BE5" s="165">
        <f t="shared" si="1"/>
        <v>1</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1</v>
      </c>
      <c r="BP5" s="165">
        <f>+AG35</f>
        <v>0</v>
      </c>
      <c r="BQ5" s="165">
        <f>+AH35</f>
        <v>0</v>
      </c>
      <c r="BR5" s="165">
        <f>+AI35</f>
        <v>0</v>
      </c>
      <c r="BS5" s="190" t="str">
        <f>+Y36</f>
        <v>Ⅰ</v>
      </c>
      <c r="BT5" s="190" t="str">
        <f>+AC36</f>
        <v>Ⅱ</v>
      </c>
      <c r="BU5" s="190" t="str">
        <f>+AG36</f>
        <v>Ⅰ</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0.01</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719</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513</v>
      </c>
      <c r="O12" s="803"/>
      <c r="P12" s="802" t="s">
        <v>351</v>
      </c>
      <c r="Q12" s="803"/>
      <c r="R12" s="274" t="s">
        <v>357</v>
      </c>
      <c r="S12" s="274"/>
      <c r="T12" s="274"/>
      <c r="U12" s="794" t="s">
        <v>782</v>
      </c>
      <c r="V12" s="804"/>
      <c r="W12" s="794" t="s">
        <v>790</v>
      </c>
      <c r="X12" s="795"/>
      <c r="Y12" s="196"/>
      <c r="Z12" s="195"/>
      <c r="AA12" s="195"/>
      <c r="AB12" s="195"/>
      <c r="AC12" s="224"/>
      <c r="AD12" s="224"/>
      <c r="AE12" s="224"/>
      <c r="AF12" s="224">
        <v>0.01</v>
      </c>
      <c r="AG12" s="224"/>
      <c r="AH12" s="224"/>
      <c r="AI12" s="224"/>
      <c r="AJ12" s="224"/>
      <c r="AK12" s="787" t="s">
        <v>981</v>
      </c>
      <c r="AL12" s="788"/>
      <c r="AM12" s="788"/>
      <c r="AN12" s="789"/>
      <c r="AO12" s="790"/>
      <c r="AP12" s="3"/>
      <c r="AQ12" s="223">
        <f t="shared" ref="AQ12:AQ30" si="5">IF(P12="材質劣化",2,IF(P12="漏水",3,1))</f>
        <v>2</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0.01</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1</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Ⅱb</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85" priority="3">
      <formula>$AQ11=2</formula>
    </cfRule>
  </conditionalFormatting>
  <conditionalFormatting sqref="Y11:AF30">
    <cfRule type="expression" dxfId="184" priority="2">
      <formula>$AQ11=3</formula>
    </cfRule>
  </conditionalFormatting>
  <conditionalFormatting sqref="AC11:AJ30">
    <cfRule type="expression" dxfId="183" priority="1">
      <formula>$AQ11=1</formula>
    </cfRule>
  </conditionalFormatting>
  <dataValidations count="1">
    <dataValidation type="list" allowBlank="1" showInputMessage="1" showErrorMessage="1" sqref="R11:T30 N11:O30" xr:uid="{ADF73A16-C0B5-48F4-8849-1F3059EBCF3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009C0B8-A3F8-4460-9F19-514AA016721A}">
          <x14:formula1>
            <xm:f>'(参考)リスト'!$F$16:$F$21</xm:f>
          </x14:formula1>
          <xm:sqref>W11:X30</xm:sqref>
        </x14:dataValidation>
        <x14:dataValidation type="list" allowBlank="1" showInputMessage="1" showErrorMessage="1" xr:uid="{71920A49-882F-46E8-8AED-C097BF427898}">
          <x14:formula1>
            <xm:f>'(参考)リスト'!$B$16:$B$20</xm:f>
          </x14:formula1>
          <xm:sqref>L11:M30</xm:sqref>
        </x14:dataValidation>
        <x14:dataValidation type="list" allowBlank="1" showInputMessage="1" showErrorMessage="1" xr:uid="{B21E0105-EE36-413E-87A3-88B60B7319C5}">
          <x14:formula1>
            <xm:f>'(参考)リスト'!$G$16:$G$20</xm:f>
          </x14:formula1>
          <xm:sqref>U11:V30</xm:sqref>
        </x14:dataValidation>
        <x14:dataValidation type="list" allowBlank="1" showInputMessage="1" showErrorMessage="1" xr:uid="{5C8BCEFB-FDB4-4603-A2ED-647D5EC082BB}">
          <x14:formula1>
            <xm:f>'(参考)リスト'!$D$16:$D$18</xm:f>
          </x14:formula1>
          <xm:sqref>P11:Q30</xm:sqref>
        </x14:dataValidation>
      </x14:dataValidations>
    </ext>
  </extLst>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D41A3-9167-4723-B8B5-BD249ACCEDF6}">
  <dimension ref="B1:CH52"/>
  <sheetViews>
    <sheetView showGridLines="0" showZeros="0" view="pageBreakPreview" zoomScale="90" zoomScaleNormal="100" zoomScaleSheetLayoutView="90" workbookViewId="0">
      <selection activeCell="R25" sqref="R25:T2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S048</v>
      </c>
      <c r="AW5" s="164">
        <f>R7</f>
        <v>10.199999999999999</v>
      </c>
      <c r="AX5" s="165">
        <f>+Y32</f>
        <v>0</v>
      </c>
      <c r="AY5" s="165">
        <f>+Z32</f>
        <v>0</v>
      </c>
      <c r="AZ5" s="165">
        <f>+AA32</f>
        <v>0</v>
      </c>
      <c r="BA5" s="165">
        <f t="shared" ref="BA5" si="0">+AB32</f>
        <v>0</v>
      </c>
      <c r="BB5" s="165">
        <f>+AC32</f>
        <v>0</v>
      </c>
      <c r="BC5" s="165">
        <f t="shared" ref="BC5:BI5" si="1">+AD32</f>
        <v>1</v>
      </c>
      <c r="BD5" s="165">
        <f t="shared" si="1"/>
        <v>0</v>
      </c>
      <c r="BE5" s="165">
        <f t="shared" si="1"/>
        <v>0</v>
      </c>
      <c r="BF5" s="165">
        <f t="shared" si="1"/>
        <v>0</v>
      </c>
      <c r="BG5" s="165">
        <f t="shared" si="1"/>
        <v>0</v>
      </c>
      <c r="BH5" s="165">
        <f t="shared" si="1"/>
        <v>1</v>
      </c>
      <c r="BI5" s="165">
        <f t="shared" si="1"/>
        <v>1</v>
      </c>
      <c r="BJ5" s="165" t="str">
        <f>+Y35</f>
        <v/>
      </c>
      <c r="BK5" s="165" t="str">
        <f t="shared" ref="BK5" si="2">+Z35</f>
        <v/>
      </c>
      <c r="BL5" s="165" t="str">
        <f>+AA35</f>
        <v/>
      </c>
      <c r="BM5" s="165">
        <f>+AC35</f>
        <v>0</v>
      </c>
      <c r="BN5" s="165">
        <f t="shared" ref="BN5:BO5" si="3">+AD35</f>
        <v>1</v>
      </c>
      <c r="BO5" s="165">
        <f t="shared" si="3"/>
        <v>0</v>
      </c>
      <c r="BP5" s="165">
        <f>+AG35</f>
        <v>0</v>
      </c>
      <c r="BQ5" s="165">
        <f>+AH35</f>
        <v>0</v>
      </c>
      <c r="BR5" s="165">
        <f>+AI35</f>
        <v>2</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0.06</v>
      </c>
      <c r="CC5" s="168">
        <f t="shared" si="4"/>
        <v>0</v>
      </c>
      <c r="CD5" s="168">
        <f t="shared" si="4"/>
        <v>0</v>
      </c>
      <c r="CE5" s="168">
        <f t="shared" si="4"/>
        <v>0</v>
      </c>
      <c r="CF5" s="168">
        <f t="shared" si="4"/>
        <v>0</v>
      </c>
      <c r="CG5" s="168">
        <f t="shared" si="4"/>
        <v>2.4500000000000002</v>
      </c>
      <c r="CH5" s="168">
        <f t="shared" si="4"/>
        <v>4.05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713</v>
      </c>
      <c r="O7" s="795"/>
      <c r="P7" s="791" t="s">
        <v>475</v>
      </c>
      <c r="Q7" s="793"/>
      <c r="R7" s="796">
        <v>10.199999999999999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348</v>
      </c>
      <c r="M11" s="803"/>
      <c r="N11" s="802" t="s">
        <v>370</v>
      </c>
      <c r="O11" s="803"/>
      <c r="P11" s="802" t="s">
        <v>351</v>
      </c>
      <c r="Q11" s="803"/>
      <c r="R11" s="274" t="s">
        <v>357</v>
      </c>
      <c r="S11" s="274"/>
      <c r="T11" s="274"/>
      <c r="U11" s="794" t="s">
        <v>1304</v>
      </c>
      <c r="V11" s="804"/>
      <c r="W11" s="794" t="s">
        <v>1304</v>
      </c>
      <c r="X11" s="795"/>
      <c r="Y11" s="196"/>
      <c r="Z11" s="195"/>
      <c r="AA11" s="195"/>
      <c r="AB11" s="195"/>
      <c r="AC11" s="224"/>
      <c r="AD11" s="224"/>
      <c r="AE11" s="224"/>
      <c r="AF11" s="224"/>
      <c r="AG11" s="224"/>
      <c r="AH11" s="224"/>
      <c r="AI11" s="224"/>
      <c r="AJ11" s="224"/>
      <c r="AK11" s="787" t="s">
        <v>1516</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515</v>
      </c>
      <c r="O12" s="803"/>
      <c r="P12" s="802" t="s">
        <v>352</v>
      </c>
      <c r="Q12" s="803"/>
      <c r="R12" s="274" t="s">
        <v>352</v>
      </c>
      <c r="S12" s="274"/>
      <c r="T12" s="274"/>
      <c r="U12" s="794" t="s">
        <v>782</v>
      </c>
      <c r="V12" s="804"/>
      <c r="W12" s="794" t="s">
        <v>781</v>
      </c>
      <c r="X12" s="795"/>
      <c r="Y12" s="196"/>
      <c r="Z12" s="195"/>
      <c r="AA12" s="195"/>
      <c r="AB12" s="195"/>
      <c r="AC12" s="224"/>
      <c r="AD12" s="224"/>
      <c r="AE12" s="224"/>
      <c r="AF12" s="224"/>
      <c r="AG12" s="224"/>
      <c r="AH12" s="224"/>
      <c r="AI12" s="224">
        <v>2.4500000000000002</v>
      </c>
      <c r="AJ12" s="224"/>
      <c r="AK12" s="805" t="s">
        <v>1363</v>
      </c>
      <c r="AL12" s="806"/>
      <c r="AM12" s="806"/>
      <c r="AN12" s="806"/>
      <c r="AO12" s="84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516</v>
      </c>
      <c r="O13" s="803"/>
      <c r="P13" s="802" t="s">
        <v>351</v>
      </c>
      <c r="Q13" s="803"/>
      <c r="R13" s="299" t="s">
        <v>559</v>
      </c>
      <c r="S13" s="551"/>
      <c r="T13" s="300"/>
      <c r="U13" s="794" t="s">
        <v>1304</v>
      </c>
      <c r="V13" s="804"/>
      <c r="W13" s="794" t="s">
        <v>62</v>
      </c>
      <c r="X13" s="804"/>
      <c r="Y13" s="196"/>
      <c r="Z13" s="195"/>
      <c r="AA13" s="195"/>
      <c r="AB13" s="195"/>
      <c r="AC13" s="224"/>
      <c r="AD13" s="224">
        <v>0.06</v>
      </c>
      <c r="AE13" s="224"/>
      <c r="AF13" s="224"/>
      <c r="AG13" s="224"/>
      <c r="AH13" s="224"/>
      <c r="AI13" s="224"/>
      <c r="AJ13" s="224"/>
      <c r="AK13" s="805" t="s">
        <v>1461</v>
      </c>
      <c r="AL13" s="806"/>
      <c r="AM13" s="806"/>
      <c r="AN13" s="806"/>
      <c r="AO13" s="848"/>
      <c r="AP13" s="3"/>
      <c r="AQ13" s="223">
        <f t="shared" si="5"/>
        <v>2</v>
      </c>
    </row>
    <row r="14" spans="2:86" ht="12" customHeight="1" x14ac:dyDescent="0.15">
      <c r="B14" s="488"/>
      <c r="C14" s="764"/>
      <c r="D14" s="762"/>
      <c r="E14" s="762"/>
      <c r="F14" s="762"/>
      <c r="G14" s="762"/>
      <c r="H14" s="762"/>
      <c r="I14" s="762"/>
      <c r="J14" s="763"/>
      <c r="K14" s="241">
        <v>4</v>
      </c>
      <c r="L14" s="802" t="s">
        <v>561</v>
      </c>
      <c r="M14" s="803"/>
      <c r="N14" s="802" t="s">
        <v>517</v>
      </c>
      <c r="O14" s="803"/>
      <c r="P14" s="802" t="s">
        <v>352</v>
      </c>
      <c r="Q14" s="803"/>
      <c r="R14" s="299" t="s">
        <v>352</v>
      </c>
      <c r="S14" s="551"/>
      <c r="T14" s="300"/>
      <c r="U14" s="794" t="s">
        <v>782</v>
      </c>
      <c r="V14" s="804"/>
      <c r="W14" s="794" t="s">
        <v>776</v>
      </c>
      <c r="X14" s="804"/>
      <c r="Y14" s="196"/>
      <c r="Z14" s="195"/>
      <c r="AA14" s="195"/>
      <c r="AB14" s="195"/>
      <c r="AC14" s="224"/>
      <c r="AD14" s="224"/>
      <c r="AE14" s="224"/>
      <c r="AF14" s="224"/>
      <c r="AG14" s="224"/>
      <c r="AH14" s="224"/>
      <c r="AI14" s="224"/>
      <c r="AJ14" s="224"/>
      <c r="AK14" s="805" t="s">
        <v>846</v>
      </c>
      <c r="AL14" s="806"/>
      <c r="AM14" s="806"/>
      <c r="AN14" s="806"/>
      <c r="AO14" s="848"/>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511</v>
      </c>
      <c r="O15" s="803"/>
      <c r="P15" s="802" t="s">
        <v>352</v>
      </c>
      <c r="Q15" s="803"/>
      <c r="R15" s="299" t="s">
        <v>352</v>
      </c>
      <c r="S15" s="551"/>
      <c r="T15" s="300"/>
      <c r="U15" s="794" t="s">
        <v>782</v>
      </c>
      <c r="V15" s="804"/>
      <c r="W15" s="794" t="s">
        <v>776</v>
      </c>
      <c r="X15" s="804"/>
      <c r="Y15" s="196"/>
      <c r="Z15" s="195"/>
      <c r="AA15" s="195"/>
      <c r="AB15" s="195"/>
      <c r="AC15" s="224"/>
      <c r="AD15" s="224"/>
      <c r="AE15" s="224"/>
      <c r="AF15" s="224"/>
      <c r="AG15" s="224"/>
      <c r="AH15" s="224"/>
      <c r="AI15" s="224"/>
      <c r="AJ15" s="224"/>
      <c r="AK15" s="805" t="s">
        <v>846</v>
      </c>
      <c r="AL15" s="806"/>
      <c r="AM15" s="806"/>
      <c r="AN15" s="806"/>
      <c r="AO15" s="848"/>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1610</v>
      </c>
      <c r="O16" s="803"/>
      <c r="P16" s="802" t="s">
        <v>1589</v>
      </c>
      <c r="Q16" s="803"/>
      <c r="R16" s="299" t="s">
        <v>1589</v>
      </c>
      <c r="S16" s="551"/>
      <c r="T16" s="300"/>
      <c r="U16" s="794" t="s">
        <v>782</v>
      </c>
      <c r="V16" s="804"/>
      <c r="W16" s="794" t="s">
        <v>790</v>
      </c>
      <c r="X16" s="804"/>
      <c r="Y16" s="196"/>
      <c r="Z16" s="195"/>
      <c r="AA16" s="195"/>
      <c r="AB16" s="195"/>
      <c r="AC16" s="224"/>
      <c r="AD16" s="224"/>
      <c r="AE16" s="224"/>
      <c r="AF16" s="224"/>
      <c r="AG16" s="224"/>
      <c r="AH16" s="224"/>
      <c r="AI16" s="224"/>
      <c r="AJ16" s="224">
        <v>4.05</v>
      </c>
      <c r="AK16" s="805" t="s">
        <v>1458</v>
      </c>
      <c r="AL16" s="806"/>
      <c r="AM16" s="806"/>
      <c r="AN16" s="806"/>
      <c r="AO16" s="848"/>
      <c r="AP16" s="3"/>
      <c r="AQ16" s="223">
        <f t="shared" si="5"/>
        <v>3</v>
      </c>
    </row>
    <row r="17" spans="2:43" ht="12" customHeight="1" x14ac:dyDescent="0.15">
      <c r="B17" s="488"/>
      <c r="C17" s="764"/>
      <c r="D17" s="762"/>
      <c r="E17" s="762"/>
      <c r="F17" s="762"/>
      <c r="G17" s="762"/>
      <c r="H17" s="762"/>
      <c r="I17" s="762"/>
      <c r="J17" s="763"/>
      <c r="K17" s="241">
        <v>7</v>
      </c>
      <c r="L17" s="802" t="s">
        <v>1601</v>
      </c>
      <c r="M17" s="803"/>
      <c r="N17" s="802" t="s">
        <v>1614</v>
      </c>
      <c r="O17" s="803"/>
      <c r="P17" s="802" t="s">
        <v>1589</v>
      </c>
      <c r="Q17" s="803"/>
      <c r="R17" s="274" t="s">
        <v>1616</v>
      </c>
      <c r="S17" s="274"/>
      <c r="T17" s="274"/>
      <c r="U17" s="794" t="s">
        <v>1304</v>
      </c>
      <c r="V17" s="804"/>
      <c r="W17" s="794" t="s">
        <v>1304</v>
      </c>
      <c r="X17" s="795"/>
      <c r="Y17" s="196"/>
      <c r="Z17" s="195"/>
      <c r="AA17" s="195"/>
      <c r="AB17" s="195"/>
      <c r="AC17" s="224"/>
      <c r="AD17" s="224"/>
      <c r="AE17" s="224"/>
      <c r="AF17" s="224"/>
      <c r="AG17" s="224"/>
      <c r="AH17" s="224"/>
      <c r="AI17" s="224"/>
      <c r="AJ17" s="224"/>
      <c r="AK17" s="805" t="s">
        <v>1615</v>
      </c>
      <c r="AL17" s="806"/>
      <c r="AM17" s="806"/>
      <c r="AN17" s="807"/>
      <c r="AO17" s="808"/>
      <c r="AP17" s="3"/>
      <c r="AQ17" s="223">
        <f t="shared" si="5"/>
        <v>3</v>
      </c>
    </row>
    <row r="18" spans="2:43" ht="12" customHeight="1" x14ac:dyDescent="0.15">
      <c r="B18" s="488"/>
      <c r="C18" s="764"/>
      <c r="D18" s="762"/>
      <c r="E18" s="762"/>
      <c r="F18" s="762"/>
      <c r="G18" s="762"/>
      <c r="H18" s="762"/>
      <c r="I18" s="762"/>
      <c r="J18" s="763"/>
      <c r="K18" s="241">
        <v>8</v>
      </c>
      <c r="L18" s="802" t="s">
        <v>1601</v>
      </c>
      <c r="M18" s="803"/>
      <c r="N18" s="802" t="s">
        <v>1600</v>
      </c>
      <c r="O18" s="803"/>
      <c r="P18" s="802" t="s">
        <v>1599</v>
      </c>
      <c r="Q18" s="803"/>
      <c r="R18" s="274" t="s">
        <v>1598</v>
      </c>
      <c r="S18" s="274"/>
      <c r="T18" s="274"/>
      <c r="U18" s="794" t="s">
        <v>782</v>
      </c>
      <c r="V18" s="804"/>
      <c r="W18" s="794" t="s">
        <v>1304</v>
      </c>
      <c r="X18" s="795"/>
      <c r="Y18" s="196"/>
      <c r="Z18" s="195"/>
      <c r="AA18" s="195"/>
      <c r="AB18" s="195"/>
      <c r="AC18" s="224"/>
      <c r="AD18" s="224"/>
      <c r="AE18" s="224"/>
      <c r="AF18" s="224"/>
      <c r="AG18" s="224"/>
      <c r="AH18" s="224"/>
      <c r="AI18" s="224"/>
      <c r="AJ18" s="224"/>
      <c r="AK18" s="805" t="s">
        <v>1461</v>
      </c>
      <c r="AL18" s="806"/>
      <c r="AM18" s="806"/>
      <c r="AN18" s="807"/>
      <c r="AO18" s="808"/>
      <c r="AP18" s="3"/>
      <c r="AQ18" s="223">
        <f t="shared" si="5"/>
        <v>2</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0.06</v>
      </c>
      <c r="AE31" s="225">
        <f t="shared" si="6"/>
        <v>0</v>
      </c>
      <c r="AF31" s="225">
        <f t="shared" si="6"/>
        <v>0</v>
      </c>
      <c r="AG31" s="225">
        <f t="shared" si="6"/>
        <v>0</v>
      </c>
      <c r="AH31" s="225">
        <f t="shared" si="6"/>
        <v>0</v>
      </c>
      <c r="AI31" s="225">
        <f t="shared" si="6"/>
        <v>2.4500000000000002</v>
      </c>
      <c r="AJ31" s="225">
        <f t="shared" si="6"/>
        <v>4.05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1</v>
      </c>
      <c r="AE32" s="196">
        <f t="shared" si="7"/>
        <v>0</v>
      </c>
      <c r="AF32" s="196">
        <f t="shared" si="7"/>
        <v>0</v>
      </c>
      <c r="AG32" s="196">
        <f t="shared" si="7"/>
        <v>0</v>
      </c>
      <c r="AH32" s="196">
        <f t="shared" si="7"/>
        <v>0</v>
      </c>
      <c r="AI32" s="196">
        <f t="shared" si="7"/>
        <v>1</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1</v>
      </c>
      <c r="AE35" s="816">
        <f>AE32+AF32</f>
        <v>0</v>
      </c>
      <c r="AF35" s="817"/>
      <c r="AG35" s="196">
        <f>AG32</f>
        <v>0</v>
      </c>
      <c r="AH35" s="196">
        <f>AH32</f>
        <v>0</v>
      </c>
      <c r="AI35" s="816">
        <f>AI32+AJ32</f>
        <v>2</v>
      </c>
      <c r="AJ35" s="817"/>
      <c r="AK35" s="826"/>
      <c r="AL35" s="827"/>
      <c r="AM35" s="827"/>
      <c r="AN35" s="827"/>
      <c r="AO35" s="828"/>
      <c r="AP35" s="3"/>
      <c r="AQ35" s="165">
        <f>+Y32+AC35+AG35</f>
        <v>0</v>
      </c>
      <c r="AR35" s="165">
        <f>+Z32+AD35+AH35</f>
        <v>1</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P8:Q10"/>
    <mergeCell ref="R8:T10"/>
    <mergeCell ref="Y9:AB9"/>
    <mergeCell ref="AC9:AF9"/>
    <mergeCell ref="AG9:AJ9"/>
    <mergeCell ref="AK11:AO11"/>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K12:AO12"/>
    <mergeCell ref="W12:X12"/>
    <mergeCell ref="U12:V12"/>
    <mergeCell ref="R12:T12"/>
    <mergeCell ref="P12:Q12"/>
    <mergeCell ref="N12:O12"/>
    <mergeCell ref="L12:M12"/>
    <mergeCell ref="AC7:AJ8"/>
    <mergeCell ref="AK7:AO10"/>
    <mergeCell ref="K8:K10"/>
    <mergeCell ref="L8:M10"/>
    <mergeCell ref="N8:O10"/>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82" priority="3">
      <formula>$AQ11=2</formula>
    </cfRule>
  </conditionalFormatting>
  <conditionalFormatting sqref="Y11:AF30">
    <cfRule type="expression" dxfId="181" priority="2">
      <formula>$AQ11=3</formula>
    </cfRule>
  </conditionalFormatting>
  <conditionalFormatting sqref="AC11:AJ30">
    <cfRule type="expression" dxfId="180" priority="1">
      <formula>$AQ11=1</formula>
    </cfRule>
  </conditionalFormatting>
  <dataValidations count="1">
    <dataValidation type="list" allowBlank="1" showInputMessage="1" showErrorMessage="1" sqref="R11:T30 N11:O30" xr:uid="{7D549EB4-3BF0-4145-A4E9-30457690B6A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0C1A3AC-160F-4713-BE04-BBA484A18360}">
          <x14:formula1>
            <xm:f>'(参考)リスト'!$D$16:$D$18</xm:f>
          </x14:formula1>
          <xm:sqref>P11:Q30</xm:sqref>
        </x14:dataValidation>
        <x14:dataValidation type="list" allowBlank="1" showInputMessage="1" showErrorMessage="1" xr:uid="{60D8F1DB-5F57-4902-961F-46E949C93BE3}">
          <x14:formula1>
            <xm:f>'(参考)リスト'!$G$16:$G$20</xm:f>
          </x14:formula1>
          <xm:sqref>U11:V30</xm:sqref>
        </x14:dataValidation>
        <x14:dataValidation type="list" allowBlank="1" showInputMessage="1" showErrorMessage="1" xr:uid="{A5523321-755E-4CD0-AF0B-D8BCB2374308}">
          <x14:formula1>
            <xm:f>'(参考)リスト'!$B$16:$B$20</xm:f>
          </x14:formula1>
          <xm:sqref>L11:M30</xm:sqref>
        </x14:dataValidation>
        <x14:dataValidation type="list" allowBlank="1" showInputMessage="1" showErrorMessage="1" xr:uid="{6CEE6E50-D4CD-415C-B90F-7A781B2F82B8}">
          <x14:formula1>
            <xm:f>'(参考)リスト'!$F$16:$F$21</xm:f>
          </x14:formula1>
          <xm:sqref>W11:X30</xm:sqref>
        </x14:dataValidation>
      </x14:dataValidations>
    </ext>
  </extLst>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C28EE-29FD-4787-95AF-5C2ED11F3AE6}">
  <dimension ref="B1:CH52"/>
  <sheetViews>
    <sheetView showGridLines="0" showZeros="0" view="pageBreakPreview" zoomScale="90" zoomScaleNormal="100" zoomScaleSheetLayoutView="90" workbookViewId="0">
      <selection activeCell="N20" sqref="N20:O2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S049</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720</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805" t="s">
        <v>1287</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1304</v>
      </c>
      <c r="V12" s="804"/>
      <c r="W12" s="794" t="s">
        <v>776</v>
      </c>
      <c r="X12" s="795"/>
      <c r="Y12" s="196"/>
      <c r="Z12" s="195"/>
      <c r="AA12" s="195"/>
      <c r="AB12" s="195"/>
      <c r="AC12" s="224"/>
      <c r="AD12" s="224"/>
      <c r="AE12" s="224"/>
      <c r="AF12" s="224"/>
      <c r="AG12" s="224"/>
      <c r="AH12" s="224"/>
      <c r="AI12" s="224"/>
      <c r="AJ12" s="224"/>
      <c r="AK12" s="805" t="s">
        <v>1287</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805" t="s">
        <v>1287</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350</v>
      </c>
      <c r="M14" s="803"/>
      <c r="N14" s="802" t="s">
        <v>375</v>
      </c>
      <c r="O14" s="803"/>
      <c r="P14" s="802" t="s">
        <v>352</v>
      </c>
      <c r="Q14" s="803"/>
      <c r="R14" s="274" t="s">
        <v>352</v>
      </c>
      <c r="S14" s="274"/>
      <c r="T14" s="274"/>
      <c r="U14" s="794" t="s">
        <v>1304</v>
      </c>
      <c r="V14" s="804"/>
      <c r="W14" s="794" t="s">
        <v>1304</v>
      </c>
      <c r="X14" s="795"/>
      <c r="Y14" s="196"/>
      <c r="Z14" s="195"/>
      <c r="AA14" s="195"/>
      <c r="AB14" s="195"/>
      <c r="AC14" s="224"/>
      <c r="AD14" s="224"/>
      <c r="AE14" s="224"/>
      <c r="AF14" s="224"/>
      <c r="AG14" s="224"/>
      <c r="AH14" s="224"/>
      <c r="AI14" s="224"/>
      <c r="AJ14" s="224"/>
      <c r="AK14" s="805" t="s">
        <v>1365</v>
      </c>
      <c r="AL14" s="806"/>
      <c r="AM14" s="806"/>
      <c r="AN14" s="807"/>
      <c r="AO14" s="808"/>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79" priority="3">
      <formula>$AQ11=2</formula>
    </cfRule>
  </conditionalFormatting>
  <conditionalFormatting sqref="Y11:AF30">
    <cfRule type="expression" dxfId="178" priority="2">
      <formula>$AQ11=3</formula>
    </cfRule>
  </conditionalFormatting>
  <conditionalFormatting sqref="AC11:AJ30">
    <cfRule type="expression" dxfId="177" priority="1">
      <formula>$AQ11=1</formula>
    </cfRule>
  </conditionalFormatting>
  <dataValidations count="1">
    <dataValidation type="list" allowBlank="1" showInputMessage="1" showErrorMessage="1" sqref="R11:T30 N11:O30" xr:uid="{CD9DF4C1-9222-4D2D-B635-9854DFFD9A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9984526-09D4-49C8-B78E-22C6776A451C}">
          <x14:formula1>
            <xm:f>'(参考)リスト'!$F$16:$F$21</xm:f>
          </x14:formula1>
          <xm:sqref>W11:X30</xm:sqref>
        </x14:dataValidation>
        <x14:dataValidation type="list" allowBlank="1" showInputMessage="1" showErrorMessage="1" xr:uid="{C0BFB203-F450-4BB6-BBA1-FE0CB0E8E30E}">
          <x14:formula1>
            <xm:f>'(参考)リスト'!$B$16:$B$20</xm:f>
          </x14:formula1>
          <xm:sqref>L11:M30</xm:sqref>
        </x14:dataValidation>
        <x14:dataValidation type="list" allowBlank="1" showInputMessage="1" showErrorMessage="1" xr:uid="{C70F523C-D746-400D-8466-810F78B4446E}">
          <x14:formula1>
            <xm:f>'(参考)リスト'!$G$16:$G$20</xm:f>
          </x14:formula1>
          <xm:sqref>U11:V30</xm:sqref>
        </x14:dataValidation>
        <x14:dataValidation type="list" allowBlank="1" showInputMessage="1" showErrorMessage="1" xr:uid="{10748FBD-255E-4353-8CAE-759DBC639A97}">
          <x14:formula1>
            <xm:f>'(参考)リスト'!$D$16:$D$18</xm:f>
          </x14:formula1>
          <xm:sqref>P11:Q30</xm:sqref>
        </x14:dataValidation>
      </x14:dataValidations>
    </ext>
  </extLst>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E6427-4D3C-4BFA-8ED0-D1CCAB201EA7}">
  <dimension ref="B1:CH52"/>
  <sheetViews>
    <sheetView showGridLines="0" showZeros="0" view="pageBreakPreview" zoomScale="90" zoomScaleNormal="100" zoomScaleSheetLayoutView="90" workbookViewId="0">
      <selection activeCell="P20" sqref="P20:Q2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S050</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2.7</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721</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1304</v>
      </c>
      <c r="V11" s="804"/>
      <c r="W11" s="794" t="s">
        <v>776</v>
      </c>
      <c r="X11" s="795"/>
      <c r="Y11" s="196"/>
      <c r="Z11" s="195"/>
      <c r="AA11" s="195"/>
      <c r="AB11" s="195"/>
      <c r="AC11" s="224"/>
      <c r="AD11" s="224"/>
      <c r="AE11" s="224"/>
      <c r="AF11" s="224"/>
      <c r="AG11" s="224"/>
      <c r="AH11" s="224"/>
      <c r="AI11" s="224"/>
      <c r="AJ11" s="224"/>
      <c r="AK11" s="805" t="s">
        <v>1287</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512</v>
      </c>
      <c r="O12" s="803"/>
      <c r="P12" s="802" t="s">
        <v>352</v>
      </c>
      <c r="Q12" s="803"/>
      <c r="R12" s="274" t="s">
        <v>352</v>
      </c>
      <c r="S12" s="274"/>
      <c r="T12" s="274"/>
      <c r="U12" s="794" t="s">
        <v>782</v>
      </c>
      <c r="V12" s="804"/>
      <c r="W12" s="794" t="s">
        <v>790</v>
      </c>
      <c r="X12" s="795"/>
      <c r="Y12" s="196"/>
      <c r="Z12" s="195"/>
      <c r="AA12" s="195"/>
      <c r="AB12" s="195"/>
      <c r="AC12" s="224"/>
      <c r="AD12" s="224"/>
      <c r="AE12" s="224"/>
      <c r="AF12" s="224"/>
      <c r="AG12" s="224"/>
      <c r="AH12" s="224"/>
      <c r="AI12" s="224"/>
      <c r="AJ12" s="224">
        <v>2.7</v>
      </c>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512</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805" t="s">
        <v>846</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805" t="s">
        <v>1287</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509</v>
      </c>
      <c r="O15" s="803"/>
      <c r="P15" s="802" t="s">
        <v>352</v>
      </c>
      <c r="Q15" s="803"/>
      <c r="R15" s="274" t="s">
        <v>352</v>
      </c>
      <c r="S15" s="274"/>
      <c r="T15" s="274"/>
      <c r="U15" s="794" t="s">
        <v>1304</v>
      </c>
      <c r="V15" s="804"/>
      <c r="W15" s="794" t="s">
        <v>776</v>
      </c>
      <c r="X15" s="795"/>
      <c r="Y15" s="196"/>
      <c r="Z15" s="195"/>
      <c r="AA15" s="195"/>
      <c r="AB15" s="195"/>
      <c r="AC15" s="224"/>
      <c r="AD15" s="224"/>
      <c r="AE15" s="224"/>
      <c r="AF15" s="224"/>
      <c r="AG15" s="224"/>
      <c r="AH15" s="224"/>
      <c r="AI15" s="224"/>
      <c r="AJ15" s="224"/>
      <c r="AK15" s="805" t="s">
        <v>1287</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350</v>
      </c>
      <c r="M16" s="803"/>
      <c r="N16" s="802" t="s">
        <v>375</v>
      </c>
      <c r="O16" s="803"/>
      <c r="P16" s="802" t="s">
        <v>352</v>
      </c>
      <c r="Q16" s="803"/>
      <c r="R16" s="274" t="s">
        <v>359</v>
      </c>
      <c r="S16" s="274"/>
      <c r="T16" s="274"/>
      <c r="U16" s="794" t="s">
        <v>1304</v>
      </c>
      <c r="V16" s="804"/>
      <c r="W16" s="794" t="s">
        <v>1304</v>
      </c>
      <c r="X16" s="795"/>
      <c r="Y16" s="196"/>
      <c r="Z16" s="195"/>
      <c r="AA16" s="195"/>
      <c r="AB16" s="195"/>
      <c r="AC16" s="224"/>
      <c r="AD16" s="224"/>
      <c r="AE16" s="224"/>
      <c r="AF16" s="224"/>
      <c r="AG16" s="224"/>
      <c r="AH16" s="224"/>
      <c r="AI16" s="224"/>
      <c r="AJ16" s="224"/>
      <c r="AK16" s="805" t="s">
        <v>1367</v>
      </c>
      <c r="AL16" s="806"/>
      <c r="AM16" s="806"/>
      <c r="AN16" s="807"/>
      <c r="AO16" s="808"/>
      <c r="AP16" s="3"/>
      <c r="AQ16" s="223">
        <f t="shared" si="5"/>
        <v>3</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2.7</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76" priority="3">
      <formula>$AQ11=2</formula>
    </cfRule>
  </conditionalFormatting>
  <conditionalFormatting sqref="Y11:AF30">
    <cfRule type="expression" dxfId="175" priority="2">
      <formula>$AQ11=3</formula>
    </cfRule>
  </conditionalFormatting>
  <conditionalFormatting sqref="AC11:AJ30">
    <cfRule type="expression" dxfId="174" priority="1">
      <formula>$AQ11=1</formula>
    </cfRule>
  </conditionalFormatting>
  <dataValidations count="1">
    <dataValidation type="list" allowBlank="1" showInputMessage="1" showErrorMessage="1" sqref="R11:T30 N11:O30" xr:uid="{95825864-4CCC-40E6-8F56-672C6C6DFA1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4D2ABD2-A43A-4362-A184-F5CC0542A405}">
          <x14:formula1>
            <xm:f>'(参考)リスト'!$D$16:$D$18</xm:f>
          </x14:formula1>
          <xm:sqref>P11:Q30</xm:sqref>
        </x14:dataValidation>
        <x14:dataValidation type="list" allowBlank="1" showInputMessage="1" showErrorMessage="1" xr:uid="{F74F636D-C07B-4920-87AE-EC6C63ED7290}">
          <x14:formula1>
            <xm:f>'(参考)リスト'!$G$16:$G$20</xm:f>
          </x14:formula1>
          <xm:sqref>U11:V30</xm:sqref>
        </x14:dataValidation>
        <x14:dataValidation type="list" allowBlank="1" showInputMessage="1" showErrorMessage="1" xr:uid="{0BAB770F-FB76-44D2-8133-A8B2C23F7DD8}">
          <x14:formula1>
            <xm:f>'(参考)リスト'!$B$16:$B$20</xm:f>
          </x14:formula1>
          <xm:sqref>L11:M30</xm:sqref>
        </x14:dataValidation>
        <x14:dataValidation type="list" allowBlank="1" showInputMessage="1" showErrorMessage="1" xr:uid="{E777432B-9242-4A03-A69F-0812E3074537}">
          <x14:formula1>
            <xm:f>'(参考)リスト'!$F$16:$F$21</xm:f>
          </x14:formula1>
          <xm:sqref>W11:X30</xm:sqref>
        </x14:dataValidation>
      </x14:dataValidations>
    </ext>
  </extLst>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0A67A-7B91-4A85-8244-80BBBF191495}">
  <dimension ref="B1:CH52"/>
  <sheetViews>
    <sheetView showGridLines="0" showZeros="0" view="pageBreakPreview" zoomScale="90" zoomScaleNormal="100" zoomScaleSheetLayoutView="90" workbookViewId="0">
      <selection activeCell="N20" sqref="N20:O2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S051</v>
      </c>
      <c r="AW5" s="164">
        <f>R7</f>
        <v>10.5</v>
      </c>
      <c r="AX5" s="165">
        <f>+Y32</f>
        <v>0</v>
      </c>
      <c r="AY5" s="165">
        <f>+Z32</f>
        <v>0</v>
      </c>
      <c r="AZ5" s="165">
        <f>+AA32</f>
        <v>0</v>
      </c>
      <c r="BA5" s="165">
        <f t="shared" ref="BA5" si="0">+AB32</f>
        <v>1</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f>+AA35</f>
        <v>1</v>
      </c>
      <c r="BM5" s="165">
        <f>+AC35</f>
        <v>0</v>
      </c>
      <c r="BN5" s="165">
        <f t="shared" ref="BN5:BO5" si="3">+AD35</f>
        <v>0</v>
      </c>
      <c r="BO5" s="165">
        <f t="shared" si="3"/>
        <v>0</v>
      </c>
      <c r="BP5" s="165">
        <f>+AG35</f>
        <v>0</v>
      </c>
      <c r="BQ5" s="165">
        <f>+AH35</f>
        <v>0</v>
      </c>
      <c r="BR5" s="165">
        <f>+AI35</f>
        <v>1</v>
      </c>
      <c r="BS5" s="190" t="str">
        <f>+Y36</f>
        <v>Ⅱ</v>
      </c>
      <c r="BT5" s="190" t="str">
        <f>+AC36</f>
        <v>Ⅰ</v>
      </c>
      <c r="BU5" s="190" t="str">
        <f>+AG36</f>
        <v>Ⅱ</v>
      </c>
      <c r="BV5" s="190" t="str">
        <f>+Y37</f>
        <v>Ⅱ</v>
      </c>
      <c r="BW5" s="166" t="str">
        <f>IF(Y32&gt;0,$R$7,"")</f>
        <v/>
      </c>
      <c r="BX5" s="167" t="str">
        <f>IF(Z32&gt;0,"",IF(AA32&gt;0,$R$7,""))</f>
        <v/>
      </c>
      <c r="BY5" s="167" t="str">
        <f>IF(Y32+Z32&gt;0,"",IF(AA32&gt;0,$R$7,""))</f>
        <v/>
      </c>
      <c r="BZ5" s="167">
        <f>IF(Y32+Z32+AA32&gt;0,"",IF(AB32&gt;0,$R$7,""))</f>
        <v>10.5</v>
      </c>
      <c r="CA5" s="168">
        <f t="shared" ref="CA5:CH5" si="4">+AC31</f>
        <v>0</v>
      </c>
      <c r="CB5" s="168">
        <f t="shared" si="4"/>
        <v>0</v>
      </c>
      <c r="CC5" s="168">
        <f t="shared" si="4"/>
        <v>0</v>
      </c>
      <c r="CD5" s="168">
        <f t="shared" si="4"/>
        <v>0</v>
      </c>
      <c r="CE5" s="168">
        <f t="shared" si="4"/>
        <v>0</v>
      </c>
      <c r="CF5" s="168">
        <f t="shared" si="4"/>
        <v>0</v>
      </c>
      <c r="CG5" s="168">
        <f t="shared" si="4"/>
        <v>0</v>
      </c>
      <c r="CH5" s="168">
        <f t="shared" si="4"/>
        <v>3.3</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722</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805" t="s">
        <v>1287</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1304</v>
      </c>
      <c r="V12" s="804"/>
      <c r="W12" s="794" t="s">
        <v>776</v>
      </c>
      <c r="X12" s="795"/>
      <c r="Y12" s="196"/>
      <c r="Z12" s="195"/>
      <c r="AA12" s="195"/>
      <c r="AB12" s="195"/>
      <c r="AC12" s="224"/>
      <c r="AD12" s="224"/>
      <c r="AE12" s="224"/>
      <c r="AF12" s="224"/>
      <c r="AG12" s="224"/>
      <c r="AH12" s="224"/>
      <c r="AI12" s="224"/>
      <c r="AJ12" s="224"/>
      <c r="AK12" s="805" t="s">
        <v>1287</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512</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805" t="s">
        <v>1287</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513</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805" t="s">
        <v>846</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511</v>
      </c>
      <c r="O15" s="803"/>
      <c r="P15" s="802" t="s">
        <v>352</v>
      </c>
      <c r="Q15" s="803"/>
      <c r="R15" s="274" t="s">
        <v>352</v>
      </c>
      <c r="S15" s="274"/>
      <c r="T15" s="274"/>
      <c r="U15" s="794" t="s">
        <v>782</v>
      </c>
      <c r="V15" s="804"/>
      <c r="W15" s="794" t="s">
        <v>790</v>
      </c>
      <c r="X15" s="795"/>
      <c r="Y15" s="196"/>
      <c r="Z15" s="195"/>
      <c r="AA15" s="195"/>
      <c r="AB15" s="195"/>
      <c r="AC15" s="224"/>
      <c r="AD15" s="224"/>
      <c r="AE15" s="224"/>
      <c r="AF15" s="224"/>
      <c r="AG15" s="224"/>
      <c r="AH15" s="224"/>
      <c r="AI15" s="224"/>
      <c r="AJ15" s="224">
        <v>3.3</v>
      </c>
      <c r="AK15" s="787" t="s">
        <v>1287</v>
      </c>
      <c r="AL15" s="788"/>
      <c r="AM15" s="788"/>
      <c r="AN15" s="789"/>
      <c r="AO15" s="790"/>
      <c r="AP15" s="3"/>
      <c r="AQ15" s="223">
        <f t="shared" si="5"/>
        <v>3</v>
      </c>
    </row>
    <row r="16" spans="2:86" ht="12" customHeight="1" x14ac:dyDescent="0.15">
      <c r="B16" s="488"/>
      <c r="C16" s="764"/>
      <c r="D16" s="762"/>
      <c r="E16" s="762"/>
      <c r="F16" s="762"/>
      <c r="G16" s="762"/>
      <c r="H16" s="762"/>
      <c r="I16" s="762"/>
      <c r="J16" s="763"/>
      <c r="K16" s="241">
        <v>6</v>
      </c>
      <c r="L16" s="802" t="s">
        <v>350</v>
      </c>
      <c r="M16" s="803"/>
      <c r="N16" s="802" t="s">
        <v>373</v>
      </c>
      <c r="O16" s="803"/>
      <c r="P16" s="802" t="s">
        <v>351</v>
      </c>
      <c r="Q16" s="803"/>
      <c r="R16" s="274" t="s">
        <v>559</v>
      </c>
      <c r="S16" s="274"/>
      <c r="T16" s="274"/>
      <c r="U16" s="794" t="s">
        <v>782</v>
      </c>
      <c r="V16" s="804"/>
      <c r="W16" s="794" t="s">
        <v>1304</v>
      </c>
      <c r="X16" s="795"/>
      <c r="Y16" s="196"/>
      <c r="Z16" s="195"/>
      <c r="AA16" s="195"/>
      <c r="AB16" s="195"/>
      <c r="AC16" s="224"/>
      <c r="AD16" s="224"/>
      <c r="AE16" s="224"/>
      <c r="AF16" s="224"/>
      <c r="AG16" s="224"/>
      <c r="AH16" s="224"/>
      <c r="AI16" s="224"/>
      <c r="AJ16" s="224"/>
      <c r="AK16" s="805" t="s">
        <v>795</v>
      </c>
      <c r="AL16" s="806"/>
      <c r="AM16" s="806"/>
      <c r="AN16" s="807"/>
      <c r="AO16" s="808"/>
      <c r="AP16" s="3"/>
      <c r="AQ16" s="223">
        <f t="shared" si="5"/>
        <v>2</v>
      </c>
    </row>
    <row r="17" spans="2:43" ht="12" customHeight="1" x14ac:dyDescent="0.15">
      <c r="B17" s="488"/>
      <c r="C17" s="764"/>
      <c r="D17" s="762"/>
      <c r="E17" s="762"/>
      <c r="F17" s="762"/>
      <c r="G17" s="762"/>
      <c r="H17" s="762"/>
      <c r="I17" s="762"/>
      <c r="J17" s="763"/>
      <c r="K17" s="241">
        <v>7</v>
      </c>
      <c r="L17" s="802" t="s">
        <v>350</v>
      </c>
      <c r="M17" s="803"/>
      <c r="N17" s="802" t="s">
        <v>376</v>
      </c>
      <c r="O17" s="803"/>
      <c r="P17" s="802" t="s">
        <v>351</v>
      </c>
      <c r="Q17" s="803"/>
      <c r="R17" s="274" t="s">
        <v>559</v>
      </c>
      <c r="S17" s="274"/>
      <c r="T17" s="274"/>
      <c r="U17" s="794" t="s">
        <v>782</v>
      </c>
      <c r="V17" s="804"/>
      <c r="W17" s="794" t="s">
        <v>1304</v>
      </c>
      <c r="X17" s="795"/>
      <c r="Y17" s="196"/>
      <c r="Z17" s="195"/>
      <c r="AA17" s="195"/>
      <c r="AB17" s="195"/>
      <c r="AC17" s="224"/>
      <c r="AD17" s="224"/>
      <c r="AE17" s="224"/>
      <c r="AF17" s="224"/>
      <c r="AG17" s="224"/>
      <c r="AH17" s="224"/>
      <c r="AI17" s="224"/>
      <c r="AJ17" s="224"/>
      <c r="AK17" s="805" t="s">
        <v>795</v>
      </c>
      <c r="AL17" s="806"/>
      <c r="AM17" s="806"/>
      <c r="AN17" s="807"/>
      <c r="AO17" s="808"/>
      <c r="AP17" s="3"/>
      <c r="AQ17" s="223">
        <f t="shared" si="5"/>
        <v>2</v>
      </c>
    </row>
    <row r="18" spans="2:43" ht="12" customHeight="1" x14ac:dyDescent="0.15">
      <c r="B18" s="488"/>
      <c r="C18" s="764"/>
      <c r="D18" s="762"/>
      <c r="E18" s="762"/>
      <c r="F18" s="762"/>
      <c r="G18" s="762"/>
      <c r="H18" s="762"/>
      <c r="I18" s="762"/>
      <c r="J18" s="763"/>
      <c r="K18" s="241">
        <v>8</v>
      </c>
      <c r="L18" s="802" t="s">
        <v>350</v>
      </c>
      <c r="M18" s="803"/>
      <c r="N18" s="802" t="s">
        <v>375</v>
      </c>
      <c r="O18" s="803"/>
      <c r="P18" s="802" t="s">
        <v>361</v>
      </c>
      <c r="Q18" s="803"/>
      <c r="R18" s="274" t="s">
        <v>572</v>
      </c>
      <c r="S18" s="274"/>
      <c r="T18" s="274"/>
      <c r="U18" s="794" t="s">
        <v>782</v>
      </c>
      <c r="V18" s="804"/>
      <c r="W18" s="794" t="s">
        <v>790</v>
      </c>
      <c r="X18" s="795"/>
      <c r="Y18" s="196"/>
      <c r="Z18" s="195"/>
      <c r="AA18" s="195"/>
      <c r="AB18" s="195" t="s">
        <v>625</v>
      </c>
      <c r="AC18" s="224"/>
      <c r="AD18" s="224"/>
      <c r="AE18" s="224"/>
      <c r="AF18" s="224"/>
      <c r="AG18" s="224"/>
      <c r="AH18" s="224"/>
      <c r="AI18" s="224"/>
      <c r="AJ18" s="224"/>
      <c r="AK18" s="805" t="s">
        <v>1369</v>
      </c>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3.3</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1</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Ⅱb</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1</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f>IF(AQ34=1,"",IF(AS34&gt;0,1,""))</f>
        <v>1</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367</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73" priority="3">
      <formula>$AQ11=2</formula>
    </cfRule>
  </conditionalFormatting>
  <conditionalFormatting sqref="Y11:AF30">
    <cfRule type="expression" dxfId="172" priority="2">
      <formula>$AQ11=3</formula>
    </cfRule>
  </conditionalFormatting>
  <conditionalFormatting sqref="AC11:AJ30">
    <cfRule type="expression" dxfId="171" priority="1">
      <formula>$AQ11=1</formula>
    </cfRule>
  </conditionalFormatting>
  <dataValidations count="1">
    <dataValidation type="list" allowBlank="1" showInputMessage="1" showErrorMessage="1" sqref="N11:O30 R11:T30" xr:uid="{23DDEB45-58F4-42AB-A5C5-5578A41B8B6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79B9C2-D6B4-4AE6-B247-0D06BDFB2B94}">
          <x14:formula1>
            <xm:f>'(参考)リスト'!$F$16:$F$21</xm:f>
          </x14:formula1>
          <xm:sqref>W11:X30</xm:sqref>
        </x14:dataValidation>
        <x14:dataValidation type="list" allowBlank="1" showInputMessage="1" showErrorMessage="1" xr:uid="{A2948AB8-4D2D-455F-AAE2-6FEDF2F3EB90}">
          <x14:formula1>
            <xm:f>'(参考)リスト'!$B$16:$B$20</xm:f>
          </x14:formula1>
          <xm:sqref>L11:M30</xm:sqref>
        </x14:dataValidation>
        <x14:dataValidation type="list" allowBlank="1" showInputMessage="1" showErrorMessage="1" xr:uid="{00C59B4D-7202-4F63-B045-FA881C18D296}">
          <x14:formula1>
            <xm:f>'(参考)リスト'!$G$16:$G$20</xm:f>
          </x14:formula1>
          <xm:sqref>U11:V30</xm:sqref>
        </x14:dataValidation>
        <x14:dataValidation type="list" allowBlank="1" showInputMessage="1" showErrorMessage="1" xr:uid="{5E66B21F-83D7-4A35-AA01-01214F30E096}">
          <x14:formula1>
            <xm:f>'(参考)リスト'!$D$16:$D$18</xm:f>
          </x14:formula1>
          <xm:sqref>P11:Q30</xm:sqref>
        </x14:dataValidation>
      </x14:dataValidations>
    </ext>
  </extLst>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09402-8F57-45DE-A8DD-C09D63EA38F4}">
  <dimension ref="B1:CH52"/>
  <sheetViews>
    <sheetView showGridLines="0" showZeros="0" view="pageBreakPreview" zoomScale="90" zoomScaleNormal="100" zoomScaleSheetLayoutView="90" workbookViewId="0">
      <selection activeCell="P24" sqref="P24:Q2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S052</v>
      </c>
      <c r="AW5" s="164">
        <f>R7</f>
        <v>10.3</v>
      </c>
      <c r="AX5" s="165">
        <f>+Y32</f>
        <v>0</v>
      </c>
      <c r="AY5" s="165">
        <f>+Z32</f>
        <v>0</v>
      </c>
      <c r="AZ5" s="165">
        <f>+AA32</f>
        <v>0</v>
      </c>
      <c r="BA5" s="165">
        <f t="shared" ref="BA5" si="0">+AB32</f>
        <v>1</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f>+AA35</f>
        <v>1</v>
      </c>
      <c r="BM5" s="165">
        <f>+AC35</f>
        <v>0</v>
      </c>
      <c r="BN5" s="165">
        <f t="shared" ref="BN5:BO5" si="3">+AD35</f>
        <v>0</v>
      </c>
      <c r="BO5" s="165">
        <f t="shared" si="3"/>
        <v>0</v>
      </c>
      <c r="BP5" s="165">
        <f>+AG35</f>
        <v>0</v>
      </c>
      <c r="BQ5" s="165">
        <f>+AH35</f>
        <v>0</v>
      </c>
      <c r="BR5" s="165">
        <f>+AI35</f>
        <v>1</v>
      </c>
      <c r="BS5" s="190" t="str">
        <f>+Y36</f>
        <v>Ⅱ</v>
      </c>
      <c r="BT5" s="190" t="str">
        <f>+AC36</f>
        <v>Ⅰ</v>
      </c>
      <c r="BU5" s="190" t="str">
        <f>+AG36</f>
        <v>Ⅱ</v>
      </c>
      <c r="BV5" s="190" t="str">
        <f>+Y37</f>
        <v>Ⅱ</v>
      </c>
      <c r="BW5" s="166" t="str">
        <f>IF(Y32&gt;0,$R$7,"")</f>
        <v/>
      </c>
      <c r="BX5" s="167" t="str">
        <f>IF(Z32&gt;0,"",IF(AA32&gt;0,$R$7,""))</f>
        <v/>
      </c>
      <c r="BY5" s="167" t="str">
        <f>IF(Y32+Z32&gt;0,"",IF(AA32&gt;0,$R$7,""))</f>
        <v/>
      </c>
      <c r="BZ5" s="167">
        <f>IF(Y32+Z32+AA32&gt;0,"",IF(AB32&gt;0,$R$7,""))</f>
        <v>10.3</v>
      </c>
      <c r="CA5" s="168">
        <f t="shared" ref="CA5:CH5" si="4">+AC31</f>
        <v>0</v>
      </c>
      <c r="CB5" s="168">
        <f t="shared" si="4"/>
        <v>0</v>
      </c>
      <c r="CC5" s="168">
        <f t="shared" si="4"/>
        <v>0</v>
      </c>
      <c r="CD5" s="168">
        <f t="shared" si="4"/>
        <v>0</v>
      </c>
      <c r="CE5" s="168">
        <f t="shared" si="4"/>
        <v>0</v>
      </c>
      <c r="CF5" s="168">
        <f t="shared" si="4"/>
        <v>0</v>
      </c>
      <c r="CG5" s="168">
        <f t="shared" si="4"/>
        <v>0</v>
      </c>
      <c r="CH5" s="168">
        <f t="shared" si="4"/>
        <v>1.95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723</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1304</v>
      </c>
      <c r="V11" s="804"/>
      <c r="W11" s="794" t="s">
        <v>776</v>
      </c>
      <c r="X11" s="795"/>
      <c r="Y11" s="196"/>
      <c r="Z11" s="195"/>
      <c r="AA11" s="195"/>
      <c r="AB11" s="195"/>
      <c r="AC11" s="224"/>
      <c r="AD11" s="224"/>
      <c r="AE11" s="224"/>
      <c r="AF11" s="224"/>
      <c r="AG11" s="224"/>
      <c r="AH11" s="224"/>
      <c r="AI11" s="224"/>
      <c r="AJ11" s="224"/>
      <c r="AK11" s="805" t="s">
        <v>1287</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1287</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1596</v>
      </c>
      <c r="O13" s="803"/>
      <c r="P13" s="802" t="s">
        <v>1589</v>
      </c>
      <c r="Q13" s="803"/>
      <c r="R13" s="274" t="s">
        <v>1589</v>
      </c>
      <c r="S13" s="274"/>
      <c r="T13" s="274"/>
      <c r="U13" s="794" t="s">
        <v>782</v>
      </c>
      <c r="V13" s="804"/>
      <c r="W13" s="794" t="s">
        <v>790</v>
      </c>
      <c r="X13" s="795"/>
      <c r="Y13" s="196"/>
      <c r="Z13" s="195"/>
      <c r="AA13" s="195"/>
      <c r="AB13" s="195"/>
      <c r="AC13" s="224"/>
      <c r="AD13" s="224"/>
      <c r="AE13" s="224"/>
      <c r="AF13" s="224"/>
      <c r="AG13" s="224"/>
      <c r="AH13" s="224"/>
      <c r="AI13" s="224"/>
      <c r="AJ13" s="224">
        <v>1.95</v>
      </c>
      <c r="AK13" s="805" t="s">
        <v>1458</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1590</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c r="AK14" s="805" t="s">
        <v>1611</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1592</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c r="AK15" s="805" t="s">
        <v>1588</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561</v>
      </c>
      <c r="M16" s="803"/>
      <c r="N16" s="802" t="s">
        <v>509</v>
      </c>
      <c r="O16" s="803"/>
      <c r="P16" s="802" t="s">
        <v>352</v>
      </c>
      <c r="Q16" s="803"/>
      <c r="R16" s="274" t="s">
        <v>352</v>
      </c>
      <c r="S16" s="274"/>
      <c r="T16" s="274"/>
      <c r="U16" s="794" t="s">
        <v>782</v>
      </c>
      <c r="V16" s="804"/>
      <c r="W16" s="794" t="s">
        <v>776</v>
      </c>
      <c r="X16" s="795"/>
      <c r="Y16" s="196"/>
      <c r="Z16" s="195"/>
      <c r="AA16" s="195"/>
      <c r="AB16" s="195"/>
      <c r="AC16" s="224"/>
      <c r="AD16" s="224"/>
      <c r="AE16" s="224"/>
      <c r="AF16" s="224"/>
      <c r="AG16" s="224"/>
      <c r="AH16" s="224"/>
      <c r="AI16" s="224"/>
      <c r="AJ16" s="224"/>
      <c r="AK16" s="805" t="s">
        <v>1287</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350</v>
      </c>
      <c r="M17" s="803"/>
      <c r="N17" s="802" t="s">
        <v>375</v>
      </c>
      <c r="O17" s="803"/>
      <c r="P17" s="802" t="s">
        <v>361</v>
      </c>
      <c r="Q17" s="803"/>
      <c r="R17" s="274" t="s">
        <v>572</v>
      </c>
      <c r="S17" s="274"/>
      <c r="T17" s="274"/>
      <c r="U17" s="794" t="s">
        <v>1304</v>
      </c>
      <c r="V17" s="804"/>
      <c r="W17" s="794" t="s">
        <v>790</v>
      </c>
      <c r="X17" s="795"/>
      <c r="Y17" s="196"/>
      <c r="Z17" s="195"/>
      <c r="AA17" s="195"/>
      <c r="AB17" s="195" t="s">
        <v>625</v>
      </c>
      <c r="AC17" s="224"/>
      <c r="AD17" s="224"/>
      <c r="AE17" s="224"/>
      <c r="AF17" s="224"/>
      <c r="AG17" s="224"/>
      <c r="AH17" s="224"/>
      <c r="AI17" s="224"/>
      <c r="AJ17" s="224"/>
      <c r="AK17" s="805" t="s">
        <v>1338</v>
      </c>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1.95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1</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Ⅱb</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1</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f>IF(AQ34=1,"",IF(AS34&gt;0,1,""))</f>
        <v>1</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367</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70" priority="3">
      <formula>$AQ11=2</formula>
    </cfRule>
  </conditionalFormatting>
  <conditionalFormatting sqref="Y11:AF30">
    <cfRule type="expression" dxfId="169" priority="2">
      <formula>$AQ11=3</formula>
    </cfRule>
  </conditionalFormatting>
  <conditionalFormatting sqref="AC11:AJ30">
    <cfRule type="expression" dxfId="168" priority="1">
      <formula>$AQ11=1</formula>
    </cfRule>
  </conditionalFormatting>
  <dataValidations count="1">
    <dataValidation type="list" allowBlank="1" showInputMessage="1" showErrorMessage="1" sqref="N11:O30 R11:T30" xr:uid="{CDB19072-1EBC-4D92-8BC0-A96815401A5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4B2C18D-95E6-4358-BF66-2BC0B6D80EEA}">
          <x14:formula1>
            <xm:f>'(参考)リスト'!$D$16:$D$18</xm:f>
          </x14:formula1>
          <xm:sqref>P11:Q30</xm:sqref>
        </x14:dataValidation>
        <x14:dataValidation type="list" allowBlank="1" showInputMessage="1" showErrorMessage="1" xr:uid="{E13610D5-1DD9-42CA-A479-6B1A31F94096}">
          <x14:formula1>
            <xm:f>'(参考)リスト'!$G$16:$G$20</xm:f>
          </x14:formula1>
          <xm:sqref>U11:V30</xm:sqref>
        </x14:dataValidation>
        <x14:dataValidation type="list" allowBlank="1" showInputMessage="1" showErrorMessage="1" xr:uid="{D8E6B502-8C63-4498-8C29-3EF104B99D44}">
          <x14:formula1>
            <xm:f>'(参考)リスト'!$B$16:$B$20</xm:f>
          </x14:formula1>
          <xm:sqref>L11:M30</xm:sqref>
        </x14:dataValidation>
        <x14:dataValidation type="list" allowBlank="1" showInputMessage="1" showErrorMessage="1" xr:uid="{411B09AB-481C-4729-8D88-AB908E3B2307}">
          <x14:formula1>
            <xm:f>'(参考)リスト'!$F$16:$F$21</xm:f>
          </x14:formula1>
          <xm:sqref>W11:X30</xm:sqref>
        </x14:dataValidation>
      </x14:dataValidations>
    </ext>
  </extLst>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E09DA-D771-4678-AB62-BB6C5FAB6838}">
  <dimension ref="B1:CH52"/>
  <sheetViews>
    <sheetView showGridLines="0" showZeros="0" view="pageBreakPreview" zoomScale="90" zoomScaleNormal="100" zoomScaleSheetLayoutView="90" workbookViewId="0">
      <selection activeCell="P26" sqref="P26:Q26"/>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S053</v>
      </c>
      <c r="AW5" s="164">
        <f>R7</f>
        <v>10.199999999999999</v>
      </c>
      <c r="AX5" s="165">
        <f>+Y32</f>
        <v>0</v>
      </c>
      <c r="AY5" s="165">
        <f>+Z32</f>
        <v>0</v>
      </c>
      <c r="AZ5" s="165">
        <f>+AA32</f>
        <v>0</v>
      </c>
      <c r="BA5" s="165">
        <f t="shared" ref="BA5" si="0">+AB32</f>
        <v>0</v>
      </c>
      <c r="BB5" s="165">
        <f>+AC32</f>
        <v>0</v>
      </c>
      <c r="BC5" s="165">
        <f t="shared" ref="BC5:BI5" si="1">+AD32</f>
        <v>1</v>
      </c>
      <c r="BD5" s="165">
        <f t="shared" si="1"/>
        <v>0</v>
      </c>
      <c r="BE5" s="165">
        <f t="shared" si="1"/>
        <v>0</v>
      </c>
      <c r="BF5" s="165">
        <f t="shared" si="1"/>
        <v>0</v>
      </c>
      <c r="BG5" s="165">
        <f t="shared" si="1"/>
        <v>0</v>
      </c>
      <c r="BH5" s="165">
        <f t="shared" si="1"/>
        <v>1</v>
      </c>
      <c r="BI5" s="165">
        <f t="shared" si="1"/>
        <v>0</v>
      </c>
      <c r="BJ5" s="165" t="str">
        <f>+Y35</f>
        <v/>
      </c>
      <c r="BK5" s="165" t="str">
        <f t="shared" ref="BK5" si="2">+Z35</f>
        <v/>
      </c>
      <c r="BL5" s="165" t="str">
        <f>+AA35</f>
        <v/>
      </c>
      <c r="BM5" s="165">
        <f>+AC35</f>
        <v>0</v>
      </c>
      <c r="BN5" s="165">
        <f t="shared" ref="BN5:BO5" si="3">+AD35</f>
        <v>1</v>
      </c>
      <c r="BO5" s="165">
        <f t="shared" si="3"/>
        <v>0</v>
      </c>
      <c r="BP5" s="165">
        <f>+AG35</f>
        <v>0</v>
      </c>
      <c r="BQ5" s="165">
        <f>+AH35</f>
        <v>0</v>
      </c>
      <c r="BR5" s="165">
        <f>+AI35</f>
        <v>1</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0.02</v>
      </c>
      <c r="CC5" s="168">
        <f t="shared" si="4"/>
        <v>0</v>
      </c>
      <c r="CD5" s="168">
        <f t="shared" si="4"/>
        <v>0</v>
      </c>
      <c r="CE5" s="168">
        <f t="shared" si="4"/>
        <v>0</v>
      </c>
      <c r="CF5" s="168">
        <f t="shared" si="4"/>
        <v>0</v>
      </c>
      <c r="CG5" s="168">
        <f t="shared" si="4"/>
        <v>4.1500000000000004</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724</v>
      </c>
      <c r="O7" s="795"/>
      <c r="P7" s="791" t="s">
        <v>475</v>
      </c>
      <c r="Q7" s="793"/>
      <c r="R7" s="796">
        <v>10.199999999999999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805" t="s">
        <v>1287</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1287</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510</v>
      </c>
      <c r="O13" s="803"/>
      <c r="P13" s="802" t="s">
        <v>352</v>
      </c>
      <c r="Q13" s="803"/>
      <c r="R13" s="274" t="s">
        <v>352</v>
      </c>
      <c r="S13" s="274"/>
      <c r="T13" s="274"/>
      <c r="U13" s="794" t="s">
        <v>1304</v>
      </c>
      <c r="V13" s="804"/>
      <c r="W13" s="794" t="s">
        <v>776</v>
      </c>
      <c r="X13" s="795"/>
      <c r="Y13" s="196"/>
      <c r="Z13" s="195"/>
      <c r="AA13" s="195"/>
      <c r="AB13" s="195"/>
      <c r="AC13" s="224"/>
      <c r="AD13" s="224"/>
      <c r="AE13" s="224"/>
      <c r="AF13" s="224"/>
      <c r="AG13" s="224"/>
      <c r="AH13" s="224"/>
      <c r="AI13" s="224"/>
      <c r="AJ13" s="224"/>
      <c r="AK13" s="805" t="s">
        <v>1287</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1597</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c r="AK14" s="805" t="s">
        <v>1588</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1596</v>
      </c>
      <c r="O15" s="803"/>
      <c r="P15" s="802" t="s">
        <v>1599</v>
      </c>
      <c r="Q15" s="803"/>
      <c r="R15" s="274" t="s">
        <v>1598</v>
      </c>
      <c r="S15" s="274"/>
      <c r="T15" s="274"/>
      <c r="U15" s="794" t="s">
        <v>62</v>
      </c>
      <c r="V15" s="804"/>
      <c r="W15" s="794" t="s">
        <v>62</v>
      </c>
      <c r="X15" s="795"/>
      <c r="Y15" s="196"/>
      <c r="Z15" s="195"/>
      <c r="AA15" s="195"/>
      <c r="AB15" s="195"/>
      <c r="AC15" s="224"/>
      <c r="AD15" s="224">
        <v>0.02</v>
      </c>
      <c r="AE15" s="224"/>
      <c r="AF15" s="224"/>
      <c r="AG15" s="224"/>
      <c r="AH15" s="224"/>
      <c r="AI15" s="224"/>
      <c r="AJ15" s="224"/>
      <c r="AK15" s="805" t="s">
        <v>1461</v>
      </c>
      <c r="AL15" s="806"/>
      <c r="AM15" s="806"/>
      <c r="AN15" s="807"/>
      <c r="AO15" s="808"/>
      <c r="AP15" s="3"/>
      <c r="AQ15" s="223">
        <f t="shared" si="5"/>
        <v>2</v>
      </c>
    </row>
    <row r="16" spans="2:86" ht="12" customHeight="1" x14ac:dyDescent="0.15">
      <c r="B16" s="488"/>
      <c r="C16" s="764"/>
      <c r="D16" s="762"/>
      <c r="E16" s="762"/>
      <c r="F16" s="762"/>
      <c r="G16" s="762"/>
      <c r="H16" s="762"/>
      <c r="I16" s="762"/>
      <c r="J16" s="763"/>
      <c r="K16" s="241">
        <v>6</v>
      </c>
      <c r="L16" s="802" t="s">
        <v>1591</v>
      </c>
      <c r="M16" s="803"/>
      <c r="N16" s="802" t="s">
        <v>1592</v>
      </c>
      <c r="O16" s="803"/>
      <c r="P16" s="802" t="s">
        <v>1589</v>
      </c>
      <c r="Q16" s="803"/>
      <c r="R16" s="274" t="s">
        <v>1589</v>
      </c>
      <c r="S16" s="274"/>
      <c r="T16" s="274"/>
      <c r="U16" s="794" t="s">
        <v>782</v>
      </c>
      <c r="V16" s="804"/>
      <c r="W16" s="794" t="s">
        <v>790</v>
      </c>
      <c r="X16" s="795"/>
      <c r="Y16" s="196"/>
      <c r="Z16" s="195"/>
      <c r="AA16" s="195"/>
      <c r="AB16" s="195"/>
      <c r="AC16" s="224"/>
      <c r="AD16" s="224"/>
      <c r="AE16" s="224"/>
      <c r="AF16" s="224"/>
      <c r="AG16" s="224"/>
      <c r="AH16" s="224"/>
      <c r="AI16" s="224"/>
      <c r="AJ16" s="224"/>
      <c r="AK16" s="805" t="s">
        <v>1588</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1591</v>
      </c>
      <c r="M17" s="803"/>
      <c r="N17" s="802" t="s">
        <v>1610</v>
      </c>
      <c r="O17" s="803"/>
      <c r="P17" s="802" t="s">
        <v>1589</v>
      </c>
      <c r="Q17" s="803"/>
      <c r="R17" s="274" t="s">
        <v>1589</v>
      </c>
      <c r="S17" s="274"/>
      <c r="T17" s="274"/>
      <c r="U17" s="794" t="s">
        <v>782</v>
      </c>
      <c r="V17" s="804"/>
      <c r="W17" s="794" t="s">
        <v>781</v>
      </c>
      <c r="X17" s="795"/>
      <c r="Y17" s="196"/>
      <c r="Z17" s="195"/>
      <c r="AA17" s="195"/>
      <c r="AB17" s="195"/>
      <c r="AC17" s="224"/>
      <c r="AD17" s="224"/>
      <c r="AE17" s="224"/>
      <c r="AF17" s="224"/>
      <c r="AG17" s="224"/>
      <c r="AH17" s="224"/>
      <c r="AI17" s="224">
        <v>4.1500000000000004</v>
      </c>
      <c r="AJ17" s="224"/>
      <c r="AK17" s="805" t="s">
        <v>1617</v>
      </c>
      <c r="AL17" s="806"/>
      <c r="AM17" s="806"/>
      <c r="AN17" s="807"/>
      <c r="AO17" s="808"/>
      <c r="AP17" s="3"/>
      <c r="AQ17" s="223">
        <f t="shared" si="5"/>
        <v>3</v>
      </c>
    </row>
    <row r="18" spans="2:43" ht="12" customHeight="1" x14ac:dyDescent="0.15">
      <c r="B18" s="488"/>
      <c r="C18" s="764"/>
      <c r="D18" s="762"/>
      <c r="E18" s="762"/>
      <c r="F18" s="762"/>
      <c r="G18" s="762"/>
      <c r="H18" s="762"/>
      <c r="I18" s="762"/>
      <c r="J18" s="763"/>
      <c r="K18" s="241">
        <v>8</v>
      </c>
      <c r="L18" s="802" t="s">
        <v>561</v>
      </c>
      <c r="M18" s="803"/>
      <c r="N18" s="802" t="s">
        <v>511</v>
      </c>
      <c r="O18" s="803"/>
      <c r="P18" s="802" t="s">
        <v>352</v>
      </c>
      <c r="Q18" s="803"/>
      <c r="R18" s="274" t="s">
        <v>352</v>
      </c>
      <c r="S18" s="274"/>
      <c r="T18" s="274"/>
      <c r="U18" s="794" t="s">
        <v>782</v>
      </c>
      <c r="V18" s="804"/>
      <c r="W18" s="794" t="s">
        <v>776</v>
      </c>
      <c r="X18" s="795"/>
      <c r="Y18" s="196"/>
      <c r="Z18" s="195"/>
      <c r="AA18" s="195"/>
      <c r="AB18" s="195"/>
      <c r="AC18" s="224"/>
      <c r="AD18" s="224"/>
      <c r="AE18" s="224"/>
      <c r="AF18" s="224"/>
      <c r="AG18" s="224"/>
      <c r="AH18" s="224"/>
      <c r="AI18" s="224"/>
      <c r="AJ18" s="224"/>
      <c r="AK18" s="805" t="s">
        <v>1287</v>
      </c>
      <c r="AL18" s="806"/>
      <c r="AM18" s="806"/>
      <c r="AN18" s="807"/>
      <c r="AO18" s="808"/>
      <c r="AP18" s="3"/>
      <c r="AQ18" s="223">
        <f t="shared" si="5"/>
        <v>3</v>
      </c>
    </row>
    <row r="19" spans="2:43" ht="12" customHeight="1" x14ac:dyDescent="0.15">
      <c r="B19" s="488"/>
      <c r="C19" s="764"/>
      <c r="D19" s="762"/>
      <c r="E19" s="762"/>
      <c r="F19" s="762"/>
      <c r="G19" s="762"/>
      <c r="H19" s="762"/>
      <c r="I19" s="762"/>
      <c r="J19" s="763"/>
      <c r="K19" s="241">
        <v>9</v>
      </c>
      <c r="L19" s="802" t="s">
        <v>350</v>
      </c>
      <c r="M19" s="803"/>
      <c r="N19" s="802" t="s">
        <v>375</v>
      </c>
      <c r="O19" s="803"/>
      <c r="P19" s="802" t="s">
        <v>352</v>
      </c>
      <c r="Q19" s="803"/>
      <c r="R19" s="274" t="s">
        <v>359</v>
      </c>
      <c r="S19" s="274"/>
      <c r="T19" s="274"/>
      <c r="U19" s="794" t="s">
        <v>1304</v>
      </c>
      <c r="V19" s="804"/>
      <c r="W19" s="794" t="s">
        <v>1304</v>
      </c>
      <c r="X19" s="795"/>
      <c r="Y19" s="196"/>
      <c r="Z19" s="195"/>
      <c r="AA19" s="195"/>
      <c r="AB19" s="195"/>
      <c r="AC19" s="224"/>
      <c r="AD19" s="224"/>
      <c r="AE19" s="224"/>
      <c r="AF19" s="224"/>
      <c r="AG19" s="224"/>
      <c r="AH19" s="224"/>
      <c r="AI19" s="224"/>
      <c r="AJ19" s="224"/>
      <c r="AK19" s="805" t="s">
        <v>1372</v>
      </c>
      <c r="AL19" s="806"/>
      <c r="AM19" s="806"/>
      <c r="AN19" s="807"/>
      <c r="AO19" s="808"/>
      <c r="AP19" s="3"/>
      <c r="AQ19" s="223">
        <f t="shared" si="5"/>
        <v>3</v>
      </c>
    </row>
    <row r="20" spans="2:43" ht="12" customHeight="1" x14ac:dyDescent="0.15">
      <c r="B20" s="488"/>
      <c r="C20" s="764"/>
      <c r="D20" s="762"/>
      <c r="E20" s="762"/>
      <c r="F20" s="762"/>
      <c r="G20" s="762"/>
      <c r="H20" s="762"/>
      <c r="I20" s="762"/>
      <c r="J20" s="763"/>
      <c r="K20" s="241">
        <v>10</v>
      </c>
      <c r="L20" s="802" t="s">
        <v>350</v>
      </c>
      <c r="M20" s="803"/>
      <c r="N20" s="802" t="s">
        <v>375</v>
      </c>
      <c r="O20" s="803"/>
      <c r="P20" s="802" t="s">
        <v>352</v>
      </c>
      <c r="Q20" s="803"/>
      <c r="R20" s="274" t="s">
        <v>359</v>
      </c>
      <c r="S20" s="274"/>
      <c r="T20" s="274"/>
      <c r="U20" s="794" t="s">
        <v>1304</v>
      </c>
      <c r="V20" s="804"/>
      <c r="W20" s="794" t="s">
        <v>1304</v>
      </c>
      <c r="X20" s="795"/>
      <c r="Y20" s="196"/>
      <c r="Z20" s="195"/>
      <c r="AA20" s="195"/>
      <c r="AB20" s="195"/>
      <c r="AC20" s="224"/>
      <c r="AD20" s="224"/>
      <c r="AE20" s="224"/>
      <c r="AF20" s="224"/>
      <c r="AG20" s="224"/>
      <c r="AH20" s="224"/>
      <c r="AI20" s="224"/>
      <c r="AJ20" s="224"/>
      <c r="AK20" s="805" t="s">
        <v>1373</v>
      </c>
      <c r="AL20" s="806"/>
      <c r="AM20" s="806"/>
      <c r="AN20" s="807"/>
      <c r="AO20" s="808"/>
      <c r="AP20" s="3"/>
      <c r="AQ20" s="223">
        <f t="shared" si="5"/>
        <v>3</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0.02</v>
      </c>
      <c r="AE31" s="225">
        <f t="shared" si="6"/>
        <v>0</v>
      </c>
      <c r="AF31" s="225">
        <f t="shared" si="6"/>
        <v>0</v>
      </c>
      <c r="AG31" s="225">
        <f t="shared" si="6"/>
        <v>0</v>
      </c>
      <c r="AH31" s="225">
        <f t="shared" si="6"/>
        <v>0</v>
      </c>
      <c r="AI31" s="225">
        <f t="shared" si="6"/>
        <v>4.1500000000000004</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1</v>
      </c>
      <c r="AE32" s="196">
        <f t="shared" si="7"/>
        <v>0</v>
      </c>
      <c r="AF32" s="196">
        <f t="shared" si="7"/>
        <v>0</v>
      </c>
      <c r="AG32" s="196">
        <f t="shared" si="7"/>
        <v>0</v>
      </c>
      <c r="AH32" s="196">
        <f t="shared" si="7"/>
        <v>0</v>
      </c>
      <c r="AI32" s="196">
        <f t="shared" si="7"/>
        <v>1</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1</v>
      </c>
      <c r="AE35" s="816">
        <f>AE32+AF32</f>
        <v>0</v>
      </c>
      <c r="AF35" s="817"/>
      <c r="AG35" s="196">
        <f>AG32</f>
        <v>0</v>
      </c>
      <c r="AH35" s="196">
        <f>AH32</f>
        <v>0</v>
      </c>
      <c r="AI35" s="816">
        <f>AI32+AJ32</f>
        <v>1</v>
      </c>
      <c r="AJ35" s="817"/>
      <c r="AK35" s="826"/>
      <c r="AL35" s="827"/>
      <c r="AM35" s="827"/>
      <c r="AN35" s="827"/>
      <c r="AO35" s="828"/>
      <c r="AP35" s="3"/>
      <c r="AQ35" s="165">
        <f>+Y32+AC35+AG35</f>
        <v>0</v>
      </c>
      <c r="AR35" s="165">
        <f>+Z32+AD35+AH35</f>
        <v>1</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67" priority="3">
      <formula>$AQ11=2</formula>
    </cfRule>
  </conditionalFormatting>
  <conditionalFormatting sqref="Y11:AF30">
    <cfRule type="expression" dxfId="166" priority="2">
      <formula>$AQ11=3</formula>
    </cfRule>
  </conditionalFormatting>
  <conditionalFormatting sqref="AC11:AJ30">
    <cfRule type="expression" dxfId="165" priority="1">
      <formula>$AQ11=1</formula>
    </cfRule>
  </conditionalFormatting>
  <dataValidations count="1">
    <dataValidation type="list" allowBlank="1" showInputMessage="1" showErrorMessage="1" sqref="R11:T30 N11:O30" xr:uid="{6BC7F2E2-10E9-44BA-95F5-63CE091F962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434F04D-B27B-457A-8EBA-4C2220425ABD}">
          <x14:formula1>
            <xm:f>'(参考)リスト'!$F$16:$F$21</xm:f>
          </x14:formula1>
          <xm:sqref>W11:X30</xm:sqref>
        </x14:dataValidation>
        <x14:dataValidation type="list" allowBlank="1" showInputMessage="1" showErrorMessage="1" xr:uid="{878825F6-FB08-4DF9-A03A-C27AE235DD6A}">
          <x14:formula1>
            <xm:f>'(参考)リスト'!$B$16:$B$20</xm:f>
          </x14:formula1>
          <xm:sqref>L11:M30</xm:sqref>
        </x14:dataValidation>
        <x14:dataValidation type="list" allowBlank="1" showInputMessage="1" showErrorMessage="1" xr:uid="{2ED36E9B-C896-4226-9B21-3A5C62AC5A6C}">
          <x14:formula1>
            <xm:f>'(参考)リスト'!$G$16:$G$20</xm:f>
          </x14:formula1>
          <xm:sqref>U11:V30</xm:sqref>
        </x14:dataValidation>
        <x14:dataValidation type="list" allowBlank="1" showInputMessage="1" showErrorMessage="1" xr:uid="{EE404E24-730C-4159-9361-9F25458959B1}">
          <x14:formula1>
            <xm:f>'(参考)リスト'!$D$16:$D$18</xm:f>
          </x14:formula1>
          <xm:sqref>P11:Q30</xm:sqref>
        </x14:dataValidation>
      </x14:dataValidations>
    </ext>
  </extLst>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A1D92-934E-4DBA-BA30-188B92331CAE}">
  <dimension ref="B1:CH52"/>
  <sheetViews>
    <sheetView showGridLines="0" showZeros="0" view="pageBreakPreview" zoomScale="90" zoomScaleNormal="100" zoomScaleSheetLayoutView="90" workbookViewId="0">
      <selection activeCell="W23" sqref="W23:X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S054</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4.3</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725</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805" t="s">
        <v>846</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1597</v>
      </c>
      <c r="O12" s="803"/>
      <c r="P12" s="802" t="s">
        <v>1599</v>
      </c>
      <c r="Q12" s="803"/>
      <c r="R12" s="274" t="s">
        <v>1598</v>
      </c>
      <c r="S12" s="274"/>
      <c r="T12" s="274"/>
      <c r="U12" s="794" t="s">
        <v>62</v>
      </c>
      <c r="V12" s="804"/>
      <c r="W12" s="794" t="s">
        <v>62</v>
      </c>
      <c r="X12" s="795"/>
      <c r="Y12" s="196"/>
      <c r="Z12" s="195"/>
      <c r="AA12" s="195"/>
      <c r="AB12" s="195"/>
      <c r="AC12" s="224"/>
      <c r="AD12" s="224"/>
      <c r="AE12" s="224"/>
      <c r="AF12" s="224"/>
      <c r="AG12" s="224"/>
      <c r="AH12" s="224"/>
      <c r="AI12" s="224"/>
      <c r="AJ12" s="224"/>
      <c r="AK12" s="787" t="s">
        <v>1588</v>
      </c>
      <c r="AL12" s="788"/>
      <c r="AM12" s="788"/>
      <c r="AN12" s="789"/>
      <c r="AO12" s="790"/>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1591</v>
      </c>
      <c r="M13" s="803"/>
      <c r="N13" s="802" t="s">
        <v>1597</v>
      </c>
      <c r="O13" s="803"/>
      <c r="P13" s="802" t="s">
        <v>1599</v>
      </c>
      <c r="Q13" s="803"/>
      <c r="R13" s="274" t="s">
        <v>1598</v>
      </c>
      <c r="S13" s="274"/>
      <c r="T13" s="274"/>
      <c r="U13" s="794" t="s">
        <v>62</v>
      </c>
      <c r="V13" s="804"/>
      <c r="W13" s="794" t="s">
        <v>62</v>
      </c>
      <c r="X13" s="795"/>
      <c r="Y13" s="196"/>
      <c r="Z13" s="195"/>
      <c r="AA13" s="195"/>
      <c r="AB13" s="195"/>
      <c r="AC13" s="224"/>
      <c r="AD13" s="224"/>
      <c r="AE13" s="224"/>
      <c r="AF13" s="224"/>
      <c r="AG13" s="224"/>
      <c r="AH13" s="224"/>
      <c r="AI13" s="224"/>
      <c r="AJ13" s="224"/>
      <c r="AK13" s="805" t="s">
        <v>1588</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1591</v>
      </c>
      <c r="M14" s="803"/>
      <c r="N14" s="802" t="s">
        <v>1610</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v>4.3</v>
      </c>
      <c r="AK14" s="805" t="s">
        <v>1458</v>
      </c>
      <c r="AL14" s="806"/>
      <c r="AM14" s="806"/>
      <c r="AN14" s="807"/>
      <c r="AO14" s="808"/>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4.3</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64" priority="3">
      <formula>$AQ11=2</formula>
    </cfRule>
  </conditionalFormatting>
  <conditionalFormatting sqref="Y11:AF30">
    <cfRule type="expression" dxfId="163" priority="2">
      <formula>$AQ11=3</formula>
    </cfRule>
  </conditionalFormatting>
  <conditionalFormatting sqref="AC11:AJ30">
    <cfRule type="expression" dxfId="162" priority="1">
      <formula>$AQ11=1</formula>
    </cfRule>
  </conditionalFormatting>
  <dataValidations count="1">
    <dataValidation type="list" allowBlank="1" showInputMessage="1" showErrorMessage="1" sqref="R11:T30 N11:O30" xr:uid="{9C23680B-36FC-4E99-8207-C0E1F716889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D42EDB-9572-419B-B027-1855773FF943}">
          <x14:formula1>
            <xm:f>'(参考)リスト'!$D$16:$D$18</xm:f>
          </x14:formula1>
          <xm:sqref>P11:Q30</xm:sqref>
        </x14:dataValidation>
        <x14:dataValidation type="list" allowBlank="1" showInputMessage="1" showErrorMessage="1" xr:uid="{8C461676-19B5-4663-9B57-DB1976A178BC}">
          <x14:formula1>
            <xm:f>'(参考)リスト'!$G$16:$G$20</xm:f>
          </x14:formula1>
          <xm:sqref>U11:V30</xm:sqref>
        </x14:dataValidation>
        <x14:dataValidation type="list" allowBlank="1" showInputMessage="1" showErrorMessage="1" xr:uid="{1CF8F0C8-06FA-442A-98D5-DE744A9138BD}">
          <x14:formula1>
            <xm:f>'(参考)リスト'!$B$16:$B$20</xm:f>
          </x14:formula1>
          <xm:sqref>L11:M30</xm:sqref>
        </x14:dataValidation>
        <x14:dataValidation type="list" allowBlank="1" showInputMessage="1" showErrorMessage="1" xr:uid="{463560E5-2A75-4968-A09A-F7E306E55BAD}">
          <x14:formula1>
            <xm:f>'(参考)リスト'!$F$16:$F$21</xm:f>
          </x14:formula1>
          <xm:sqref>W11:X30</xm:sqref>
        </x14:dataValidation>
      </x14:dataValidations>
    </ext>
  </extLst>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72FC4-9CB6-4BB7-9FD5-99A8E5D7ADE1}">
  <dimension ref="B1:CH52"/>
  <sheetViews>
    <sheetView showGridLines="0" showZeros="0" view="pageBreakPreview" zoomScale="90" zoomScaleNormal="100" zoomScaleSheetLayoutView="90" workbookViewId="0">
      <selection activeCell="N30" sqref="N30:O3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S055</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4.25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726</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805" t="s">
        <v>1287</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517</v>
      </c>
      <c r="O12" s="803"/>
      <c r="P12" s="802" t="s">
        <v>352</v>
      </c>
      <c r="Q12" s="803"/>
      <c r="R12" s="274" t="s">
        <v>352</v>
      </c>
      <c r="S12" s="274"/>
      <c r="T12" s="274"/>
      <c r="U12" s="794" t="s">
        <v>782</v>
      </c>
      <c r="V12" s="804"/>
      <c r="W12" s="794" t="s">
        <v>790</v>
      </c>
      <c r="X12" s="795"/>
      <c r="Y12" s="196"/>
      <c r="Z12" s="195"/>
      <c r="AA12" s="195"/>
      <c r="AB12" s="195"/>
      <c r="AC12" s="224"/>
      <c r="AD12" s="224"/>
      <c r="AE12" s="224"/>
      <c r="AF12" s="224"/>
      <c r="AG12" s="224"/>
      <c r="AH12" s="224"/>
      <c r="AI12" s="224"/>
      <c r="AJ12" s="224">
        <v>4.25</v>
      </c>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4.25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61" priority="3">
      <formula>$AQ11=2</formula>
    </cfRule>
  </conditionalFormatting>
  <conditionalFormatting sqref="Y11:AF30">
    <cfRule type="expression" dxfId="160" priority="2">
      <formula>$AQ11=3</formula>
    </cfRule>
  </conditionalFormatting>
  <conditionalFormatting sqref="AC11:AJ30">
    <cfRule type="expression" dxfId="159" priority="1">
      <formula>$AQ11=1</formula>
    </cfRule>
  </conditionalFormatting>
  <dataValidations count="1">
    <dataValidation type="list" allowBlank="1" showInputMessage="1" showErrorMessage="1" sqref="N11:O30 R11:T30" xr:uid="{13C5A43B-C799-4FF2-92E3-93E56CC62F3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32400C2-3E7B-4408-996A-860D5E577043}">
          <x14:formula1>
            <xm:f>'(参考)リスト'!$F$16:$F$21</xm:f>
          </x14:formula1>
          <xm:sqref>W11:X30</xm:sqref>
        </x14:dataValidation>
        <x14:dataValidation type="list" allowBlank="1" showInputMessage="1" showErrorMessage="1" xr:uid="{DECE949D-C364-47FB-A844-5D492E32F1B3}">
          <x14:formula1>
            <xm:f>'(参考)リスト'!$B$16:$B$20</xm:f>
          </x14:formula1>
          <xm:sqref>L11:M30</xm:sqref>
        </x14:dataValidation>
        <x14:dataValidation type="list" allowBlank="1" showInputMessage="1" showErrorMessage="1" xr:uid="{75AA8D33-8D63-453C-B2A3-7FCABE4FAE5F}">
          <x14:formula1>
            <xm:f>'(参考)リスト'!$G$16:$G$20</xm:f>
          </x14:formula1>
          <xm:sqref>U11:V30</xm:sqref>
        </x14:dataValidation>
        <x14:dataValidation type="list" allowBlank="1" showInputMessage="1" showErrorMessage="1" xr:uid="{7226043D-49E9-4C15-9196-5711AB31990D}">
          <x14:formula1>
            <xm:f>'(参考)リスト'!$D$16:$D$18</xm:f>
          </x14:formula1>
          <xm:sqref>P11:Q30</xm:sqref>
        </x14:dataValidation>
      </x14:dataValidations>
    </ext>
  </extLst>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A0B7F-12D6-47EA-991A-18238304DA70}">
  <dimension ref="B1:CH52"/>
  <sheetViews>
    <sheetView showGridLines="0" showZeros="0" view="pageBreakPreview" zoomScale="90" zoomScaleNormal="100" zoomScaleSheetLayoutView="90" workbookViewId="0">
      <selection activeCell="P19" sqref="P19:Q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S056</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1265</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58" priority="3">
      <formula>$AQ11=2</formula>
    </cfRule>
  </conditionalFormatting>
  <conditionalFormatting sqref="Y11:AF30">
    <cfRule type="expression" dxfId="157" priority="2">
      <formula>$AQ11=3</formula>
    </cfRule>
  </conditionalFormatting>
  <conditionalFormatting sqref="AC11:AJ30">
    <cfRule type="expression" dxfId="156" priority="1">
      <formula>$AQ11=1</formula>
    </cfRule>
  </conditionalFormatting>
  <dataValidations count="1">
    <dataValidation type="list" allowBlank="1" showInputMessage="1" showErrorMessage="1" sqref="N11:O30 R11:T30" xr:uid="{F2BDD1BD-8619-44D6-948B-FDB53A5E402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FB3AC9-F2D7-4A9D-8B39-197F545B001F}">
          <x14:formula1>
            <xm:f>'(参考)リスト'!$D$16:$D$18</xm:f>
          </x14:formula1>
          <xm:sqref>P11:Q30</xm:sqref>
        </x14:dataValidation>
        <x14:dataValidation type="list" allowBlank="1" showInputMessage="1" showErrorMessage="1" xr:uid="{FADD5A54-AC10-4ED2-BBB9-54B6EE3AE95F}">
          <x14:formula1>
            <xm:f>'(参考)リスト'!$G$16:$G$20</xm:f>
          </x14:formula1>
          <xm:sqref>U11:V30</xm:sqref>
        </x14:dataValidation>
        <x14:dataValidation type="list" allowBlank="1" showInputMessage="1" showErrorMessage="1" xr:uid="{8524EBD7-CA88-4290-A368-26E951AE51CB}">
          <x14:formula1>
            <xm:f>'(参考)リスト'!$B$16:$B$20</xm:f>
          </x14:formula1>
          <xm:sqref>L11:M30</xm:sqref>
        </x14:dataValidation>
        <x14:dataValidation type="list" allowBlank="1" showInputMessage="1" showErrorMessage="1" xr:uid="{B5FEB554-7957-41E3-87A1-2D19716F1623}">
          <x14:formula1>
            <xm:f>'(参考)リスト'!$F$16:$F$21</xm:f>
          </x14:formula1>
          <xm:sqref>W11:X30</xm:sqref>
        </x14:dataValidation>
      </x14:dataValidations>
    </ext>
  </extLst>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B16C4-0B44-4F4A-90C6-F43FEAEFCC12}">
  <dimension ref="B1:CH52"/>
  <sheetViews>
    <sheetView showGridLines="0" showZeros="0" view="pageBreakPreview" zoomScale="90" zoomScaleNormal="100" zoomScaleSheetLayoutView="90" workbookViewId="0">
      <selection activeCell="P19" sqref="P19:Q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S057</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727</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805" t="s">
        <v>1287</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1601</v>
      </c>
      <c r="M12" s="803"/>
      <c r="N12" s="802" t="s">
        <v>1614</v>
      </c>
      <c r="O12" s="803"/>
      <c r="P12" s="802" t="s">
        <v>1589</v>
      </c>
      <c r="Q12" s="803"/>
      <c r="R12" s="299" t="s">
        <v>1616</v>
      </c>
      <c r="S12" s="551"/>
      <c r="T12" s="300"/>
      <c r="U12" s="794" t="s">
        <v>1304</v>
      </c>
      <c r="V12" s="804"/>
      <c r="W12" s="794" t="s">
        <v>1304</v>
      </c>
      <c r="X12" s="804"/>
      <c r="Y12" s="196"/>
      <c r="Z12" s="195"/>
      <c r="AA12" s="195"/>
      <c r="AB12" s="195"/>
      <c r="AC12" s="224"/>
      <c r="AD12" s="224"/>
      <c r="AE12" s="224"/>
      <c r="AF12" s="224"/>
      <c r="AG12" s="224"/>
      <c r="AH12" s="224"/>
      <c r="AI12" s="224"/>
      <c r="AJ12" s="224"/>
      <c r="AK12" s="805" t="s">
        <v>1618</v>
      </c>
      <c r="AL12" s="806"/>
      <c r="AM12" s="806"/>
      <c r="AN12" s="806"/>
      <c r="AO12" s="84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1601</v>
      </c>
      <c r="M13" s="803"/>
      <c r="N13" s="802" t="s">
        <v>1607</v>
      </c>
      <c r="O13" s="803"/>
      <c r="P13" s="802" t="s">
        <v>1599</v>
      </c>
      <c r="Q13" s="803"/>
      <c r="R13" s="299" t="s">
        <v>1598</v>
      </c>
      <c r="S13" s="551"/>
      <c r="T13" s="300"/>
      <c r="U13" s="794" t="s">
        <v>782</v>
      </c>
      <c r="V13" s="804"/>
      <c r="W13" s="794" t="s">
        <v>1304</v>
      </c>
      <c r="X13" s="804"/>
      <c r="Y13" s="196"/>
      <c r="Z13" s="195"/>
      <c r="AA13" s="195"/>
      <c r="AB13" s="195"/>
      <c r="AC13" s="224"/>
      <c r="AD13" s="224"/>
      <c r="AE13" s="224"/>
      <c r="AF13" s="224"/>
      <c r="AG13" s="224"/>
      <c r="AH13" s="224"/>
      <c r="AI13" s="224"/>
      <c r="AJ13" s="224"/>
      <c r="AK13" s="805" t="s">
        <v>1606</v>
      </c>
      <c r="AL13" s="806"/>
      <c r="AM13" s="806"/>
      <c r="AN13" s="806"/>
      <c r="AO13" s="848"/>
      <c r="AP13" s="3"/>
      <c r="AQ13" s="223">
        <f t="shared" si="5"/>
        <v>2</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55" priority="3">
      <formula>$AQ11=2</formula>
    </cfRule>
  </conditionalFormatting>
  <conditionalFormatting sqref="Y11:AF30">
    <cfRule type="expression" dxfId="154" priority="2">
      <formula>$AQ11=3</formula>
    </cfRule>
  </conditionalFormatting>
  <conditionalFormatting sqref="AC11:AJ30">
    <cfRule type="expression" dxfId="153" priority="1">
      <formula>$AQ11=1</formula>
    </cfRule>
  </conditionalFormatting>
  <dataValidations count="1">
    <dataValidation type="list" allowBlank="1" showInputMessage="1" showErrorMessage="1" sqref="R11:T30 N11:O30" xr:uid="{5477FEE4-9226-427A-B551-BD633969353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20BC07F-1102-4E9D-AE1E-EA0AFD61B9D7}">
          <x14:formula1>
            <xm:f>'(参考)リスト'!$F$16:$F$21</xm:f>
          </x14:formula1>
          <xm:sqref>W11:X30</xm:sqref>
        </x14:dataValidation>
        <x14:dataValidation type="list" allowBlank="1" showInputMessage="1" showErrorMessage="1" xr:uid="{A4B14FC3-7BC8-4840-A942-C8CB418D1DD7}">
          <x14:formula1>
            <xm:f>'(参考)リスト'!$B$16:$B$20</xm:f>
          </x14:formula1>
          <xm:sqref>L11:M30</xm:sqref>
        </x14:dataValidation>
        <x14:dataValidation type="list" allowBlank="1" showInputMessage="1" showErrorMessage="1" xr:uid="{61683CBA-7A6C-40BE-9B88-152FF88AAA8A}">
          <x14:formula1>
            <xm:f>'(参考)リスト'!$G$16:$G$20</xm:f>
          </x14:formula1>
          <xm:sqref>U11:V30</xm:sqref>
        </x14:dataValidation>
        <x14:dataValidation type="list" allowBlank="1" showInputMessage="1" showErrorMessage="1" xr:uid="{DF2DA3E9-811B-49F9-8ED6-70577C1FBD4A}">
          <x14:formula1>
            <xm:f>'(参考)リスト'!$D$16:$D$18</xm:f>
          </x14:formula1>
          <xm:sqref>P11:Q30</xm:sqref>
        </x14:dataValidation>
      </x14:dataValidations>
    </ext>
  </extLst>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04619-4EFB-4BB5-85CD-5678EAFA45DB}">
  <dimension ref="B1:CH52"/>
  <sheetViews>
    <sheetView showGridLines="0" showZeros="0" view="pageBreakPreview" zoomScale="90" zoomScaleNormal="100" zoomScaleSheetLayoutView="90" workbookViewId="0">
      <selection activeCell="R23" sqref="R23:T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S058</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728</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805" t="s">
        <v>1287</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515</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846</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350</v>
      </c>
      <c r="M13" s="803"/>
      <c r="N13" s="802" t="s">
        <v>375</v>
      </c>
      <c r="O13" s="803"/>
      <c r="P13" s="802" t="s">
        <v>352</v>
      </c>
      <c r="Q13" s="803"/>
      <c r="R13" s="274" t="s">
        <v>359</v>
      </c>
      <c r="S13" s="274"/>
      <c r="T13" s="274"/>
      <c r="U13" s="794" t="s">
        <v>1304</v>
      </c>
      <c r="V13" s="804"/>
      <c r="W13" s="794" t="s">
        <v>1304</v>
      </c>
      <c r="X13" s="795"/>
      <c r="Y13" s="196"/>
      <c r="Z13" s="195"/>
      <c r="AA13" s="195"/>
      <c r="AB13" s="195"/>
      <c r="AC13" s="224"/>
      <c r="AD13" s="224"/>
      <c r="AE13" s="224"/>
      <c r="AF13" s="224"/>
      <c r="AG13" s="224"/>
      <c r="AH13" s="224"/>
      <c r="AI13" s="224"/>
      <c r="AJ13" s="224"/>
      <c r="AK13" s="805" t="s">
        <v>1379</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350</v>
      </c>
      <c r="M14" s="803"/>
      <c r="N14" s="802" t="s">
        <v>376</v>
      </c>
      <c r="O14" s="803"/>
      <c r="P14" s="802" t="s">
        <v>351</v>
      </c>
      <c r="Q14" s="803"/>
      <c r="R14" s="274" t="s">
        <v>559</v>
      </c>
      <c r="S14" s="274"/>
      <c r="T14" s="274"/>
      <c r="U14" s="794" t="s">
        <v>782</v>
      </c>
      <c r="V14" s="804"/>
      <c r="W14" s="794" t="s">
        <v>1304</v>
      </c>
      <c r="X14" s="795"/>
      <c r="Y14" s="196"/>
      <c r="Z14" s="195"/>
      <c r="AA14" s="195"/>
      <c r="AB14" s="195"/>
      <c r="AC14" s="224"/>
      <c r="AD14" s="224"/>
      <c r="AE14" s="224"/>
      <c r="AF14" s="224"/>
      <c r="AG14" s="224"/>
      <c r="AH14" s="224"/>
      <c r="AI14" s="224"/>
      <c r="AJ14" s="224"/>
      <c r="AK14" s="805" t="s">
        <v>1312</v>
      </c>
      <c r="AL14" s="806"/>
      <c r="AM14" s="806"/>
      <c r="AN14" s="807"/>
      <c r="AO14" s="808"/>
      <c r="AP14" s="3"/>
      <c r="AQ14" s="223">
        <f t="shared" si="5"/>
        <v>2</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52" priority="3">
      <formula>$AQ11=2</formula>
    </cfRule>
  </conditionalFormatting>
  <conditionalFormatting sqref="Y11:AF30">
    <cfRule type="expression" dxfId="151" priority="2">
      <formula>$AQ11=3</formula>
    </cfRule>
  </conditionalFormatting>
  <conditionalFormatting sqref="AC11:AJ30">
    <cfRule type="expression" dxfId="150" priority="1">
      <formula>$AQ11=1</formula>
    </cfRule>
  </conditionalFormatting>
  <dataValidations count="1">
    <dataValidation type="list" allowBlank="1" showInputMessage="1" showErrorMessage="1" sqref="N11:O30 R11:T30" xr:uid="{5272E805-2A30-4D03-8243-5C699F9C11C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00F1EC6-AD0E-46C0-83FF-7E4212325F88}">
          <x14:formula1>
            <xm:f>'(参考)リスト'!$D$16:$D$18</xm:f>
          </x14:formula1>
          <xm:sqref>P11:Q30</xm:sqref>
        </x14:dataValidation>
        <x14:dataValidation type="list" allowBlank="1" showInputMessage="1" showErrorMessage="1" xr:uid="{1C4F437A-BBAF-4DE4-969A-67BB7270354D}">
          <x14:formula1>
            <xm:f>'(参考)リスト'!$G$16:$G$20</xm:f>
          </x14:formula1>
          <xm:sqref>U11:V30</xm:sqref>
        </x14:dataValidation>
        <x14:dataValidation type="list" allowBlank="1" showInputMessage="1" showErrorMessage="1" xr:uid="{B7287A1E-3903-4210-BC0A-E4929AD859D5}">
          <x14:formula1>
            <xm:f>'(参考)リスト'!$B$16:$B$20</xm:f>
          </x14:formula1>
          <xm:sqref>L11:M30</xm:sqref>
        </x14:dataValidation>
        <x14:dataValidation type="list" allowBlank="1" showInputMessage="1" showErrorMessage="1" xr:uid="{F8D80CF1-11B2-4281-8B1E-BCAF48F3753D}">
          <x14:formula1>
            <xm:f>'(参考)リスト'!$F$16:$F$21</xm:f>
          </x14:formula1>
          <xm:sqref>W11:X30</xm:sqref>
        </x14:dataValidation>
      </x14:dataValidations>
    </ext>
  </extLst>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009A3-9100-49AC-9833-44EAA6067FFC}">
  <dimension ref="B1:CH52"/>
  <sheetViews>
    <sheetView showGridLines="0" showZeros="0" view="pageBreakPreview" zoomScale="90" zoomScaleNormal="100" zoomScaleSheetLayoutView="90" workbookViewId="0">
      <selection activeCell="P19" sqref="P19:Q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S059</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1381</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49" priority="3">
      <formula>$AQ11=2</formula>
    </cfRule>
  </conditionalFormatting>
  <conditionalFormatting sqref="Y11:AF30">
    <cfRule type="expression" dxfId="148" priority="2">
      <formula>$AQ11=3</formula>
    </cfRule>
  </conditionalFormatting>
  <conditionalFormatting sqref="AC11:AJ30">
    <cfRule type="expression" dxfId="147" priority="1">
      <formula>$AQ11=1</formula>
    </cfRule>
  </conditionalFormatting>
  <dataValidations count="1">
    <dataValidation type="list" allowBlank="1" showInputMessage="1" showErrorMessage="1" sqref="N11:O30 R11:T30" xr:uid="{EE427E64-5D23-48E7-A179-8882DC66663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27F42D-1F83-46B1-9AEB-3963CC123FE8}">
          <x14:formula1>
            <xm:f>'(参考)リスト'!$F$16:$F$21</xm:f>
          </x14:formula1>
          <xm:sqref>W11:X30</xm:sqref>
        </x14:dataValidation>
        <x14:dataValidation type="list" allowBlank="1" showInputMessage="1" showErrorMessage="1" xr:uid="{E1CD7E1D-2270-4EF6-B53C-EABDDC04C5DC}">
          <x14:formula1>
            <xm:f>'(参考)リスト'!$B$16:$B$20</xm:f>
          </x14:formula1>
          <xm:sqref>L11:M30</xm:sqref>
        </x14:dataValidation>
        <x14:dataValidation type="list" allowBlank="1" showInputMessage="1" showErrorMessage="1" xr:uid="{8B17C972-C80B-414B-AF7A-CD6687F79EE5}">
          <x14:formula1>
            <xm:f>'(参考)リスト'!$G$16:$G$20</xm:f>
          </x14:formula1>
          <xm:sqref>U11:V30</xm:sqref>
        </x14:dataValidation>
        <x14:dataValidation type="list" allowBlank="1" showInputMessage="1" showErrorMessage="1" xr:uid="{070AA39E-79B6-4116-89ED-166C8F88C4D8}">
          <x14:formula1>
            <xm:f>'(参考)リスト'!$D$16:$D$18</xm:f>
          </x14:formula1>
          <xm:sqref>P11:Q30</xm:sqref>
        </x14:dataValidation>
      </x14:dataValidations>
    </ext>
  </extLst>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7ADED-DFC6-4B1B-8A4B-E09CE6984392}">
  <dimension ref="B1:CH52"/>
  <sheetViews>
    <sheetView showGridLines="0" showZeros="0" view="pageBreakPreview" zoomScale="90" zoomScaleNormal="100" zoomScaleSheetLayoutView="90" workbookViewId="0">
      <selection activeCell="P16" sqref="P16:Q16"/>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S060</v>
      </c>
      <c r="AW5" s="164">
        <f>R7</f>
        <v>6.3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729</v>
      </c>
      <c r="O7" s="795"/>
      <c r="P7" s="791" t="s">
        <v>475</v>
      </c>
      <c r="Q7" s="793"/>
      <c r="R7" s="796">
        <v>6.3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350</v>
      </c>
      <c r="M12" s="803"/>
      <c r="N12" s="802" t="s">
        <v>373</v>
      </c>
      <c r="O12" s="803"/>
      <c r="P12" s="802" t="s">
        <v>351</v>
      </c>
      <c r="Q12" s="803"/>
      <c r="R12" s="274" t="s">
        <v>559</v>
      </c>
      <c r="S12" s="274"/>
      <c r="T12" s="274"/>
      <c r="U12" s="794" t="s">
        <v>782</v>
      </c>
      <c r="V12" s="804"/>
      <c r="W12" s="794" t="s">
        <v>1304</v>
      </c>
      <c r="X12" s="795"/>
      <c r="Y12" s="196"/>
      <c r="Z12" s="195"/>
      <c r="AA12" s="195"/>
      <c r="AB12" s="195"/>
      <c r="AC12" s="224"/>
      <c r="AD12" s="224"/>
      <c r="AE12" s="224"/>
      <c r="AF12" s="224"/>
      <c r="AG12" s="224"/>
      <c r="AH12" s="224"/>
      <c r="AI12" s="224"/>
      <c r="AJ12" s="224"/>
      <c r="AK12" s="787" t="s">
        <v>795</v>
      </c>
      <c r="AL12" s="788"/>
      <c r="AM12" s="788"/>
      <c r="AN12" s="789"/>
      <c r="AO12" s="790"/>
      <c r="AP12" s="3"/>
      <c r="AQ12" s="223">
        <f t="shared" ref="AQ12:AQ30" si="5">IF(P12="材質劣化",2,IF(P12="漏水",3,1))</f>
        <v>2</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46" priority="3">
      <formula>$AQ11=2</formula>
    </cfRule>
  </conditionalFormatting>
  <conditionalFormatting sqref="Y11:AF30">
    <cfRule type="expression" dxfId="145" priority="2">
      <formula>$AQ11=3</formula>
    </cfRule>
  </conditionalFormatting>
  <conditionalFormatting sqref="AC11:AJ30">
    <cfRule type="expression" dxfId="144" priority="1">
      <formula>$AQ11=1</formula>
    </cfRule>
  </conditionalFormatting>
  <dataValidations count="1">
    <dataValidation type="list" allowBlank="1" showInputMessage="1" showErrorMessage="1" sqref="R11:T30 N11:O30" xr:uid="{DB9B098A-B8FC-4BD1-BC9C-5013130158D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A883B59-26E9-49ED-97F5-FB4828DC7047}">
          <x14:formula1>
            <xm:f>'(参考)リスト'!$D$16:$D$18</xm:f>
          </x14:formula1>
          <xm:sqref>P11:Q30</xm:sqref>
        </x14:dataValidation>
        <x14:dataValidation type="list" allowBlank="1" showInputMessage="1" showErrorMessage="1" xr:uid="{1148840D-5BDC-4BCD-BED0-F8ACF8FB4FBB}">
          <x14:formula1>
            <xm:f>'(参考)リスト'!$G$16:$G$20</xm:f>
          </x14:formula1>
          <xm:sqref>U11:V30</xm:sqref>
        </x14:dataValidation>
        <x14:dataValidation type="list" allowBlank="1" showInputMessage="1" showErrorMessage="1" xr:uid="{BA82E31A-CC1D-4EA9-9E4E-DCB7A18121A9}">
          <x14:formula1>
            <xm:f>'(参考)リスト'!$B$16:$B$20</xm:f>
          </x14:formula1>
          <xm:sqref>L11:M30</xm:sqref>
        </x14:dataValidation>
        <x14:dataValidation type="list" allowBlank="1" showInputMessage="1" showErrorMessage="1" xr:uid="{CC924961-7CA3-40B2-A8F9-EF31E4240B8D}">
          <x14:formula1>
            <xm:f>'(参考)リスト'!$F$16:$F$21</xm:f>
          </x14:formula1>
          <xm:sqref>W11:X30</xm:sqref>
        </x14:dataValidation>
      </x14:dataValidations>
    </ext>
  </extLst>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E9A7F-95AE-4955-9011-7B6501F62E4C}">
  <dimension ref="B1:CH52"/>
  <sheetViews>
    <sheetView showGridLines="0" showZeros="0" view="pageBreakPreview" zoomScale="90" zoomScaleNormal="100" zoomScaleSheetLayoutView="90" workbookViewId="0">
      <selection activeCell="N16" sqref="N16:O16"/>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S061</v>
      </c>
      <c r="AW5" s="164">
        <f>R7</f>
        <v>5.8</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730</v>
      </c>
      <c r="O7" s="795"/>
      <c r="P7" s="791" t="s">
        <v>475</v>
      </c>
      <c r="Q7" s="793"/>
      <c r="R7" s="796">
        <v>5.8</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350</v>
      </c>
      <c r="M11" s="803"/>
      <c r="N11" s="802" t="s">
        <v>373</v>
      </c>
      <c r="O11" s="803"/>
      <c r="P11" s="802" t="s">
        <v>351</v>
      </c>
      <c r="Q11" s="803"/>
      <c r="R11" s="274" t="s">
        <v>559</v>
      </c>
      <c r="S11" s="274"/>
      <c r="T11" s="274"/>
      <c r="U11" s="794" t="s">
        <v>782</v>
      </c>
      <c r="V11" s="804"/>
      <c r="W11" s="794" t="s">
        <v>1304</v>
      </c>
      <c r="X11" s="795"/>
      <c r="Y11" s="196"/>
      <c r="Z11" s="195"/>
      <c r="AA11" s="195"/>
      <c r="AB11" s="195"/>
      <c r="AC11" s="224"/>
      <c r="AD11" s="224"/>
      <c r="AE11" s="224"/>
      <c r="AF11" s="224"/>
      <c r="AG11" s="224"/>
      <c r="AH11" s="224"/>
      <c r="AI11" s="224"/>
      <c r="AJ11" s="224"/>
      <c r="AK11" s="787" t="s">
        <v>795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43" priority="3">
      <formula>$AQ11=2</formula>
    </cfRule>
  </conditionalFormatting>
  <conditionalFormatting sqref="Y11:AF30">
    <cfRule type="expression" dxfId="142" priority="2">
      <formula>$AQ11=3</formula>
    </cfRule>
  </conditionalFormatting>
  <conditionalFormatting sqref="AC11:AJ30">
    <cfRule type="expression" dxfId="141" priority="1">
      <formula>$AQ11=1</formula>
    </cfRule>
  </conditionalFormatting>
  <dataValidations count="1">
    <dataValidation type="list" allowBlank="1" showInputMessage="1" showErrorMessage="1" sqref="N11:O30 R11:T30" xr:uid="{64DBA1B9-1ACC-455D-B17B-7ED7E403803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64C3599-6976-48B2-A1FF-6F62145CC02A}">
          <x14:formula1>
            <xm:f>'(参考)リスト'!$F$16:$F$21</xm:f>
          </x14:formula1>
          <xm:sqref>W11:X30</xm:sqref>
        </x14:dataValidation>
        <x14:dataValidation type="list" allowBlank="1" showInputMessage="1" showErrorMessage="1" xr:uid="{6DA18D26-69E0-43E2-8A6D-D35294B20E38}">
          <x14:formula1>
            <xm:f>'(参考)リスト'!$B$16:$B$20</xm:f>
          </x14:formula1>
          <xm:sqref>L11:M30</xm:sqref>
        </x14:dataValidation>
        <x14:dataValidation type="list" allowBlank="1" showInputMessage="1" showErrorMessage="1" xr:uid="{18936CCD-6497-43E8-9307-7091ECFFC528}">
          <x14:formula1>
            <xm:f>'(参考)リスト'!$G$16:$G$20</xm:f>
          </x14:formula1>
          <xm:sqref>U11:V30</xm:sqref>
        </x14:dataValidation>
        <x14:dataValidation type="list" allowBlank="1" showInputMessage="1" showErrorMessage="1" xr:uid="{FEFF0E4E-A732-4143-A9D6-05C7C55B6585}">
          <x14:formula1>
            <xm:f>'(参考)リスト'!$D$16:$D$18</xm:f>
          </x14:formula1>
          <xm:sqref>P11:Q30</xm:sqref>
        </x14:dataValidation>
      </x14:dataValidations>
    </ext>
  </extLst>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E27F3-F3F3-4CD0-9976-ED7578C7F36F}">
  <dimension ref="B1:CH52"/>
  <sheetViews>
    <sheetView showGridLines="0" showZeros="0" view="pageBreakPreview" zoomScale="90" zoomScaleNormal="100" zoomScaleSheetLayoutView="90" workbookViewId="0">
      <selection activeCell="R21" sqref="R21:T21"/>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S062</v>
      </c>
      <c r="AW5" s="164">
        <f>R7</f>
        <v>6</v>
      </c>
      <c r="AX5" s="165">
        <f>+Y32</f>
        <v>0</v>
      </c>
      <c r="AY5" s="165">
        <f>+Z32</f>
        <v>0</v>
      </c>
      <c r="AZ5" s="165">
        <f>+AA32</f>
        <v>0</v>
      </c>
      <c r="BA5" s="165">
        <f t="shared" ref="BA5" si="0">+AB32</f>
        <v>0</v>
      </c>
      <c r="BB5" s="165">
        <f>+AC32</f>
        <v>0</v>
      </c>
      <c r="BC5" s="165">
        <f t="shared" ref="BC5:BI5" si="1">+AD32</f>
        <v>0</v>
      </c>
      <c r="BD5" s="165">
        <f t="shared" si="1"/>
        <v>1</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1</v>
      </c>
      <c r="BP5" s="165">
        <f>+AG35</f>
        <v>0</v>
      </c>
      <c r="BQ5" s="165">
        <f>+AH35</f>
        <v>0</v>
      </c>
      <c r="BR5" s="165">
        <f>+AI35</f>
        <v>0</v>
      </c>
      <c r="BS5" s="190" t="str">
        <f>+Y36</f>
        <v>Ⅰ</v>
      </c>
      <c r="BT5" s="190" t="str">
        <f>+AC36</f>
        <v>Ⅱ</v>
      </c>
      <c r="BU5" s="190" t="str">
        <f>+AG36</f>
        <v>Ⅰ</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0.2</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731</v>
      </c>
      <c r="O7" s="795"/>
      <c r="P7" s="791" t="s">
        <v>475</v>
      </c>
      <c r="Q7" s="793"/>
      <c r="R7" s="796">
        <v>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517</v>
      </c>
      <c r="O11" s="803"/>
      <c r="P11" s="802" t="s">
        <v>351</v>
      </c>
      <c r="Q11" s="803"/>
      <c r="R11" s="274" t="s">
        <v>357</v>
      </c>
      <c r="S11" s="274"/>
      <c r="T11" s="274"/>
      <c r="U11" s="794" t="s">
        <v>782</v>
      </c>
      <c r="V11" s="804"/>
      <c r="W11" s="794" t="s">
        <v>781</v>
      </c>
      <c r="X11" s="795"/>
      <c r="Y11" s="196"/>
      <c r="Z11" s="195"/>
      <c r="AA11" s="195"/>
      <c r="AB11" s="195"/>
      <c r="AC11" s="224"/>
      <c r="AD11" s="224"/>
      <c r="AE11" s="224">
        <v>0.2</v>
      </c>
      <c r="AF11" s="224"/>
      <c r="AG11" s="224"/>
      <c r="AH11" s="224"/>
      <c r="AI11" s="224"/>
      <c r="AJ11" s="224"/>
      <c r="AK11" s="787" t="s">
        <v>785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0.2</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1</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Ⅱa</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40" priority="3">
      <formula>$AQ11=2</formula>
    </cfRule>
  </conditionalFormatting>
  <conditionalFormatting sqref="Y11:AF30">
    <cfRule type="expression" dxfId="139" priority="2">
      <formula>$AQ11=3</formula>
    </cfRule>
  </conditionalFormatting>
  <conditionalFormatting sqref="AC11:AJ30">
    <cfRule type="expression" dxfId="138" priority="1">
      <formula>$AQ11=1</formula>
    </cfRule>
  </conditionalFormatting>
  <dataValidations count="1">
    <dataValidation type="list" allowBlank="1" showInputMessage="1" showErrorMessage="1" sqref="N11:O30 R11:T30" xr:uid="{05F0FE41-6CBC-4235-A2A6-8CB46C93C67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D68103-F90B-495A-8DF6-2C29B1B27FFE}">
          <x14:formula1>
            <xm:f>'(参考)リスト'!$D$16:$D$18</xm:f>
          </x14:formula1>
          <xm:sqref>P11:Q30</xm:sqref>
        </x14:dataValidation>
        <x14:dataValidation type="list" allowBlank="1" showInputMessage="1" showErrorMessage="1" xr:uid="{E48D225B-FFE6-40C7-A7F2-CABFA5E22790}">
          <x14:formula1>
            <xm:f>'(参考)リスト'!$G$16:$G$20</xm:f>
          </x14:formula1>
          <xm:sqref>U11:V30</xm:sqref>
        </x14:dataValidation>
        <x14:dataValidation type="list" allowBlank="1" showInputMessage="1" showErrorMessage="1" xr:uid="{3E837F31-3319-4B6B-8995-27F05241060C}">
          <x14:formula1>
            <xm:f>'(参考)リスト'!$B$16:$B$20</xm:f>
          </x14:formula1>
          <xm:sqref>L11:M30</xm:sqref>
        </x14:dataValidation>
        <x14:dataValidation type="list" allowBlank="1" showInputMessage="1" showErrorMessage="1" xr:uid="{814D691C-B76C-4786-ABB7-40CDC05D94FC}">
          <x14:formula1>
            <xm:f>'(参考)リスト'!$F$16:$F$21</xm:f>
          </x14:formula1>
          <xm:sqref>W11:X30</xm:sqref>
        </x14:dataValidation>
      </x14:dataValidations>
    </ext>
  </extLst>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D4A81-69FA-4DC2-91B2-25286C5D2170}">
  <dimension ref="B1:CH52"/>
  <sheetViews>
    <sheetView showGridLines="0" showZeros="0" view="pageBreakPreview" zoomScale="90" zoomScaleNormal="100" zoomScaleSheetLayoutView="90" workbookViewId="0">
      <selection activeCell="N17" sqref="N17:O1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S063</v>
      </c>
      <c r="AW5" s="164">
        <f>R7</f>
        <v>6.2</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1386</v>
      </c>
      <c r="O7" s="795"/>
      <c r="P7" s="791" t="s">
        <v>475</v>
      </c>
      <c r="Q7" s="793"/>
      <c r="R7" s="796">
        <v>6.2</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37" priority="3">
      <formula>$AQ11=2</formula>
    </cfRule>
  </conditionalFormatting>
  <conditionalFormatting sqref="Y11:AF30">
    <cfRule type="expression" dxfId="136" priority="2">
      <formula>$AQ11=3</formula>
    </cfRule>
  </conditionalFormatting>
  <conditionalFormatting sqref="AC11:AJ30">
    <cfRule type="expression" dxfId="135" priority="1">
      <formula>$AQ11=1</formula>
    </cfRule>
  </conditionalFormatting>
  <dataValidations count="1">
    <dataValidation type="list" allowBlank="1" showInputMessage="1" showErrorMessage="1" sqref="N11:O30 R11:T30" xr:uid="{3B739753-E951-44AD-8AAC-655A14B4EAA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B8F389-0F4C-4086-97DF-0BBA3E85CAD0}">
          <x14:formula1>
            <xm:f>'(参考)リスト'!$F$16:$F$21</xm:f>
          </x14:formula1>
          <xm:sqref>W11:X30</xm:sqref>
        </x14:dataValidation>
        <x14:dataValidation type="list" allowBlank="1" showInputMessage="1" showErrorMessage="1" xr:uid="{44A4B6FC-CB74-4AEC-B7E0-F66DACC6F029}">
          <x14:formula1>
            <xm:f>'(参考)リスト'!$B$16:$B$20</xm:f>
          </x14:formula1>
          <xm:sqref>L11:M30</xm:sqref>
        </x14:dataValidation>
        <x14:dataValidation type="list" allowBlank="1" showInputMessage="1" showErrorMessage="1" xr:uid="{852E0658-F719-4675-B880-15E9A4F157EB}">
          <x14:formula1>
            <xm:f>'(参考)リスト'!$G$16:$G$20</xm:f>
          </x14:formula1>
          <xm:sqref>U11:V30</xm:sqref>
        </x14:dataValidation>
        <x14:dataValidation type="list" allowBlank="1" showInputMessage="1" showErrorMessage="1" xr:uid="{B461A947-CFDD-45C1-A96A-6B64360196B2}">
          <x14:formula1>
            <xm:f>'(参考)リスト'!$D$16:$D$18</xm:f>
          </x14:formula1>
          <xm:sqref>P11:Q30</xm:sqref>
        </x14:dataValidation>
      </x14:dataValidations>
    </ext>
  </extLst>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382EF-5B66-4E2A-872C-6725B9B820DD}">
  <dimension ref="B1:CH52"/>
  <sheetViews>
    <sheetView showGridLines="0" showZeros="0" view="pageBreakPreview" zoomScale="90" zoomScaleNormal="100" zoomScaleSheetLayoutView="90" workbookViewId="0">
      <selection activeCell="P22" sqref="P22:Q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S064</v>
      </c>
      <c r="AW5" s="164">
        <f>R7</f>
        <v>5.9</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4.0999999999999996</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732</v>
      </c>
      <c r="O7" s="795"/>
      <c r="P7" s="791" t="s">
        <v>475</v>
      </c>
      <c r="Q7" s="793"/>
      <c r="R7" s="796">
        <v>5.9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790</v>
      </c>
      <c r="X11" s="795"/>
      <c r="Y11" s="196"/>
      <c r="Z11" s="195"/>
      <c r="AA11" s="195"/>
      <c r="AB11" s="195"/>
      <c r="AC11" s="224"/>
      <c r="AD11" s="224"/>
      <c r="AE11" s="224"/>
      <c r="AF11" s="224"/>
      <c r="AG11" s="224"/>
      <c r="AH11" s="224"/>
      <c r="AI11" s="224"/>
      <c r="AJ11" s="224">
        <v>4.0999999999999996</v>
      </c>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513</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846</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805" t="s">
        <v>1287</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805" t="s">
        <v>1287</v>
      </c>
      <c r="AL14" s="806"/>
      <c r="AM14" s="806"/>
      <c r="AN14" s="807"/>
      <c r="AO14" s="808"/>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4.0999999999999996</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34" priority="3">
      <formula>$AQ11=2</formula>
    </cfRule>
  </conditionalFormatting>
  <conditionalFormatting sqref="Y11:AF30">
    <cfRule type="expression" dxfId="133" priority="2">
      <formula>$AQ11=3</formula>
    </cfRule>
  </conditionalFormatting>
  <conditionalFormatting sqref="AC11:AJ30">
    <cfRule type="expression" dxfId="132" priority="1">
      <formula>$AQ11=1</formula>
    </cfRule>
  </conditionalFormatting>
  <dataValidations count="1">
    <dataValidation type="list" allowBlank="1" showInputMessage="1" showErrorMessage="1" sqref="R11:T30 N11:O30" xr:uid="{9700BF72-2A7E-46D4-A13E-9A3F964C15A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C31DC96-2E38-42A2-A8C0-CA295351F298}">
          <x14:formula1>
            <xm:f>'(参考)リスト'!$D$16:$D$18</xm:f>
          </x14:formula1>
          <xm:sqref>P11:Q30</xm:sqref>
        </x14:dataValidation>
        <x14:dataValidation type="list" allowBlank="1" showInputMessage="1" showErrorMessage="1" xr:uid="{7F5A649E-2099-44C1-911A-7E557D49AB75}">
          <x14:formula1>
            <xm:f>'(参考)リスト'!$G$16:$G$20</xm:f>
          </x14:formula1>
          <xm:sqref>U11:V30</xm:sqref>
        </x14:dataValidation>
        <x14:dataValidation type="list" allowBlank="1" showInputMessage="1" showErrorMessage="1" xr:uid="{8F142EF0-0432-4875-B781-ED3BF0C83F54}">
          <x14:formula1>
            <xm:f>'(参考)リスト'!$B$16:$B$20</xm:f>
          </x14:formula1>
          <xm:sqref>L11:M30</xm:sqref>
        </x14:dataValidation>
        <x14:dataValidation type="list" allowBlank="1" showInputMessage="1" showErrorMessage="1" xr:uid="{E8C31C9C-7875-45C6-A5D3-8077C249F060}">
          <x14:formula1>
            <xm:f>'(参考)リスト'!$F$16:$F$21</xm:f>
          </x14:formula1>
          <xm:sqref>W11:X30</xm:sqref>
        </x14:dataValidation>
      </x14:dataValidations>
    </ext>
  </extLst>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34F98-D207-4E5F-A8DF-D67092F15F80}">
  <dimension ref="B1:CH52"/>
  <sheetViews>
    <sheetView showGridLines="0" showZeros="0" view="pageBreakPreview" zoomScale="90" zoomScaleNormal="100" zoomScaleSheetLayoutView="90" workbookViewId="0">
      <selection activeCell="R19" sqref="R19:T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S065</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733</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509</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805" t="s">
        <v>846</v>
      </c>
      <c r="AL11" s="806"/>
      <c r="AM11" s="806"/>
      <c r="AN11" s="807"/>
      <c r="AO11" s="808"/>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509</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846</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31" priority="3">
      <formula>$AQ11=2</formula>
    </cfRule>
  </conditionalFormatting>
  <conditionalFormatting sqref="Y11:AF30">
    <cfRule type="expression" dxfId="130" priority="2">
      <formula>$AQ11=3</formula>
    </cfRule>
  </conditionalFormatting>
  <conditionalFormatting sqref="AC11:AJ30">
    <cfRule type="expression" dxfId="129" priority="1">
      <formula>$AQ11=1</formula>
    </cfRule>
  </conditionalFormatting>
  <dataValidations count="1">
    <dataValidation type="list" allowBlank="1" showInputMessage="1" showErrorMessage="1" sqref="N11:O30 R11:T30" xr:uid="{9BA826A9-6B4C-4D47-8666-CD128A15F6D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B317825-E7B4-4AE9-94F6-98F549ECF66B}">
          <x14:formula1>
            <xm:f>'(参考)リスト'!$F$16:$F$21</xm:f>
          </x14:formula1>
          <xm:sqref>W11:X30</xm:sqref>
        </x14:dataValidation>
        <x14:dataValidation type="list" allowBlank="1" showInputMessage="1" showErrorMessage="1" xr:uid="{59A89F78-445B-4A2E-9443-9F6253D8B3FB}">
          <x14:formula1>
            <xm:f>'(参考)リスト'!$B$16:$B$20</xm:f>
          </x14:formula1>
          <xm:sqref>L11:M30</xm:sqref>
        </x14:dataValidation>
        <x14:dataValidation type="list" allowBlank="1" showInputMessage="1" showErrorMessage="1" xr:uid="{091C0F64-2E51-4EC1-8F82-A4C07053E34A}">
          <x14:formula1>
            <xm:f>'(参考)リスト'!$G$16:$G$20</xm:f>
          </x14:formula1>
          <xm:sqref>U11:V30</xm:sqref>
        </x14:dataValidation>
        <x14:dataValidation type="list" allowBlank="1" showInputMessage="1" showErrorMessage="1" xr:uid="{849C4438-655D-499A-9484-0943850C24AE}">
          <x14:formula1>
            <xm:f>'(参考)リスト'!$D$16:$D$18</xm:f>
          </x14:formula1>
          <xm:sqref>P11:Q30</xm:sqref>
        </x14:dataValidation>
      </x14:dataValidations>
    </ext>
  </extLst>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B88DC-ADEE-463B-8A15-7B7C8AC123F6}">
  <dimension ref="B1:CH52"/>
  <sheetViews>
    <sheetView showGridLines="0" showZeros="0" view="pageBreakPreview" zoomScale="90" zoomScaleNormal="100" zoomScaleSheetLayoutView="90" workbookViewId="0">
      <selection activeCell="P22" sqref="P22:Q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S066</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1390</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c r="L11" s="802"/>
      <c r="M11" s="803"/>
      <c r="N11" s="802"/>
      <c r="O11" s="803"/>
      <c r="P11" s="802"/>
      <c r="Q11" s="803"/>
      <c r="R11" s="274"/>
      <c r="S11" s="274"/>
      <c r="T11" s="274"/>
      <c r="U11" s="794"/>
      <c r="V11" s="804"/>
      <c r="W11" s="794"/>
      <c r="X11" s="795"/>
      <c r="Y11" s="196"/>
      <c r="Z11" s="195"/>
      <c r="AA11" s="195"/>
      <c r="AB11" s="195"/>
      <c r="AC11" s="224"/>
      <c r="AD11" s="224"/>
      <c r="AE11" s="224"/>
      <c r="AF11" s="224"/>
      <c r="AG11" s="224"/>
      <c r="AH11" s="224"/>
      <c r="AI11" s="224"/>
      <c r="AJ11" s="224"/>
      <c r="AK11" s="787"/>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28" priority="3">
      <formula>$AQ11=2</formula>
    </cfRule>
  </conditionalFormatting>
  <conditionalFormatting sqref="Y11:AF30">
    <cfRule type="expression" dxfId="127" priority="2">
      <formula>$AQ11=3</formula>
    </cfRule>
  </conditionalFormatting>
  <conditionalFormatting sqref="AC11:AJ30">
    <cfRule type="expression" dxfId="126" priority="1">
      <formula>$AQ11=1</formula>
    </cfRule>
  </conditionalFormatting>
  <dataValidations count="1">
    <dataValidation type="list" allowBlank="1" showInputMessage="1" showErrorMessage="1" sqref="N11:O30 R11:T30" xr:uid="{4B87276F-3627-48F1-8F50-09FCBC48917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7543B50-2F7B-44CD-8878-E3D0D2919736}">
          <x14:formula1>
            <xm:f>'(参考)リスト'!$D$16:$D$18</xm:f>
          </x14:formula1>
          <xm:sqref>P11:Q30</xm:sqref>
        </x14:dataValidation>
        <x14:dataValidation type="list" allowBlank="1" showInputMessage="1" showErrorMessage="1" xr:uid="{D8160E8F-5B79-43D7-A8AD-F139A86034BC}">
          <x14:formula1>
            <xm:f>'(参考)リスト'!$G$16:$G$20</xm:f>
          </x14:formula1>
          <xm:sqref>U11:V30</xm:sqref>
        </x14:dataValidation>
        <x14:dataValidation type="list" allowBlank="1" showInputMessage="1" showErrorMessage="1" xr:uid="{7F3997F8-2F6B-44F3-8810-64CCA50CEB6D}">
          <x14:formula1>
            <xm:f>'(参考)リスト'!$B$16:$B$20</xm:f>
          </x14:formula1>
          <xm:sqref>L11:M30</xm:sqref>
        </x14:dataValidation>
        <x14:dataValidation type="list" allowBlank="1" showInputMessage="1" showErrorMessage="1" xr:uid="{F0E94BD4-B2A7-435A-A049-71A49A93B960}">
          <x14:formula1>
            <xm:f>'(参考)リスト'!$F$16:$F$21</xm:f>
          </x14:formula1>
          <xm:sqref>W11:X30</xm:sqref>
        </x14:dataValidation>
      </x14:dataValidations>
    </ext>
  </extLst>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7623A-BCEE-48FE-A759-3BD0BF3AF3CB}">
  <dimension ref="B1:CH52"/>
  <sheetViews>
    <sheetView showGridLines="0" showZeros="0" view="pageBreakPreview" zoomScale="90" zoomScaleNormal="100" zoomScaleSheetLayoutView="90" workbookViewId="0">
      <selection activeCell="U25" sqref="U25:V2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S067</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3</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4</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4.375</v>
      </c>
      <c r="CH5" s="168">
        <f t="shared" si="4"/>
        <v>3.85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734</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1304</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1596</v>
      </c>
      <c r="O12" s="803"/>
      <c r="P12" s="802" t="s">
        <v>1589</v>
      </c>
      <c r="Q12" s="803"/>
      <c r="R12" s="274" t="s">
        <v>1620</v>
      </c>
      <c r="S12" s="274"/>
      <c r="T12" s="274"/>
      <c r="U12" s="794" t="s">
        <v>782</v>
      </c>
      <c r="V12" s="804"/>
      <c r="W12" s="794" t="s">
        <v>781</v>
      </c>
      <c r="X12" s="795"/>
      <c r="Y12" s="196"/>
      <c r="Z12" s="195"/>
      <c r="AA12" s="195"/>
      <c r="AB12" s="195"/>
      <c r="AC12" s="224"/>
      <c r="AD12" s="224"/>
      <c r="AE12" s="224"/>
      <c r="AF12" s="224"/>
      <c r="AG12" s="224"/>
      <c r="AH12" s="224"/>
      <c r="AI12" s="224">
        <v>0.04</v>
      </c>
      <c r="AJ12" s="224"/>
      <c r="AK12" s="805" t="s">
        <v>1619</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1596</v>
      </c>
      <c r="O13" s="803"/>
      <c r="P13" s="802" t="s">
        <v>1589</v>
      </c>
      <c r="Q13" s="803"/>
      <c r="R13" s="274" t="s">
        <v>1589</v>
      </c>
      <c r="S13" s="274"/>
      <c r="T13" s="274"/>
      <c r="U13" s="794" t="s">
        <v>1304</v>
      </c>
      <c r="V13" s="804"/>
      <c r="W13" s="794" t="s">
        <v>790</v>
      </c>
      <c r="X13" s="795"/>
      <c r="Y13" s="196"/>
      <c r="Z13" s="195"/>
      <c r="AA13" s="195"/>
      <c r="AB13" s="195"/>
      <c r="AC13" s="224"/>
      <c r="AD13" s="224"/>
      <c r="AE13" s="224"/>
      <c r="AF13" s="224"/>
      <c r="AG13" s="224"/>
      <c r="AH13" s="224"/>
      <c r="AI13" s="224"/>
      <c r="AJ13" s="224">
        <v>3.85</v>
      </c>
      <c r="AK13" s="787" t="s">
        <v>1458</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1610</v>
      </c>
      <c r="O14" s="803"/>
      <c r="P14" s="802" t="s">
        <v>1589</v>
      </c>
      <c r="Q14" s="803"/>
      <c r="R14" s="274" t="s">
        <v>1620</v>
      </c>
      <c r="S14" s="274"/>
      <c r="T14" s="274"/>
      <c r="U14" s="794" t="s">
        <v>782</v>
      </c>
      <c r="V14" s="804"/>
      <c r="W14" s="794" t="s">
        <v>781</v>
      </c>
      <c r="X14" s="795"/>
      <c r="Y14" s="196"/>
      <c r="Z14" s="195"/>
      <c r="AA14" s="195"/>
      <c r="AB14" s="195"/>
      <c r="AC14" s="224"/>
      <c r="AD14" s="224"/>
      <c r="AE14" s="224"/>
      <c r="AF14" s="224"/>
      <c r="AG14" s="224"/>
      <c r="AH14" s="224"/>
      <c r="AI14" s="224">
        <v>3.5000000000000003E-2</v>
      </c>
      <c r="AJ14" s="224"/>
      <c r="AK14" s="805" t="s">
        <v>1619</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1610</v>
      </c>
      <c r="O15" s="803"/>
      <c r="P15" s="802" t="s">
        <v>1589</v>
      </c>
      <c r="Q15" s="803"/>
      <c r="R15" s="274" t="s">
        <v>1589</v>
      </c>
      <c r="S15" s="274"/>
      <c r="T15" s="274"/>
      <c r="U15" s="794" t="s">
        <v>782</v>
      </c>
      <c r="V15" s="804"/>
      <c r="W15" s="794" t="s">
        <v>781</v>
      </c>
      <c r="X15" s="795"/>
      <c r="Y15" s="196"/>
      <c r="Z15" s="195"/>
      <c r="AA15" s="195"/>
      <c r="AB15" s="195"/>
      <c r="AC15" s="224"/>
      <c r="AD15" s="224"/>
      <c r="AE15" s="224"/>
      <c r="AF15" s="224"/>
      <c r="AG15" s="224"/>
      <c r="AH15" s="224"/>
      <c r="AI15" s="224">
        <v>4.3</v>
      </c>
      <c r="AJ15" s="224"/>
      <c r="AK15" s="805" t="s">
        <v>1617</v>
      </c>
      <c r="AL15" s="806"/>
      <c r="AM15" s="806"/>
      <c r="AN15" s="807"/>
      <c r="AO15" s="808"/>
      <c r="AP15" s="3"/>
      <c r="AQ15" s="223">
        <f t="shared" si="5"/>
        <v>3</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4.375</v>
      </c>
      <c r="AJ31" s="225">
        <f t="shared" si="6"/>
        <v>3.85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3</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4</v>
      </c>
      <c r="AJ35" s="817"/>
      <c r="AK35" s="826"/>
      <c r="AL35" s="827"/>
      <c r="AM35" s="827"/>
      <c r="AN35" s="827"/>
      <c r="AO35" s="828"/>
      <c r="AP35" s="3"/>
      <c r="AQ35" s="165">
        <f>+Y32+AC35+AG35</f>
        <v>0</v>
      </c>
      <c r="AR35" s="165">
        <f>+Z32+AD35+AH35</f>
        <v>0</v>
      </c>
      <c r="AS35" s="743">
        <f>+AS34+AE35+AI35</f>
        <v>4</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25" priority="3">
      <formula>$AQ11=2</formula>
    </cfRule>
  </conditionalFormatting>
  <conditionalFormatting sqref="Y11:AF30">
    <cfRule type="expression" dxfId="124" priority="2">
      <formula>$AQ11=3</formula>
    </cfRule>
  </conditionalFormatting>
  <conditionalFormatting sqref="AC11:AJ30">
    <cfRule type="expression" dxfId="123" priority="1">
      <formula>$AQ11=1</formula>
    </cfRule>
  </conditionalFormatting>
  <dataValidations count="1">
    <dataValidation type="list" allowBlank="1" showInputMessage="1" showErrorMessage="1" sqref="R11:T30 N11:O30" xr:uid="{204B328C-5D23-46C0-B85B-7F4650FC015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688DF65-83C2-43AD-B8DB-74003D7C0F68}">
          <x14:formula1>
            <xm:f>'(参考)リスト'!$F$16:$F$21</xm:f>
          </x14:formula1>
          <xm:sqref>W11:X30</xm:sqref>
        </x14:dataValidation>
        <x14:dataValidation type="list" allowBlank="1" showInputMessage="1" showErrorMessage="1" xr:uid="{05D56475-DE11-492A-A8E2-1FB25C5ADB82}">
          <x14:formula1>
            <xm:f>'(参考)リスト'!$B$16:$B$20</xm:f>
          </x14:formula1>
          <xm:sqref>L11:M30</xm:sqref>
        </x14:dataValidation>
        <x14:dataValidation type="list" allowBlank="1" showInputMessage="1" showErrorMessage="1" xr:uid="{25662C23-7D61-463D-88FA-288655164422}">
          <x14:formula1>
            <xm:f>'(参考)リスト'!$G$16:$G$20</xm:f>
          </x14:formula1>
          <xm:sqref>U11:V30</xm:sqref>
        </x14:dataValidation>
        <x14:dataValidation type="list" allowBlank="1" showInputMessage="1" showErrorMessage="1" xr:uid="{5C60618D-915E-4A64-AC20-C69CB8BA4367}">
          <x14:formula1>
            <xm:f>'(参考)リスト'!$D$16:$D$18</xm:f>
          </x14:formula1>
          <xm:sqref>P11:Q30</xm:sqref>
        </x14:dataValidation>
      </x14:dataValidations>
    </ext>
  </extLst>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656D1-7123-4394-BDA4-8F3176EF5BA5}">
  <dimension ref="B1:CH52"/>
  <sheetViews>
    <sheetView showGridLines="0" showZeros="0" view="pageBreakPreview" zoomScale="90" zoomScaleNormal="100" zoomScaleSheetLayoutView="90" workbookViewId="0">
      <selection activeCell="R25" sqref="R25:T2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S068</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1</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1</v>
      </c>
      <c r="BR5" s="165">
        <f>+AI35</f>
        <v>0</v>
      </c>
      <c r="BS5" s="190" t="str">
        <f>+Y36</f>
        <v>Ⅰ</v>
      </c>
      <c r="BT5" s="190" t="str">
        <f>+AC36</f>
        <v>Ⅰ</v>
      </c>
      <c r="BU5" s="190" t="str">
        <f>+AG36</f>
        <v>Ⅲ</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5.52</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735</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515</v>
      </c>
      <c r="O11" s="803"/>
      <c r="P11" s="802" t="s">
        <v>352</v>
      </c>
      <c r="Q11" s="803"/>
      <c r="R11" s="274" t="s">
        <v>352</v>
      </c>
      <c r="S11" s="274"/>
      <c r="T11" s="274"/>
      <c r="U11" s="794" t="s">
        <v>62</v>
      </c>
      <c r="V11" s="804"/>
      <c r="W11" s="794" t="s">
        <v>62</v>
      </c>
      <c r="X11" s="795"/>
      <c r="Y11" s="196"/>
      <c r="Z11" s="195"/>
      <c r="AA11" s="195"/>
      <c r="AB11" s="195"/>
      <c r="AC11" s="224"/>
      <c r="AD11" s="224"/>
      <c r="AE11" s="224"/>
      <c r="AF11" s="224"/>
      <c r="AG11" s="224"/>
      <c r="AH11" s="224">
        <v>5.52</v>
      </c>
      <c r="AI11" s="224"/>
      <c r="AJ11" s="224"/>
      <c r="AK11" s="787" t="s">
        <v>1393</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509</v>
      </c>
      <c r="O12" s="803"/>
      <c r="P12" s="802" t="s">
        <v>352</v>
      </c>
      <c r="Q12" s="803"/>
      <c r="R12" s="274" t="s">
        <v>352</v>
      </c>
      <c r="S12" s="274"/>
      <c r="T12" s="274"/>
      <c r="U12" s="794" t="s">
        <v>1304</v>
      </c>
      <c r="V12" s="804"/>
      <c r="W12" s="794" t="s">
        <v>776</v>
      </c>
      <c r="X12" s="795"/>
      <c r="Y12" s="196"/>
      <c r="Z12" s="195"/>
      <c r="AA12" s="195"/>
      <c r="AB12" s="195"/>
      <c r="AC12" s="224"/>
      <c r="AD12" s="224"/>
      <c r="AE12" s="224"/>
      <c r="AF12" s="224"/>
      <c r="AG12" s="224"/>
      <c r="AH12" s="224"/>
      <c r="AI12" s="224"/>
      <c r="AJ12" s="224"/>
      <c r="AK12" s="805" t="s">
        <v>1287</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350</v>
      </c>
      <c r="M13" s="803"/>
      <c r="N13" s="802" t="s">
        <v>375</v>
      </c>
      <c r="O13" s="803"/>
      <c r="P13" s="802" t="s">
        <v>352</v>
      </c>
      <c r="Q13" s="803"/>
      <c r="R13" s="274" t="s">
        <v>359</v>
      </c>
      <c r="S13" s="274"/>
      <c r="T13" s="274"/>
      <c r="U13" s="794" t="s">
        <v>1304</v>
      </c>
      <c r="V13" s="804"/>
      <c r="W13" s="794" t="s">
        <v>1304</v>
      </c>
      <c r="X13" s="795"/>
      <c r="Y13" s="196"/>
      <c r="Z13" s="195"/>
      <c r="AA13" s="195"/>
      <c r="AB13" s="195"/>
      <c r="AC13" s="224"/>
      <c r="AD13" s="224"/>
      <c r="AE13" s="224"/>
      <c r="AF13" s="224"/>
      <c r="AG13" s="224"/>
      <c r="AH13" s="224"/>
      <c r="AI13" s="224"/>
      <c r="AJ13" s="224"/>
      <c r="AK13" s="805" t="s">
        <v>1394</v>
      </c>
      <c r="AL13" s="806"/>
      <c r="AM13" s="806"/>
      <c r="AN13" s="807"/>
      <c r="AO13" s="808"/>
      <c r="AP13" s="3"/>
      <c r="AQ13" s="223">
        <f t="shared" si="5"/>
        <v>3</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5.52</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1</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Ⅲ</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1</v>
      </c>
      <c r="AI35" s="816">
        <f>AI32+AJ32</f>
        <v>0</v>
      </c>
      <c r="AJ35" s="817"/>
      <c r="AK35" s="826"/>
      <c r="AL35" s="827"/>
      <c r="AM35" s="827"/>
      <c r="AN35" s="827"/>
      <c r="AO35" s="828"/>
      <c r="AP35" s="3"/>
      <c r="AQ35" s="165">
        <f>+Y32+AC35+AG35</f>
        <v>0</v>
      </c>
      <c r="AR35" s="165">
        <f>+Z32+AD35+AH35</f>
        <v>1</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365</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22" priority="3">
      <formula>$AQ11=2</formula>
    </cfRule>
  </conditionalFormatting>
  <conditionalFormatting sqref="Y11:AF30">
    <cfRule type="expression" dxfId="121" priority="2">
      <formula>$AQ11=3</formula>
    </cfRule>
  </conditionalFormatting>
  <conditionalFormatting sqref="AC11:AJ30">
    <cfRule type="expression" dxfId="120" priority="1">
      <formula>$AQ11=1</formula>
    </cfRule>
  </conditionalFormatting>
  <dataValidations count="1">
    <dataValidation type="list" allowBlank="1" showInputMessage="1" showErrorMessage="1" sqref="N11:O30 R11:T30" xr:uid="{090CEAC4-A982-48FB-A391-9FF6E94B758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C722ABA-0B0D-41C2-9532-A357962B5CD0}">
          <x14:formula1>
            <xm:f>'(参考)リスト'!$D$16:$D$18</xm:f>
          </x14:formula1>
          <xm:sqref>P11:Q30</xm:sqref>
        </x14:dataValidation>
        <x14:dataValidation type="list" allowBlank="1" showInputMessage="1" showErrorMessage="1" xr:uid="{02BB6931-EC42-4DE3-ACE1-D3EE82D6737F}">
          <x14:formula1>
            <xm:f>'(参考)リスト'!$G$16:$G$20</xm:f>
          </x14:formula1>
          <xm:sqref>U11:V30</xm:sqref>
        </x14:dataValidation>
        <x14:dataValidation type="list" allowBlank="1" showInputMessage="1" showErrorMessage="1" xr:uid="{F9FBC600-87D2-4412-BECC-16C71FF61D0C}">
          <x14:formula1>
            <xm:f>'(参考)リスト'!$B$16:$B$20</xm:f>
          </x14:formula1>
          <xm:sqref>L11:M30</xm:sqref>
        </x14:dataValidation>
        <x14:dataValidation type="list" allowBlank="1" showInputMessage="1" showErrorMessage="1" xr:uid="{AEA00366-EC6E-422E-802F-84409603EB0B}">
          <x14:formula1>
            <xm:f>'(参考)リスト'!$F$16:$F$21</xm:f>
          </x14:formula1>
          <xm:sqref>W11:X30</xm:sqref>
        </x14:dataValidation>
      </x14:dataValidations>
    </ext>
  </extLst>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F2D4C-B3A7-482A-83E0-225ABC31DCFF}">
  <dimension ref="B1:CH52"/>
  <sheetViews>
    <sheetView showGridLines="0" showZeros="0" view="pageBreakPreview" zoomScale="90" zoomScaleNormal="100" zoomScaleSheetLayoutView="90" workbookViewId="0">
      <selection activeCell="R28" sqref="R28:T2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S069</v>
      </c>
      <c r="AW5" s="164">
        <f>R7</f>
        <v>10.7</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3</v>
      </c>
      <c r="BI5" s="165">
        <f t="shared" si="1"/>
        <v>2</v>
      </c>
      <c r="BJ5" s="165" t="str">
        <f>+Y35</f>
        <v/>
      </c>
      <c r="BK5" s="165" t="str">
        <f t="shared" ref="BK5" si="2">+Z35</f>
        <v/>
      </c>
      <c r="BL5" s="165" t="str">
        <f>+AA35</f>
        <v/>
      </c>
      <c r="BM5" s="165">
        <f>+AC35</f>
        <v>0</v>
      </c>
      <c r="BN5" s="165">
        <f t="shared" ref="BN5:BO5" si="3">+AD35</f>
        <v>0</v>
      </c>
      <c r="BO5" s="165">
        <f t="shared" si="3"/>
        <v>0</v>
      </c>
      <c r="BP5" s="165">
        <f>+AG35</f>
        <v>0</v>
      </c>
      <c r="BQ5" s="165">
        <f>+AH35</f>
        <v>0</v>
      </c>
      <c r="BR5" s="165">
        <f>+AI35</f>
        <v>5</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4.0999999999999996</v>
      </c>
      <c r="CH5" s="168">
        <f t="shared" si="4"/>
        <v>7.7</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736</v>
      </c>
      <c r="O7" s="795"/>
      <c r="P7" s="791" t="s">
        <v>475</v>
      </c>
      <c r="Q7" s="793"/>
      <c r="R7" s="796">
        <v>10.7</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1596</v>
      </c>
      <c r="O13" s="803"/>
      <c r="P13" s="802" t="s">
        <v>1589</v>
      </c>
      <c r="Q13" s="803"/>
      <c r="R13" s="274" t="s">
        <v>1620</v>
      </c>
      <c r="S13" s="274"/>
      <c r="T13" s="274"/>
      <c r="U13" s="794" t="s">
        <v>782</v>
      </c>
      <c r="V13" s="804"/>
      <c r="W13" s="794" t="s">
        <v>781</v>
      </c>
      <c r="X13" s="795"/>
      <c r="Y13" s="196"/>
      <c r="Z13" s="195"/>
      <c r="AA13" s="195"/>
      <c r="AB13" s="195"/>
      <c r="AC13" s="224"/>
      <c r="AD13" s="224"/>
      <c r="AE13" s="224"/>
      <c r="AF13" s="224"/>
      <c r="AG13" s="224"/>
      <c r="AH13" s="224"/>
      <c r="AI13" s="224">
        <v>0.04</v>
      </c>
      <c r="AJ13" s="224"/>
      <c r="AK13" s="805" t="s">
        <v>1619</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1596</v>
      </c>
      <c r="O14" s="803"/>
      <c r="P14" s="802" t="s">
        <v>1589</v>
      </c>
      <c r="Q14" s="803"/>
      <c r="R14" s="274" t="s">
        <v>1620</v>
      </c>
      <c r="S14" s="274"/>
      <c r="T14" s="274"/>
      <c r="U14" s="794" t="s">
        <v>782</v>
      </c>
      <c r="V14" s="804"/>
      <c r="W14" s="794" t="s">
        <v>781</v>
      </c>
      <c r="X14" s="795"/>
      <c r="Y14" s="196"/>
      <c r="Z14" s="195"/>
      <c r="AA14" s="195"/>
      <c r="AB14" s="195"/>
      <c r="AC14" s="224"/>
      <c r="AD14" s="224"/>
      <c r="AE14" s="224"/>
      <c r="AF14" s="224"/>
      <c r="AG14" s="224"/>
      <c r="AH14" s="224"/>
      <c r="AI14" s="224">
        <v>0.06</v>
      </c>
      <c r="AJ14" s="224"/>
      <c r="AK14" s="805" t="s">
        <v>1619</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1596</v>
      </c>
      <c r="O15" s="803"/>
      <c r="P15" s="802" t="s">
        <v>1589</v>
      </c>
      <c r="Q15" s="803"/>
      <c r="R15" s="274" t="s">
        <v>1589</v>
      </c>
      <c r="S15" s="274"/>
      <c r="T15" s="274"/>
      <c r="U15" s="794" t="s">
        <v>782</v>
      </c>
      <c r="V15" s="804"/>
      <c r="W15" s="794" t="s">
        <v>781</v>
      </c>
      <c r="X15" s="795"/>
      <c r="Y15" s="196"/>
      <c r="Z15" s="195"/>
      <c r="AA15" s="195"/>
      <c r="AB15" s="195"/>
      <c r="AC15" s="224"/>
      <c r="AD15" s="224"/>
      <c r="AE15" s="224"/>
      <c r="AF15" s="224"/>
      <c r="AG15" s="224"/>
      <c r="AH15" s="224"/>
      <c r="AI15" s="224">
        <v>4</v>
      </c>
      <c r="AJ15" s="224"/>
      <c r="AK15" s="805" t="s">
        <v>1617</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561</v>
      </c>
      <c r="M16" s="803"/>
      <c r="N16" s="802" t="s">
        <v>511</v>
      </c>
      <c r="O16" s="803"/>
      <c r="P16" s="802" t="s">
        <v>352</v>
      </c>
      <c r="Q16" s="803"/>
      <c r="R16" s="274" t="s">
        <v>352</v>
      </c>
      <c r="S16" s="274"/>
      <c r="T16" s="274"/>
      <c r="U16" s="794" t="s">
        <v>782</v>
      </c>
      <c r="V16" s="804"/>
      <c r="W16" s="794" t="s">
        <v>776</v>
      </c>
      <c r="X16" s="795"/>
      <c r="Y16" s="196"/>
      <c r="Z16" s="195"/>
      <c r="AA16" s="195"/>
      <c r="AB16" s="195"/>
      <c r="AC16" s="224"/>
      <c r="AD16" s="224"/>
      <c r="AE16" s="224"/>
      <c r="AF16" s="224"/>
      <c r="AG16" s="224"/>
      <c r="AH16" s="224"/>
      <c r="AI16" s="224"/>
      <c r="AJ16" s="224"/>
      <c r="AK16" s="805" t="s">
        <v>846</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561</v>
      </c>
      <c r="M17" s="803"/>
      <c r="N17" s="802" t="s">
        <v>511</v>
      </c>
      <c r="O17" s="803"/>
      <c r="P17" s="802" t="s">
        <v>352</v>
      </c>
      <c r="Q17" s="803"/>
      <c r="R17" s="274" t="s">
        <v>352</v>
      </c>
      <c r="S17" s="274"/>
      <c r="T17" s="274"/>
      <c r="U17" s="794" t="s">
        <v>782</v>
      </c>
      <c r="V17" s="804"/>
      <c r="W17" s="794" t="s">
        <v>790</v>
      </c>
      <c r="X17" s="795"/>
      <c r="Y17" s="196"/>
      <c r="Z17" s="195"/>
      <c r="AA17" s="195"/>
      <c r="AB17" s="195"/>
      <c r="AC17" s="224"/>
      <c r="AD17" s="224"/>
      <c r="AE17" s="224"/>
      <c r="AF17" s="224"/>
      <c r="AG17" s="224"/>
      <c r="AH17" s="224"/>
      <c r="AI17" s="224"/>
      <c r="AJ17" s="224">
        <v>3.85</v>
      </c>
      <c r="AK17" s="805" t="s">
        <v>1287</v>
      </c>
      <c r="AL17" s="806"/>
      <c r="AM17" s="806"/>
      <c r="AN17" s="807"/>
      <c r="AO17" s="808"/>
      <c r="AP17" s="3"/>
      <c r="AQ17" s="223">
        <f t="shared" si="5"/>
        <v>3</v>
      </c>
    </row>
    <row r="18" spans="2:43" ht="12" customHeight="1" x14ac:dyDescent="0.15">
      <c r="B18" s="488"/>
      <c r="C18" s="764"/>
      <c r="D18" s="762"/>
      <c r="E18" s="762"/>
      <c r="F18" s="762"/>
      <c r="G18" s="762"/>
      <c r="H18" s="762"/>
      <c r="I18" s="762"/>
      <c r="J18" s="763"/>
      <c r="K18" s="241">
        <v>8</v>
      </c>
      <c r="L18" s="802" t="s">
        <v>561</v>
      </c>
      <c r="M18" s="803"/>
      <c r="N18" s="802" t="s">
        <v>513</v>
      </c>
      <c r="O18" s="803"/>
      <c r="P18" s="802" t="s">
        <v>352</v>
      </c>
      <c r="Q18" s="803"/>
      <c r="R18" s="274" t="s">
        <v>352</v>
      </c>
      <c r="S18" s="274"/>
      <c r="T18" s="274"/>
      <c r="U18" s="794" t="s">
        <v>782</v>
      </c>
      <c r="V18" s="804"/>
      <c r="W18" s="794" t="s">
        <v>776</v>
      </c>
      <c r="X18" s="795"/>
      <c r="Y18" s="196"/>
      <c r="Z18" s="195"/>
      <c r="AA18" s="195"/>
      <c r="AB18" s="195"/>
      <c r="AC18" s="224"/>
      <c r="AD18" s="224"/>
      <c r="AE18" s="224"/>
      <c r="AF18" s="224"/>
      <c r="AG18" s="224"/>
      <c r="AH18" s="224"/>
      <c r="AI18" s="224"/>
      <c r="AJ18" s="224"/>
      <c r="AK18" s="805" t="s">
        <v>846</v>
      </c>
      <c r="AL18" s="806"/>
      <c r="AM18" s="806"/>
      <c r="AN18" s="807"/>
      <c r="AO18" s="808"/>
      <c r="AP18" s="3"/>
      <c r="AQ18" s="223">
        <f t="shared" si="5"/>
        <v>3</v>
      </c>
    </row>
    <row r="19" spans="2:43" ht="12" customHeight="1" x14ac:dyDescent="0.15">
      <c r="B19" s="488"/>
      <c r="C19" s="764"/>
      <c r="D19" s="762"/>
      <c r="E19" s="762"/>
      <c r="F19" s="762"/>
      <c r="G19" s="762"/>
      <c r="H19" s="762"/>
      <c r="I19" s="762"/>
      <c r="J19" s="763"/>
      <c r="K19" s="241">
        <v>9</v>
      </c>
      <c r="L19" s="802" t="s">
        <v>561</v>
      </c>
      <c r="M19" s="803"/>
      <c r="N19" s="802" t="s">
        <v>515</v>
      </c>
      <c r="O19" s="803"/>
      <c r="P19" s="802" t="s">
        <v>352</v>
      </c>
      <c r="Q19" s="803"/>
      <c r="R19" s="274" t="s">
        <v>352</v>
      </c>
      <c r="S19" s="274"/>
      <c r="T19" s="274"/>
      <c r="U19" s="794" t="s">
        <v>782</v>
      </c>
      <c r="V19" s="804"/>
      <c r="W19" s="794" t="s">
        <v>790</v>
      </c>
      <c r="X19" s="795"/>
      <c r="Y19" s="196"/>
      <c r="Z19" s="195"/>
      <c r="AA19" s="195"/>
      <c r="AB19" s="195"/>
      <c r="AC19" s="224"/>
      <c r="AD19" s="224"/>
      <c r="AE19" s="224"/>
      <c r="AF19" s="224"/>
      <c r="AG19" s="224"/>
      <c r="AH19" s="224"/>
      <c r="AI19" s="224"/>
      <c r="AJ19" s="224">
        <v>3.85</v>
      </c>
      <c r="AK19" s="805" t="s">
        <v>1287</v>
      </c>
      <c r="AL19" s="806"/>
      <c r="AM19" s="806"/>
      <c r="AN19" s="807"/>
      <c r="AO19" s="808"/>
      <c r="AP19" s="3"/>
      <c r="AQ19" s="223">
        <f t="shared" si="5"/>
        <v>3</v>
      </c>
    </row>
    <row r="20" spans="2:43" ht="12" customHeight="1" x14ac:dyDescent="0.15">
      <c r="B20" s="488"/>
      <c r="C20" s="764"/>
      <c r="D20" s="762"/>
      <c r="E20" s="762"/>
      <c r="F20" s="762"/>
      <c r="G20" s="762"/>
      <c r="H20" s="762"/>
      <c r="I20" s="762"/>
      <c r="J20" s="763"/>
      <c r="K20" s="241">
        <v>10</v>
      </c>
      <c r="L20" s="802" t="s">
        <v>561</v>
      </c>
      <c r="M20" s="803"/>
      <c r="N20" s="802" t="s">
        <v>509</v>
      </c>
      <c r="O20" s="803"/>
      <c r="P20" s="802" t="s">
        <v>352</v>
      </c>
      <c r="Q20" s="803"/>
      <c r="R20" s="274" t="s">
        <v>352</v>
      </c>
      <c r="S20" s="274"/>
      <c r="T20" s="274"/>
      <c r="U20" s="794" t="s">
        <v>782</v>
      </c>
      <c r="V20" s="804"/>
      <c r="W20" s="794" t="s">
        <v>776</v>
      </c>
      <c r="X20" s="795"/>
      <c r="Y20" s="196"/>
      <c r="Z20" s="195"/>
      <c r="AA20" s="195"/>
      <c r="AB20" s="195"/>
      <c r="AC20" s="224"/>
      <c r="AD20" s="224"/>
      <c r="AE20" s="224"/>
      <c r="AF20" s="224"/>
      <c r="AG20" s="224"/>
      <c r="AH20" s="224"/>
      <c r="AI20" s="224"/>
      <c r="AJ20" s="224"/>
      <c r="AK20" s="787" t="s">
        <v>1287</v>
      </c>
      <c r="AL20" s="788"/>
      <c r="AM20" s="788"/>
      <c r="AN20" s="789"/>
      <c r="AO20" s="790"/>
      <c r="AP20" s="3"/>
      <c r="AQ20" s="223">
        <f t="shared" si="5"/>
        <v>3</v>
      </c>
    </row>
    <row r="21" spans="2:43" ht="12" customHeight="1" x14ac:dyDescent="0.15">
      <c r="B21" s="488"/>
      <c r="C21" s="764"/>
      <c r="D21" s="762"/>
      <c r="E21" s="762"/>
      <c r="F21" s="762"/>
      <c r="G21" s="762"/>
      <c r="H21" s="762"/>
      <c r="I21" s="762"/>
      <c r="J21" s="763"/>
      <c r="K21" s="241">
        <v>11</v>
      </c>
      <c r="L21" s="802" t="s">
        <v>350</v>
      </c>
      <c r="M21" s="803"/>
      <c r="N21" s="802" t="s">
        <v>375</v>
      </c>
      <c r="O21" s="803"/>
      <c r="P21" s="802" t="s">
        <v>352</v>
      </c>
      <c r="Q21" s="803"/>
      <c r="R21" s="274" t="s">
        <v>359</v>
      </c>
      <c r="S21" s="274"/>
      <c r="T21" s="274"/>
      <c r="U21" s="794" t="s">
        <v>1304</v>
      </c>
      <c r="V21" s="804"/>
      <c r="W21" s="794" t="s">
        <v>1304</v>
      </c>
      <c r="X21" s="795"/>
      <c r="Y21" s="196"/>
      <c r="Z21" s="195"/>
      <c r="AA21" s="195"/>
      <c r="AB21" s="195"/>
      <c r="AC21" s="224"/>
      <c r="AD21" s="224"/>
      <c r="AE21" s="224"/>
      <c r="AF21" s="224"/>
      <c r="AG21" s="224"/>
      <c r="AH21" s="224"/>
      <c r="AI21" s="224"/>
      <c r="AJ21" s="224"/>
      <c r="AK21" s="805" t="s">
        <v>1396</v>
      </c>
      <c r="AL21" s="806"/>
      <c r="AM21" s="806"/>
      <c r="AN21" s="807"/>
      <c r="AO21" s="808"/>
      <c r="AP21" s="3"/>
      <c r="AQ21" s="223">
        <f t="shared" si="5"/>
        <v>3</v>
      </c>
    </row>
    <row r="22" spans="2:43" ht="12" customHeight="1" x14ac:dyDescent="0.15">
      <c r="B22" s="488"/>
      <c r="C22" s="764"/>
      <c r="D22" s="762"/>
      <c r="E22" s="762"/>
      <c r="F22" s="762"/>
      <c r="G22" s="762"/>
      <c r="H22" s="762"/>
      <c r="I22" s="762"/>
      <c r="J22" s="763"/>
      <c r="K22" s="241">
        <v>12</v>
      </c>
      <c r="L22" s="802" t="s">
        <v>350</v>
      </c>
      <c r="M22" s="803"/>
      <c r="N22" s="802" t="s">
        <v>375</v>
      </c>
      <c r="O22" s="803"/>
      <c r="P22" s="802" t="s">
        <v>352</v>
      </c>
      <c r="Q22" s="803"/>
      <c r="R22" s="274" t="s">
        <v>359</v>
      </c>
      <c r="S22" s="274"/>
      <c r="T22" s="274"/>
      <c r="U22" s="794" t="s">
        <v>1304</v>
      </c>
      <c r="V22" s="804"/>
      <c r="W22" s="794" t="s">
        <v>1304</v>
      </c>
      <c r="X22" s="795"/>
      <c r="Y22" s="196"/>
      <c r="Z22" s="195"/>
      <c r="AA22" s="195"/>
      <c r="AB22" s="195"/>
      <c r="AC22" s="224"/>
      <c r="AD22" s="224"/>
      <c r="AE22" s="224"/>
      <c r="AF22" s="224"/>
      <c r="AG22" s="224"/>
      <c r="AH22" s="224"/>
      <c r="AI22" s="224"/>
      <c r="AJ22" s="224"/>
      <c r="AK22" s="805" t="s">
        <v>1397</v>
      </c>
      <c r="AL22" s="806"/>
      <c r="AM22" s="806"/>
      <c r="AN22" s="807"/>
      <c r="AO22" s="808"/>
      <c r="AP22" s="3"/>
      <c r="AQ22" s="223">
        <f t="shared" si="5"/>
        <v>3</v>
      </c>
    </row>
    <row r="23" spans="2:43" ht="12" customHeight="1" x14ac:dyDescent="0.15">
      <c r="B23" s="488"/>
      <c r="C23" s="764"/>
      <c r="D23" s="762"/>
      <c r="E23" s="762"/>
      <c r="F23" s="762"/>
      <c r="G23" s="762"/>
      <c r="H23" s="762"/>
      <c r="I23" s="762"/>
      <c r="J23" s="763"/>
      <c r="K23" s="241">
        <v>13</v>
      </c>
      <c r="L23" s="802" t="s">
        <v>350</v>
      </c>
      <c r="M23" s="803"/>
      <c r="N23" s="802" t="s">
        <v>373</v>
      </c>
      <c r="O23" s="803"/>
      <c r="P23" s="802" t="s">
        <v>351</v>
      </c>
      <c r="Q23" s="803"/>
      <c r="R23" s="274" t="s">
        <v>559</v>
      </c>
      <c r="S23" s="274"/>
      <c r="T23" s="274"/>
      <c r="U23" s="794" t="s">
        <v>782</v>
      </c>
      <c r="V23" s="804"/>
      <c r="W23" s="794" t="s">
        <v>1304</v>
      </c>
      <c r="X23" s="795"/>
      <c r="Y23" s="196"/>
      <c r="Z23" s="195"/>
      <c r="AA23" s="195"/>
      <c r="AB23" s="195"/>
      <c r="AC23" s="224"/>
      <c r="AD23" s="224"/>
      <c r="AE23" s="224"/>
      <c r="AF23" s="224"/>
      <c r="AG23" s="224"/>
      <c r="AH23" s="224"/>
      <c r="AI23" s="224"/>
      <c r="AJ23" s="224"/>
      <c r="AK23" s="805" t="s">
        <v>795</v>
      </c>
      <c r="AL23" s="806"/>
      <c r="AM23" s="806"/>
      <c r="AN23" s="807"/>
      <c r="AO23" s="808"/>
      <c r="AP23" s="3"/>
      <c r="AQ23" s="223">
        <f t="shared" si="5"/>
        <v>2</v>
      </c>
    </row>
    <row r="24" spans="2:43" ht="12" customHeight="1" x14ac:dyDescent="0.15">
      <c r="B24" s="488"/>
      <c r="C24" s="764"/>
      <c r="D24" s="762"/>
      <c r="E24" s="762"/>
      <c r="F24" s="762"/>
      <c r="G24" s="762"/>
      <c r="H24" s="762"/>
      <c r="I24" s="762"/>
      <c r="J24" s="763"/>
      <c r="K24" s="241">
        <v>14</v>
      </c>
      <c r="L24" s="802" t="s">
        <v>350</v>
      </c>
      <c r="M24" s="803"/>
      <c r="N24" s="802" t="s">
        <v>375</v>
      </c>
      <c r="O24" s="803"/>
      <c r="P24" s="802" t="s">
        <v>352</v>
      </c>
      <c r="Q24" s="803"/>
      <c r="R24" s="274" t="s">
        <v>359</v>
      </c>
      <c r="S24" s="274"/>
      <c r="T24" s="274"/>
      <c r="U24" s="794" t="s">
        <v>1304</v>
      </c>
      <c r="V24" s="804"/>
      <c r="W24" s="794" t="s">
        <v>1304</v>
      </c>
      <c r="X24" s="795"/>
      <c r="Y24" s="196"/>
      <c r="Z24" s="195"/>
      <c r="AA24" s="195"/>
      <c r="AB24" s="195"/>
      <c r="AC24" s="224"/>
      <c r="AD24" s="224"/>
      <c r="AE24" s="224"/>
      <c r="AF24" s="224"/>
      <c r="AG24" s="224"/>
      <c r="AH24" s="224"/>
      <c r="AI24" s="224"/>
      <c r="AJ24" s="224"/>
      <c r="AK24" s="805" t="s">
        <v>1398</v>
      </c>
      <c r="AL24" s="806"/>
      <c r="AM24" s="806"/>
      <c r="AN24" s="807"/>
      <c r="AO24" s="808"/>
      <c r="AP24" s="3"/>
      <c r="AQ24" s="223">
        <f t="shared" si="5"/>
        <v>3</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4.0999999999999996</v>
      </c>
      <c r="AJ31" s="242">
        <f t="shared" si="6"/>
        <v>7.7</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3</v>
      </c>
      <c r="AJ32" s="196">
        <f t="shared" si="7"/>
        <v>2</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5</v>
      </c>
      <c r="AJ35" s="817"/>
      <c r="AK35" s="826"/>
      <c r="AL35" s="827"/>
      <c r="AM35" s="827"/>
      <c r="AN35" s="827"/>
      <c r="AO35" s="828"/>
      <c r="AP35" s="3"/>
      <c r="AQ35" s="165">
        <f>+Y32+AC35+AG35</f>
        <v>0</v>
      </c>
      <c r="AR35" s="165">
        <f>+Z32+AD35+AH35</f>
        <v>0</v>
      </c>
      <c r="AS35" s="743">
        <f>+AS34+AE35+AI35</f>
        <v>5</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19" priority="3">
      <formula>$AQ11=2</formula>
    </cfRule>
  </conditionalFormatting>
  <conditionalFormatting sqref="Y11:AF30">
    <cfRule type="expression" dxfId="118" priority="2">
      <formula>$AQ11=3</formula>
    </cfRule>
  </conditionalFormatting>
  <conditionalFormatting sqref="AC11:AJ30">
    <cfRule type="expression" dxfId="117" priority="1">
      <formula>$AQ11=1</formula>
    </cfRule>
  </conditionalFormatting>
  <dataValidations count="1">
    <dataValidation type="list" allowBlank="1" showInputMessage="1" showErrorMessage="1" sqref="R11:T30 N11:O30" xr:uid="{542A8E65-2345-4CBA-9B3E-DDB01FE381E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447F121-75DF-482B-B593-8C1AE91E5358}">
          <x14:formula1>
            <xm:f>'(参考)リスト'!$F$16:$F$21</xm:f>
          </x14:formula1>
          <xm:sqref>W11:X30</xm:sqref>
        </x14:dataValidation>
        <x14:dataValidation type="list" allowBlank="1" showInputMessage="1" showErrorMessage="1" xr:uid="{880EA6A0-199D-4A15-ACEB-DEA185F3BD05}">
          <x14:formula1>
            <xm:f>'(参考)リスト'!$B$16:$B$20</xm:f>
          </x14:formula1>
          <xm:sqref>L11:M30</xm:sqref>
        </x14:dataValidation>
        <x14:dataValidation type="list" allowBlank="1" showInputMessage="1" showErrorMessage="1" xr:uid="{9DC3FA2B-1369-468D-901D-2A7DE5B788EB}">
          <x14:formula1>
            <xm:f>'(参考)リスト'!$G$16:$G$20</xm:f>
          </x14:formula1>
          <xm:sqref>U11:V30</xm:sqref>
        </x14:dataValidation>
        <x14:dataValidation type="list" allowBlank="1" showInputMessage="1" showErrorMessage="1" xr:uid="{A76A877B-DADF-4247-AA58-5BFC5EE245F5}">
          <x14:formula1>
            <xm:f>'(参考)リスト'!$D$16:$D$18</xm:f>
          </x14:formula1>
          <xm:sqref>P11:Q30</xm:sqref>
        </x14:dataValidation>
      </x14:dataValidations>
    </ext>
  </extLst>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D3ADE-0190-4363-9125-795DF91905B3}">
  <dimension ref="B1:CH52"/>
  <sheetViews>
    <sheetView showGridLines="0" showZeros="0" view="pageBreakPreview" zoomScale="90" zoomScaleNormal="100" zoomScaleSheetLayoutView="90" workbookViewId="0">
      <selection activeCell="W22" sqref="W22:X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S070</v>
      </c>
      <c r="AW5" s="164">
        <f>R7</f>
        <v>10.199999999999999</v>
      </c>
      <c r="AX5" s="165">
        <f>+Y32</f>
        <v>0</v>
      </c>
      <c r="AY5" s="165">
        <f>+Z32</f>
        <v>0</v>
      </c>
      <c r="AZ5" s="165">
        <f>+AA32</f>
        <v>0</v>
      </c>
      <c r="BA5" s="165">
        <f t="shared" ref="BA5" si="0">+AB32</f>
        <v>0</v>
      </c>
      <c r="BB5" s="165">
        <f>+AC32</f>
        <v>0</v>
      </c>
      <c r="BC5" s="165">
        <f t="shared" ref="BC5:BI5" si="1">+AD32</f>
        <v>1</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1</v>
      </c>
      <c r="BO5" s="165">
        <f t="shared" si="3"/>
        <v>0</v>
      </c>
      <c r="BP5" s="165">
        <f>+AG35</f>
        <v>0</v>
      </c>
      <c r="BQ5" s="165">
        <f>+AH35</f>
        <v>0</v>
      </c>
      <c r="BR5" s="165">
        <f>+AI35</f>
        <v>0</v>
      </c>
      <c r="BS5" s="190" t="str">
        <f>+Y36</f>
        <v>Ⅰ</v>
      </c>
      <c r="BT5" s="190" t="str">
        <f>+AC36</f>
        <v>Ⅲ</v>
      </c>
      <c r="BU5" s="190" t="str">
        <f>+AG36</f>
        <v>Ⅰ</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0.03</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737</v>
      </c>
      <c r="O7" s="795"/>
      <c r="P7" s="791" t="s">
        <v>475</v>
      </c>
      <c r="Q7" s="793"/>
      <c r="R7" s="796">
        <v>10.199999999999999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1596</v>
      </c>
      <c r="O12" s="803"/>
      <c r="P12" s="802" t="s">
        <v>1599</v>
      </c>
      <c r="Q12" s="803"/>
      <c r="R12" s="274" t="s">
        <v>1598</v>
      </c>
      <c r="S12" s="274"/>
      <c r="T12" s="274"/>
      <c r="U12" s="794" t="s">
        <v>62</v>
      </c>
      <c r="V12" s="804"/>
      <c r="W12" s="794" t="s">
        <v>62</v>
      </c>
      <c r="X12" s="795"/>
      <c r="Y12" s="196"/>
      <c r="Z12" s="195"/>
      <c r="AA12" s="195"/>
      <c r="AB12" s="195"/>
      <c r="AC12" s="224"/>
      <c r="AD12" s="224">
        <v>0.03</v>
      </c>
      <c r="AE12" s="224"/>
      <c r="AF12" s="224"/>
      <c r="AG12" s="224"/>
      <c r="AH12" s="224"/>
      <c r="AI12" s="224"/>
      <c r="AJ12" s="224"/>
      <c r="AK12" s="805" t="s">
        <v>1461</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1601</v>
      </c>
      <c r="M13" s="803"/>
      <c r="N13" s="802" t="s">
        <v>1600</v>
      </c>
      <c r="O13" s="803"/>
      <c r="P13" s="802" t="s">
        <v>1599</v>
      </c>
      <c r="Q13" s="803"/>
      <c r="R13" s="274" t="s">
        <v>1598</v>
      </c>
      <c r="S13" s="274"/>
      <c r="T13" s="274"/>
      <c r="U13" s="794" t="s">
        <v>782</v>
      </c>
      <c r="V13" s="804"/>
      <c r="W13" s="794" t="s">
        <v>1304</v>
      </c>
      <c r="X13" s="795"/>
      <c r="Y13" s="196"/>
      <c r="Z13" s="195"/>
      <c r="AA13" s="195"/>
      <c r="AB13" s="195"/>
      <c r="AC13" s="224"/>
      <c r="AD13" s="224"/>
      <c r="AE13" s="224"/>
      <c r="AF13" s="224"/>
      <c r="AG13" s="224"/>
      <c r="AH13" s="224"/>
      <c r="AI13" s="224"/>
      <c r="AJ13" s="224"/>
      <c r="AK13" s="805" t="s">
        <v>1461</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1601</v>
      </c>
      <c r="M14" s="803"/>
      <c r="N14" s="802" t="s">
        <v>1614</v>
      </c>
      <c r="O14" s="803"/>
      <c r="P14" s="802" t="s">
        <v>1589</v>
      </c>
      <c r="Q14" s="803"/>
      <c r="R14" s="274" t="s">
        <v>1616</v>
      </c>
      <c r="S14" s="274"/>
      <c r="T14" s="274"/>
      <c r="U14" s="794" t="s">
        <v>1304</v>
      </c>
      <c r="V14" s="804"/>
      <c r="W14" s="794" t="s">
        <v>1304</v>
      </c>
      <c r="X14" s="795"/>
      <c r="Y14" s="196"/>
      <c r="Z14" s="195"/>
      <c r="AA14" s="195"/>
      <c r="AB14" s="195"/>
      <c r="AC14" s="224"/>
      <c r="AD14" s="224"/>
      <c r="AE14" s="224"/>
      <c r="AF14" s="224"/>
      <c r="AG14" s="224"/>
      <c r="AH14" s="224"/>
      <c r="AI14" s="224"/>
      <c r="AJ14" s="224"/>
      <c r="AK14" s="805" t="s">
        <v>1621</v>
      </c>
      <c r="AL14" s="806"/>
      <c r="AM14" s="806"/>
      <c r="AN14" s="807"/>
      <c r="AO14" s="808"/>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0.03</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1</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1</v>
      </c>
      <c r="AE35" s="816">
        <f>AE32+AF32</f>
        <v>0</v>
      </c>
      <c r="AF35" s="817"/>
      <c r="AG35" s="196">
        <f>AG32</f>
        <v>0</v>
      </c>
      <c r="AH35" s="196">
        <f>AH32</f>
        <v>0</v>
      </c>
      <c r="AI35" s="816">
        <f>AI32+AJ32</f>
        <v>0</v>
      </c>
      <c r="AJ35" s="817"/>
      <c r="AK35" s="826"/>
      <c r="AL35" s="827"/>
      <c r="AM35" s="827"/>
      <c r="AN35" s="827"/>
      <c r="AO35" s="828"/>
      <c r="AP35" s="3"/>
      <c r="AQ35" s="165">
        <f>+Y32+AC35+AG35</f>
        <v>0</v>
      </c>
      <c r="AR35" s="165">
        <f>+Z32+AD35+AH35</f>
        <v>1</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362</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16" priority="3">
      <formula>$AQ11=2</formula>
    </cfRule>
  </conditionalFormatting>
  <conditionalFormatting sqref="Y11:AF30">
    <cfRule type="expression" dxfId="115" priority="2">
      <formula>$AQ11=3</formula>
    </cfRule>
  </conditionalFormatting>
  <conditionalFormatting sqref="AC11:AJ30">
    <cfRule type="expression" dxfId="114" priority="1">
      <formula>$AQ11=1</formula>
    </cfRule>
  </conditionalFormatting>
  <dataValidations count="1">
    <dataValidation type="list" allowBlank="1" showInputMessage="1" showErrorMessage="1" sqref="R11:T30 N11:O30" xr:uid="{60D5EC54-BCE1-4CF9-AF71-5E4389B8022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15525CA-46C3-4177-B5A0-20398B18AB07}">
          <x14:formula1>
            <xm:f>'(参考)リスト'!$D$16:$D$18</xm:f>
          </x14:formula1>
          <xm:sqref>P11:Q30</xm:sqref>
        </x14:dataValidation>
        <x14:dataValidation type="list" allowBlank="1" showInputMessage="1" showErrorMessage="1" xr:uid="{ACF5FAA1-7EF5-4FDB-BEB3-B8CC2AFABB95}">
          <x14:formula1>
            <xm:f>'(参考)リスト'!$G$16:$G$20</xm:f>
          </x14:formula1>
          <xm:sqref>U11:V30</xm:sqref>
        </x14:dataValidation>
        <x14:dataValidation type="list" allowBlank="1" showInputMessage="1" showErrorMessage="1" xr:uid="{15653E36-A832-4144-8D55-6A1D7ECCC20A}">
          <x14:formula1>
            <xm:f>'(参考)リスト'!$B$16:$B$20</xm:f>
          </x14:formula1>
          <xm:sqref>L11:M30</xm:sqref>
        </x14:dataValidation>
        <x14:dataValidation type="list" allowBlank="1" showInputMessage="1" showErrorMessage="1" xr:uid="{9645FFDB-0354-414D-A5A5-4A69E22D6146}">
          <x14:formula1>
            <xm:f>'(参考)リスト'!$F$16:$F$21</xm:f>
          </x14:formula1>
          <xm:sqref>W11:X30</xm:sqref>
        </x14:dataValidation>
      </x14:dataValidations>
    </ext>
  </extLst>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38FCB-D33A-4353-AA3B-09BA6C7A831F}">
  <dimension ref="B1:CH52"/>
  <sheetViews>
    <sheetView showGridLines="0" showZeros="0" view="pageBreakPreview" zoomScale="90" zoomScaleNormal="100" zoomScaleSheetLayoutView="90" workbookViewId="0">
      <selection activeCell="P25" sqref="P25:Q2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S071</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1</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3.9</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738</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515</v>
      </c>
      <c r="O11" s="803"/>
      <c r="P11" s="802" t="s">
        <v>352</v>
      </c>
      <c r="Q11" s="803"/>
      <c r="R11" s="274" t="s">
        <v>352</v>
      </c>
      <c r="S11" s="274"/>
      <c r="T11" s="274"/>
      <c r="U11" s="794" t="s">
        <v>782</v>
      </c>
      <c r="V11" s="804"/>
      <c r="W11" s="794" t="s">
        <v>781</v>
      </c>
      <c r="X11" s="795"/>
      <c r="Y11" s="196"/>
      <c r="Z11" s="195"/>
      <c r="AA11" s="195"/>
      <c r="AB11" s="195"/>
      <c r="AC11" s="224"/>
      <c r="AD11" s="224"/>
      <c r="AE11" s="224"/>
      <c r="AF11" s="224"/>
      <c r="AG11" s="224"/>
      <c r="AH11" s="224"/>
      <c r="AI11" s="224">
        <v>3.9</v>
      </c>
      <c r="AJ11" s="224"/>
      <c r="AK11" s="787" t="s">
        <v>1363</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3.9</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1</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13" priority="3">
      <formula>$AQ11=2</formula>
    </cfRule>
  </conditionalFormatting>
  <conditionalFormatting sqref="Y11:AF30">
    <cfRule type="expression" dxfId="112" priority="2">
      <formula>$AQ11=3</formula>
    </cfRule>
  </conditionalFormatting>
  <conditionalFormatting sqref="AC11:AJ30">
    <cfRule type="expression" dxfId="111" priority="1">
      <formula>$AQ11=1</formula>
    </cfRule>
  </conditionalFormatting>
  <dataValidations count="1">
    <dataValidation type="list" allowBlank="1" showInputMessage="1" showErrorMessage="1" sqref="N11:O30 R11:T30" xr:uid="{21E406E2-EE56-4B5E-AC01-D83C3C2605A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765095-3FBA-44CB-A8E5-1ACF2F724BB7}">
          <x14:formula1>
            <xm:f>'(参考)リスト'!$F$16:$F$21</xm:f>
          </x14:formula1>
          <xm:sqref>W11:X30</xm:sqref>
        </x14:dataValidation>
        <x14:dataValidation type="list" allowBlank="1" showInputMessage="1" showErrorMessage="1" xr:uid="{95B4679F-C6DD-4E6A-873B-A25721661BE2}">
          <x14:formula1>
            <xm:f>'(参考)リスト'!$B$16:$B$20</xm:f>
          </x14:formula1>
          <xm:sqref>L11:M30</xm:sqref>
        </x14:dataValidation>
        <x14:dataValidation type="list" allowBlank="1" showInputMessage="1" showErrorMessage="1" xr:uid="{2325C61D-D88B-407E-8F63-E1A4A7BFEF7D}">
          <x14:formula1>
            <xm:f>'(参考)リスト'!$G$16:$G$20</xm:f>
          </x14:formula1>
          <xm:sqref>U11:V30</xm:sqref>
        </x14:dataValidation>
        <x14:dataValidation type="list" allowBlank="1" showInputMessage="1" showErrorMessage="1" xr:uid="{F3F544E2-B01E-4626-9A20-936D1FF7A913}">
          <x14:formula1>
            <xm:f>'(参考)リスト'!$D$16:$D$18</xm:f>
          </x14:formula1>
          <xm:sqref>P11:Q30</xm:sqref>
        </x14:dataValidation>
      </x14:dataValidations>
    </ext>
  </extLst>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FA409-37E4-4BE4-B71D-828907158BBC}">
  <dimension ref="B1:CH52"/>
  <sheetViews>
    <sheetView showGridLines="0" showZeros="0" view="pageBreakPreview" zoomScale="90" zoomScaleNormal="100" zoomScaleSheetLayoutView="90" workbookViewId="0">
      <selection activeCell="R25" sqref="R25:T2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S072</v>
      </c>
      <c r="AW5" s="164">
        <f>R7</f>
        <v>10.5</v>
      </c>
      <c r="AX5" s="165">
        <f>+Y32</f>
        <v>0</v>
      </c>
      <c r="AY5" s="165">
        <f>+Z32</f>
        <v>0</v>
      </c>
      <c r="AZ5" s="165">
        <f>+AA32</f>
        <v>0</v>
      </c>
      <c r="BA5" s="165">
        <f t="shared" ref="BA5" si="0">+AB32</f>
        <v>0</v>
      </c>
      <c r="BB5" s="165">
        <f>+AC32</f>
        <v>0</v>
      </c>
      <c r="BC5" s="165">
        <f t="shared" ref="BC5:BI5" si="1">+AD32</f>
        <v>2</v>
      </c>
      <c r="BD5" s="165">
        <f t="shared" si="1"/>
        <v>0</v>
      </c>
      <c r="BE5" s="165">
        <f t="shared" si="1"/>
        <v>1</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2</v>
      </c>
      <c r="BO5" s="165">
        <f t="shared" si="3"/>
        <v>1</v>
      </c>
      <c r="BP5" s="165">
        <f>+AG35</f>
        <v>0</v>
      </c>
      <c r="BQ5" s="165">
        <f>+AH35</f>
        <v>0</v>
      </c>
      <c r="BR5" s="165">
        <f>+AI35</f>
        <v>0</v>
      </c>
      <c r="BS5" s="190" t="str">
        <f>+Y36</f>
        <v>Ⅰ</v>
      </c>
      <c r="BT5" s="190" t="str">
        <f>+AC36</f>
        <v>Ⅲ</v>
      </c>
      <c r="BU5" s="190" t="str">
        <f>+AG36</f>
        <v>Ⅰ</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0.27</v>
      </c>
      <c r="CC5" s="168">
        <f t="shared" si="4"/>
        <v>0</v>
      </c>
      <c r="CD5" s="168">
        <f t="shared" si="4"/>
        <v>0.13500000000000001</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739</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510</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1287</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1597</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c r="AK14" s="787" t="s">
        <v>1611</v>
      </c>
      <c r="AL14" s="788"/>
      <c r="AM14" s="788"/>
      <c r="AN14" s="846"/>
      <c r="AO14" s="847"/>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1603</v>
      </c>
      <c r="O15" s="803"/>
      <c r="P15" s="802" t="s">
        <v>1599</v>
      </c>
      <c r="Q15" s="803"/>
      <c r="R15" s="274" t="s">
        <v>1598</v>
      </c>
      <c r="S15" s="274"/>
      <c r="T15" s="274"/>
      <c r="U15" s="794" t="s">
        <v>62</v>
      </c>
      <c r="V15" s="804"/>
      <c r="W15" s="794" t="s">
        <v>62</v>
      </c>
      <c r="X15" s="795"/>
      <c r="Y15" s="196"/>
      <c r="Z15" s="195"/>
      <c r="AA15" s="195"/>
      <c r="AB15" s="195"/>
      <c r="AC15" s="224"/>
      <c r="AD15" s="224">
        <v>0.19500000000000001</v>
      </c>
      <c r="AE15" s="224"/>
      <c r="AF15" s="224"/>
      <c r="AG15" s="224"/>
      <c r="AH15" s="224"/>
      <c r="AI15" s="224"/>
      <c r="AJ15" s="224"/>
      <c r="AK15" s="805" t="s">
        <v>1461</v>
      </c>
      <c r="AL15" s="806"/>
      <c r="AM15" s="806"/>
      <c r="AN15" s="807"/>
      <c r="AO15" s="808"/>
      <c r="AP15" s="3"/>
      <c r="AQ15" s="223">
        <f t="shared" si="5"/>
        <v>2</v>
      </c>
    </row>
    <row r="16" spans="2:86" ht="12" customHeight="1" x14ac:dyDescent="0.15">
      <c r="B16" s="488"/>
      <c r="C16" s="764"/>
      <c r="D16" s="762"/>
      <c r="E16" s="762"/>
      <c r="F16" s="762"/>
      <c r="G16" s="762"/>
      <c r="H16" s="762"/>
      <c r="I16" s="762"/>
      <c r="J16" s="763"/>
      <c r="K16" s="241">
        <v>6</v>
      </c>
      <c r="L16" s="802" t="s">
        <v>1591</v>
      </c>
      <c r="M16" s="803"/>
      <c r="N16" s="802" t="s">
        <v>1603</v>
      </c>
      <c r="O16" s="803"/>
      <c r="P16" s="802" t="s">
        <v>1599</v>
      </c>
      <c r="Q16" s="803"/>
      <c r="R16" s="274" t="s">
        <v>1598</v>
      </c>
      <c r="S16" s="274"/>
      <c r="T16" s="274"/>
      <c r="U16" s="794" t="s">
        <v>62</v>
      </c>
      <c r="V16" s="804"/>
      <c r="W16" s="794" t="s">
        <v>62</v>
      </c>
      <c r="X16" s="795"/>
      <c r="Y16" s="196"/>
      <c r="Z16" s="195"/>
      <c r="AA16" s="195"/>
      <c r="AB16" s="195"/>
      <c r="AC16" s="224"/>
      <c r="AD16" s="224">
        <v>7.4999999999999997E-2</v>
      </c>
      <c r="AE16" s="224"/>
      <c r="AF16" s="224"/>
      <c r="AG16" s="224"/>
      <c r="AH16" s="224"/>
      <c r="AI16" s="224"/>
      <c r="AJ16" s="224"/>
      <c r="AK16" s="805" t="s">
        <v>1461</v>
      </c>
      <c r="AL16" s="806"/>
      <c r="AM16" s="806"/>
      <c r="AN16" s="807"/>
      <c r="AO16" s="808"/>
      <c r="AP16" s="3"/>
      <c r="AQ16" s="223">
        <f t="shared" si="5"/>
        <v>2</v>
      </c>
    </row>
    <row r="17" spans="2:43" ht="12" customHeight="1" x14ac:dyDescent="0.15">
      <c r="B17" s="488"/>
      <c r="C17" s="764"/>
      <c r="D17" s="762"/>
      <c r="E17" s="762"/>
      <c r="F17" s="762"/>
      <c r="G17" s="762"/>
      <c r="H17" s="762"/>
      <c r="I17" s="762"/>
      <c r="J17" s="763"/>
      <c r="K17" s="241">
        <v>7</v>
      </c>
      <c r="L17" s="802" t="s">
        <v>1591</v>
      </c>
      <c r="M17" s="803"/>
      <c r="N17" s="802" t="s">
        <v>1603</v>
      </c>
      <c r="O17" s="803"/>
      <c r="P17" s="802" t="s">
        <v>1599</v>
      </c>
      <c r="Q17" s="803"/>
      <c r="R17" s="274" t="s">
        <v>1598</v>
      </c>
      <c r="S17" s="274"/>
      <c r="T17" s="274"/>
      <c r="U17" s="794" t="s">
        <v>782</v>
      </c>
      <c r="V17" s="804"/>
      <c r="W17" s="794" t="s">
        <v>790</v>
      </c>
      <c r="X17" s="795"/>
      <c r="Y17" s="196"/>
      <c r="Z17" s="195"/>
      <c r="AA17" s="195"/>
      <c r="AB17" s="195"/>
      <c r="AC17" s="224"/>
      <c r="AD17" s="224"/>
      <c r="AE17" s="224"/>
      <c r="AF17" s="224">
        <v>0.13500000000000001</v>
      </c>
      <c r="AG17" s="224"/>
      <c r="AH17" s="224"/>
      <c r="AI17" s="224"/>
      <c r="AJ17" s="224"/>
      <c r="AK17" s="787" t="s">
        <v>1622</v>
      </c>
      <c r="AL17" s="788"/>
      <c r="AM17" s="788"/>
      <c r="AN17" s="846"/>
      <c r="AO17" s="847"/>
      <c r="AP17" s="3"/>
      <c r="AQ17" s="223">
        <f t="shared" si="5"/>
        <v>2</v>
      </c>
    </row>
    <row r="18" spans="2:43" ht="12" customHeight="1" x14ac:dyDescent="0.15">
      <c r="B18" s="488"/>
      <c r="C18" s="764"/>
      <c r="D18" s="762"/>
      <c r="E18" s="762"/>
      <c r="F18" s="762"/>
      <c r="G18" s="762"/>
      <c r="H18" s="762"/>
      <c r="I18" s="762"/>
      <c r="J18" s="763"/>
      <c r="K18" s="241">
        <v>8</v>
      </c>
      <c r="L18" s="802" t="s">
        <v>561</v>
      </c>
      <c r="M18" s="803"/>
      <c r="N18" s="802" t="s">
        <v>509</v>
      </c>
      <c r="O18" s="803"/>
      <c r="P18" s="802" t="s">
        <v>352</v>
      </c>
      <c r="Q18" s="803"/>
      <c r="R18" s="274" t="s">
        <v>352</v>
      </c>
      <c r="S18" s="274"/>
      <c r="T18" s="274"/>
      <c r="U18" s="794" t="s">
        <v>782</v>
      </c>
      <c r="V18" s="804"/>
      <c r="W18" s="794" t="s">
        <v>776</v>
      </c>
      <c r="X18" s="795"/>
      <c r="Y18" s="196"/>
      <c r="Z18" s="195"/>
      <c r="AA18" s="195"/>
      <c r="AB18" s="195"/>
      <c r="AC18" s="224"/>
      <c r="AD18" s="224"/>
      <c r="AE18" s="224"/>
      <c r="AF18" s="224"/>
      <c r="AG18" s="224"/>
      <c r="AH18" s="224"/>
      <c r="AI18" s="224"/>
      <c r="AJ18" s="224"/>
      <c r="AK18" s="787" t="s">
        <v>846</v>
      </c>
      <c r="AL18" s="788"/>
      <c r="AM18" s="788"/>
      <c r="AN18" s="789"/>
      <c r="AO18" s="790"/>
      <c r="AP18" s="3"/>
      <c r="AQ18" s="223">
        <f t="shared" si="5"/>
        <v>3</v>
      </c>
    </row>
    <row r="19" spans="2:43" ht="12" customHeight="1" x14ac:dyDescent="0.15">
      <c r="B19" s="488"/>
      <c r="C19" s="764"/>
      <c r="D19" s="762"/>
      <c r="E19" s="762"/>
      <c r="F19" s="762"/>
      <c r="G19" s="762"/>
      <c r="H19" s="762"/>
      <c r="I19" s="762"/>
      <c r="J19" s="763"/>
      <c r="K19" s="241">
        <v>9</v>
      </c>
      <c r="L19" s="802" t="s">
        <v>350</v>
      </c>
      <c r="M19" s="803"/>
      <c r="N19" s="802" t="s">
        <v>375</v>
      </c>
      <c r="O19" s="803"/>
      <c r="P19" s="802" t="s">
        <v>352</v>
      </c>
      <c r="Q19" s="803"/>
      <c r="R19" s="274" t="s">
        <v>359</v>
      </c>
      <c r="S19" s="274"/>
      <c r="T19" s="274"/>
      <c r="U19" s="794" t="s">
        <v>1304</v>
      </c>
      <c r="V19" s="804"/>
      <c r="W19" s="794" t="s">
        <v>1304</v>
      </c>
      <c r="X19" s="795"/>
      <c r="Y19" s="196"/>
      <c r="Z19" s="195"/>
      <c r="AA19" s="195"/>
      <c r="AB19" s="195"/>
      <c r="AC19" s="224"/>
      <c r="AD19" s="224"/>
      <c r="AE19" s="224"/>
      <c r="AF19" s="224"/>
      <c r="AG19" s="224"/>
      <c r="AH19" s="224"/>
      <c r="AI19" s="224"/>
      <c r="AJ19" s="224"/>
      <c r="AK19" s="805" t="s">
        <v>1403</v>
      </c>
      <c r="AL19" s="806"/>
      <c r="AM19" s="806"/>
      <c r="AN19" s="807"/>
      <c r="AO19" s="808"/>
      <c r="AP19" s="3"/>
      <c r="AQ19" s="223">
        <f t="shared" si="5"/>
        <v>3</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0.27</v>
      </c>
      <c r="AE31" s="225">
        <f t="shared" si="6"/>
        <v>0</v>
      </c>
      <c r="AF31" s="225">
        <f t="shared" si="6"/>
        <v>0.13500000000000001</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2</v>
      </c>
      <c r="AE32" s="196">
        <f t="shared" si="7"/>
        <v>0</v>
      </c>
      <c r="AF32" s="196">
        <f t="shared" si="7"/>
        <v>1</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2</v>
      </c>
      <c r="AE35" s="816">
        <f>AE32+AF32</f>
        <v>1</v>
      </c>
      <c r="AF35" s="817"/>
      <c r="AG35" s="196">
        <f>AG32</f>
        <v>0</v>
      </c>
      <c r="AH35" s="196">
        <f>AH32</f>
        <v>0</v>
      </c>
      <c r="AI35" s="816">
        <f>AI32+AJ32</f>
        <v>0</v>
      </c>
      <c r="AJ35" s="817"/>
      <c r="AK35" s="826"/>
      <c r="AL35" s="827"/>
      <c r="AM35" s="827"/>
      <c r="AN35" s="827"/>
      <c r="AO35" s="828"/>
      <c r="AP35" s="3"/>
      <c r="AQ35" s="165">
        <f>+Y32+AC35+AG35</f>
        <v>0</v>
      </c>
      <c r="AR35" s="165">
        <f>+Z32+AD35+AH35</f>
        <v>2</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362</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10" priority="3">
      <formula>$AQ11=2</formula>
    </cfRule>
  </conditionalFormatting>
  <conditionalFormatting sqref="Y11:AF30">
    <cfRule type="expression" dxfId="109" priority="2">
      <formula>$AQ11=3</formula>
    </cfRule>
  </conditionalFormatting>
  <conditionalFormatting sqref="AC11:AJ30">
    <cfRule type="expression" dxfId="108" priority="1">
      <formula>$AQ11=1</formula>
    </cfRule>
  </conditionalFormatting>
  <dataValidations count="1">
    <dataValidation type="list" allowBlank="1" showInputMessage="1" showErrorMessage="1" sqref="N11:O30 R11:T30" xr:uid="{24719686-3730-481F-AC78-E98C183E44C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F256D16-EF10-4271-86D2-2422749BA12F}">
          <x14:formula1>
            <xm:f>'(参考)リスト'!$D$16:$D$18</xm:f>
          </x14:formula1>
          <xm:sqref>P11:Q30</xm:sqref>
        </x14:dataValidation>
        <x14:dataValidation type="list" allowBlank="1" showInputMessage="1" showErrorMessage="1" xr:uid="{CB7BEFBB-4606-4194-BC70-58DAECFB0A1A}">
          <x14:formula1>
            <xm:f>'(参考)リスト'!$G$16:$G$20</xm:f>
          </x14:formula1>
          <xm:sqref>U11:V30</xm:sqref>
        </x14:dataValidation>
        <x14:dataValidation type="list" allowBlank="1" showInputMessage="1" showErrorMessage="1" xr:uid="{048FB868-1F8E-471E-B78B-116156381109}">
          <x14:formula1>
            <xm:f>'(参考)リスト'!$B$16:$B$20</xm:f>
          </x14:formula1>
          <xm:sqref>L11:M30</xm:sqref>
        </x14:dataValidation>
        <x14:dataValidation type="list" allowBlank="1" showInputMessage="1" showErrorMessage="1" xr:uid="{972AEC05-FFFE-40D3-A242-626F5DB4CA5E}">
          <x14:formula1>
            <xm:f>'(参考)リスト'!$F$16:$F$21</xm:f>
          </x14:formula1>
          <xm:sqref>W11:X30</xm:sqref>
        </x14:dataValidation>
      </x14:dataValidations>
    </ext>
  </extLst>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89B4F-2EF5-41FF-87EF-A3236CE3FBAD}">
  <dimension ref="B1:CH52"/>
  <sheetViews>
    <sheetView showGridLines="0" showZeros="0" view="pageBreakPreview" zoomScale="90" zoomScaleNormal="100" zoomScaleSheetLayoutView="90" workbookViewId="0">
      <selection activeCell="R29" sqref="R29:T2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S073</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4</v>
      </c>
      <c r="BI5" s="165">
        <f t="shared" si="1"/>
        <v>3</v>
      </c>
      <c r="BJ5" s="165" t="str">
        <f>+Y35</f>
        <v/>
      </c>
      <c r="BK5" s="165" t="str">
        <f t="shared" ref="BK5" si="2">+Z35</f>
        <v/>
      </c>
      <c r="BL5" s="165" t="str">
        <f>+AA35</f>
        <v/>
      </c>
      <c r="BM5" s="165">
        <f>+AC35</f>
        <v>0</v>
      </c>
      <c r="BN5" s="165">
        <f t="shared" ref="BN5:BO5" si="3">+AD35</f>
        <v>0</v>
      </c>
      <c r="BO5" s="165">
        <f t="shared" si="3"/>
        <v>0</v>
      </c>
      <c r="BP5" s="165">
        <f>+AG35</f>
        <v>0</v>
      </c>
      <c r="BQ5" s="165">
        <f>+AH35</f>
        <v>0</v>
      </c>
      <c r="BR5" s="165">
        <f>+AI35</f>
        <v>7</v>
      </c>
      <c r="BS5" s="190">
        <f>+Y36</f>
        <v>1</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0.34</v>
      </c>
      <c r="CH5" s="168">
        <f t="shared" si="4"/>
        <v>11.1</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740</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510</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1287</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510</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1287</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1596</v>
      </c>
      <c r="O15" s="803"/>
      <c r="P15" s="802" t="s">
        <v>1589</v>
      </c>
      <c r="Q15" s="803"/>
      <c r="R15" s="274" t="s">
        <v>1620</v>
      </c>
      <c r="S15" s="274"/>
      <c r="T15" s="274"/>
      <c r="U15" s="794" t="s">
        <v>782</v>
      </c>
      <c r="V15" s="804"/>
      <c r="W15" s="794" t="s">
        <v>781</v>
      </c>
      <c r="X15" s="795"/>
      <c r="Y15" s="196"/>
      <c r="Z15" s="195"/>
      <c r="AA15" s="195"/>
      <c r="AB15" s="195"/>
      <c r="AC15" s="224"/>
      <c r="AD15" s="224"/>
      <c r="AE15" s="224"/>
      <c r="AF15" s="224"/>
      <c r="AG15" s="224"/>
      <c r="AH15" s="224"/>
      <c r="AI15" s="224">
        <v>0.17</v>
      </c>
      <c r="AJ15" s="224"/>
      <c r="AK15" s="787" t="s">
        <v>1619</v>
      </c>
      <c r="AL15" s="788"/>
      <c r="AM15" s="788"/>
      <c r="AN15" s="789"/>
      <c r="AO15" s="790"/>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1596</v>
      </c>
      <c r="O16" s="803"/>
      <c r="P16" s="802" t="s">
        <v>1589</v>
      </c>
      <c r="Q16" s="803"/>
      <c r="R16" s="274" t="s">
        <v>1589</v>
      </c>
      <c r="S16" s="274"/>
      <c r="T16" s="274"/>
      <c r="U16" s="794" t="s">
        <v>1304</v>
      </c>
      <c r="V16" s="804"/>
      <c r="W16" s="794" t="s">
        <v>790</v>
      </c>
      <c r="X16" s="795"/>
      <c r="Y16" s="196"/>
      <c r="Z16" s="195"/>
      <c r="AA16" s="195"/>
      <c r="AB16" s="195"/>
      <c r="AC16" s="224"/>
      <c r="AD16" s="224"/>
      <c r="AE16" s="224"/>
      <c r="AF16" s="224"/>
      <c r="AG16" s="224"/>
      <c r="AH16" s="224"/>
      <c r="AI16" s="224"/>
      <c r="AJ16" s="224">
        <v>3.1</v>
      </c>
      <c r="AK16" s="805" t="s">
        <v>1458</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1591</v>
      </c>
      <c r="M17" s="803"/>
      <c r="N17" s="802" t="s">
        <v>1596</v>
      </c>
      <c r="O17" s="803"/>
      <c r="P17" s="802" t="s">
        <v>1589</v>
      </c>
      <c r="Q17" s="803"/>
      <c r="R17" s="274" t="s">
        <v>1620</v>
      </c>
      <c r="S17" s="274"/>
      <c r="T17" s="274"/>
      <c r="U17" s="794" t="s">
        <v>782</v>
      </c>
      <c r="V17" s="804"/>
      <c r="W17" s="794" t="s">
        <v>781</v>
      </c>
      <c r="X17" s="795"/>
      <c r="Y17" s="196"/>
      <c r="Z17" s="195"/>
      <c r="AA17" s="195"/>
      <c r="AB17" s="195"/>
      <c r="AC17" s="224"/>
      <c r="AD17" s="224"/>
      <c r="AE17" s="224"/>
      <c r="AF17" s="224"/>
      <c r="AG17" s="224"/>
      <c r="AH17" s="224"/>
      <c r="AI17" s="224">
        <v>0.03</v>
      </c>
      <c r="AJ17" s="224"/>
      <c r="AK17" s="787" t="s">
        <v>1619</v>
      </c>
      <c r="AL17" s="788"/>
      <c r="AM17" s="788"/>
      <c r="AN17" s="789"/>
      <c r="AO17" s="790"/>
      <c r="AP17" s="3"/>
      <c r="AQ17" s="223">
        <f t="shared" si="5"/>
        <v>3</v>
      </c>
    </row>
    <row r="18" spans="2:43" ht="12" customHeight="1" x14ac:dyDescent="0.15">
      <c r="B18" s="488"/>
      <c r="C18" s="764"/>
      <c r="D18" s="762"/>
      <c r="E18" s="762"/>
      <c r="F18" s="762"/>
      <c r="G18" s="762"/>
      <c r="H18" s="762"/>
      <c r="I18" s="762"/>
      <c r="J18" s="763"/>
      <c r="K18" s="241">
        <v>8</v>
      </c>
      <c r="L18" s="802" t="s">
        <v>1591</v>
      </c>
      <c r="M18" s="803"/>
      <c r="N18" s="802" t="s">
        <v>1596</v>
      </c>
      <c r="O18" s="803"/>
      <c r="P18" s="802" t="s">
        <v>1589</v>
      </c>
      <c r="Q18" s="803"/>
      <c r="R18" s="274" t="s">
        <v>1589</v>
      </c>
      <c r="S18" s="274"/>
      <c r="T18" s="274"/>
      <c r="U18" s="794" t="s">
        <v>776</v>
      </c>
      <c r="V18" s="804"/>
      <c r="W18" s="794" t="s">
        <v>790</v>
      </c>
      <c r="X18" s="795"/>
      <c r="Y18" s="196"/>
      <c r="Z18" s="195"/>
      <c r="AA18" s="195"/>
      <c r="AB18" s="195"/>
      <c r="AC18" s="224"/>
      <c r="AD18" s="224"/>
      <c r="AE18" s="224"/>
      <c r="AF18" s="224"/>
      <c r="AG18" s="224"/>
      <c r="AH18" s="224"/>
      <c r="AI18" s="224"/>
      <c r="AJ18" s="224">
        <v>3.75</v>
      </c>
      <c r="AK18" s="805" t="s">
        <v>1458</v>
      </c>
      <c r="AL18" s="806"/>
      <c r="AM18" s="806"/>
      <c r="AN18" s="807"/>
      <c r="AO18" s="808"/>
      <c r="AP18" s="3"/>
      <c r="AQ18" s="223">
        <f t="shared" si="5"/>
        <v>3</v>
      </c>
    </row>
    <row r="19" spans="2:43" ht="12" customHeight="1" x14ac:dyDescent="0.15">
      <c r="B19" s="488"/>
      <c r="C19" s="764"/>
      <c r="D19" s="762"/>
      <c r="E19" s="762"/>
      <c r="F19" s="762"/>
      <c r="G19" s="762"/>
      <c r="H19" s="762"/>
      <c r="I19" s="762"/>
      <c r="J19" s="763"/>
      <c r="K19" s="241">
        <v>9</v>
      </c>
      <c r="L19" s="802" t="s">
        <v>1591</v>
      </c>
      <c r="M19" s="803"/>
      <c r="N19" s="802" t="s">
        <v>1596</v>
      </c>
      <c r="O19" s="803"/>
      <c r="P19" s="802" t="s">
        <v>1589</v>
      </c>
      <c r="Q19" s="803"/>
      <c r="R19" s="274" t="s">
        <v>1620</v>
      </c>
      <c r="S19" s="274"/>
      <c r="T19" s="274"/>
      <c r="U19" s="794" t="s">
        <v>782</v>
      </c>
      <c r="V19" s="804"/>
      <c r="W19" s="794" t="s">
        <v>781</v>
      </c>
      <c r="X19" s="795"/>
      <c r="Y19" s="196"/>
      <c r="Z19" s="195"/>
      <c r="AA19" s="195"/>
      <c r="AB19" s="195"/>
      <c r="AC19" s="224"/>
      <c r="AD19" s="224"/>
      <c r="AE19" s="224"/>
      <c r="AF19" s="224"/>
      <c r="AG19" s="224"/>
      <c r="AH19" s="224"/>
      <c r="AI19" s="224">
        <v>0.1</v>
      </c>
      <c r="AJ19" s="224"/>
      <c r="AK19" s="805" t="s">
        <v>1619</v>
      </c>
      <c r="AL19" s="806"/>
      <c r="AM19" s="806"/>
      <c r="AN19" s="807"/>
      <c r="AO19" s="808"/>
      <c r="AP19" s="3"/>
      <c r="AQ19" s="223">
        <f t="shared" si="5"/>
        <v>3</v>
      </c>
    </row>
    <row r="20" spans="2:43" ht="12" customHeight="1" x14ac:dyDescent="0.15">
      <c r="B20" s="488"/>
      <c r="C20" s="764"/>
      <c r="D20" s="762"/>
      <c r="E20" s="762"/>
      <c r="F20" s="762"/>
      <c r="G20" s="762"/>
      <c r="H20" s="762"/>
      <c r="I20" s="762"/>
      <c r="J20" s="763"/>
      <c r="K20" s="241">
        <v>10</v>
      </c>
      <c r="L20" s="802" t="s">
        <v>1591</v>
      </c>
      <c r="M20" s="803"/>
      <c r="N20" s="802" t="s">
        <v>1610</v>
      </c>
      <c r="O20" s="803"/>
      <c r="P20" s="802" t="s">
        <v>1589</v>
      </c>
      <c r="Q20" s="803"/>
      <c r="R20" s="274" t="s">
        <v>1589</v>
      </c>
      <c r="S20" s="274"/>
      <c r="T20" s="274"/>
      <c r="U20" s="794" t="s">
        <v>782</v>
      </c>
      <c r="V20" s="804"/>
      <c r="W20" s="794" t="s">
        <v>790</v>
      </c>
      <c r="X20" s="795"/>
      <c r="Y20" s="196"/>
      <c r="Z20" s="195"/>
      <c r="AA20" s="195"/>
      <c r="AB20" s="195"/>
      <c r="AC20" s="224"/>
      <c r="AD20" s="224"/>
      <c r="AE20" s="224"/>
      <c r="AF20" s="224"/>
      <c r="AG20" s="224"/>
      <c r="AH20" s="224"/>
      <c r="AI20" s="224"/>
      <c r="AJ20" s="224">
        <v>4.25</v>
      </c>
      <c r="AK20" s="805" t="s">
        <v>1458</v>
      </c>
      <c r="AL20" s="806"/>
      <c r="AM20" s="806"/>
      <c r="AN20" s="807"/>
      <c r="AO20" s="808"/>
      <c r="AP20" s="3"/>
      <c r="AQ20" s="223">
        <f t="shared" si="5"/>
        <v>3</v>
      </c>
    </row>
    <row r="21" spans="2:43" ht="12" customHeight="1" x14ac:dyDescent="0.15">
      <c r="B21" s="488"/>
      <c r="C21" s="764"/>
      <c r="D21" s="762"/>
      <c r="E21" s="762"/>
      <c r="F21" s="762"/>
      <c r="G21" s="762"/>
      <c r="H21" s="762"/>
      <c r="I21" s="762"/>
      <c r="J21" s="763"/>
      <c r="K21" s="241">
        <v>11</v>
      </c>
      <c r="L21" s="802" t="s">
        <v>1591</v>
      </c>
      <c r="M21" s="803"/>
      <c r="N21" s="802" t="s">
        <v>1603</v>
      </c>
      <c r="O21" s="803"/>
      <c r="P21" s="802" t="s">
        <v>1589</v>
      </c>
      <c r="Q21" s="803"/>
      <c r="R21" s="274" t="s">
        <v>1620</v>
      </c>
      <c r="S21" s="274"/>
      <c r="T21" s="274"/>
      <c r="U21" s="794" t="s">
        <v>782</v>
      </c>
      <c r="V21" s="804"/>
      <c r="W21" s="794" t="s">
        <v>781</v>
      </c>
      <c r="X21" s="795"/>
      <c r="Y21" s="196"/>
      <c r="Z21" s="195"/>
      <c r="AA21" s="195"/>
      <c r="AB21" s="195"/>
      <c r="AC21" s="224"/>
      <c r="AD21" s="224"/>
      <c r="AE21" s="224"/>
      <c r="AF21" s="224"/>
      <c r="AG21" s="224"/>
      <c r="AH21" s="224"/>
      <c r="AI21" s="224">
        <v>0.04</v>
      </c>
      <c r="AJ21" s="224"/>
      <c r="AK21" s="805" t="s">
        <v>1619</v>
      </c>
      <c r="AL21" s="806"/>
      <c r="AM21" s="806"/>
      <c r="AN21" s="807"/>
      <c r="AO21" s="808"/>
      <c r="AP21" s="3"/>
      <c r="AQ21" s="223">
        <f t="shared" si="5"/>
        <v>3</v>
      </c>
    </row>
    <row r="22" spans="2:43" ht="12" customHeight="1" x14ac:dyDescent="0.15">
      <c r="B22" s="488"/>
      <c r="C22" s="764"/>
      <c r="D22" s="762"/>
      <c r="E22" s="762"/>
      <c r="F22" s="762"/>
      <c r="G22" s="762"/>
      <c r="H22" s="762"/>
      <c r="I22" s="762"/>
      <c r="J22" s="763"/>
      <c r="K22" s="241">
        <v>12</v>
      </c>
      <c r="L22" s="802" t="s">
        <v>561</v>
      </c>
      <c r="M22" s="803"/>
      <c r="N22" s="802" t="s">
        <v>509</v>
      </c>
      <c r="O22" s="803"/>
      <c r="P22" s="802" t="s">
        <v>352</v>
      </c>
      <c r="Q22" s="803"/>
      <c r="R22" s="274" t="s">
        <v>352</v>
      </c>
      <c r="S22" s="274"/>
      <c r="T22" s="274"/>
      <c r="U22" s="794" t="s">
        <v>782</v>
      </c>
      <c r="V22" s="804"/>
      <c r="W22" s="794" t="s">
        <v>776</v>
      </c>
      <c r="X22" s="795"/>
      <c r="Y22" s="196"/>
      <c r="Z22" s="195"/>
      <c r="AA22" s="195"/>
      <c r="AB22" s="195"/>
      <c r="AC22" s="224"/>
      <c r="AD22" s="224"/>
      <c r="AE22" s="224"/>
      <c r="AF22" s="224"/>
      <c r="AG22" s="224"/>
      <c r="AH22" s="224"/>
      <c r="AI22" s="224"/>
      <c r="AJ22" s="224"/>
      <c r="AK22" s="787" t="s">
        <v>1287</v>
      </c>
      <c r="AL22" s="788"/>
      <c r="AM22" s="788"/>
      <c r="AN22" s="789"/>
      <c r="AO22" s="790"/>
      <c r="AP22" s="3"/>
      <c r="AQ22" s="223">
        <f t="shared" si="5"/>
        <v>3</v>
      </c>
    </row>
    <row r="23" spans="2:43" ht="12" customHeight="1" x14ac:dyDescent="0.15">
      <c r="B23" s="488"/>
      <c r="C23" s="764"/>
      <c r="D23" s="762"/>
      <c r="E23" s="762"/>
      <c r="F23" s="762"/>
      <c r="G23" s="762"/>
      <c r="H23" s="762"/>
      <c r="I23" s="762"/>
      <c r="J23" s="763"/>
      <c r="K23" s="241">
        <v>13</v>
      </c>
      <c r="L23" s="802" t="s">
        <v>561</v>
      </c>
      <c r="M23" s="803"/>
      <c r="N23" s="802" t="s">
        <v>509</v>
      </c>
      <c r="O23" s="803"/>
      <c r="P23" s="802" t="s">
        <v>352</v>
      </c>
      <c r="Q23" s="803"/>
      <c r="R23" s="274" t="s">
        <v>352</v>
      </c>
      <c r="S23" s="274"/>
      <c r="T23" s="274"/>
      <c r="U23" s="794" t="s">
        <v>782</v>
      </c>
      <c r="V23" s="804"/>
      <c r="W23" s="794" t="s">
        <v>776</v>
      </c>
      <c r="X23" s="795"/>
      <c r="Y23" s="196"/>
      <c r="Z23" s="195"/>
      <c r="AA23" s="195"/>
      <c r="AB23" s="195"/>
      <c r="AC23" s="224"/>
      <c r="AD23" s="224"/>
      <c r="AE23" s="224"/>
      <c r="AF23" s="224"/>
      <c r="AG23" s="224"/>
      <c r="AH23" s="224"/>
      <c r="AI23" s="224"/>
      <c r="AJ23" s="224"/>
      <c r="AK23" s="787" t="s">
        <v>1287</v>
      </c>
      <c r="AL23" s="788"/>
      <c r="AM23" s="788"/>
      <c r="AN23" s="789"/>
      <c r="AO23" s="790"/>
      <c r="AP23" s="3"/>
      <c r="AQ23" s="223">
        <f t="shared" si="5"/>
        <v>3</v>
      </c>
    </row>
    <row r="24" spans="2:43" ht="12" customHeight="1" x14ac:dyDescent="0.15">
      <c r="B24" s="488"/>
      <c r="C24" s="764"/>
      <c r="D24" s="762"/>
      <c r="E24" s="762"/>
      <c r="F24" s="762"/>
      <c r="G24" s="762"/>
      <c r="H24" s="762"/>
      <c r="I24" s="762"/>
      <c r="J24" s="763"/>
      <c r="K24" s="241">
        <v>14</v>
      </c>
      <c r="L24" s="802" t="s">
        <v>350</v>
      </c>
      <c r="M24" s="803"/>
      <c r="N24" s="802" t="s">
        <v>375</v>
      </c>
      <c r="O24" s="803"/>
      <c r="P24" s="802" t="s">
        <v>352</v>
      </c>
      <c r="Q24" s="803"/>
      <c r="R24" s="274" t="s">
        <v>359</v>
      </c>
      <c r="S24" s="274"/>
      <c r="T24" s="274"/>
      <c r="U24" s="794" t="s">
        <v>1304</v>
      </c>
      <c r="V24" s="804"/>
      <c r="W24" s="794" t="s">
        <v>1304</v>
      </c>
      <c r="X24" s="795"/>
      <c r="Y24" s="196"/>
      <c r="Z24" s="195"/>
      <c r="AA24" s="195"/>
      <c r="AB24" s="195"/>
      <c r="AC24" s="224"/>
      <c r="AD24" s="224"/>
      <c r="AE24" s="224"/>
      <c r="AF24" s="224"/>
      <c r="AG24" s="224"/>
      <c r="AH24" s="224"/>
      <c r="AI24" s="224"/>
      <c r="AJ24" s="224"/>
      <c r="AK24" s="805" t="s">
        <v>1405</v>
      </c>
      <c r="AL24" s="806"/>
      <c r="AM24" s="806"/>
      <c r="AN24" s="807"/>
      <c r="AO24" s="808"/>
      <c r="AP24" s="3"/>
      <c r="AQ24" s="223">
        <f t="shared" si="5"/>
        <v>3</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0.34</v>
      </c>
      <c r="AJ31" s="242">
        <f t="shared" si="6"/>
        <v>11.1</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4</v>
      </c>
      <c r="AJ32" s="196">
        <f t="shared" si="7"/>
        <v>3</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7</v>
      </c>
      <c r="AJ35" s="817"/>
      <c r="AK35" s="826"/>
      <c r="AL35" s="827"/>
      <c r="AM35" s="827"/>
      <c r="AN35" s="827"/>
      <c r="AO35" s="828"/>
      <c r="AP35" s="3"/>
      <c r="AQ35" s="165">
        <f>+Y32+AC35+AG35</f>
        <v>0</v>
      </c>
      <c r="AR35" s="165">
        <f>+Z32+AD35+AH35</f>
        <v>0</v>
      </c>
      <c r="AS35" s="743">
        <f>+AS34+AE35+AI35</f>
        <v>7</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v>1</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07" priority="3">
      <formula>$AQ11=2</formula>
    </cfRule>
  </conditionalFormatting>
  <conditionalFormatting sqref="Y11:AF30">
    <cfRule type="expression" dxfId="106" priority="2">
      <formula>$AQ11=3</formula>
    </cfRule>
  </conditionalFormatting>
  <conditionalFormatting sqref="AC11:AJ30">
    <cfRule type="expression" dxfId="105" priority="1">
      <formula>$AQ11=1</formula>
    </cfRule>
  </conditionalFormatting>
  <dataValidations count="1">
    <dataValidation type="list" allowBlank="1" showInputMessage="1" showErrorMessage="1" sqref="R11:T30 N11:O30" xr:uid="{2E40740D-44C6-4D03-9AE0-5AA53F9FB7A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9216217-F88C-4E86-9644-F0970F376377}">
          <x14:formula1>
            <xm:f>'(参考)リスト'!$F$16:$F$21</xm:f>
          </x14:formula1>
          <xm:sqref>W11:X30</xm:sqref>
        </x14:dataValidation>
        <x14:dataValidation type="list" allowBlank="1" showInputMessage="1" showErrorMessage="1" xr:uid="{4C919CE0-A631-4BD3-85E4-CD9042236EF1}">
          <x14:formula1>
            <xm:f>'(参考)リスト'!$B$16:$B$20</xm:f>
          </x14:formula1>
          <xm:sqref>L11:M30</xm:sqref>
        </x14:dataValidation>
        <x14:dataValidation type="list" allowBlank="1" showInputMessage="1" showErrorMessage="1" xr:uid="{078CABDC-4EF0-468E-A13B-70AC1B0B95FC}">
          <x14:formula1>
            <xm:f>'(参考)リスト'!$G$16:$G$20</xm:f>
          </x14:formula1>
          <xm:sqref>U11:V30</xm:sqref>
        </x14:dataValidation>
        <x14:dataValidation type="list" allowBlank="1" showInputMessage="1" showErrorMessage="1" xr:uid="{235F77B8-53F8-4DC7-BDA3-1203F450DF44}">
          <x14:formula1>
            <xm:f>'(参考)リスト'!$D$16:$D$18</xm:f>
          </x14:formula1>
          <xm:sqref>P11:Q30</xm:sqref>
        </x14:dataValidation>
      </x14:dataValidations>
    </ext>
  </extLst>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7E06D-938B-443F-905C-C671EC834D62}">
  <dimension ref="B1:CH52"/>
  <sheetViews>
    <sheetView showGridLines="0" showZeros="0" view="pageBreakPreview" zoomScale="90" zoomScaleNormal="100" zoomScaleSheetLayoutView="90" workbookViewId="0">
      <selection activeCell="U16" sqref="U16:V16"/>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S074</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741</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1304</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1601</v>
      </c>
      <c r="M12" s="803"/>
      <c r="N12" s="802" t="s">
        <v>1614</v>
      </c>
      <c r="O12" s="803"/>
      <c r="P12" s="802" t="s">
        <v>1589</v>
      </c>
      <c r="Q12" s="803"/>
      <c r="R12" s="274" t="s">
        <v>1616</v>
      </c>
      <c r="S12" s="274"/>
      <c r="T12" s="274"/>
      <c r="U12" s="794" t="s">
        <v>1304</v>
      </c>
      <c r="V12" s="804"/>
      <c r="W12" s="794" t="s">
        <v>1304</v>
      </c>
      <c r="X12" s="795"/>
      <c r="Y12" s="196"/>
      <c r="Z12" s="195"/>
      <c r="AA12" s="195"/>
      <c r="AB12" s="195"/>
      <c r="AC12" s="224"/>
      <c r="AD12" s="224"/>
      <c r="AE12" s="224"/>
      <c r="AF12" s="224"/>
      <c r="AG12" s="224"/>
      <c r="AH12" s="224"/>
      <c r="AI12" s="224"/>
      <c r="AJ12" s="224"/>
      <c r="AK12" s="805" t="s">
        <v>1623</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1601</v>
      </c>
      <c r="M13" s="803"/>
      <c r="N13" s="802" t="s">
        <v>1614</v>
      </c>
      <c r="O13" s="803"/>
      <c r="P13" s="802" t="s">
        <v>1599</v>
      </c>
      <c r="Q13" s="803"/>
      <c r="R13" s="274" t="s">
        <v>1598</v>
      </c>
      <c r="S13" s="274"/>
      <c r="T13" s="274"/>
      <c r="U13" s="794" t="s">
        <v>782</v>
      </c>
      <c r="V13" s="804"/>
      <c r="W13" s="794" t="s">
        <v>1304</v>
      </c>
      <c r="X13" s="795"/>
      <c r="Y13" s="196"/>
      <c r="Z13" s="195"/>
      <c r="AA13" s="195"/>
      <c r="AB13" s="195"/>
      <c r="AC13" s="224"/>
      <c r="AD13" s="224"/>
      <c r="AE13" s="224"/>
      <c r="AF13" s="224"/>
      <c r="AG13" s="224"/>
      <c r="AH13" s="224"/>
      <c r="AI13" s="224"/>
      <c r="AJ13" s="224"/>
      <c r="AK13" s="805" t="s">
        <v>1461</v>
      </c>
      <c r="AL13" s="806"/>
      <c r="AM13" s="806"/>
      <c r="AN13" s="807"/>
      <c r="AO13" s="808"/>
      <c r="AP13" s="3"/>
      <c r="AQ13" s="223">
        <f t="shared" si="5"/>
        <v>2</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04" priority="3">
      <formula>$AQ11=2</formula>
    </cfRule>
  </conditionalFormatting>
  <conditionalFormatting sqref="Y11:AF30">
    <cfRule type="expression" dxfId="103" priority="2">
      <formula>$AQ11=3</formula>
    </cfRule>
  </conditionalFormatting>
  <conditionalFormatting sqref="AC11:AJ30">
    <cfRule type="expression" dxfId="102" priority="1">
      <formula>$AQ11=1</formula>
    </cfRule>
  </conditionalFormatting>
  <dataValidations count="1">
    <dataValidation type="list" allowBlank="1" showInputMessage="1" showErrorMessage="1" sqref="N11:O30 R11:T30" xr:uid="{FD68C90D-FF14-46B0-94C2-0498ACFD928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2611A5-5AE5-4575-831F-C7744BA4E1FF}">
          <x14:formula1>
            <xm:f>'(参考)リスト'!$D$16:$D$18</xm:f>
          </x14:formula1>
          <xm:sqref>P11:Q30</xm:sqref>
        </x14:dataValidation>
        <x14:dataValidation type="list" allowBlank="1" showInputMessage="1" showErrorMessage="1" xr:uid="{FE85125B-B5BC-4CFE-9804-9861C90134C3}">
          <x14:formula1>
            <xm:f>'(参考)リスト'!$G$16:$G$20</xm:f>
          </x14:formula1>
          <xm:sqref>U11:V30</xm:sqref>
        </x14:dataValidation>
        <x14:dataValidation type="list" allowBlank="1" showInputMessage="1" showErrorMessage="1" xr:uid="{FB5D8E0A-9179-4B9B-966C-B383157EA774}">
          <x14:formula1>
            <xm:f>'(参考)リスト'!$B$16:$B$20</xm:f>
          </x14:formula1>
          <xm:sqref>L11:M30</xm:sqref>
        </x14:dataValidation>
        <x14:dataValidation type="list" allowBlank="1" showInputMessage="1" showErrorMessage="1" xr:uid="{4C8B5D12-5A87-4FF2-A6F2-C3C52BE02C47}">
          <x14:formula1>
            <xm:f>'(参考)リスト'!$F$16:$F$21</xm:f>
          </x14:formula1>
          <xm:sqref>W11:X30</xm:sqref>
        </x14:dataValidation>
      </x14:dataValidations>
    </ext>
  </extLst>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1CDF9-1123-40E7-9816-D336483E9A44}">
  <dimension ref="B1:CH52"/>
  <sheetViews>
    <sheetView showGridLines="0" showZeros="0" view="pageBreakPreview" zoomScale="90" zoomScaleNormal="100" zoomScaleSheetLayoutView="90" workbookViewId="0">
      <selection activeCell="P21" sqref="P21:Q21"/>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S075</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4.25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742</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513</v>
      </c>
      <c r="O13" s="803"/>
      <c r="P13" s="802" t="s">
        <v>352</v>
      </c>
      <c r="Q13" s="803"/>
      <c r="R13" s="274" t="s">
        <v>352</v>
      </c>
      <c r="S13" s="274"/>
      <c r="T13" s="274"/>
      <c r="U13" s="794" t="s">
        <v>782</v>
      </c>
      <c r="V13" s="804"/>
      <c r="W13" s="794" t="s">
        <v>790</v>
      </c>
      <c r="X13" s="795"/>
      <c r="Y13" s="196"/>
      <c r="Z13" s="195"/>
      <c r="AA13" s="195"/>
      <c r="AB13" s="195"/>
      <c r="AC13" s="224"/>
      <c r="AD13" s="224"/>
      <c r="AE13" s="224"/>
      <c r="AF13" s="224"/>
      <c r="AG13" s="224"/>
      <c r="AH13" s="224"/>
      <c r="AI13" s="224"/>
      <c r="AJ13" s="224">
        <v>4.25</v>
      </c>
      <c r="AK13" s="787" t="s">
        <v>1287</v>
      </c>
      <c r="AL13" s="788"/>
      <c r="AM13" s="788"/>
      <c r="AN13" s="789"/>
      <c r="AO13" s="790"/>
      <c r="AP13" s="3"/>
      <c r="AQ13" s="223">
        <f t="shared" si="5"/>
        <v>3</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4.25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01" priority="3">
      <formula>$AQ11=2</formula>
    </cfRule>
  </conditionalFormatting>
  <conditionalFormatting sqref="Y11:AF30">
    <cfRule type="expression" dxfId="100" priority="2">
      <formula>$AQ11=3</formula>
    </cfRule>
  </conditionalFormatting>
  <conditionalFormatting sqref="AC11:AJ30">
    <cfRule type="expression" dxfId="99" priority="1">
      <formula>$AQ11=1</formula>
    </cfRule>
  </conditionalFormatting>
  <dataValidations count="1">
    <dataValidation type="list" allowBlank="1" showInputMessage="1" showErrorMessage="1" sqref="R11:T30 N11:O30" xr:uid="{E763B5B2-9EAF-4704-B728-4537F858845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C1569C0-AD63-42D5-A435-CB71C3D9C7AD}">
          <x14:formula1>
            <xm:f>'(参考)リスト'!$F$16:$F$21</xm:f>
          </x14:formula1>
          <xm:sqref>W11:X30</xm:sqref>
        </x14:dataValidation>
        <x14:dataValidation type="list" allowBlank="1" showInputMessage="1" showErrorMessage="1" xr:uid="{CCFCF094-47BD-43A1-AB05-A72B1AF3DDAE}">
          <x14:formula1>
            <xm:f>'(参考)リスト'!$B$16:$B$20</xm:f>
          </x14:formula1>
          <xm:sqref>L11:M30</xm:sqref>
        </x14:dataValidation>
        <x14:dataValidation type="list" allowBlank="1" showInputMessage="1" showErrorMessage="1" xr:uid="{E48C2B60-5DDA-4654-B709-8C8700CF9163}">
          <x14:formula1>
            <xm:f>'(参考)リスト'!$G$16:$G$20</xm:f>
          </x14:formula1>
          <xm:sqref>U11:V30</xm:sqref>
        </x14:dataValidation>
        <x14:dataValidation type="list" allowBlank="1" showInputMessage="1" showErrorMessage="1" xr:uid="{4222025B-5AF6-4B59-9017-0EB2E72A59C2}">
          <x14:formula1>
            <xm:f>'(参考)リスト'!$D$16:$D$18</xm:f>
          </x14:formula1>
          <xm:sqref>P11:Q30</xm:sqref>
        </x14:dataValidation>
      </x14:dataValidations>
    </ext>
  </extLst>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D5A38-394A-408F-8C7D-F16005163DC0}">
  <dimension ref="B1:CH52"/>
  <sheetViews>
    <sheetView showGridLines="0" showZeros="0" view="pageBreakPreview" zoomScale="90" zoomScaleNormal="100" zoomScaleSheetLayoutView="90" workbookViewId="0">
      <selection activeCell="R17" sqref="R17:T1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S076</v>
      </c>
      <c r="AW5" s="164">
        <f>R7</f>
        <v>10.4</v>
      </c>
      <c r="AX5" s="165">
        <f>+Y32</f>
        <v>0</v>
      </c>
      <c r="AY5" s="165">
        <f>+Z32</f>
        <v>0</v>
      </c>
      <c r="AZ5" s="165">
        <f>+AA32</f>
        <v>0</v>
      </c>
      <c r="BA5" s="165">
        <f t="shared" ref="BA5" si="0">+AB32</f>
        <v>0</v>
      </c>
      <c r="BB5" s="165">
        <f>+AC32</f>
        <v>0</v>
      </c>
      <c r="BC5" s="165">
        <f t="shared" ref="BC5:BI5" si="1">+AD32</f>
        <v>0</v>
      </c>
      <c r="BD5" s="165">
        <f t="shared" si="1"/>
        <v>0</v>
      </c>
      <c r="BE5" s="165">
        <f t="shared" si="1"/>
        <v>1</v>
      </c>
      <c r="BF5" s="165">
        <f t="shared" si="1"/>
        <v>0</v>
      </c>
      <c r="BG5" s="165">
        <f t="shared" si="1"/>
        <v>0</v>
      </c>
      <c r="BH5" s="165">
        <f t="shared" si="1"/>
        <v>1</v>
      </c>
      <c r="BI5" s="165">
        <f t="shared" si="1"/>
        <v>0</v>
      </c>
      <c r="BJ5" s="165" t="str">
        <f>+Y35</f>
        <v/>
      </c>
      <c r="BK5" s="165" t="str">
        <f t="shared" ref="BK5" si="2">+Z35</f>
        <v/>
      </c>
      <c r="BL5" s="165" t="str">
        <f>+AA35</f>
        <v/>
      </c>
      <c r="BM5" s="165">
        <f>+AC35</f>
        <v>0</v>
      </c>
      <c r="BN5" s="165">
        <f t="shared" ref="BN5:BO5" si="3">+AD35</f>
        <v>0</v>
      </c>
      <c r="BO5" s="165">
        <f t="shared" si="3"/>
        <v>1</v>
      </c>
      <c r="BP5" s="165">
        <f>+AG35</f>
        <v>0</v>
      </c>
      <c r="BQ5" s="165">
        <f>+AH35</f>
        <v>0</v>
      </c>
      <c r="BR5" s="165">
        <f>+AI35</f>
        <v>1</v>
      </c>
      <c r="BS5" s="190" t="str">
        <f>+Y36</f>
        <v>Ⅰ</v>
      </c>
      <c r="BT5" s="190" t="str">
        <f>+AC36</f>
        <v>Ⅱ</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1</v>
      </c>
      <c r="CE5" s="168">
        <f t="shared" si="4"/>
        <v>0</v>
      </c>
      <c r="CF5" s="168">
        <f t="shared" si="4"/>
        <v>0</v>
      </c>
      <c r="CG5" s="168">
        <f t="shared" si="4"/>
        <v>0.12</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743</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515</v>
      </c>
      <c r="O11" s="803"/>
      <c r="P11" s="802" t="s">
        <v>352</v>
      </c>
      <c r="Q11" s="803"/>
      <c r="R11" s="274" t="s">
        <v>540</v>
      </c>
      <c r="S11" s="274"/>
      <c r="T11" s="274"/>
      <c r="U11" s="794" t="s">
        <v>782</v>
      </c>
      <c r="V11" s="804"/>
      <c r="W11" s="794" t="s">
        <v>781</v>
      </c>
      <c r="X11" s="795"/>
      <c r="Y11" s="196"/>
      <c r="Z11" s="195"/>
      <c r="AA11" s="195"/>
      <c r="AB11" s="195"/>
      <c r="AC11" s="224"/>
      <c r="AD11" s="224"/>
      <c r="AE11" s="224"/>
      <c r="AF11" s="224"/>
      <c r="AG11" s="224"/>
      <c r="AH11" s="224"/>
      <c r="AI11" s="224">
        <v>0.12</v>
      </c>
      <c r="AJ11" s="224"/>
      <c r="AK11" s="787" t="s">
        <v>1027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348</v>
      </c>
      <c r="M12" s="803"/>
      <c r="N12" s="802" t="s">
        <v>370</v>
      </c>
      <c r="O12" s="803"/>
      <c r="P12" s="802" t="s">
        <v>351</v>
      </c>
      <c r="Q12" s="803"/>
      <c r="R12" s="274" t="s">
        <v>357</v>
      </c>
      <c r="S12" s="274"/>
      <c r="T12" s="274"/>
      <c r="U12" s="794" t="s">
        <v>1304</v>
      </c>
      <c r="V12" s="804"/>
      <c r="W12" s="794" t="s">
        <v>790</v>
      </c>
      <c r="X12" s="795"/>
      <c r="Y12" s="196"/>
      <c r="Z12" s="195"/>
      <c r="AA12" s="195"/>
      <c r="AB12" s="195"/>
      <c r="AC12" s="224"/>
      <c r="AD12" s="224"/>
      <c r="AE12" s="224"/>
      <c r="AF12" s="224">
        <v>1</v>
      </c>
      <c r="AG12" s="224"/>
      <c r="AH12" s="224"/>
      <c r="AI12" s="224"/>
      <c r="AJ12" s="224"/>
      <c r="AK12" s="805" t="s">
        <v>1409</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1</v>
      </c>
      <c r="AG31" s="225">
        <f t="shared" si="6"/>
        <v>0</v>
      </c>
      <c r="AH31" s="225">
        <f t="shared" si="6"/>
        <v>0</v>
      </c>
      <c r="AI31" s="225">
        <f t="shared" si="6"/>
        <v>0.12</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1</v>
      </c>
      <c r="AG32" s="196">
        <f t="shared" si="7"/>
        <v>0</v>
      </c>
      <c r="AH32" s="196">
        <f t="shared" si="7"/>
        <v>0</v>
      </c>
      <c r="AI32" s="196">
        <f t="shared" si="7"/>
        <v>1</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Ⅱb</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98" priority="3">
      <formula>$AQ11=2</formula>
    </cfRule>
  </conditionalFormatting>
  <conditionalFormatting sqref="Y11:AF30">
    <cfRule type="expression" dxfId="97" priority="2">
      <formula>$AQ11=3</formula>
    </cfRule>
  </conditionalFormatting>
  <conditionalFormatting sqref="AC11:AJ30">
    <cfRule type="expression" dxfId="96" priority="1">
      <formula>$AQ11=1</formula>
    </cfRule>
  </conditionalFormatting>
  <dataValidations count="1">
    <dataValidation type="list" allowBlank="1" showInputMessage="1" showErrorMessage="1" sqref="N11:O30 R11:T30" xr:uid="{3579BE5D-CA59-439F-9DB9-904064A647C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EDC9A7-364D-46A1-9D39-CF1D62CE5F8E}">
          <x14:formula1>
            <xm:f>'(参考)リスト'!$D$16:$D$18</xm:f>
          </x14:formula1>
          <xm:sqref>P11:Q30</xm:sqref>
        </x14:dataValidation>
        <x14:dataValidation type="list" allowBlank="1" showInputMessage="1" showErrorMessage="1" xr:uid="{DABB1BAE-0E86-4FC8-9CA1-28F921ACC00A}">
          <x14:formula1>
            <xm:f>'(参考)リスト'!$G$16:$G$20</xm:f>
          </x14:formula1>
          <xm:sqref>U11:V30</xm:sqref>
        </x14:dataValidation>
        <x14:dataValidation type="list" allowBlank="1" showInputMessage="1" showErrorMessage="1" xr:uid="{BA7D27F1-3682-4DFE-AB02-2E240F02DD51}">
          <x14:formula1>
            <xm:f>'(参考)リスト'!$B$16:$B$20</xm:f>
          </x14:formula1>
          <xm:sqref>L11:M30</xm:sqref>
        </x14:dataValidation>
        <x14:dataValidation type="list" allowBlank="1" showInputMessage="1" showErrorMessage="1" xr:uid="{3F052ADF-1767-40AC-9EE2-1A3BD4FC9D39}">
          <x14:formula1>
            <xm:f>'(参考)リスト'!$F$16:$F$21</xm:f>
          </x14:formula1>
          <xm:sqref>W11:X30</xm:sqref>
        </x14:dataValidation>
      </x14:dataValidations>
    </ext>
  </extLst>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A9DEC-B3B9-40B6-874F-4D8E16DD46BD}">
  <dimension ref="B1:CH52"/>
  <sheetViews>
    <sheetView showGridLines="0" showZeros="0" view="pageBreakPreview" zoomScale="90" zoomScaleNormal="100" zoomScaleSheetLayoutView="90" workbookViewId="0">
      <selection activeCell="U28" sqref="U28:V2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S077</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3</v>
      </c>
      <c r="BJ5" s="165" t="str">
        <f>+Y35</f>
        <v/>
      </c>
      <c r="BK5" s="165" t="str">
        <f t="shared" ref="BK5" si="2">+Z35</f>
        <v/>
      </c>
      <c r="BL5" s="165" t="str">
        <f>+AA35</f>
        <v/>
      </c>
      <c r="BM5" s="165">
        <f>+AC35</f>
        <v>0</v>
      </c>
      <c r="BN5" s="165">
        <f t="shared" ref="BN5:BO5" si="3">+AD35</f>
        <v>0</v>
      </c>
      <c r="BO5" s="165">
        <f t="shared" si="3"/>
        <v>0</v>
      </c>
      <c r="BP5" s="165">
        <f>+AG35</f>
        <v>0</v>
      </c>
      <c r="BQ5" s="165">
        <f>+AH35</f>
        <v>0</v>
      </c>
      <c r="BR5" s="165">
        <f>+AI35</f>
        <v>3</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7.7</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774</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1597</v>
      </c>
      <c r="O13" s="803"/>
      <c r="P13" s="802" t="s">
        <v>1589</v>
      </c>
      <c r="Q13" s="803"/>
      <c r="R13" s="274" t="s">
        <v>1589</v>
      </c>
      <c r="S13" s="274"/>
      <c r="T13" s="274"/>
      <c r="U13" s="794" t="s">
        <v>782</v>
      </c>
      <c r="V13" s="804"/>
      <c r="W13" s="794" t="s">
        <v>790</v>
      </c>
      <c r="X13" s="795"/>
      <c r="Y13" s="196"/>
      <c r="Z13" s="195"/>
      <c r="AA13" s="195"/>
      <c r="AB13" s="195"/>
      <c r="AC13" s="224"/>
      <c r="AD13" s="224"/>
      <c r="AE13" s="224"/>
      <c r="AF13" s="224"/>
      <c r="AG13" s="224"/>
      <c r="AH13" s="224"/>
      <c r="AI13" s="224"/>
      <c r="AJ13" s="224"/>
      <c r="AK13" s="805" t="s">
        <v>1611</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1603</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v>3.7</v>
      </c>
      <c r="AK14" s="805" t="s">
        <v>1458</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1603</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v>2.0499999999999998</v>
      </c>
      <c r="AK15" s="805" t="s">
        <v>1458</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1603</v>
      </c>
      <c r="O16" s="803"/>
      <c r="P16" s="802" t="s">
        <v>1589</v>
      </c>
      <c r="Q16" s="803"/>
      <c r="R16" s="274" t="s">
        <v>1589</v>
      </c>
      <c r="S16" s="274"/>
      <c r="T16" s="274"/>
      <c r="U16" s="794" t="s">
        <v>782</v>
      </c>
      <c r="V16" s="804"/>
      <c r="W16" s="794" t="s">
        <v>790</v>
      </c>
      <c r="X16" s="795"/>
      <c r="Y16" s="196"/>
      <c r="Z16" s="195"/>
      <c r="AA16" s="195"/>
      <c r="AB16" s="195"/>
      <c r="AC16" s="224"/>
      <c r="AD16" s="224"/>
      <c r="AE16" s="224"/>
      <c r="AF16" s="224"/>
      <c r="AG16" s="224"/>
      <c r="AH16" s="224"/>
      <c r="AI16" s="224"/>
      <c r="AJ16" s="224">
        <v>1.95</v>
      </c>
      <c r="AK16" s="805" t="s">
        <v>1458</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561</v>
      </c>
      <c r="M17" s="803"/>
      <c r="N17" s="802" t="s">
        <v>509</v>
      </c>
      <c r="O17" s="803"/>
      <c r="P17" s="802" t="s">
        <v>352</v>
      </c>
      <c r="Q17" s="803"/>
      <c r="R17" s="274" t="s">
        <v>352</v>
      </c>
      <c r="S17" s="274"/>
      <c r="T17" s="274"/>
      <c r="U17" s="794" t="s">
        <v>782</v>
      </c>
      <c r="V17" s="804"/>
      <c r="W17" s="794" t="s">
        <v>776</v>
      </c>
      <c r="X17" s="795"/>
      <c r="Y17" s="196"/>
      <c r="Z17" s="195"/>
      <c r="AA17" s="195"/>
      <c r="AB17" s="195"/>
      <c r="AC17" s="224"/>
      <c r="AD17" s="224"/>
      <c r="AE17" s="224"/>
      <c r="AF17" s="224"/>
      <c r="AG17" s="224"/>
      <c r="AH17" s="224"/>
      <c r="AI17" s="224"/>
      <c r="AJ17" s="224"/>
      <c r="AK17" s="787" t="s">
        <v>1287</v>
      </c>
      <c r="AL17" s="788"/>
      <c r="AM17" s="788"/>
      <c r="AN17" s="789"/>
      <c r="AO17" s="790"/>
      <c r="AP17" s="3"/>
      <c r="AQ17" s="223">
        <f t="shared" si="5"/>
        <v>3</v>
      </c>
    </row>
    <row r="18" spans="2:43" ht="12" customHeight="1" x14ac:dyDescent="0.15">
      <c r="B18" s="488"/>
      <c r="C18" s="764"/>
      <c r="D18" s="762"/>
      <c r="E18" s="762"/>
      <c r="F18" s="762"/>
      <c r="G18" s="762"/>
      <c r="H18" s="762"/>
      <c r="I18" s="762"/>
      <c r="J18" s="763"/>
      <c r="K18" s="241">
        <v>8</v>
      </c>
      <c r="L18" s="802" t="s">
        <v>561</v>
      </c>
      <c r="M18" s="803"/>
      <c r="N18" s="802" t="s">
        <v>509</v>
      </c>
      <c r="O18" s="803"/>
      <c r="P18" s="802" t="s">
        <v>352</v>
      </c>
      <c r="Q18" s="803"/>
      <c r="R18" s="274" t="s">
        <v>352</v>
      </c>
      <c r="S18" s="274"/>
      <c r="T18" s="274"/>
      <c r="U18" s="794" t="s">
        <v>782</v>
      </c>
      <c r="V18" s="804"/>
      <c r="W18" s="794" t="s">
        <v>776</v>
      </c>
      <c r="X18" s="795"/>
      <c r="Y18" s="196"/>
      <c r="Z18" s="195"/>
      <c r="AA18" s="195"/>
      <c r="AB18" s="195"/>
      <c r="AC18" s="224"/>
      <c r="AD18" s="224"/>
      <c r="AE18" s="224"/>
      <c r="AF18" s="224"/>
      <c r="AG18" s="224"/>
      <c r="AH18" s="224"/>
      <c r="AI18" s="224"/>
      <c r="AJ18" s="224"/>
      <c r="AK18" s="805" t="s">
        <v>846</v>
      </c>
      <c r="AL18" s="806"/>
      <c r="AM18" s="806"/>
      <c r="AN18" s="807"/>
      <c r="AO18" s="808"/>
      <c r="AP18" s="3"/>
      <c r="AQ18" s="223">
        <f t="shared" si="5"/>
        <v>3</v>
      </c>
    </row>
    <row r="19" spans="2:43" ht="12" customHeight="1" x14ac:dyDescent="0.15">
      <c r="B19" s="488"/>
      <c r="C19" s="764"/>
      <c r="D19" s="762"/>
      <c r="E19" s="762"/>
      <c r="F19" s="762"/>
      <c r="G19" s="762"/>
      <c r="H19" s="762"/>
      <c r="I19" s="762"/>
      <c r="J19" s="763"/>
      <c r="K19" s="241">
        <v>9</v>
      </c>
      <c r="L19" s="802" t="s">
        <v>350</v>
      </c>
      <c r="M19" s="803"/>
      <c r="N19" s="802" t="s">
        <v>375</v>
      </c>
      <c r="O19" s="803"/>
      <c r="P19" s="802" t="s">
        <v>352</v>
      </c>
      <c r="Q19" s="803"/>
      <c r="R19" s="274" t="s">
        <v>359</v>
      </c>
      <c r="S19" s="274"/>
      <c r="T19" s="274"/>
      <c r="U19" s="794" t="s">
        <v>1304</v>
      </c>
      <c r="V19" s="804"/>
      <c r="W19" s="794" t="s">
        <v>1304</v>
      </c>
      <c r="X19" s="795"/>
      <c r="Y19" s="196"/>
      <c r="Z19" s="195"/>
      <c r="AA19" s="195"/>
      <c r="AB19" s="195"/>
      <c r="AC19" s="224"/>
      <c r="AD19" s="224"/>
      <c r="AE19" s="224"/>
      <c r="AF19" s="224"/>
      <c r="AG19" s="224"/>
      <c r="AH19" s="224"/>
      <c r="AI19" s="224"/>
      <c r="AJ19" s="224"/>
      <c r="AK19" s="805" t="s">
        <v>1411</v>
      </c>
      <c r="AL19" s="806"/>
      <c r="AM19" s="806"/>
      <c r="AN19" s="807"/>
      <c r="AO19" s="808"/>
      <c r="AP19" s="3"/>
      <c r="AQ19" s="223">
        <f t="shared" si="5"/>
        <v>3</v>
      </c>
    </row>
    <row r="20" spans="2:43" ht="12" customHeight="1" x14ac:dyDescent="0.15">
      <c r="B20" s="488"/>
      <c r="C20" s="764"/>
      <c r="D20" s="762"/>
      <c r="E20" s="762"/>
      <c r="F20" s="762"/>
      <c r="G20" s="762"/>
      <c r="H20" s="762"/>
      <c r="I20" s="762"/>
      <c r="J20" s="763"/>
      <c r="K20" s="241">
        <v>10</v>
      </c>
      <c r="L20" s="802" t="s">
        <v>350</v>
      </c>
      <c r="M20" s="803"/>
      <c r="N20" s="802" t="s">
        <v>375</v>
      </c>
      <c r="O20" s="803"/>
      <c r="P20" s="802" t="s">
        <v>352</v>
      </c>
      <c r="Q20" s="803"/>
      <c r="R20" s="274" t="s">
        <v>359</v>
      </c>
      <c r="S20" s="274"/>
      <c r="T20" s="274"/>
      <c r="U20" s="794" t="s">
        <v>1304</v>
      </c>
      <c r="V20" s="804"/>
      <c r="W20" s="794" t="s">
        <v>1304</v>
      </c>
      <c r="X20" s="795"/>
      <c r="Y20" s="196"/>
      <c r="Z20" s="195"/>
      <c r="AA20" s="195"/>
      <c r="AB20" s="195"/>
      <c r="AC20" s="224"/>
      <c r="AD20" s="224"/>
      <c r="AE20" s="224"/>
      <c r="AF20" s="224"/>
      <c r="AG20" s="224"/>
      <c r="AH20" s="224"/>
      <c r="AI20" s="224"/>
      <c r="AJ20" s="224"/>
      <c r="AK20" s="805" t="s">
        <v>1367</v>
      </c>
      <c r="AL20" s="806"/>
      <c r="AM20" s="806"/>
      <c r="AN20" s="807"/>
      <c r="AO20" s="808"/>
      <c r="AP20" s="3"/>
      <c r="AQ20" s="223">
        <f t="shared" si="5"/>
        <v>3</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7.7</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3</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3</v>
      </c>
      <c r="AJ35" s="817"/>
      <c r="AK35" s="826"/>
      <c r="AL35" s="827"/>
      <c r="AM35" s="827"/>
      <c r="AN35" s="827"/>
      <c r="AO35" s="828"/>
      <c r="AP35" s="3"/>
      <c r="AQ35" s="165">
        <f>+Y32+AC35+AG35</f>
        <v>0</v>
      </c>
      <c r="AR35" s="165">
        <f>+Z32+AD35+AH35</f>
        <v>0</v>
      </c>
      <c r="AS35" s="743">
        <f>+AS34+AE35+AI35</f>
        <v>3</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95" priority="3">
      <formula>$AQ11=2</formula>
    </cfRule>
  </conditionalFormatting>
  <conditionalFormatting sqref="Y11:AF30">
    <cfRule type="expression" dxfId="94" priority="2">
      <formula>$AQ11=3</formula>
    </cfRule>
  </conditionalFormatting>
  <conditionalFormatting sqref="AC11:AJ30">
    <cfRule type="expression" dxfId="93" priority="1">
      <formula>$AQ11=1</formula>
    </cfRule>
  </conditionalFormatting>
  <dataValidations count="1">
    <dataValidation type="list" allowBlank="1" showInputMessage="1" showErrorMessage="1" sqref="R11:T30 N11:O30" xr:uid="{2431C091-90BA-45AC-AFFC-6DE52A2F2F1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C110F7C-A753-46A9-8DB3-4149A5F49264}">
          <x14:formula1>
            <xm:f>'(参考)リスト'!$F$16:$F$21</xm:f>
          </x14:formula1>
          <xm:sqref>W11:X30</xm:sqref>
        </x14:dataValidation>
        <x14:dataValidation type="list" allowBlank="1" showInputMessage="1" showErrorMessage="1" xr:uid="{F5116A05-67CD-4A7D-8676-3B06A246CD5B}">
          <x14:formula1>
            <xm:f>'(参考)リスト'!$B$16:$B$20</xm:f>
          </x14:formula1>
          <xm:sqref>L11:M30</xm:sqref>
        </x14:dataValidation>
        <x14:dataValidation type="list" allowBlank="1" showInputMessage="1" showErrorMessage="1" xr:uid="{505A315B-B4A6-4797-A528-262BE0DC1001}">
          <x14:formula1>
            <xm:f>'(参考)リスト'!$G$16:$G$20</xm:f>
          </x14:formula1>
          <xm:sqref>U11:V30</xm:sqref>
        </x14:dataValidation>
        <x14:dataValidation type="list" allowBlank="1" showInputMessage="1" showErrorMessage="1" xr:uid="{C2084933-E271-4C76-BBBC-0A0571A72B62}">
          <x14:formula1>
            <xm:f>'(参考)リスト'!$D$16:$D$18</xm:f>
          </x14:formula1>
          <xm:sqref>P11:Q30</xm:sqref>
        </x14:dataValidation>
      </x14:dataValidations>
    </ext>
  </extLst>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58DC8-81BC-4EEC-AD7D-8F5516255F47}">
  <dimension ref="B1:CH52"/>
  <sheetViews>
    <sheetView showGridLines="0" showZeros="0" view="pageBreakPreview" zoomScale="90" zoomScaleNormal="100" zoomScaleSheetLayoutView="90" workbookViewId="0">
      <selection activeCell="P19" sqref="P19:Q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S078</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3.05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773</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846</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511</v>
      </c>
      <c r="O13" s="803"/>
      <c r="P13" s="802" t="s">
        <v>352</v>
      </c>
      <c r="Q13" s="803"/>
      <c r="R13" s="274" t="s">
        <v>352</v>
      </c>
      <c r="S13" s="274"/>
      <c r="T13" s="274"/>
      <c r="U13" s="794" t="s">
        <v>782</v>
      </c>
      <c r="V13" s="804"/>
      <c r="W13" s="794" t="s">
        <v>790</v>
      </c>
      <c r="X13" s="795"/>
      <c r="Y13" s="196"/>
      <c r="Z13" s="195"/>
      <c r="AA13" s="195"/>
      <c r="AB13" s="195"/>
      <c r="AC13" s="224"/>
      <c r="AD13" s="224"/>
      <c r="AE13" s="224"/>
      <c r="AF13" s="224"/>
      <c r="AG13" s="224"/>
      <c r="AH13" s="224"/>
      <c r="AI13" s="224"/>
      <c r="AJ13" s="224">
        <v>3.05</v>
      </c>
      <c r="AK13" s="787" t="s">
        <v>1287</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350</v>
      </c>
      <c r="M14" s="803"/>
      <c r="N14" s="802" t="s">
        <v>373</v>
      </c>
      <c r="O14" s="803"/>
      <c r="P14" s="802" t="s">
        <v>351</v>
      </c>
      <c r="Q14" s="803"/>
      <c r="R14" s="274" t="s">
        <v>559</v>
      </c>
      <c r="S14" s="274"/>
      <c r="T14" s="274"/>
      <c r="U14" s="794" t="s">
        <v>782</v>
      </c>
      <c r="V14" s="804"/>
      <c r="W14" s="794" t="s">
        <v>1304</v>
      </c>
      <c r="X14" s="795"/>
      <c r="Y14" s="196"/>
      <c r="Z14" s="195"/>
      <c r="AA14" s="195"/>
      <c r="AB14" s="195"/>
      <c r="AC14" s="224"/>
      <c r="AD14" s="224"/>
      <c r="AE14" s="224"/>
      <c r="AF14" s="224"/>
      <c r="AG14" s="224"/>
      <c r="AH14" s="224"/>
      <c r="AI14" s="224"/>
      <c r="AJ14" s="224"/>
      <c r="AK14" s="805" t="s">
        <v>795</v>
      </c>
      <c r="AL14" s="806"/>
      <c r="AM14" s="806"/>
      <c r="AN14" s="807"/>
      <c r="AO14" s="808"/>
      <c r="AP14" s="3"/>
      <c r="AQ14" s="223">
        <f t="shared" si="5"/>
        <v>2</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3.05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92" priority="3">
      <formula>$AQ11=2</formula>
    </cfRule>
  </conditionalFormatting>
  <conditionalFormatting sqref="Y11:AF30">
    <cfRule type="expression" dxfId="91" priority="2">
      <formula>$AQ11=3</formula>
    </cfRule>
  </conditionalFormatting>
  <conditionalFormatting sqref="AC11:AJ30">
    <cfRule type="expression" dxfId="90" priority="1">
      <formula>$AQ11=1</formula>
    </cfRule>
  </conditionalFormatting>
  <dataValidations count="1">
    <dataValidation type="list" allowBlank="1" showInputMessage="1" showErrorMessage="1" sqref="R11:T30 N11:O30" xr:uid="{246B9018-3179-44B3-86A1-F62B8285EF7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DE4A96-BFBA-4599-BFFA-428AB274CBE7}">
          <x14:formula1>
            <xm:f>'(参考)リスト'!$D$16:$D$18</xm:f>
          </x14:formula1>
          <xm:sqref>P11:Q30</xm:sqref>
        </x14:dataValidation>
        <x14:dataValidation type="list" allowBlank="1" showInputMessage="1" showErrorMessage="1" xr:uid="{1F74AC94-894D-4686-8B97-00446062B600}">
          <x14:formula1>
            <xm:f>'(参考)リスト'!$G$16:$G$20</xm:f>
          </x14:formula1>
          <xm:sqref>U11:V30</xm:sqref>
        </x14:dataValidation>
        <x14:dataValidation type="list" allowBlank="1" showInputMessage="1" showErrorMessage="1" xr:uid="{B76AA0BF-F2D5-45E9-9089-27D9574C33A1}">
          <x14:formula1>
            <xm:f>'(参考)リスト'!$B$16:$B$20</xm:f>
          </x14:formula1>
          <xm:sqref>L11:M30</xm:sqref>
        </x14:dataValidation>
        <x14:dataValidation type="list" allowBlank="1" showInputMessage="1" showErrorMessage="1" xr:uid="{050860E2-0F7F-4D55-BE4F-7EEC055C8714}">
          <x14:formula1>
            <xm:f>'(参考)リスト'!$F$16:$F$21</xm:f>
          </x14:formula1>
          <xm:sqref>W11:X30</xm:sqref>
        </x14:dataValidation>
      </x14:dataValidations>
    </ext>
  </extLst>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2E9BF-F375-4E37-9693-2B7FC8F24C94}">
  <dimension ref="B1:CH52"/>
  <sheetViews>
    <sheetView showGridLines="0" showZeros="0" view="pageBreakPreview" zoomScale="90" zoomScaleNormal="100" zoomScaleSheetLayoutView="90" workbookViewId="0">
      <selection activeCell="P20" sqref="P20:Q2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S079</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Ⅱ</v>
      </c>
      <c r="BU5" s="190" t="str">
        <f>+AG36</f>
        <v>Ⅰ</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772</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348</v>
      </c>
      <c r="M11" s="803"/>
      <c r="N11" s="802" t="s">
        <v>370</v>
      </c>
      <c r="O11" s="803"/>
      <c r="P11" s="802" t="s">
        <v>351</v>
      </c>
      <c r="Q11" s="803"/>
      <c r="R11" s="274" t="s">
        <v>357</v>
      </c>
      <c r="S11" s="274"/>
      <c r="T11" s="274"/>
      <c r="U11" s="794" t="s">
        <v>1304</v>
      </c>
      <c r="V11" s="804"/>
      <c r="W11" s="794" t="s">
        <v>1304</v>
      </c>
      <c r="X11" s="795"/>
      <c r="Y11" s="196"/>
      <c r="Z11" s="195"/>
      <c r="AA11" s="195"/>
      <c r="AB11" s="195"/>
      <c r="AC11" s="224"/>
      <c r="AD11" s="224"/>
      <c r="AE11" s="224"/>
      <c r="AF11" s="224"/>
      <c r="AG11" s="224"/>
      <c r="AH11" s="224"/>
      <c r="AI11" s="224"/>
      <c r="AJ11" s="224"/>
      <c r="AK11" s="787" t="s">
        <v>1414</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513</v>
      </c>
      <c r="O12" s="803"/>
      <c r="P12" s="802" t="s">
        <v>352</v>
      </c>
      <c r="Q12" s="803"/>
      <c r="R12" s="274" t="s">
        <v>352</v>
      </c>
      <c r="S12" s="274"/>
      <c r="T12" s="274"/>
      <c r="U12" s="794" t="s">
        <v>782</v>
      </c>
      <c r="V12" s="804"/>
      <c r="W12" s="794" t="s">
        <v>790</v>
      </c>
      <c r="X12" s="795"/>
      <c r="Y12" s="196"/>
      <c r="Z12" s="195"/>
      <c r="AA12" s="195"/>
      <c r="AB12" s="195"/>
      <c r="AC12" s="224"/>
      <c r="AD12" s="224"/>
      <c r="AE12" s="224"/>
      <c r="AF12" s="224"/>
      <c r="AG12" s="224"/>
      <c r="AH12" s="224"/>
      <c r="AI12" s="224"/>
      <c r="AJ12" s="224"/>
      <c r="AK12" s="805" t="s">
        <v>1292</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513</v>
      </c>
      <c r="O13" s="803"/>
      <c r="P13" s="802" t="s">
        <v>352</v>
      </c>
      <c r="Q13" s="803"/>
      <c r="R13" s="274" t="s">
        <v>352</v>
      </c>
      <c r="S13" s="274"/>
      <c r="T13" s="274"/>
      <c r="U13" s="794" t="s">
        <v>782</v>
      </c>
      <c r="V13" s="804"/>
      <c r="W13" s="794" t="s">
        <v>790</v>
      </c>
      <c r="X13" s="795"/>
      <c r="Y13" s="196"/>
      <c r="Z13" s="195"/>
      <c r="AA13" s="195"/>
      <c r="AB13" s="195"/>
      <c r="AC13" s="224"/>
      <c r="AD13" s="224"/>
      <c r="AE13" s="224"/>
      <c r="AF13" s="224"/>
      <c r="AG13" s="224"/>
      <c r="AH13" s="224"/>
      <c r="AI13" s="224"/>
      <c r="AJ13" s="224"/>
      <c r="AK13" s="805" t="s">
        <v>1292</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511</v>
      </c>
      <c r="O14" s="803"/>
      <c r="P14" s="802" t="s">
        <v>352</v>
      </c>
      <c r="Q14" s="803"/>
      <c r="R14" s="274" t="s">
        <v>352</v>
      </c>
      <c r="S14" s="274"/>
      <c r="T14" s="274"/>
      <c r="U14" s="794" t="s">
        <v>782</v>
      </c>
      <c r="V14" s="804"/>
      <c r="W14" s="794" t="s">
        <v>790</v>
      </c>
      <c r="X14" s="795"/>
      <c r="Y14" s="196"/>
      <c r="Z14" s="195"/>
      <c r="AA14" s="195"/>
      <c r="AB14" s="195"/>
      <c r="AC14" s="224"/>
      <c r="AD14" s="224"/>
      <c r="AE14" s="224"/>
      <c r="AF14" s="224"/>
      <c r="AG14" s="224"/>
      <c r="AH14" s="224"/>
      <c r="AI14" s="224"/>
      <c r="AJ14" s="224"/>
      <c r="AK14" s="805" t="s">
        <v>1292</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350</v>
      </c>
      <c r="M15" s="803"/>
      <c r="N15" s="802" t="s">
        <v>375</v>
      </c>
      <c r="O15" s="803"/>
      <c r="P15" s="802" t="s">
        <v>352</v>
      </c>
      <c r="Q15" s="803"/>
      <c r="R15" s="274" t="s">
        <v>359</v>
      </c>
      <c r="S15" s="274"/>
      <c r="T15" s="274"/>
      <c r="U15" s="794" t="s">
        <v>1304</v>
      </c>
      <c r="V15" s="804"/>
      <c r="W15" s="794" t="s">
        <v>1304</v>
      </c>
      <c r="X15" s="795"/>
      <c r="Y15" s="196"/>
      <c r="Z15" s="195"/>
      <c r="AA15" s="195"/>
      <c r="AB15" s="195"/>
      <c r="AC15" s="224"/>
      <c r="AD15" s="224"/>
      <c r="AE15" s="224"/>
      <c r="AF15" s="224"/>
      <c r="AG15" s="224"/>
      <c r="AH15" s="224"/>
      <c r="AI15" s="224"/>
      <c r="AJ15" s="224"/>
      <c r="AK15" s="805" t="s">
        <v>1405</v>
      </c>
      <c r="AL15" s="806"/>
      <c r="AM15" s="806"/>
      <c r="AN15" s="807"/>
      <c r="AO15" s="808"/>
      <c r="AP15" s="3"/>
      <c r="AQ15" s="223">
        <f t="shared" si="5"/>
        <v>3</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9" priority="3">
      <formula>$AQ11=2</formula>
    </cfRule>
  </conditionalFormatting>
  <conditionalFormatting sqref="Y11:AF30">
    <cfRule type="expression" dxfId="88" priority="2">
      <formula>$AQ11=3</formula>
    </cfRule>
  </conditionalFormatting>
  <conditionalFormatting sqref="AC11:AJ30">
    <cfRule type="expression" dxfId="87" priority="1">
      <formula>$AQ11=1</formula>
    </cfRule>
  </conditionalFormatting>
  <dataValidations count="1">
    <dataValidation type="list" allowBlank="1" showInputMessage="1" showErrorMessage="1" sqref="N11:O30 R11:T30" xr:uid="{4A95CC5B-A181-460C-9503-D334923064C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342C099-489C-44D8-99A6-4E1C8DE6B026}">
          <x14:formula1>
            <xm:f>'(参考)リスト'!$F$16:$F$21</xm:f>
          </x14:formula1>
          <xm:sqref>W11:X30</xm:sqref>
        </x14:dataValidation>
        <x14:dataValidation type="list" allowBlank="1" showInputMessage="1" showErrorMessage="1" xr:uid="{4786B861-9EE7-4207-83C5-9699D71FE037}">
          <x14:formula1>
            <xm:f>'(参考)リスト'!$B$16:$B$20</xm:f>
          </x14:formula1>
          <xm:sqref>L11:M30</xm:sqref>
        </x14:dataValidation>
        <x14:dataValidation type="list" allowBlank="1" showInputMessage="1" showErrorMessage="1" xr:uid="{D25A04B7-9ED2-4BC9-BF41-D8C5BB3A4D4C}">
          <x14:formula1>
            <xm:f>'(参考)リスト'!$G$16:$G$20</xm:f>
          </x14:formula1>
          <xm:sqref>U11:V30</xm:sqref>
        </x14:dataValidation>
        <x14:dataValidation type="list" allowBlank="1" showInputMessage="1" showErrorMessage="1" xr:uid="{87300701-B768-4743-813E-8E984B0FB4DB}">
          <x14:formula1>
            <xm:f>'(参考)リスト'!$D$16:$D$18</xm:f>
          </x14:formula1>
          <xm:sqref>P11:Q30</xm:sqref>
        </x14:dataValidation>
      </x14:dataValidations>
    </ext>
  </extLst>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B0276-C9F9-4DB2-A9BA-512D20FA7143}">
  <dimension ref="B1:CH52"/>
  <sheetViews>
    <sheetView showGridLines="0" showZeros="0" view="pageBreakPreview" zoomScale="90" zoomScaleNormal="100" zoomScaleSheetLayoutView="90" workbookViewId="0">
      <selection activeCell="N22" sqref="N22:O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S080</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2</v>
      </c>
      <c r="BJ5" s="165" t="str">
        <f>+Y35</f>
        <v/>
      </c>
      <c r="BK5" s="165" t="str">
        <f t="shared" ref="BK5" si="2">+Z35</f>
        <v/>
      </c>
      <c r="BL5" s="165" t="str">
        <f>+AA35</f>
        <v/>
      </c>
      <c r="BM5" s="165">
        <f>+AC35</f>
        <v>0</v>
      </c>
      <c r="BN5" s="165">
        <f t="shared" ref="BN5:BO5" si="3">+AD35</f>
        <v>0</v>
      </c>
      <c r="BO5" s="165">
        <f t="shared" si="3"/>
        <v>0</v>
      </c>
      <c r="BP5" s="165">
        <f>+AG35</f>
        <v>0</v>
      </c>
      <c r="BQ5" s="165">
        <f>+AH35</f>
        <v>0</v>
      </c>
      <c r="BR5" s="165">
        <f>+AI35</f>
        <v>2</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6.7</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771</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510</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846</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1597</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v>2.7</v>
      </c>
      <c r="AK14" s="805" t="s">
        <v>1458</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1597</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v>4</v>
      </c>
      <c r="AK15" s="787" t="s">
        <v>1458</v>
      </c>
      <c r="AL15" s="788"/>
      <c r="AM15" s="788"/>
      <c r="AN15" s="846"/>
      <c r="AO15" s="847"/>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1590</v>
      </c>
      <c r="O16" s="803"/>
      <c r="P16" s="802" t="s">
        <v>1589</v>
      </c>
      <c r="Q16" s="803"/>
      <c r="R16" s="274" t="s">
        <v>1589</v>
      </c>
      <c r="S16" s="274"/>
      <c r="T16" s="274"/>
      <c r="U16" s="794" t="s">
        <v>782</v>
      </c>
      <c r="V16" s="804"/>
      <c r="W16" s="794" t="s">
        <v>790</v>
      </c>
      <c r="X16" s="795"/>
      <c r="Y16" s="196"/>
      <c r="Z16" s="195"/>
      <c r="AA16" s="195"/>
      <c r="AB16" s="195"/>
      <c r="AC16" s="224"/>
      <c r="AD16" s="224"/>
      <c r="AE16" s="224"/>
      <c r="AF16" s="224"/>
      <c r="AG16" s="224"/>
      <c r="AH16" s="224"/>
      <c r="AI16" s="224"/>
      <c r="AJ16" s="224"/>
      <c r="AK16" s="805" t="s">
        <v>1588</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1591</v>
      </c>
      <c r="M17" s="803"/>
      <c r="N17" s="802" t="s">
        <v>1590</v>
      </c>
      <c r="O17" s="803"/>
      <c r="P17" s="802" t="s">
        <v>1589</v>
      </c>
      <c r="Q17" s="803"/>
      <c r="R17" s="274" t="s">
        <v>1589</v>
      </c>
      <c r="S17" s="274"/>
      <c r="T17" s="274"/>
      <c r="U17" s="794" t="s">
        <v>782</v>
      </c>
      <c r="V17" s="804"/>
      <c r="W17" s="794" t="s">
        <v>790</v>
      </c>
      <c r="X17" s="795"/>
      <c r="Y17" s="196"/>
      <c r="Z17" s="195"/>
      <c r="AA17" s="195"/>
      <c r="AB17" s="195"/>
      <c r="AC17" s="224"/>
      <c r="AD17" s="224"/>
      <c r="AE17" s="224"/>
      <c r="AF17" s="224"/>
      <c r="AG17" s="224"/>
      <c r="AH17" s="224"/>
      <c r="AI17" s="224"/>
      <c r="AJ17" s="224"/>
      <c r="AK17" s="805" t="s">
        <v>1588</v>
      </c>
      <c r="AL17" s="806"/>
      <c r="AM17" s="806"/>
      <c r="AN17" s="807"/>
      <c r="AO17" s="808"/>
      <c r="AP17" s="3"/>
      <c r="AQ17" s="223">
        <f t="shared" si="5"/>
        <v>3</v>
      </c>
    </row>
    <row r="18" spans="2:43" ht="12" customHeight="1" x14ac:dyDescent="0.15">
      <c r="B18" s="488"/>
      <c r="C18" s="764"/>
      <c r="D18" s="762"/>
      <c r="E18" s="762"/>
      <c r="F18" s="762"/>
      <c r="G18" s="762"/>
      <c r="H18" s="762"/>
      <c r="I18" s="762"/>
      <c r="J18" s="763"/>
      <c r="K18" s="241">
        <v>8</v>
      </c>
      <c r="L18" s="802" t="s">
        <v>1591</v>
      </c>
      <c r="M18" s="803"/>
      <c r="N18" s="802" t="s">
        <v>1590</v>
      </c>
      <c r="O18" s="803"/>
      <c r="P18" s="802" t="s">
        <v>1595</v>
      </c>
      <c r="Q18" s="803"/>
      <c r="R18" s="274" t="s">
        <v>1609</v>
      </c>
      <c r="S18" s="274"/>
      <c r="T18" s="274"/>
      <c r="U18" s="794" t="s">
        <v>782</v>
      </c>
      <c r="V18" s="804"/>
      <c r="W18" s="794" t="s">
        <v>790</v>
      </c>
      <c r="X18" s="795"/>
      <c r="Y18" s="196"/>
      <c r="Z18" s="195"/>
      <c r="AA18" s="195"/>
      <c r="AB18" s="195"/>
      <c r="AC18" s="224"/>
      <c r="AD18" s="224"/>
      <c r="AE18" s="224"/>
      <c r="AF18" s="224"/>
      <c r="AG18" s="224"/>
      <c r="AH18" s="224"/>
      <c r="AI18" s="224"/>
      <c r="AJ18" s="224"/>
      <c r="AK18" s="787" t="s">
        <v>1608</v>
      </c>
      <c r="AL18" s="788"/>
      <c r="AM18" s="788"/>
      <c r="AN18" s="846"/>
      <c r="AO18" s="847"/>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6.7</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2</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2</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6" priority="3">
      <formula>$AQ11=2</formula>
    </cfRule>
  </conditionalFormatting>
  <conditionalFormatting sqref="Y11:AF30">
    <cfRule type="expression" dxfId="85" priority="2">
      <formula>$AQ11=3</formula>
    </cfRule>
  </conditionalFormatting>
  <conditionalFormatting sqref="AC11:AJ30">
    <cfRule type="expression" dxfId="84" priority="1">
      <formula>$AQ11=1</formula>
    </cfRule>
  </conditionalFormatting>
  <dataValidations count="1">
    <dataValidation type="list" allowBlank="1" showInputMessage="1" showErrorMessage="1" sqref="N11:O30 R11:T30" xr:uid="{61955DC4-C087-4E35-A565-D8770CACCEC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162768-2896-4277-B398-5B4126808251}">
          <x14:formula1>
            <xm:f>'(参考)リスト'!$D$16:$D$18</xm:f>
          </x14:formula1>
          <xm:sqref>P11:Q30</xm:sqref>
        </x14:dataValidation>
        <x14:dataValidation type="list" allowBlank="1" showInputMessage="1" showErrorMessage="1" xr:uid="{828E85EE-9ADB-46CB-B396-3FFCAAF9CDCD}">
          <x14:formula1>
            <xm:f>'(参考)リスト'!$G$16:$G$20</xm:f>
          </x14:formula1>
          <xm:sqref>U11:V30</xm:sqref>
        </x14:dataValidation>
        <x14:dataValidation type="list" allowBlank="1" showInputMessage="1" showErrorMessage="1" xr:uid="{10660E2E-05B9-4976-8BC2-70CFDA061623}">
          <x14:formula1>
            <xm:f>'(参考)リスト'!$B$16:$B$20</xm:f>
          </x14:formula1>
          <xm:sqref>L11:M30</xm:sqref>
        </x14:dataValidation>
        <x14:dataValidation type="list" allowBlank="1" showInputMessage="1" showErrorMessage="1" xr:uid="{68D8EB1A-83BA-4277-8870-48C36E7518EC}">
          <x14:formula1>
            <xm:f>'(参考)リスト'!$F$16:$F$21</xm:f>
          </x14:formula1>
          <xm:sqref>W11:X30</xm:sqref>
        </x14:dataValidation>
      </x14:dataValidations>
    </ext>
  </extLst>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6AD3-1A50-45B5-82C5-BB6886ADC4E2}">
  <dimension ref="B1:CH56"/>
  <sheetViews>
    <sheetView showGridLines="0" showZeros="0" view="pageBreakPreview" zoomScale="90" zoomScaleNormal="100" zoomScaleSheetLayoutView="90" workbookViewId="0">
      <selection activeCell="K30" sqref="K3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S081</v>
      </c>
      <c r="AW5" s="164">
        <f>R7</f>
        <v>10.6</v>
      </c>
      <c r="AX5" s="165">
        <f>+Y36</f>
        <v>0</v>
      </c>
      <c r="AY5" s="165">
        <f>+Z36</f>
        <v>0</v>
      </c>
      <c r="AZ5" s="165">
        <f>+AA36</f>
        <v>0</v>
      </c>
      <c r="BA5" s="165">
        <f t="shared" ref="BA5" si="0">+AB36</f>
        <v>0</v>
      </c>
      <c r="BB5" s="165">
        <f>+AC36</f>
        <v>0</v>
      </c>
      <c r="BC5" s="165">
        <f t="shared" ref="BC5:BI5" si="1">+AD36</f>
        <v>0</v>
      </c>
      <c r="BD5" s="165">
        <f t="shared" si="1"/>
        <v>0</v>
      </c>
      <c r="BE5" s="165">
        <f t="shared" si="1"/>
        <v>2</v>
      </c>
      <c r="BF5" s="165">
        <f t="shared" si="1"/>
        <v>0</v>
      </c>
      <c r="BG5" s="165">
        <f t="shared" si="1"/>
        <v>0</v>
      </c>
      <c r="BH5" s="165">
        <f t="shared" si="1"/>
        <v>0</v>
      </c>
      <c r="BI5" s="165">
        <f t="shared" si="1"/>
        <v>8</v>
      </c>
      <c r="BJ5" s="165" t="str">
        <f>+Y39</f>
        <v/>
      </c>
      <c r="BK5" s="165" t="str">
        <f t="shared" ref="BK5" si="2">+Z39</f>
        <v/>
      </c>
      <c r="BL5" s="165" t="str">
        <f>+AA39</f>
        <v/>
      </c>
      <c r="BM5" s="165">
        <f>+AC39</f>
        <v>0</v>
      </c>
      <c r="BN5" s="165">
        <f t="shared" ref="BN5:BO5" si="3">+AD39</f>
        <v>0</v>
      </c>
      <c r="BO5" s="165">
        <f t="shared" si="3"/>
        <v>2</v>
      </c>
      <c r="BP5" s="165">
        <f>+AG39</f>
        <v>0</v>
      </c>
      <c r="BQ5" s="165">
        <f>+AH39</f>
        <v>0</v>
      </c>
      <c r="BR5" s="165">
        <f>+AI39</f>
        <v>8</v>
      </c>
      <c r="BS5" s="190" t="str">
        <f>+Y40</f>
        <v>Ⅰ</v>
      </c>
      <c r="BT5" s="190" t="str">
        <f>+AC40</f>
        <v>Ⅱ</v>
      </c>
      <c r="BU5" s="190" t="str">
        <f>+AG40</f>
        <v>Ⅱ</v>
      </c>
      <c r="BV5" s="190" t="str">
        <f>+Y41</f>
        <v>Ⅱ</v>
      </c>
      <c r="BW5" s="166" t="str">
        <f>IF(Y36&gt;0,$R$7,"")</f>
        <v/>
      </c>
      <c r="BX5" s="167" t="str">
        <f>IF(Z36&gt;0,"",IF(AA36&gt;0,$R$7,""))</f>
        <v/>
      </c>
      <c r="BY5" s="167" t="str">
        <f>IF(Y36+Z36&gt;0,"",IF(AA36&gt;0,$R$7,""))</f>
        <v/>
      </c>
      <c r="BZ5" s="167" t="str">
        <f>IF(Y36+Z36+AA36&gt;0,"",IF(AB36&gt;0,$R$7,""))</f>
        <v/>
      </c>
      <c r="CA5" s="168">
        <f t="shared" ref="CA5:CH5" si="4">+AC35</f>
        <v>0</v>
      </c>
      <c r="CB5" s="168">
        <f t="shared" si="4"/>
        <v>0</v>
      </c>
      <c r="CC5" s="168">
        <f t="shared" si="4"/>
        <v>0</v>
      </c>
      <c r="CD5" s="168">
        <f t="shared" si="4"/>
        <v>1.0049999999999999</v>
      </c>
      <c r="CE5" s="168">
        <f t="shared" si="4"/>
        <v>0</v>
      </c>
      <c r="CF5" s="168">
        <f t="shared" si="4"/>
        <v>0</v>
      </c>
      <c r="CG5" s="168">
        <f t="shared" si="4"/>
        <v>0</v>
      </c>
      <c r="CH5" s="168">
        <f t="shared" si="4"/>
        <v>22.099999999999998</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770</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1304</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4"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510</v>
      </c>
      <c r="O13" s="803"/>
      <c r="P13" s="802" t="s">
        <v>352</v>
      </c>
      <c r="Q13" s="803"/>
      <c r="R13" s="274" t="s">
        <v>352</v>
      </c>
      <c r="S13" s="274"/>
      <c r="T13" s="274"/>
      <c r="U13" s="794" t="s">
        <v>1304</v>
      </c>
      <c r="V13" s="804"/>
      <c r="W13" s="794" t="s">
        <v>776</v>
      </c>
      <c r="X13" s="795"/>
      <c r="Y13" s="196"/>
      <c r="Z13" s="195"/>
      <c r="AA13" s="195"/>
      <c r="AB13" s="195"/>
      <c r="AC13" s="224"/>
      <c r="AD13" s="224"/>
      <c r="AE13" s="224"/>
      <c r="AF13" s="224"/>
      <c r="AG13" s="224"/>
      <c r="AH13" s="224"/>
      <c r="AI13" s="224"/>
      <c r="AJ13" s="224"/>
      <c r="AK13" s="787" t="s">
        <v>1287</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510</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1287</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1597</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v>2.4</v>
      </c>
      <c r="AK15" s="805" t="s">
        <v>1458</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1597</v>
      </c>
      <c r="O16" s="803"/>
      <c r="P16" s="802" t="s">
        <v>1595</v>
      </c>
      <c r="Q16" s="803"/>
      <c r="R16" s="274" t="s">
        <v>1609</v>
      </c>
      <c r="S16" s="274"/>
      <c r="T16" s="274"/>
      <c r="U16" s="794" t="s">
        <v>782</v>
      </c>
      <c r="V16" s="804"/>
      <c r="W16" s="794" t="s">
        <v>790</v>
      </c>
      <c r="X16" s="795"/>
      <c r="Y16" s="196"/>
      <c r="Z16" s="195"/>
      <c r="AA16" s="195"/>
      <c r="AB16" s="195"/>
      <c r="AC16" s="224"/>
      <c r="AD16" s="224"/>
      <c r="AE16" s="224"/>
      <c r="AF16" s="224"/>
      <c r="AG16" s="224"/>
      <c r="AH16" s="224"/>
      <c r="AI16" s="224"/>
      <c r="AJ16" s="224"/>
      <c r="AK16" s="787" t="s">
        <v>1608</v>
      </c>
      <c r="AL16" s="788"/>
      <c r="AM16" s="788"/>
      <c r="AN16" s="789"/>
      <c r="AO16" s="790"/>
      <c r="AP16" s="3"/>
      <c r="AQ16" s="223">
        <f t="shared" si="5"/>
        <v>1</v>
      </c>
    </row>
    <row r="17" spans="2:43" ht="12" customHeight="1" x14ac:dyDescent="0.15">
      <c r="B17" s="488"/>
      <c r="C17" s="764"/>
      <c r="D17" s="762"/>
      <c r="E17" s="762"/>
      <c r="F17" s="762"/>
      <c r="G17" s="762"/>
      <c r="H17" s="762"/>
      <c r="I17" s="762"/>
      <c r="J17" s="763"/>
      <c r="K17" s="241">
        <v>7</v>
      </c>
      <c r="L17" s="802" t="s">
        <v>1591</v>
      </c>
      <c r="M17" s="803"/>
      <c r="N17" s="802" t="s">
        <v>1597</v>
      </c>
      <c r="O17" s="803"/>
      <c r="P17" s="802" t="s">
        <v>1589</v>
      </c>
      <c r="Q17" s="803"/>
      <c r="R17" s="274" t="s">
        <v>1589</v>
      </c>
      <c r="S17" s="274"/>
      <c r="T17" s="274"/>
      <c r="U17" s="794" t="s">
        <v>1304</v>
      </c>
      <c r="V17" s="804"/>
      <c r="W17" s="794" t="s">
        <v>790</v>
      </c>
      <c r="X17" s="795"/>
      <c r="Y17" s="196"/>
      <c r="Z17" s="195"/>
      <c r="AA17" s="195"/>
      <c r="AB17" s="195"/>
      <c r="AC17" s="224"/>
      <c r="AD17" s="224"/>
      <c r="AE17" s="224"/>
      <c r="AF17" s="224"/>
      <c r="AG17" s="224"/>
      <c r="AH17" s="224"/>
      <c r="AI17" s="224"/>
      <c r="AJ17" s="224">
        <v>2.5</v>
      </c>
      <c r="AK17" s="787" t="s">
        <v>1458</v>
      </c>
      <c r="AL17" s="788"/>
      <c r="AM17" s="788"/>
      <c r="AN17" s="789"/>
      <c r="AO17" s="790"/>
      <c r="AP17" s="3"/>
      <c r="AQ17" s="223">
        <f t="shared" si="5"/>
        <v>3</v>
      </c>
    </row>
    <row r="18" spans="2:43" ht="12" customHeight="1" x14ac:dyDescent="0.15">
      <c r="B18" s="488"/>
      <c r="C18" s="764"/>
      <c r="D18" s="762"/>
      <c r="E18" s="762"/>
      <c r="F18" s="762"/>
      <c r="G18" s="762"/>
      <c r="H18" s="762"/>
      <c r="I18" s="762"/>
      <c r="J18" s="763"/>
      <c r="K18" s="241">
        <v>8</v>
      </c>
      <c r="L18" s="802" t="s">
        <v>1591</v>
      </c>
      <c r="M18" s="803"/>
      <c r="N18" s="802" t="s">
        <v>1597</v>
      </c>
      <c r="O18" s="803"/>
      <c r="P18" s="802" t="s">
        <v>1589</v>
      </c>
      <c r="Q18" s="803"/>
      <c r="R18" s="274" t="s">
        <v>1589</v>
      </c>
      <c r="S18" s="274"/>
      <c r="T18" s="274"/>
      <c r="U18" s="794" t="s">
        <v>782</v>
      </c>
      <c r="V18" s="804"/>
      <c r="W18" s="794" t="s">
        <v>790</v>
      </c>
      <c r="X18" s="795"/>
      <c r="Y18" s="196"/>
      <c r="Z18" s="195"/>
      <c r="AA18" s="195"/>
      <c r="AB18" s="195"/>
      <c r="AC18" s="224"/>
      <c r="AD18" s="224"/>
      <c r="AE18" s="224"/>
      <c r="AF18" s="224"/>
      <c r="AG18" s="224"/>
      <c r="AH18" s="224"/>
      <c r="AI18" s="224"/>
      <c r="AJ18" s="224">
        <v>2.8</v>
      </c>
      <c r="AK18" s="805" t="s">
        <v>1458</v>
      </c>
      <c r="AL18" s="806"/>
      <c r="AM18" s="806"/>
      <c r="AN18" s="807"/>
      <c r="AO18" s="808"/>
      <c r="AP18" s="3"/>
      <c r="AQ18" s="223">
        <f t="shared" si="5"/>
        <v>3</v>
      </c>
    </row>
    <row r="19" spans="2:43" ht="12" customHeight="1" x14ac:dyDescent="0.15">
      <c r="B19" s="488"/>
      <c r="C19" s="764"/>
      <c r="D19" s="762"/>
      <c r="E19" s="762"/>
      <c r="F19" s="762"/>
      <c r="G19" s="762"/>
      <c r="H19" s="762"/>
      <c r="I19" s="762"/>
      <c r="J19" s="763"/>
      <c r="K19" s="241">
        <v>9</v>
      </c>
      <c r="L19" s="802" t="s">
        <v>1591</v>
      </c>
      <c r="M19" s="803"/>
      <c r="N19" s="802" t="s">
        <v>1597</v>
      </c>
      <c r="O19" s="803"/>
      <c r="P19" s="802" t="s">
        <v>1589</v>
      </c>
      <c r="Q19" s="803"/>
      <c r="R19" s="274" t="s">
        <v>1589</v>
      </c>
      <c r="S19" s="274"/>
      <c r="T19" s="274"/>
      <c r="U19" s="794" t="s">
        <v>1304</v>
      </c>
      <c r="V19" s="804"/>
      <c r="W19" s="794" t="s">
        <v>790</v>
      </c>
      <c r="X19" s="795"/>
      <c r="Y19" s="196"/>
      <c r="Z19" s="195"/>
      <c r="AA19" s="195"/>
      <c r="AB19" s="195"/>
      <c r="AC19" s="224"/>
      <c r="AD19" s="224"/>
      <c r="AE19" s="224"/>
      <c r="AF19" s="224"/>
      <c r="AG19" s="224"/>
      <c r="AH19" s="224"/>
      <c r="AI19" s="224"/>
      <c r="AJ19" s="224">
        <v>2.4500000000000002</v>
      </c>
      <c r="AK19" s="787" t="s">
        <v>1458</v>
      </c>
      <c r="AL19" s="788"/>
      <c r="AM19" s="788"/>
      <c r="AN19" s="846"/>
      <c r="AO19" s="847"/>
      <c r="AP19" s="3"/>
      <c r="AQ19" s="223">
        <f t="shared" si="5"/>
        <v>3</v>
      </c>
    </row>
    <row r="20" spans="2:43" ht="12" customHeight="1" x14ac:dyDescent="0.15">
      <c r="B20" s="488"/>
      <c r="C20" s="764"/>
      <c r="D20" s="762"/>
      <c r="E20" s="762"/>
      <c r="F20" s="762"/>
      <c r="G20" s="762"/>
      <c r="H20" s="762"/>
      <c r="I20" s="762"/>
      <c r="J20" s="763"/>
      <c r="K20" s="241">
        <v>10</v>
      </c>
      <c r="L20" s="802" t="s">
        <v>1591</v>
      </c>
      <c r="M20" s="803"/>
      <c r="N20" s="802" t="s">
        <v>1597</v>
      </c>
      <c r="O20" s="803"/>
      <c r="P20" s="802" t="s">
        <v>1589</v>
      </c>
      <c r="Q20" s="803"/>
      <c r="R20" s="274" t="s">
        <v>1589</v>
      </c>
      <c r="S20" s="274"/>
      <c r="T20" s="274"/>
      <c r="U20" s="794" t="s">
        <v>782</v>
      </c>
      <c r="V20" s="804"/>
      <c r="W20" s="794" t="s">
        <v>790</v>
      </c>
      <c r="X20" s="795"/>
      <c r="Y20" s="196"/>
      <c r="Z20" s="195"/>
      <c r="AA20" s="195"/>
      <c r="AB20" s="195"/>
      <c r="AC20" s="224"/>
      <c r="AD20" s="224"/>
      <c r="AE20" s="224"/>
      <c r="AF20" s="224"/>
      <c r="AG20" s="224"/>
      <c r="AH20" s="224"/>
      <c r="AI20" s="224"/>
      <c r="AJ20" s="224">
        <v>2.2999999999999998</v>
      </c>
      <c r="AK20" s="805" t="s">
        <v>1458</v>
      </c>
      <c r="AL20" s="806"/>
      <c r="AM20" s="806"/>
      <c r="AN20" s="807"/>
      <c r="AO20" s="808"/>
      <c r="AP20" s="3"/>
      <c r="AQ20" s="223">
        <f t="shared" si="5"/>
        <v>3</v>
      </c>
    </row>
    <row r="21" spans="2:43" ht="12" customHeight="1" x14ac:dyDescent="0.15">
      <c r="B21" s="488"/>
      <c r="C21" s="764"/>
      <c r="D21" s="762"/>
      <c r="E21" s="762"/>
      <c r="F21" s="762"/>
      <c r="G21" s="762"/>
      <c r="H21" s="762"/>
      <c r="I21" s="762"/>
      <c r="J21" s="763"/>
      <c r="K21" s="241">
        <v>11</v>
      </c>
      <c r="L21" s="802" t="s">
        <v>1591</v>
      </c>
      <c r="M21" s="803"/>
      <c r="N21" s="802" t="s">
        <v>1596</v>
      </c>
      <c r="O21" s="803"/>
      <c r="P21" s="802" t="s">
        <v>1589</v>
      </c>
      <c r="Q21" s="803"/>
      <c r="R21" s="274" t="s">
        <v>1589</v>
      </c>
      <c r="S21" s="274"/>
      <c r="T21" s="274"/>
      <c r="U21" s="794" t="s">
        <v>782</v>
      </c>
      <c r="V21" s="804"/>
      <c r="W21" s="794" t="s">
        <v>790</v>
      </c>
      <c r="X21" s="795"/>
      <c r="Y21" s="196"/>
      <c r="Z21" s="195"/>
      <c r="AA21" s="195"/>
      <c r="AB21" s="195"/>
      <c r="AC21" s="224"/>
      <c r="AD21" s="224"/>
      <c r="AE21" s="224"/>
      <c r="AF21" s="224"/>
      <c r="AG21" s="224"/>
      <c r="AH21" s="224"/>
      <c r="AI21" s="224"/>
      <c r="AJ21" s="224">
        <v>2.25</v>
      </c>
      <c r="AK21" s="805" t="s">
        <v>1458</v>
      </c>
      <c r="AL21" s="806"/>
      <c r="AM21" s="806"/>
      <c r="AN21" s="807"/>
      <c r="AO21" s="808"/>
      <c r="AP21" s="3"/>
      <c r="AQ21" s="223">
        <f t="shared" si="5"/>
        <v>3</v>
      </c>
    </row>
    <row r="22" spans="2:43" ht="12" customHeight="1" x14ac:dyDescent="0.15">
      <c r="B22" s="488"/>
      <c r="C22" s="764"/>
      <c r="D22" s="762"/>
      <c r="E22" s="762"/>
      <c r="F22" s="762"/>
      <c r="G22" s="762"/>
      <c r="H22" s="762"/>
      <c r="I22" s="762"/>
      <c r="J22" s="763"/>
      <c r="K22" s="241">
        <v>12</v>
      </c>
      <c r="L22" s="802" t="s">
        <v>1591</v>
      </c>
      <c r="M22" s="803"/>
      <c r="N22" s="802" t="s">
        <v>1610</v>
      </c>
      <c r="O22" s="803"/>
      <c r="P22" s="802" t="s">
        <v>1589</v>
      </c>
      <c r="Q22" s="803"/>
      <c r="R22" s="274" t="s">
        <v>1589</v>
      </c>
      <c r="S22" s="274"/>
      <c r="T22" s="274"/>
      <c r="U22" s="794" t="s">
        <v>782</v>
      </c>
      <c r="V22" s="804"/>
      <c r="W22" s="794" t="s">
        <v>790</v>
      </c>
      <c r="X22" s="795"/>
      <c r="Y22" s="196"/>
      <c r="Z22" s="195"/>
      <c r="AA22" s="195"/>
      <c r="AB22" s="195"/>
      <c r="AC22" s="224"/>
      <c r="AD22" s="224"/>
      <c r="AE22" s="224"/>
      <c r="AF22" s="224"/>
      <c r="AG22" s="224"/>
      <c r="AH22" s="224"/>
      <c r="AI22" s="224"/>
      <c r="AJ22" s="224">
        <v>4.25</v>
      </c>
      <c r="AK22" s="805" t="s">
        <v>1458</v>
      </c>
      <c r="AL22" s="806"/>
      <c r="AM22" s="806"/>
      <c r="AN22" s="807"/>
      <c r="AO22" s="808"/>
      <c r="AP22" s="3"/>
      <c r="AQ22" s="223">
        <f t="shared" si="5"/>
        <v>3</v>
      </c>
    </row>
    <row r="23" spans="2:43" ht="12" customHeight="1" x14ac:dyDescent="0.15">
      <c r="B23" s="488"/>
      <c r="C23" s="764"/>
      <c r="D23" s="762"/>
      <c r="E23" s="762"/>
      <c r="F23" s="762"/>
      <c r="G23" s="762"/>
      <c r="H23" s="762"/>
      <c r="I23" s="762"/>
      <c r="J23" s="763"/>
      <c r="K23" s="241">
        <v>13</v>
      </c>
      <c r="L23" s="802" t="s">
        <v>561</v>
      </c>
      <c r="M23" s="803"/>
      <c r="N23" s="802" t="s">
        <v>511</v>
      </c>
      <c r="O23" s="803"/>
      <c r="P23" s="802" t="s">
        <v>352</v>
      </c>
      <c r="Q23" s="803"/>
      <c r="R23" s="274" t="s">
        <v>352</v>
      </c>
      <c r="S23" s="274"/>
      <c r="T23" s="274"/>
      <c r="U23" s="794" t="s">
        <v>782</v>
      </c>
      <c r="V23" s="804"/>
      <c r="W23" s="794" t="s">
        <v>776</v>
      </c>
      <c r="X23" s="795"/>
      <c r="Y23" s="196"/>
      <c r="Z23" s="195"/>
      <c r="AA23" s="195"/>
      <c r="AB23" s="195"/>
      <c r="AC23" s="224"/>
      <c r="AD23" s="224"/>
      <c r="AE23" s="224"/>
      <c r="AF23" s="224"/>
      <c r="AG23" s="224"/>
      <c r="AH23" s="224"/>
      <c r="AI23" s="224"/>
      <c r="AJ23" s="224"/>
      <c r="AK23" s="805" t="s">
        <v>846</v>
      </c>
      <c r="AL23" s="806"/>
      <c r="AM23" s="806"/>
      <c r="AN23" s="807"/>
      <c r="AO23" s="808"/>
      <c r="AP23" s="3"/>
      <c r="AQ23" s="223">
        <f t="shared" si="5"/>
        <v>3</v>
      </c>
    </row>
    <row r="24" spans="2:43" ht="12" customHeight="1" x14ac:dyDescent="0.15">
      <c r="B24" s="488"/>
      <c r="C24" s="764"/>
      <c r="D24" s="762"/>
      <c r="E24" s="762"/>
      <c r="F24" s="762"/>
      <c r="G24" s="762"/>
      <c r="H24" s="762"/>
      <c r="I24" s="762"/>
      <c r="J24" s="763"/>
      <c r="K24" s="241">
        <v>14</v>
      </c>
      <c r="L24" s="802" t="s">
        <v>561</v>
      </c>
      <c r="M24" s="803"/>
      <c r="N24" s="802" t="s">
        <v>511</v>
      </c>
      <c r="O24" s="803"/>
      <c r="P24" s="802" t="s">
        <v>351</v>
      </c>
      <c r="Q24" s="803"/>
      <c r="R24" s="274" t="s">
        <v>559</v>
      </c>
      <c r="S24" s="274"/>
      <c r="T24" s="274"/>
      <c r="U24" s="794" t="s">
        <v>782</v>
      </c>
      <c r="V24" s="804"/>
      <c r="W24" s="794" t="s">
        <v>790</v>
      </c>
      <c r="X24" s="795"/>
      <c r="Y24" s="196"/>
      <c r="Z24" s="195"/>
      <c r="AA24" s="195"/>
      <c r="AB24" s="195"/>
      <c r="AC24" s="224"/>
      <c r="AD24" s="224"/>
      <c r="AE24" s="224"/>
      <c r="AF24" s="224"/>
      <c r="AG24" s="224"/>
      <c r="AH24" s="224"/>
      <c r="AI24" s="224"/>
      <c r="AJ24" s="224"/>
      <c r="AK24" s="787" t="s">
        <v>1352</v>
      </c>
      <c r="AL24" s="788"/>
      <c r="AM24" s="788"/>
      <c r="AN24" s="846"/>
      <c r="AO24" s="847"/>
      <c r="AP24" s="3"/>
      <c r="AQ24" s="223">
        <f t="shared" si="5"/>
        <v>2</v>
      </c>
    </row>
    <row r="25" spans="2:43" ht="12" customHeight="1" x14ac:dyDescent="0.15">
      <c r="B25" s="488"/>
      <c r="C25" s="764"/>
      <c r="D25" s="762"/>
      <c r="E25" s="762"/>
      <c r="F25" s="762"/>
      <c r="G25" s="762"/>
      <c r="H25" s="762"/>
      <c r="I25" s="762"/>
      <c r="J25" s="763"/>
      <c r="K25" s="241">
        <v>15</v>
      </c>
      <c r="L25" s="802" t="s">
        <v>561</v>
      </c>
      <c r="M25" s="803"/>
      <c r="N25" s="802" t="s">
        <v>511</v>
      </c>
      <c r="O25" s="803"/>
      <c r="P25" s="802" t="s">
        <v>352</v>
      </c>
      <c r="Q25" s="803"/>
      <c r="R25" s="274" t="s">
        <v>352</v>
      </c>
      <c r="S25" s="274"/>
      <c r="T25" s="274"/>
      <c r="U25" s="794" t="s">
        <v>782</v>
      </c>
      <c r="V25" s="804"/>
      <c r="W25" s="794" t="s">
        <v>776</v>
      </c>
      <c r="X25" s="795"/>
      <c r="Y25" s="196"/>
      <c r="Z25" s="195"/>
      <c r="AA25" s="195"/>
      <c r="AB25" s="195"/>
      <c r="AC25" s="224"/>
      <c r="AD25" s="224"/>
      <c r="AE25" s="224"/>
      <c r="AF25" s="224"/>
      <c r="AG25" s="224"/>
      <c r="AH25" s="224"/>
      <c r="AI25" s="224"/>
      <c r="AJ25" s="224"/>
      <c r="AK25" s="805" t="s">
        <v>846</v>
      </c>
      <c r="AL25" s="806"/>
      <c r="AM25" s="806"/>
      <c r="AN25" s="807"/>
      <c r="AO25" s="808"/>
      <c r="AP25" s="3"/>
      <c r="AQ25" s="223">
        <f t="shared" si="5"/>
        <v>3</v>
      </c>
    </row>
    <row r="26" spans="2:43" ht="12" customHeight="1" x14ac:dyDescent="0.15">
      <c r="B26" s="488"/>
      <c r="C26" s="764"/>
      <c r="D26" s="762"/>
      <c r="E26" s="762"/>
      <c r="F26" s="762"/>
      <c r="G26" s="762"/>
      <c r="H26" s="762"/>
      <c r="I26" s="762"/>
      <c r="J26" s="763"/>
      <c r="K26" s="241">
        <v>16</v>
      </c>
      <c r="L26" s="802" t="s">
        <v>561</v>
      </c>
      <c r="M26" s="803"/>
      <c r="N26" s="802" t="s">
        <v>511</v>
      </c>
      <c r="O26" s="803"/>
      <c r="P26" s="802" t="s">
        <v>352</v>
      </c>
      <c r="Q26" s="803"/>
      <c r="R26" s="274" t="s">
        <v>352</v>
      </c>
      <c r="S26" s="274"/>
      <c r="T26" s="274"/>
      <c r="U26" s="794" t="s">
        <v>782</v>
      </c>
      <c r="V26" s="804"/>
      <c r="W26" s="794" t="s">
        <v>790</v>
      </c>
      <c r="X26" s="795"/>
      <c r="Y26" s="196"/>
      <c r="Z26" s="195"/>
      <c r="AA26" s="195"/>
      <c r="AB26" s="195"/>
      <c r="AC26" s="224"/>
      <c r="AD26" s="224"/>
      <c r="AE26" s="224"/>
      <c r="AF26" s="224"/>
      <c r="AG26" s="224"/>
      <c r="AH26" s="224"/>
      <c r="AI26" s="224"/>
      <c r="AJ26" s="224">
        <v>3.15</v>
      </c>
      <c r="AK26" s="805" t="s">
        <v>1287</v>
      </c>
      <c r="AL26" s="806"/>
      <c r="AM26" s="806"/>
      <c r="AN26" s="807"/>
      <c r="AO26" s="808"/>
      <c r="AP26" s="3"/>
      <c r="AQ26" s="223">
        <f t="shared" si="5"/>
        <v>3</v>
      </c>
    </row>
    <row r="27" spans="2:43" ht="12" customHeight="1" x14ac:dyDescent="0.15">
      <c r="B27" s="488"/>
      <c r="C27" s="764"/>
      <c r="D27" s="762"/>
      <c r="E27" s="762"/>
      <c r="F27" s="762"/>
      <c r="G27" s="762"/>
      <c r="H27" s="762"/>
      <c r="I27" s="762"/>
      <c r="J27" s="763"/>
      <c r="K27" s="241">
        <v>17</v>
      </c>
      <c r="L27" s="802" t="s">
        <v>561</v>
      </c>
      <c r="M27" s="803"/>
      <c r="N27" s="802" t="s">
        <v>511</v>
      </c>
      <c r="O27" s="803"/>
      <c r="P27" s="802" t="s">
        <v>351</v>
      </c>
      <c r="Q27" s="803"/>
      <c r="R27" s="274" t="s">
        <v>368</v>
      </c>
      <c r="S27" s="274"/>
      <c r="T27" s="274"/>
      <c r="U27" s="794" t="s">
        <v>782</v>
      </c>
      <c r="V27" s="804"/>
      <c r="W27" s="794" t="s">
        <v>790</v>
      </c>
      <c r="X27" s="795"/>
      <c r="Y27" s="253"/>
      <c r="Z27" s="254"/>
      <c r="AA27" s="254"/>
      <c r="AB27" s="254"/>
      <c r="AC27" s="224"/>
      <c r="AD27" s="224"/>
      <c r="AE27" s="224"/>
      <c r="AF27" s="224">
        <v>5.0000000000000001E-3</v>
      </c>
      <c r="AG27" s="255"/>
      <c r="AH27" s="255"/>
      <c r="AI27" s="255"/>
      <c r="AJ27" s="255"/>
      <c r="AK27" s="805" t="s">
        <v>1260</v>
      </c>
      <c r="AL27" s="806"/>
      <c r="AM27" s="806"/>
      <c r="AN27" s="807"/>
      <c r="AO27" s="808"/>
      <c r="AP27" s="3"/>
      <c r="AQ27" s="223"/>
    </row>
    <row r="28" spans="2:43" ht="12" customHeight="1" x14ac:dyDescent="0.15">
      <c r="B28" s="488"/>
      <c r="C28" s="764"/>
      <c r="D28" s="762"/>
      <c r="E28" s="762"/>
      <c r="F28" s="762"/>
      <c r="G28" s="762"/>
      <c r="H28" s="762"/>
      <c r="I28" s="762"/>
      <c r="J28" s="763"/>
      <c r="K28" s="241">
        <v>18</v>
      </c>
      <c r="L28" s="802" t="s">
        <v>561</v>
      </c>
      <c r="M28" s="803"/>
      <c r="N28" s="802" t="s">
        <v>509</v>
      </c>
      <c r="O28" s="803"/>
      <c r="P28" s="802" t="s">
        <v>352</v>
      </c>
      <c r="Q28" s="803"/>
      <c r="R28" s="274" t="s">
        <v>352</v>
      </c>
      <c r="S28" s="274"/>
      <c r="T28" s="274"/>
      <c r="U28" s="794" t="s">
        <v>782</v>
      </c>
      <c r="V28" s="804"/>
      <c r="W28" s="794" t="s">
        <v>776</v>
      </c>
      <c r="X28" s="795"/>
      <c r="Y28" s="253"/>
      <c r="Z28" s="254"/>
      <c r="AA28" s="254"/>
      <c r="AB28" s="254"/>
      <c r="AC28" s="255"/>
      <c r="AD28" s="255"/>
      <c r="AE28" s="255"/>
      <c r="AF28" s="255"/>
      <c r="AG28" s="224"/>
      <c r="AH28" s="224"/>
      <c r="AI28" s="224"/>
      <c r="AJ28" s="224"/>
      <c r="AK28" s="787" t="s">
        <v>1287</v>
      </c>
      <c r="AL28" s="788"/>
      <c r="AM28" s="788"/>
      <c r="AN28" s="789"/>
      <c r="AO28" s="790"/>
      <c r="AP28" s="3"/>
      <c r="AQ28" s="223"/>
    </row>
    <row r="29" spans="2:43" ht="12" customHeight="1" x14ac:dyDescent="0.15">
      <c r="B29" s="488"/>
      <c r="C29" s="764"/>
      <c r="D29" s="762"/>
      <c r="E29" s="762"/>
      <c r="F29" s="762"/>
      <c r="G29" s="762"/>
      <c r="H29" s="762"/>
      <c r="I29" s="762"/>
      <c r="J29" s="763"/>
      <c r="K29" s="241">
        <v>19</v>
      </c>
      <c r="L29" s="802" t="s">
        <v>348</v>
      </c>
      <c r="M29" s="803"/>
      <c r="N29" s="802" t="s">
        <v>370</v>
      </c>
      <c r="O29" s="803"/>
      <c r="P29" s="802" t="s">
        <v>351</v>
      </c>
      <c r="Q29" s="803"/>
      <c r="R29" s="274" t="s">
        <v>357</v>
      </c>
      <c r="S29" s="274"/>
      <c r="T29" s="274"/>
      <c r="U29" s="794" t="s">
        <v>1304</v>
      </c>
      <c r="V29" s="804"/>
      <c r="W29" s="794" t="s">
        <v>790</v>
      </c>
      <c r="X29" s="795"/>
      <c r="Y29" s="253"/>
      <c r="Z29" s="254"/>
      <c r="AA29" s="254"/>
      <c r="AB29" s="254"/>
      <c r="AC29" s="224"/>
      <c r="AD29" s="224"/>
      <c r="AE29" s="224"/>
      <c r="AF29" s="224">
        <v>1</v>
      </c>
      <c r="AG29" s="255"/>
      <c r="AH29" s="255"/>
      <c r="AI29" s="255"/>
      <c r="AJ29" s="255"/>
      <c r="AK29" s="805" t="s">
        <v>1417</v>
      </c>
      <c r="AL29" s="806"/>
      <c r="AM29" s="806"/>
      <c r="AN29" s="807"/>
      <c r="AO29" s="808"/>
      <c r="AP29" s="3"/>
      <c r="AQ29" s="223"/>
    </row>
    <row r="30" spans="2:43" ht="12" customHeight="1" x14ac:dyDescent="0.15">
      <c r="B30" s="488"/>
      <c r="C30" s="764"/>
      <c r="D30" s="762"/>
      <c r="E30" s="762"/>
      <c r="F30" s="762"/>
      <c r="G30" s="762"/>
      <c r="H30" s="762"/>
      <c r="I30" s="762"/>
      <c r="J30" s="763"/>
      <c r="K30" s="241">
        <v>20</v>
      </c>
      <c r="L30" s="802" t="s">
        <v>561</v>
      </c>
      <c r="M30" s="803"/>
      <c r="N30" s="802" t="s">
        <v>509</v>
      </c>
      <c r="O30" s="803"/>
      <c r="P30" s="802" t="s">
        <v>352</v>
      </c>
      <c r="Q30" s="803"/>
      <c r="R30" s="274" t="s">
        <v>352</v>
      </c>
      <c r="S30" s="274"/>
      <c r="T30" s="274"/>
      <c r="U30" s="794" t="s">
        <v>782</v>
      </c>
      <c r="V30" s="804"/>
      <c r="W30" s="794" t="s">
        <v>776</v>
      </c>
      <c r="X30" s="795"/>
      <c r="Y30" s="253"/>
      <c r="Z30" s="254"/>
      <c r="AA30" s="254"/>
      <c r="AB30" s="254"/>
      <c r="AC30" s="255"/>
      <c r="AD30" s="255"/>
      <c r="AE30" s="255"/>
      <c r="AF30" s="255"/>
      <c r="AG30" s="224"/>
      <c r="AH30" s="224"/>
      <c r="AI30" s="224"/>
      <c r="AJ30" s="224"/>
      <c r="AK30" s="787" t="s">
        <v>1287</v>
      </c>
      <c r="AL30" s="788"/>
      <c r="AM30" s="788"/>
      <c r="AN30" s="789"/>
      <c r="AO30" s="790"/>
      <c r="AP30" s="3"/>
      <c r="AQ30" s="223"/>
    </row>
    <row r="31" spans="2:43" ht="12" customHeight="1" x14ac:dyDescent="0.15">
      <c r="B31" s="488"/>
      <c r="C31" s="764"/>
      <c r="D31" s="762"/>
      <c r="E31" s="762"/>
      <c r="F31" s="762"/>
      <c r="G31" s="762"/>
      <c r="H31" s="762"/>
      <c r="I31" s="762"/>
      <c r="J31" s="763"/>
      <c r="K31" s="241">
        <v>21</v>
      </c>
      <c r="L31" s="802" t="s">
        <v>561</v>
      </c>
      <c r="M31" s="803"/>
      <c r="N31" s="802" t="s">
        <v>509</v>
      </c>
      <c r="O31" s="803"/>
      <c r="P31" s="802" t="s">
        <v>352</v>
      </c>
      <c r="Q31" s="803"/>
      <c r="R31" s="274" t="s">
        <v>352</v>
      </c>
      <c r="S31" s="274"/>
      <c r="T31" s="274"/>
      <c r="U31" s="794" t="s">
        <v>782</v>
      </c>
      <c r="V31" s="804"/>
      <c r="W31" s="794" t="s">
        <v>776</v>
      </c>
      <c r="X31" s="795"/>
      <c r="Y31" s="196"/>
      <c r="Z31" s="195"/>
      <c r="AA31" s="195"/>
      <c r="AB31" s="195"/>
      <c r="AC31" s="224"/>
      <c r="AD31" s="224"/>
      <c r="AE31" s="224"/>
      <c r="AF31" s="224"/>
      <c r="AG31" s="224"/>
      <c r="AH31" s="224"/>
      <c r="AI31" s="224"/>
      <c r="AJ31" s="224"/>
      <c r="AK31" s="787" t="s">
        <v>1287</v>
      </c>
      <c r="AL31" s="788"/>
      <c r="AM31" s="788"/>
      <c r="AN31" s="789"/>
      <c r="AO31" s="790"/>
      <c r="AP31" s="3"/>
      <c r="AQ31" s="223">
        <f t="shared" si="5"/>
        <v>3</v>
      </c>
    </row>
    <row r="32" spans="2:43" ht="12" customHeight="1" x14ac:dyDescent="0.15">
      <c r="B32" s="488"/>
      <c r="C32" s="764"/>
      <c r="D32" s="762"/>
      <c r="E32" s="762"/>
      <c r="F32" s="762"/>
      <c r="G32" s="762"/>
      <c r="H32" s="762"/>
      <c r="I32" s="762"/>
      <c r="J32" s="763"/>
      <c r="K32" s="241">
        <v>22</v>
      </c>
      <c r="L32" s="802" t="s">
        <v>350</v>
      </c>
      <c r="M32" s="803"/>
      <c r="N32" s="802" t="s">
        <v>375</v>
      </c>
      <c r="O32" s="803"/>
      <c r="P32" s="802" t="s">
        <v>352</v>
      </c>
      <c r="Q32" s="803"/>
      <c r="R32" s="274" t="s">
        <v>359</v>
      </c>
      <c r="S32" s="274"/>
      <c r="T32" s="274"/>
      <c r="U32" s="794" t="s">
        <v>1304</v>
      </c>
      <c r="V32" s="804"/>
      <c r="W32" s="794" t="s">
        <v>1304</v>
      </c>
      <c r="X32" s="795"/>
      <c r="Y32" s="196"/>
      <c r="Z32" s="195"/>
      <c r="AA32" s="195"/>
      <c r="AB32" s="195"/>
      <c r="AC32" s="224"/>
      <c r="AD32" s="224"/>
      <c r="AE32" s="224"/>
      <c r="AF32" s="224"/>
      <c r="AG32" s="224"/>
      <c r="AH32" s="224"/>
      <c r="AI32" s="224"/>
      <c r="AJ32" s="224"/>
      <c r="AK32" s="805" t="s">
        <v>1418</v>
      </c>
      <c r="AL32" s="806"/>
      <c r="AM32" s="806"/>
      <c r="AN32" s="807"/>
      <c r="AO32" s="808"/>
      <c r="AP32" s="3"/>
      <c r="AQ32" s="223">
        <f t="shared" si="5"/>
        <v>3</v>
      </c>
    </row>
    <row r="33" spans="2:46" ht="12" customHeight="1" x14ac:dyDescent="0.15">
      <c r="B33" s="488"/>
      <c r="C33" s="764"/>
      <c r="D33" s="762"/>
      <c r="E33" s="762"/>
      <c r="F33" s="762"/>
      <c r="G33" s="762"/>
      <c r="H33" s="762"/>
      <c r="I33" s="762"/>
      <c r="J33" s="763"/>
      <c r="K33" s="241">
        <v>23</v>
      </c>
      <c r="L33" s="802" t="s">
        <v>350</v>
      </c>
      <c r="M33" s="803"/>
      <c r="N33" s="802" t="s">
        <v>373</v>
      </c>
      <c r="O33" s="803"/>
      <c r="P33" s="802" t="s">
        <v>351</v>
      </c>
      <c r="Q33" s="803"/>
      <c r="R33" s="274" t="s">
        <v>559</v>
      </c>
      <c r="S33" s="274"/>
      <c r="T33" s="274"/>
      <c r="U33" s="794" t="s">
        <v>782</v>
      </c>
      <c r="V33" s="804"/>
      <c r="W33" s="794" t="s">
        <v>1304</v>
      </c>
      <c r="X33" s="795"/>
      <c r="Y33" s="196"/>
      <c r="Z33" s="195"/>
      <c r="AA33" s="195"/>
      <c r="AB33" s="195"/>
      <c r="AC33" s="224"/>
      <c r="AD33" s="224"/>
      <c r="AE33" s="224"/>
      <c r="AF33" s="224"/>
      <c r="AG33" s="224"/>
      <c r="AH33" s="224"/>
      <c r="AI33" s="224"/>
      <c r="AJ33" s="224"/>
      <c r="AK33" s="805" t="s">
        <v>1419</v>
      </c>
      <c r="AL33" s="806"/>
      <c r="AM33" s="806"/>
      <c r="AN33" s="807"/>
      <c r="AO33" s="808"/>
      <c r="AP33" s="3"/>
      <c r="AQ33" s="223">
        <f t="shared" si="5"/>
        <v>2</v>
      </c>
    </row>
    <row r="34" spans="2:46" ht="12" customHeight="1" x14ac:dyDescent="0.15">
      <c r="B34" s="488"/>
      <c r="C34" s="764"/>
      <c r="D34" s="762"/>
      <c r="E34" s="762"/>
      <c r="F34" s="762"/>
      <c r="G34" s="762"/>
      <c r="H34" s="762"/>
      <c r="I34" s="762"/>
      <c r="J34" s="763"/>
      <c r="K34" s="241">
        <v>24</v>
      </c>
      <c r="L34" s="802" t="s">
        <v>350</v>
      </c>
      <c r="M34" s="803"/>
      <c r="N34" s="802" t="s">
        <v>375</v>
      </c>
      <c r="O34" s="803"/>
      <c r="P34" s="802" t="s">
        <v>352</v>
      </c>
      <c r="Q34" s="803"/>
      <c r="R34" s="274" t="s">
        <v>359</v>
      </c>
      <c r="S34" s="274"/>
      <c r="T34" s="274"/>
      <c r="U34" s="794" t="s">
        <v>1304</v>
      </c>
      <c r="V34" s="804"/>
      <c r="W34" s="794" t="s">
        <v>1304</v>
      </c>
      <c r="X34" s="795"/>
      <c r="Y34" s="196"/>
      <c r="Z34" s="195"/>
      <c r="AA34" s="195"/>
      <c r="AB34" s="195"/>
      <c r="AC34" s="224"/>
      <c r="AD34" s="224"/>
      <c r="AE34" s="224"/>
      <c r="AF34" s="224"/>
      <c r="AG34" s="224"/>
      <c r="AH34" s="224"/>
      <c r="AI34" s="224"/>
      <c r="AJ34" s="224"/>
      <c r="AK34" s="805" t="s">
        <v>1420</v>
      </c>
      <c r="AL34" s="806"/>
      <c r="AM34" s="806"/>
      <c r="AN34" s="807"/>
      <c r="AO34" s="808"/>
      <c r="AP34" s="3"/>
      <c r="AQ34" s="223">
        <f t="shared" si="5"/>
        <v>3</v>
      </c>
    </row>
    <row r="35" spans="2:46" ht="12" customHeight="1" x14ac:dyDescent="0.15">
      <c r="B35" s="488"/>
      <c r="C35" s="764"/>
      <c r="D35" s="762"/>
      <c r="E35" s="762"/>
      <c r="F35" s="762"/>
      <c r="G35" s="762"/>
      <c r="H35" s="762"/>
      <c r="I35" s="762"/>
      <c r="J35" s="763"/>
      <c r="K35" s="786" t="s">
        <v>226</v>
      </c>
      <c r="L35" s="786" t="s">
        <v>225</v>
      </c>
      <c r="M35" s="786"/>
      <c r="N35" s="786"/>
      <c r="O35" s="786"/>
      <c r="P35" s="786"/>
      <c r="Q35" s="786"/>
      <c r="R35" s="786"/>
      <c r="S35" s="786"/>
      <c r="T35" s="786"/>
      <c r="U35" s="786"/>
      <c r="V35" s="786"/>
      <c r="W35" s="786"/>
      <c r="X35" s="786"/>
      <c r="Y35" s="791" t="s">
        <v>489</v>
      </c>
      <c r="Z35" s="792"/>
      <c r="AA35" s="792"/>
      <c r="AB35" s="793"/>
      <c r="AC35" s="225">
        <f t="shared" ref="AC35:AJ35" si="6">SUM(AC11:AC34)</f>
        <v>0</v>
      </c>
      <c r="AD35" s="225">
        <f t="shared" si="6"/>
        <v>0</v>
      </c>
      <c r="AE35" s="225">
        <f t="shared" si="6"/>
        <v>0</v>
      </c>
      <c r="AF35" s="225">
        <f t="shared" si="6"/>
        <v>1.0049999999999999</v>
      </c>
      <c r="AG35" s="225">
        <f t="shared" si="6"/>
        <v>0</v>
      </c>
      <c r="AH35" s="225">
        <f t="shared" si="6"/>
        <v>0</v>
      </c>
      <c r="AI35" s="225">
        <f t="shared" si="6"/>
        <v>0</v>
      </c>
      <c r="AJ35" s="242">
        <f t="shared" si="6"/>
        <v>22.099999999999998</v>
      </c>
      <c r="AK35" s="791" t="s">
        <v>224</v>
      </c>
      <c r="AL35" s="792"/>
      <c r="AM35" s="792"/>
      <c r="AN35" s="612"/>
      <c r="AO35" s="613"/>
      <c r="AP35" s="3"/>
    </row>
    <row r="36" spans="2:46" ht="12" customHeight="1" x14ac:dyDescent="0.15">
      <c r="B36" s="488"/>
      <c r="C36" s="764"/>
      <c r="D36" s="762"/>
      <c r="E36" s="762"/>
      <c r="F36" s="762"/>
      <c r="G36" s="762"/>
      <c r="H36" s="762"/>
      <c r="I36" s="762"/>
      <c r="J36" s="763"/>
      <c r="K36" s="786"/>
      <c r="L36" s="786" t="s">
        <v>490</v>
      </c>
      <c r="M36" s="786"/>
      <c r="N36" s="786"/>
      <c r="O36" s="786" t="s">
        <v>223</v>
      </c>
      <c r="P36" s="786"/>
      <c r="Q36" s="786"/>
      <c r="R36" s="786"/>
      <c r="S36" s="786"/>
      <c r="T36" s="786"/>
      <c r="U36" s="786"/>
      <c r="V36" s="786"/>
      <c r="W36" s="786"/>
      <c r="X36" s="786"/>
      <c r="Y36" s="196">
        <f>COUNTIF(Y11:Y34,"〇")</f>
        <v>0</v>
      </c>
      <c r="Z36" s="196">
        <f>COUNTIF(Z11:Z34,"〇")</f>
        <v>0</v>
      </c>
      <c r="AA36" s="196">
        <f>COUNTIF(AA11:AA34,"〇")</f>
        <v>0</v>
      </c>
      <c r="AB36" s="196">
        <f>COUNTIF(AB11:AB34,"〇")</f>
        <v>0</v>
      </c>
      <c r="AC36" s="196">
        <f t="shared" ref="AC36:AJ36" si="7">COUNT(AC11:AC34)</f>
        <v>0</v>
      </c>
      <c r="AD36" s="196">
        <f t="shared" si="7"/>
        <v>0</v>
      </c>
      <c r="AE36" s="196">
        <f t="shared" si="7"/>
        <v>0</v>
      </c>
      <c r="AF36" s="196">
        <f t="shared" si="7"/>
        <v>2</v>
      </c>
      <c r="AG36" s="196">
        <f t="shared" si="7"/>
        <v>0</v>
      </c>
      <c r="AH36" s="196">
        <f t="shared" si="7"/>
        <v>0</v>
      </c>
      <c r="AI36" s="196">
        <f t="shared" si="7"/>
        <v>0</v>
      </c>
      <c r="AJ36" s="196">
        <f t="shared" si="7"/>
        <v>8</v>
      </c>
      <c r="AK36" s="823"/>
      <c r="AL36" s="824"/>
      <c r="AM36" s="824"/>
      <c r="AN36" s="824"/>
      <c r="AO36" s="825"/>
      <c r="AP36" s="3"/>
    </row>
    <row r="37" spans="2:46" ht="12" customHeight="1" x14ac:dyDescent="0.15">
      <c r="B37" s="488"/>
      <c r="C37" s="764"/>
      <c r="D37" s="762"/>
      <c r="E37" s="762"/>
      <c r="F37" s="762"/>
      <c r="G37" s="762"/>
      <c r="H37" s="762"/>
      <c r="I37" s="762"/>
      <c r="J37" s="763"/>
      <c r="K37" s="786"/>
      <c r="L37" s="786"/>
      <c r="M37" s="786"/>
      <c r="N37" s="786"/>
      <c r="O37" s="786" t="s">
        <v>491</v>
      </c>
      <c r="P37" s="786"/>
      <c r="Q37" s="786"/>
      <c r="R37" s="786"/>
      <c r="S37" s="786"/>
      <c r="T37" s="786"/>
      <c r="U37" s="786"/>
      <c r="V37" s="786"/>
      <c r="W37" s="786"/>
      <c r="X37" s="786"/>
      <c r="Y37" s="794" t="str">
        <f>IF(Y36&gt;0,"Ⅳ",IF(Z36&gt;0,"Ⅲ",IF(AA36&gt;0,"Ⅱa",IF(AB36&gt;0,"Ⅱb","Ⅰ"))))</f>
        <v>Ⅰ</v>
      </c>
      <c r="Z37" s="795"/>
      <c r="AA37" s="795"/>
      <c r="AB37" s="804"/>
      <c r="AC37" s="794" t="str">
        <f>IF(AC36&gt;0,"Ⅳ",IF(AD36&gt;0,"Ⅲ",IF(AE36&gt;0,"Ⅱa",IF(AF36&gt;0,"Ⅱb","Ⅰ"))))</f>
        <v>Ⅱb</v>
      </c>
      <c r="AD37" s="795"/>
      <c r="AE37" s="795"/>
      <c r="AF37" s="804"/>
      <c r="AG37" s="794" t="str">
        <f>IF(AG36&gt;0,"Ⅳ",IF(AH36&gt;0,"Ⅲ",IF(AI36&gt;0,"Ⅱa",IF(AJ36&gt;0,"Ⅱb","Ⅰ"))))</f>
        <v>Ⅱb</v>
      </c>
      <c r="AH37" s="795"/>
      <c r="AI37" s="795"/>
      <c r="AJ37" s="804"/>
      <c r="AK37" s="826"/>
      <c r="AL37" s="827"/>
      <c r="AM37" s="827"/>
      <c r="AN37" s="827"/>
      <c r="AO37" s="828"/>
      <c r="AP37" s="3"/>
      <c r="AQ37" s="70" t="s">
        <v>327</v>
      </c>
      <c r="AR37" s="70" t="s">
        <v>328</v>
      </c>
      <c r="AS37" s="461" t="s">
        <v>331</v>
      </c>
      <c r="AT37" s="599"/>
    </row>
    <row r="38" spans="2:46" ht="12" customHeight="1" x14ac:dyDescent="0.15">
      <c r="B38" s="488"/>
      <c r="C38" s="764"/>
      <c r="D38" s="762"/>
      <c r="E38" s="762"/>
      <c r="F38" s="762"/>
      <c r="G38" s="762"/>
      <c r="H38" s="762"/>
      <c r="I38" s="762"/>
      <c r="J38" s="763"/>
      <c r="K38" s="786"/>
      <c r="L38" s="786" t="s">
        <v>492</v>
      </c>
      <c r="M38" s="786"/>
      <c r="N38" s="786"/>
      <c r="O38" s="786" t="s">
        <v>222</v>
      </c>
      <c r="P38" s="786"/>
      <c r="Q38" s="786"/>
      <c r="R38" s="786"/>
      <c r="S38" s="786"/>
      <c r="T38" s="786"/>
      <c r="U38" s="786"/>
      <c r="V38" s="786"/>
      <c r="W38" s="786"/>
      <c r="X38" s="786"/>
      <c r="Y38" s="191" t="s">
        <v>34</v>
      </c>
      <c r="Z38" s="191" t="s">
        <v>35</v>
      </c>
      <c r="AA38" s="818" t="s">
        <v>36</v>
      </c>
      <c r="AB38" s="818"/>
      <c r="AC38" s="191" t="s">
        <v>34</v>
      </c>
      <c r="AD38" s="191" t="s">
        <v>35</v>
      </c>
      <c r="AE38" s="818" t="s">
        <v>36</v>
      </c>
      <c r="AF38" s="818"/>
      <c r="AG38" s="191" t="s">
        <v>34</v>
      </c>
      <c r="AH38" s="191" t="s">
        <v>35</v>
      </c>
      <c r="AI38" s="818" t="s">
        <v>36</v>
      </c>
      <c r="AJ38" s="818"/>
      <c r="AK38" s="826"/>
      <c r="AL38" s="827"/>
      <c r="AM38" s="827"/>
      <c r="AN38" s="827"/>
      <c r="AO38" s="828"/>
      <c r="AP38" s="3"/>
      <c r="AQ38" s="745">
        <f>+Y36+Z36</f>
        <v>0</v>
      </c>
      <c r="AR38" s="746"/>
      <c r="AS38" s="745">
        <f>+AA36+AB36</f>
        <v>0</v>
      </c>
      <c r="AT38" s="746"/>
    </row>
    <row r="39" spans="2:46" ht="12" customHeight="1" x14ac:dyDescent="0.15">
      <c r="B39" s="488"/>
      <c r="C39" s="764"/>
      <c r="D39" s="762"/>
      <c r="E39" s="762"/>
      <c r="F39" s="762"/>
      <c r="G39" s="762"/>
      <c r="H39" s="762"/>
      <c r="I39" s="762"/>
      <c r="J39" s="763"/>
      <c r="K39" s="786"/>
      <c r="L39" s="786"/>
      <c r="M39" s="786"/>
      <c r="N39" s="786"/>
      <c r="O39" s="786" t="s">
        <v>496</v>
      </c>
      <c r="P39" s="786"/>
      <c r="Q39" s="786"/>
      <c r="R39" s="786"/>
      <c r="S39" s="786"/>
      <c r="T39" s="786"/>
      <c r="U39" s="786"/>
      <c r="V39" s="786"/>
      <c r="W39" s="786"/>
      <c r="X39" s="786"/>
      <c r="Y39" s="196" t="str">
        <f>IF(Y36=0,"",1)</f>
        <v/>
      </c>
      <c r="Z39" s="196" t="str">
        <f>IF(Z36=0,"",1)</f>
        <v/>
      </c>
      <c r="AA39" s="816" t="str">
        <f>IF(AQ38=1,"",IF(AS38&gt;0,1,""))</f>
        <v/>
      </c>
      <c r="AB39" s="817"/>
      <c r="AC39" s="196">
        <f>+AC36</f>
        <v>0</v>
      </c>
      <c r="AD39" s="196">
        <f>AD36</f>
        <v>0</v>
      </c>
      <c r="AE39" s="816">
        <f>AE36+AF36</f>
        <v>2</v>
      </c>
      <c r="AF39" s="817"/>
      <c r="AG39" s="196">
        <f>AG36</f>
        <v>0</v>
      </c>
      <c r="AH39" s="196">
        <f>AH36</f>
        <v>0</v>
      </c>
      <c r="AI39" s="816">
        <f>AI36+AJ36</f>
        <v>8</v>
      </c>
      <c r="AJ39" s="817"/>
      <c r="AK39" s="826"/>
      <c r="AL39" s="827"/>
      <c r="AM39" s="827"/>
      <c r="AN39" s="827"/>
      <c r="AO39" s="828"/>
      <c r="AP39" s="3"/>
      <c r="AQ39" s="165">
        <f>+Y36+AC39+AG39</f>
        <v>0</v>
      </c>
      <c r="AR39" s="165">
        <f>+Z36+AD39+AH39</f>
        <v>0</v>
      </c>
      <c r="AS39" s="743">
        <f>+AS38+AE39+AI39</f>
        <v>10</v>
      </c>
      <c r="AT39" s="744"/>
    </row>
    <row r="40" spans="2:46" ht="12" customHeight="1" x14ac:dyDescent="0.15">
      <c r="B40" s="488"/>
      <c r="C40" s="764"/>
      <c r="D40" s="762"/>
      <c r="E40" s="762"/>
      <c r="F40" s="762"/>
      <c r="G40" s="762"/>
      <c r="H40" s="762"/>
      <c r="I40" s="762"/>
      <c r="J40" s="763"/>
      <c r="K40" s="786"/>
      <c r="L40" s="786"/>
      <c r="M40" s="786"/>
      <c r="N40" s="786"/>
      <c r="O40" s="786" t="s">
        <v>497</v>
      </c>
      <c r="P40" s="786"/>
      <c r="Q40" s="786"/>
      <c r="R40" s="786"/>
      <c r="S40" s="786"/>
      <c r="T40" s="786"/>
      <c r="U40" s="786"/>
      <c r="V40" s="786"/>
      <c r="W40" s="786"/>
      <c r="X40" s="786"/>
      <c r="Y40" s="794" t="s">
        <v>362</v>
      </c>
      <c r="Z40" s="795"/>
      <c r="AA40" s="795"/>
      <c r="AB40" s="804"/>
      <c r="AC40" s="794" t="s">
        <v>367</v>
      </c>
      <c r="AD40" s="795"/>
      <c r="AE40" s="795"/>
      <c r="AF40" s="804"/>
      <c r="AG40" s="794" t="s">
        <v>367</v>
      </c>
      <c r="AH40" s="795"/>
      <c r="AI40" s="795"/>
      <c r="AJ40" s="804"/>
      <c r="AK40" s="826"/>
      <c r="AL40" s="827"/>
      <c r="AM40" s="827"/>
      <c r="AN40" s="827"/>
      <c r="AO40" s="828"/>
      <c r="AP40" s="3"/>
      <c r="AQ40" s="373" t="str">
        <f>IF(AQ39&gt;0,"Ⅳ",IF(AR39&gt;0,"Ⅲ",IF(AS39&gt;0,"Ⅱ","Ⅰ")))</f>
        <v>Ⅱ</v>
      </c>
      <c r="AR40" s="373"/>
      <c r="AS40" s="373"/>
      <c r="AT40" s="373"/>
    </row>
    <row r="41" spans="2:46" ht="12" customHeight="1" x14ac:dyDescent="0.15">
      <c r="B41" s="488"/>
      <c r="C41" s="764"/>
      <c r="D41" s="762"/>
      <c r="E41" s="762"/>
      <c r="F41" s="762"/>
      <c r="G41" s="762"/>
      <c r="H41" s="762"/>
      <c r="I41" s="762"/>
      <c r="J41" s="763"/>
      <c r="K41" s="786"/>
      <c r="L41" s="786"/>
      <c r="M41" s="786"/>
      <c r="N41" s="786"/>
      <c r="O41" s="786" t="s">
        <v>498</v>
      </c>
      <c r="P41" s="786"/>
      <c r="Q41" s="786"/>
      <c r="R41" s="786"/>
      <c r="S41" s="786"/>
      <c r="T41" s="786"/>
      <c r="U41" s="786"/>
      <c r="V41" s="786"/>
      <c r="W41" s="786"/>
      <c r="X41" s="786"/>
      <c r="Y41" s="794" t="s">
        <v>367</v>
      </c>
      <c r="Z41" s="795"/>
      <c r="AA41" s="795"/>
      <c r="AB41" s="795"/>
      <c r="AC41" s="795"/>
      <c r="AD41" s="795"/>
      <c r="AE41" s="795"/>
      <c r="AF41" s="795"/>
      <c r="AG41" s="795"/>
      <c r="AH41" s="795"/>
      <c r="AI41" s="795"/>
      <c r="AJ41" s="804"/>
      <c r="AK41" s="829"/>
      <c r="AL41" s="830"/>
      <c r="AM41" s="830"/>
      <c r="AN41" s="830"/>
      <c r="AO41" s="831"/>
      <c r="AP41" s="3"/>
    </row>
    <row r="42" spans="2:46" ht="14.25" customHeight="1" x14ac:dyDescent="0.15">
      <c r="B42" s="488"/>
      <c r="C42" s="764"/>
      <c r="D42" s="762"/>
      <c r="E42" s="762"/>
      <c r="F42" s="762"/>
      <c r="G42" s="762"/>
      <c r="H42" s="762"/>
      <c r="I42" s="762"/>
      <c r="J42" s="763"/>
      <c r="K42" s="786" t="s">
        <v>178</v>
      </c>
      <c r="L42" s="821"/>
      <c r="M42" s="821"/>
      <c r="N42" s="821"/>
      <c r="O42" s="821"/>
      <c r="P42" s="821"/>
      <c r="Q42" s="821"/>
      <c r="R42" s="821"/>
      <c r="S42" s="821"/>
      <c r="T42" s="821"/>
      <c r="U42" s="821"/>
      <c r="V42" s="821"/>
      <c r="W42" s="821"/>
      <c r="X42" s="821"/>
      <c r="Y42" s="821"/>
      <c r="Z42" s="821"/>
      <c r="AA42" s="821"/>
      <c r="AB42" s="821"/>
      <c r="AC42" s="821"/>
      <c r="AD42" s="821"/>
      <c r="AE42" s="821"/>
      <c r="AF42" s="821"/>
      <c r="AG42" s="821"/>
      <c r="AH42" s="821"/>
      <c r="AI42" s="821"/>
      <c r="AJ42" s="821"/>
      <c r="AK42" s="821"/>
      <c r="AL42" s="821"/>
      <c r="AM42" s="821"/>
      <c r="AN42" s="821"/>
      <c r="AO42" s="821"/>
      <c r="AP42" s="3"/>
    </row>
    <row r="43" spans="2:46" ht="14.25" customHeight="1" x14ac:dyDescent="0.15">
      <c r="B43" s="488"/>
      <c r="C43" s="764"/>
      <c r="D43" s="762"/>
      <c r="E43" s="762"/>
      <c r="F43" s="762"/>
      <c r="G43" s="762"/>
      <c r="H43" s="762"/>
      <c r="I43" s="762"/>
      <c r="J43" s="763"/>
      <c r="K43" s="786"/>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3"/>
    </row>
    <row r="44" spans="2:46" ht="12" customHeight="1" x14ac:dyDescent="0.15">
      <c r="B44" s="488"/>
      <c r="C44" s="764"/>
      <c r="D44" s="762"/>
      <c r="E44" s="762"/>
      <c r="F44" s="762"/>
      <c r="G44" s="762"/>
      <c r="H44" s="762"/>
      <c r="I44" s="762"/>
      <c r="J44" s="763"/>
      <c r="K44" s="822" t="s">
        <v>499</v>
      </c>
      <c r="L44" s="822"/>
      <c r="M44" s="822"/>
      <c r="N44" s="822"/>
      <c r="O44" s="822"/>
      <c r="P44" s="822"/>
      <c r="Q44" s="822"/>
      <c r="R44" s="822"/>
      <c r="S44" s="822"/>
      <c r="T44" s="822"/>
      <c r="U44" s="822"/>
      <c r="V44" s="822"/>
      <c r="W44" s="822"/>
      <c r="X44" s="822"/>
      <c r="Y44" s="822"/>
      <c r="Z44" s="822"/>
      <c r="AA44" s="822"/>
      <c r="AB44" s="822"/>
      <c r="AC44" s="822"/>
      <c r="AD44" s="822"/>
      <c r="AE44" s="822"/>
      <c r="AF44" s="822"/>
      <c r="AG44" s="822"/>
      <c r="AH44" s="822"/>
      <c r="AI44" s="822"/>
      <c r="AJ44" s="822"/>
      <c r="AK44" s="822"/>
      <c r="AL44" s="822"/>
      <c r="AM44" s="822"/>
      <c r="AN44" s="822"/>
      <c r="AO44" s="822"/>
      <c r="AP44" s="3"/>
    </row>
    <row r="45" spans="2:46" ht="12" customHeight="1" x14ac:dyDescent="0.15">
      <c r="B45" s="488"/>
      <c r="C45" s="764"/>
      <c r="D45" s="762"/>
      <c r="E45" s="762"/>
      <c r="F45" s="762"/>
      <c r="G45" s="762"/>
      <c r="H45" s="762"/>
      <c r="I45" s="762"/>
      <c r="J45" s="763"/>
      <c r="K45" s="809" t="s">
        <v>550</v>
      </c>
      <c r="L45" s="809"/>
      <c r="M45" s="809"/>
      <c r="N45" s="809"/>
      <c r="O45" s="809"/>
      <c r="P45" s="809"/>
      <c r="Q45" s="809"/>
      <c r="R45" s="809"/>
      <c r="S45" s="809"/>
      <c r="T45" s="809"/>
      <c r="U45" s="809"/>
      <c r="V45" s="809"/>
      <c r="W45" s="809"/>
      <c r="X45" s="809"/>
      <c r="Y45" s="809"/>
      <c r="Z45" s="809"/>
      <c r="AA45" s="809"/>
      <c r="AB45" s="809"/>
      <c r="AC45" s="809"/>
      <c r="AD45" s="809"/>
      <c r="AE45" s="809"/>
      <c r="AF45" s="809"/>
      <c r="AG45" s="809"/>
      <c r="AH45" s="809"/>
      <c r="AI45" s="809"/>
      <c r="AJ45" s="809"/>
      <c r="AK45" s="809"/>
      <c r="AL45" s="809"/>
      <c r="AM45" s="809"/>
      <c r="AN45" s="809"/>
      <c r="AO45" s="809"/>
      <c r="AP45" s="3"/>
    </row>
    <row r="46" spans="2:46" ht="12" customHeight="1" x14ac:dyDescent="0.15">
      <c r="B46" s="488"/>
      <c r="C46" s="764"/>
      <c r="D46" s="762"/>
      <c r="E46" s="762"/>
      <c r="F46" s="762"/>
      <c r="G46" s="762"/>
      <c r="H46" s="762"/>
      <c r="I46" s="762"/>
      <c r="J46" s="763"/>
      <c r="K46" s="197" t="s">
        <v>500</v>
      </c>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8"/>
      <c r="AJ46" s="198"/>
      <c r="AK46" s="198"/>
      <c r="AL46" s="198"/>
      <c r="AM46" s="198"/>
      <c r="AN46" s="198"/>
      <c r="AO46" s="199"/>
      <c r="AP46" s="3"/>
    </row>
    <row r="47" spans="2:46" ht="12" customHeight="1" x14ac:dyDescent="0.15">
      <c r="B47" s="488"/>
      <c r="C47" s="764"/>
      <c r="D47" s="762"/>
      <c r="E47" s="762"/>
      <c r="F47" s="762"/>
      <c r="G47" s="762"/>
      <c r="H47" s="762"/>
      <c r="I47" s="762"/>
      <c r="J47" s="763"/>
      <c r="K47" s="197" t="s">
        <v>501</v>
      </c>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9"/>
      <c r="AP47" s="3"/>
    </row>
    <row r="48" spans="2:46" ht="12" customHeight="1" x14ac:dyDescent="0.15">
      <c r="B48" s="488"/>
      <c r="C48" s="764"/>
      <c r="D48" s="762"/>
      <c r="E48" s="762"/>
      <c r="F48" s="762"/>
      <c r="G48" s="762"/>
      <c r="H48" s="762"/>
      <c r="I48" s="762"/>
      <c r="J48" s="763"/>
      <c r="K48" s="810" t="s">
        <v>502</v>
      </c>
      <c r="L48" s="811"/>
      <c r="M48" s="811"/>
      <c r="N48" s="811"/>
      <c r="O48" s="811"/>
      <c r="P48" s="811"/>
      <c r="Q48" s="811"/>
      <c r="R48" s="811"/>
      <c r="S48" s="811"/>
      <c r="T48" s="811"/>
      <c r="U48" s="811"/>
      <c r="V48" s="811"/>
      <c r="W48" s="811"/>
      <c r="X48" s="811"/>
      <c r="Y48" s="811"/>
      <c r="Z48" s="811"/>
      <c r="AA48" s="811"/>
      <c r="AB48" s="811"/>
      <c r="AC48" s="811"/>
      <c r="AD48" s="811"/>
      <c r="AE48" s="811"/>
      <c r="AF48" s="811"/>
      <c r="AG48" s="811"/>
      <c r="AH48" s="811"/>
      <c r="AI48" s="811"/>
      <c r="AJ48" s="811"/>
      <c r="AK48" s="811"/>
      <c r="AL48" s="811"/>
      <c r="AM48" s="811"/>
      <c r="AN48" s="811"/>
      <c r="AO48" s="812"/>
      <c r="AP48" s="3"/>
    </row>
    <row r="49" spans="2:86" ht="12" customHeight="1" x14ac:dyDescent="0.15">
      <c r="B49" s="473"/>
      <c r="C49" s="765"/>
      <c r="D49" s="766"/>
      <c r="E49" s="766"/>
      <c r="F49" s="766"/>
      <c r="G49" s="766"/>
      <c r="H49" s="766"/>
      <c r="I49" s="766"/>
      <c r="J49" s="767"/>
      <c r="K49" s="813"/>
      <c r="L49" s="814"/>
      <c r="M49" s="814"/>
      <c r="N49" s="814"/>
      <c r="O49" s="814"/>
      <c r="P49" s="814"/>
      <c r="Q49" s="814"/>
      <c r="R49" s="814"/>
      <c r="S49" s="814"/>
      <c r="T49" s="814"/>
      <c r="U49" s="814"/>
      <c r="V49" s="814"/>
      <c r="W49" s="814"/>
      <c r="X49" s="814"/>
      <c r="Y49" s="814"/>
      <c r="Z49" s="814"/>
      <c r="AA49" s="814"/>
      <c r="AB49" s="814"/>
      <c r="AC49" s="814"/>
      <c r="AD49" s="814"/>
      <c r="AE49" s="814"/>
      <c r="AF49" s="814"/>
      <c r="AG49" s="814"/>
      <c r="AH49" s="814"/>
      <c r="AI49" s="814"/>
      <c r="AJ49" s="814"/>
      <c r="AK49" s="814"/>
      <c r="AL49" s="814"/>
      <c r="AM49" s="814"/>
      <c r="AN49" s="814"/>
      <c r="AO49" s="815"/>
      <c r="AP49" s="3"/>
    </row>
    <row r="50" spans="2:86" s="7" customFormat="1" ht="12" customHeight="1" x14ac:dyDescent="0.15">
      <c r="B50" s="3" t="s">
        <v>554</v>
      </c>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3"/>
      <c r="BP50" s="163"/>
      <c r="BQ50" s="163"/>
      <c r="BR50" s="163"/>
      <c r="BS50" s="163"/>
      <c r="BT50" s="163"/>
      <c r="BU50" s="163"/>
      <c r="BV50" s="163"/>
      <c r="BW50" s="163"/>
      <c r="BX50" s="163"/>
      <c r="BY50" s="163"/>
      <c r="BZ50" s="163"/>
      <c r="CA50" s="163"/>
      <c r="CB50" s="163"/>
      <c r="CC50" s="163"/>
      <c r="CD50" s="163"/>
      <c r="CE50" s="163"/>
      <c r="CF50" s="163"/>
      <c r="CG50" s="163"/>
      <c r="CH50" s="163"/>
    </row>
    <row r="51" spans="2:86" ht="12" customHeight="1" x14ac:dyDescent="0.15">
      <c r="B51" s="3" t="s">
        <v>551</v>
      </c>
    </row>
    <row r="52" spans="2:86" ht="12" customHeight="1" x14ac:dyDescent="0.15">
      <c r="B52" s="3" t="s">
        <v>552</v>
      </c>
    </row>
    <row r="53" spans="2:86" ht="12" customHeight="1" x14ac:dyDescent="0.15">
      <c r="B53" s="3" t="s">
        <v>503</v>
      </c>
    </row>
    <row r="54" spans="2:86" ht="12" customHeight="1" x14ac:dyDescent="0.15">
      <c r="B54" s="3" t="s">
        <v>553</v>
      </c>
    </row>
    <row r="55" spans="2:86" ht="12" customHeight="1" x14ac:dyDescent="0.15">
      <c r="B55" s="3" t="s">
        <v>504</v>
      </c>
    </row>
    <row r="56" spans="2:86" x14ac:dyDescent="0.15">
      <c r="B56" s="3" t="s">
        <v>568</v>
      </c>
    </row>
  </sheetData>
  <mergeCells count="263">
    <mergeCell ref="K48:AO48"/>
    <mergeCell ref="K49:AO49"/>
    <mergeCell ref="O41:X41"/>
    <mergeCell ref="Y41:AJ41"/>
    <mergeCell ref="K42:K43"/>
    <mergeCell ref="L42:AO43"/>
    <mergeCell ref="K44:AO44"/>
    <mergeCell ref="K45:AO45"/>
    <mergeCell ref="AA39:AB39"/>
    <mergeCell ref="AE39:AF39"/>
    <mergeCell ref="AI39:AJ39"/>
    <mergeCell ref="K35:K41"/>
    <mergeCell ref="L35:X35"/>
    <mergeCell ref="Y35:AB35"/>
    <mergeCell ref="AK35:AO35"/>
    <mergeCell ref="AS39:AT39"/>
    <mergeCell ref="O40:X40"/>
    <mergeCell ref="Y40:AB40"/>
    <mergeCell ref="AC40:AF40"/>
    <mergeCell ref="AG40:AJ40"/>
    <mergeCell ref="AQ40:AT40"/>
    <mergeCell ref="AG37:AJ37"/>
    <mergeCell ref="AS37:AT37"/>
    <mergeCell ref="L38:N41"/>
    <mergeCell ref="O38:X38"/>
    <mergeCell ref="AA38:AB38"/>
    <mergeCell ref="AE38:AF38"/>
    <mergeCell ref="AI38:AJ38"/>
    <mergeCell ref="AQ38:AR38"/>
    <mergeCell ref="AS38:AT38"/>
    <mergeCell ref="O39:X39"/>
    <mergeCell ref="L36:N37"/>
    <mergeCell ref="O36:X36"/>
    <mergeCell ref="AK36:AO41"/>
    <mergeCell ref="O37:X37"/>
    <mergeCell ref="Y37:AB37"/>
    <mergeCell ref="AC37:AF37"/>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9"/>
    <mergeCell ref="C6:J49"/>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 ref="L27:M27"/>
    <mergeCell ref="N27:O27"/>
    <mergeCell ref="P27:Q27"/>
    <mergeCell ref="R27:T27"/>
    <mergeCell ref="U27:V27"/>
    <mergeCell ref="W27:X27"/>
    <mergeCell ref="AK27:AO27"/>
    <mergeCell ref="L28:M28"/>
    <mergeCell ref="N28:O28"/>
    <mergeCell ref="P28:Q28"/>
    <mergeCell ref="R28:T28"/>
    <mergeCell ref="U28:V28"/>
    <mergeCell ref="W28:X28"/>
    <mergeCell ref="AK28:AO28"/>
    <mergeCell ref="L29:M29"/>
    <mergeCell ref="N29:O29"/>
    <mergeCell ref="P29:Q29"/>
    <mergeCell ref="R29:T29"/>
    <mergeCell ref="U29:V29"/>
    <mergeCell ref="W29:X29"/>
    <mergeCell ref="AK29:AO29"/>
    <mergeCell ref="L30:M30"/>
    <mergeCell ref="N30:O30"/>
    <mergeCell ref="P30:Q30"/>
    <mergeCell ref="R30:T30"/>
    <mergeCell ref="U30:V30"/>
    <mergeCell ref="W30:X30"/>
    <mergeCell ref="AK30:AO30"/>
  </mergeCells>
  <phoneticPr fontId="8"/>
  <conditionalFormatting sqref="Y11:AB34 AG11:AJ34">
    <cfRule type="expression" dxfId="83" priority="3">
      <formula>$AQ11=2</formula>
    </cfRule>
  </conditionalFormatting>
  <conditionalFormatting sqref="Y11:AF34">
    <cfRule type="expression" dxfId="82" priority="2">
      <formula>$AQ11=3</formula>
    </cfRule>
  </conditionalFormatting>
  <conditionalFormatting sqref="AC11:AJ34">
    <cfRule type="expression" dxfId="81" priority="1">
      <formula>$AQ11=1</formula>
    </cfRule>
  </conditionalFormatting>
  <dataValidations count="1">
    <dataValidation type="list" allowBlank="1" showInputMessage="1" showErrorMessage="1" sqref="R11:T34 N11:O34" xr:uid="{0EBEE90F-BB45-44DD-8F4C-8BA7092983A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4861B97-2734-4CD3-A4BB-77286D593319}">
          <x14:formula1>
            <xm:f>'(参考)リスト'!$F$16:$F$21</xm:f>
          </x14:formula1>
          <xm:sqref>W11:X34</xm:sqref>
        </x14:dataValidation>
        <x14:dataValidation type="list" allowBlank="1" showInputMessage="1" showErrorMessage="1" xr:uid="{77AACED6-75BA-41AA-81E4-A71F8189A7F4}">
          <x14:formula1>
            <xm:f>'(参考)リスト'!$B$16:$B$20</xm:f>
          </x14:formula1>
          <xm:sqref>L11:M34</xm:sqref>
        </x14:dataValidation>
        <x14:dataValidation type="list" allowBlank="1" showInputMessage="1" showErrorMessage="1" xr:uid="{1A6244CB-3A51-4896-8B5C-F2CA9B61DED3}">
          <x14:formula1>
            <xm:f>'(参考)リスト'!$G$16:$G$20</xm:f>
          </x14:formula1>
          <xm:sqref>U11:V34</xm:sqref>
        </x14:dataValidation>
        <x14:dataValidation type="list" allowBlank="1" showInputMessage="1" showErrorMessage="1" xr:uid="{4DC1B453-6283-4044-A669-6E8CEC9A3C25}">
          <x14:formula1>
            <xm:f>'(参考)リスト'!$D$16:$D$18</xm:f>
          </x14:formula1>
          <xm:sqref>P11:Q34</xm:sqref>
        </x14:dataValidation>
      </x14:dataValidations>
    </ext>
  </extLst>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FBDF3-3DFC-4002-997A-A27A13173CE0}">
  <dimension ref="B1:CH52"/>
  <sheetViews>
    <sheetView showGridLines="0" showZeros="0" view="pageBreakPreview" zoomScale="90" zoomScaleNormal="100" zoomScaleSheetLayoutView="90" workbookViewId="0">
      <selection activeCell="P20" sqref="P20:Q2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S082</v>
      </c>
      <c r="AW5" s="164">
        <f>R7</f>
        <v>10.1</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769</v>
      </c>
      <c r="O7" s="795"/>
      <c r="P7" s="791" t="s">
        <v>475</v>
      </c>
      <c r="Q7" s="793"/>
      <c r="R7" s="796">
        <v>10.1</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511</v>
      </c>
      <c r="O11" s="803"/>
      <c r="P11" s="802" t="s">
        <v>352</v>
      </c>
      <c r="Q11" s="803"/>
      <c r="R11" s="274" t="s">
        <v>352</v>
      </c>
      <c r="S11" s="274"/>
      <c r="T11" s="274"/>
      <c r="U11" s="794" t="s">
        <v>782</v>
      </c>
      <c r="V11" s="804"/>
      <c r="W11" s="794" t="s">
        <v>790</v>
      </c>
      <c r="X11" s="795"/>
      <c r="Y11" s="196"/>
      <c r="Z11" s="195"/>
      <c r="AA11" s="195"/>
      <c r="AB11" s="195"/>
      <c r="AC11" s="224"/>
      <c r="AD11" s="224"/>
      <c r="AE11" s="224"/>
      <c r="AF11" s="224"/>
      <c r="AG11" s="224"/>
      <c r="AH11" s="224"/>
      <c r="AI11" s="224"/>
      <c r="AJ11" s="224"/>
      <c r="AK11" s="787" t="s">
        <v>1292</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509</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1287</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350</v>
      </c>
      <c r="M14" s="803"/>
      <c r="N14" s="802" t="s">
        <v>373</v>
      </c>
      <c r="O14" s="803"/>
      <c r="P14" s="802" t="s">
        <v>351</v>
      </c>
      <c r="Q14" s="803"/>
      <c r="R14" s="274" t="s">
        <v>559</v>
      </c>
      <c r="S14" s="274"/>
      <c r="T14" s="274"/>
      <c r="U14" s="794" t="s">
        <v>782</v>
      </c>
      <c r="V14" s="804"/>
      <c r="W14" s="794" t="s">
        <v>1304</v>
      </c>
      <c r="X14" s="795"/>
      <c r="Y14" s="196"/>
      <c r="Z14" s="195"/>
      <c r="AA14" s="195"/>
      <c r="AB14" s="195"/>
      <c r="AC14" s="224"/>
      <c r="AD14" s="224"/>
      <c r="AE14" s="224"/>
      <c r="AF14" s="224"/>
      <c r="AG14" s="224"/>
      <c r="AH14" s="224"/>
      <c r="AI14" s="224"/>
      <c r="AJ14" s="224"/>
      <c r="AK14" s="805" t="s">
        <v>795</v>
      </c>
      <c r="AL14" s="806"/>
      <c r="AM14" s="806"/>
      <c r="AN14" s="807"/>
      <c r="AO14" s="808"/>
      <c r="AP14" s="3"/>
      <c r="AQ14" s="223">
        <f t="shared" si="5"/>
        <v>2</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1">
    <dataValidation type="list" allowBlank="1" showInputMessage="1" showErrorMessage="1" sqref="R11:T30 N11:O30" xr:uid="{CD730B1C-5BC5-405F-A58B-C984E58B505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BC3BE9D-BB1A-4ABE-96BF-3C85D93DE7A4}">
          <x14:formula1>
            <xm:f>'(参考)リスト'!$D$16:$D$18</xm:f>
          </x14:formula1>
          <xm:sqref>P11:Q30</xm:sqref>
        </x14:dataValidation>
        <x14:dataValidation type="list" allowBlank="1" showInputMessage="1" showErrorMessage="1" xr:uid="{13D4DF24-021C-4791-9D0D-9736A9B269AD}">
          <x14:formula1>
            <xm:f>'(参考)リスト'!$G$16:$G$20</xm:f>
          </x14:formula1>
          <xm:sqref>U11:V30</xm:sqref>
        </x14:dataValidation>
        <x14:dataValidation type="list" allowBlank="1" showInputMessage="1" showErrorMessage="1" xr:uid="{EA9870B1-E3F7-477D-8E0E-4AC5621F8A53}">
          <x14:formula1>
            <xm:f>'(参考)リスト'!$B$16:$B$20</xm:f>
          </x14:formula1>
          <xm:sqref>L11:M30</xm:sqref>
        </x14:dataValidation>
        <x14:dataValidation type="list" allowBlank="1" showInputMessage="1" showErrorMessage="1" xr:uid="{CD5619C1-8C9E-4575-9336-E636332C7BF9}">
          <x14:formula1>
            <xm:f>'(参考)リスト'!$F$16:$F$21</xm:f>
          </x14:formula1>
          <xm:sqref>W11:X30</xm:sqref>
        </x14:dataValidation>
      </x14:dataValidations>
    </ext>
  </extLst>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FE0B9-3F20-4872-965F-475A50C97309}">
  <dimension ref="B1:CH52"/>
  <sheetViews>
    <sheetView showGridLines="0" showZeros="0" view="pageBreakPreview" zoomScale="90" zoomScaleNormal="100" zoomScaleSheetLayoutView="90" workbookViewId="0">
      <selection activeCell="U28" sqref="U28:V2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S083</v>
      </c>
      <c r="AW5" s="164">
        <f>R7</f>
        <v>10.8</v>
      </c>
      <c r="AX5" s="165">
        <f>+Y32</f>
        <v>0</v>
      </c>
      <c r="AY5" s="165">
        <f>+Z32</f>
        <v>0</v>
      </c>
      <c r="AZ5" s="165">
        <f>+AA32</f>
        <v>0</v>
      </c>
      <c r="BA5" s="165">
        <f t="shared" ref="BA5" si="0">+AB32</f>
        <v>0</v>
      </c>
      <c r="BB5" s="165">
        <f>+AC32</f>
        <v>0</v>
      </c>
      <c r="BC5" s="165">
        <f t="shared" ref="BC5:BI5" si="1">+AD32</f>
        <v>0</v>
      </c>
      <c r="BD5" s="165">
        <f t="shared" si="1"/>
        <v>2</v>
      </c>
      <c r="BE5" s="165">
        <f t="shared" si="1"/>
        <v>0</v>
      </c>
      <c r="BF5" s="165">
        <f t="shared" si="1"/>
        <v>0</v>
      </c>
      <c r="BG5" s="165">
        <f t="shared" si="1"/>
        <v>0</v>
      </c>
      <c r="BH5" s="165">
        <f t="shared" si="1"/>
        <v>0</v>
      </c>
      <c r="BI5" s="165">
        <f t="shared" si="1"/>
        <v>2</v>
      </c>
      <c r="BJ5" s="165" t="str">
        <f>+Y35</f>
        <v/>
      </c>
      <c r="BK5" s="165" t="str">
        <f t="shared" ref="BK5" si="2">+Z35</f>
        <v/>
      </c>
      <c r="BL5" s="165" t="str">
        <f>+AA35</f>
        <v/>
      </c>
      <c r="BM5" s="165">
        <f>+AC35</f>
        <v>0</v>
      </c>
      <c r="BN5" s="165">
        <f t="shared" ref="BN5:BO5" si="3">+AD35</f>
        <v>0</v>
      </c>
      <c r="BO5" s="165">
        <f t="shared" si="3"/>
        <v>2</v>
      </c>
      <c r="BP5" s="165">
        <f>+AG35</f>
        <v>0</v>
      </c>
      <c r="BQ5" s="165">
        <f>+AH35</f>
        <v>0</v>
      </c>
      <c r="BR5" s="165">
        <f>+AI35</f>
        <v>2</v>
      </c>
      <c r="BS5" s="190" t="str">
        <f>+Y36</f>
        <v>Ⅰ</v>
      </c>
      <c r="BT5" s="190" t="str">
        <f>+AC36</f>
        <v>Ⅱ</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0.29000000000000004</v>
      </c>
      <c r="CD5" s="168">
        <f t="shared" si="4"/>
        <v>0</v>
      </c>
      <c r="CE5" s="168">
        <f t="shared" si="4"/>
        <v>0</v>
      </c>
      <c r="CF5" s="168">
        <f t="shared" si="4"/>
        <v>0</v>
      </c>
      <c r="CG5" s="168">
        <f t="shared" si="4"/>
        <v>0</v>
      </c>
      <c r="CH5" s="168">
        <f t="shared" si="4"/>
        <v>6.75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768</v>
      </c>
      <c r="O7" s="795"/>
      <c r="P7" s="791" t="s">
        <v>475</v>
      </c>
      <c r="Q7" s="793"/>
      <c r="R7" s="796">
        <v>10.8</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1597</v>
      </c>
      <c r="O13" s="803"/>
      <c r="P13" s="802" t="s">
        <v>1589</v>
      </c>
      <c r="Q13" s="803"/>
      <c r="R13" s="274" t="s">
        <v>1589</v>
      </c>
      <c r="S13" s="274"/>
      <c r="T13" s="274"/>
      <c r="U13" s="794" t="s">
        <v>782</v>
      </c>
      <c r="V13" s="804"/>
      <c r="W13" s="794" t="s">
        <v>790</v>
      </c>
      <c r="X13" s="795"/>
      <c r="Y13" s="196"/>
      <c r="Z13" s="195"/>
      <c r="AA13" s="195"/>
      <c r="AB13" s="195"/>
      <c r="AC13" s="224"/>
      <c r="AD13" s="224"/>
      <c r="AE13" s="224"/>
      <c r="AF13" s="224"/>
      <c r="AG13" s="224"/>
      <c r="AH13" s="224"/>
      <c r="AI13" s="224"/>
      <c r="AJ13" s="224">
        <v>2.5</v>
      </c>
      <c r="AK13" s="805" t="s">
        <v>1458</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1597</v>
      </c>
      <c r="O14" s="803"/>
      <c r="P14" s="802" t="s">
        <v>1595</v>
      </c>
      <c r="Q14" s="803"/>
      <c r="R14" s="274" t="s">
        <v>1609</v>
      </c>
      <c r="S14" s="274"/>
      <c r="T14" s="274"/>
      <c r="U14" s="794" t="s">
        <v>782</v>
      </c>
      <c r="V14" s="804"/>
      <c r="W14" s="794" t="s">
        <v>790</v>
      </c>
      <c r="X14" s="795"/>
      <c r="Y14" s="196"/>
      <c r="Z14" s="195"/>
      <c r="AA14" s="195"/>
      <c r="AB14" s="195"/>
      <c r="AC14" s="224"/>
      <c r="AD14" s="224"/>
      <c r="AE14" s="224"/>
      <c r="AF14" s="224"/>
      <c r="AG14" s="224"/>
      <c r="AH14" s="224"/>
      <c r="AI14" s="224"/>
      <c r="AJ14" s="224"/>
      <c r="AK14" s="787" t="s">
        <v>1608</v>
      </c>
      <c r="AL14" s="788"/>
      <c r="AM14" s="788"/>
      <c r="AN14" s="846"/>
      <c r="AO14" s="847"/>
      <c r="AP14" s="3"/>
      <c r="AQ14" s="223">
        <f t="shared" si="5"/>
        <v>1</v>
      </c>
    </row>
    <row r="15" spans="2:86" ht="12" customHeight="1" x14ac:dyDescent="0.15">
      <c r="B15" s="488"/>
      <c r="C15" s="764"/>
      <c r="D15" s="762"/>
      <c r="E15" s="762"/>
      <c r="F15" s="762"/>
      <c r="G15" s="762"/>
      <c r="H15" s="762"/>
      <c r="I15" s="762"/>
      <c r="J15" s="763"/>
      <c r="K15" s="241">
        <v>5</v>
      </c>
      <c r="L15" s="802" t="s">
        <v>1591</v>
      </c>
      <c r="M15" s="803"/>
      <c r="N15" s="802" t="s">
        <v>1610</v>
      </c>
      <c r="O15" s="803"/>
      <c r="P15" s="802" t="s">
        <v>1599</v>
      </c>
      <c r="Q15" s="803"/>
      <c r="R15" s="274" t="s">
        <v>1613</v>
      </c>
      <c r="S15" s="274"/>
      <c r="T15" s="274"/>
      <c r="U15" s="794" t="s">
        <v>782</v>
      </c>
      <c r="V15" s="804"/>
      <c r="W15" s="794" t="s">
        <v>781</v>
      </c>
      <c r="X15" s="795"/>
      <c r="Y15" s="196"/>
      <c r="Z15" s="195"/>
      <c r="AA15" s="195"/>
      <c r="AB15" s="195"/>
      <c r="AC15" s="224"/>
      <c r="AD15" s="224"/>
      <c r="AE15" s="224">
        <v>7.0000000000000007E-2</v>
      </c>
      <c r="AF15" s="224"/>
      <c r="AG15" s="224"/>
      <c r="AH15" s="224"/>
      <c r="AI15" s="224"/>
      <c r="AJ15" s="224"/>
      <c r="AK15" s="805" t="s">
        <v>1624</v>
      </c>
      <c r="AL15" s="806"/>
      <c r="AM15" s="806"/>
      <c r="AN15" s="807"/>
      <c r="AO15" s="808"/>
      <c r="AP15" s="3"/>
      <c r="AQ15" s="223">
        <f t="shared" si="5"/>
        <v>2</v>
      </c>
    </row>
    <row r="16" spans="2:86" ht="12" customHeight="1" x14ac:dyDescent="0.15">
      <c r="B16" s="488"/>
      <c r="C16" s="764"/>
      <c r="D16" s="762"/>
      <c r="E16" s="762"/>
      <c r="F16" s="762"/>
      <c r="G16" s="762"/>
      <c r="H16" s="762"/>
      <c r="I16" s="762"/>
      <c r="J16" s="763"/>
      <c r="K16" s="241">
        <v>6</v>
      </c>
      <c r="L16" s="802" t="s">
        <v>1591</v>
      </c>
      <c r="M16" s="803"/>
      <c r="N16" s="802" t="s">
        <v>1610</v>
      </c>
      <c r="O16" s="803"/>
      <c r="P16" s="802" t="s">
        <v>1589</v>
      </c>
      <c r="Q16" s="803"/>
      <c r="R16" s="274" t="s">
        <v>1589</v>
      </c>
      <c r="S16" s="274"/>
      <c r="T16" s="274"/>
      <c r="U16" s="794" t="s">
        <v>782</v>
      </c>
      <c r="V16" s="804"/>
      <c r="W16" s="794" t="s">
        <v>790</v>
      </c>
      <c r="X16" s="795"/>
      <c r="Y16" s="196"/>
      <c r="Z16" s="195"/>
      <c r="AA16" s="195"/>
      <c r="AB16" s="195"/>
      <c r="AC16" s="224"/>
      <c r="AD16" s="224"/>
      <c r="AE16" s="224"/>
      <c r="AF16" s="224"/>
      <c r="AG16" s="224"/>
      <c r="AH16" s="224"/>
      <c r="AI16" s="224"/>
      <c r="AJ16" s="224">
        <v>4.25</v>
      </c>
      <c r="AK16" s="805" t="s">
        <v>1458</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1591</v>
      </c>
      <c r="M17" s="803"/>
      <c r="N17" s="802" t="s">
        <v>1625</v>
      </c>
      <c r="O17" s="803"/>
      <c r="P17" s="802" t="s">
        <v>1599</v>
      </c>
      <c r="Q17" s="803"/>
      <c r="R17" s="274" t="s">
        <v>1613</v>
      </c>
      <c r="S17" s="274"/>
      <c r="T17" s="274"/>
      <c r="U17" s="794" t="s">
        <v>782</v>
      </c>
      <c r="V17" s="804"/>
      <c r="W17" s="794" t="s">
        <v>781</v>
      </c>
      <c r="X17" s="795"/>
      <c r="Y17" s="196"/>
      <c r="Z17" s="195"/>
      <c r="AA17" s="195"/>
      <c r="AB17" s="195"/>
      <c r="AC17" s="224"/>
      <c r="AD17" s="224"/>
      <c r="AE17" s="224">
        <v>0.22</v>
      </c>
      <c r="AF17" s="224"/>
      <c r="AG17" s="224"/>
      <c r="AH17" s="224"/>
      <c r="AI17" s="224"/>
      <c r="AJ17" s="224"/>
      <c r="AK17" s="805" t="s">
        <v>1624</v>
      </c>
      <c r="AL17" s="806"/>
      <c r="AM17" s="806"/>
      <c r="AN17" s="807"/>
      <c r="AO17" s="808"/>
      <c r="AP17" s="3"/>
      <c r="AQ17" s="223">
        <f t="shared" si="5"/>
        <v>2</v>
      </c>
    </row>
    <row r="18" spans="2:43" ht="12" customHeight="1" x14ac:dyDescent="0.15">
      <c r="B18" s="488"/>
      <c r="C18" s="764"/>
      <c r="D18" s="762"/>
      <c r="E18" s="762"/>
      <c r="F18" s="762"/>
      <c r="G18" s="762"/>
      <c r="H18" s="762"/>
      <c r="I18" s="762"/>
      <c r="J18" s="763"/>
      <c r="K18" s="241">
        <v>8</v>
      </c>
      <c r="L18" s="802" t="s">
        <v>561</v>
      </c>
      <c r="M18" s="803"/>
      <c r="N18" s="802" t="s">
        <v>509</v>
      </c>
      <c r="O18" s="803"/>
      <c r="P18" s="802" t="s">
        <v>352</v>
      </c>
      <c r="Q18" s="803"/>
      <c r="R18" s="274" t="s">
        <v>352</v>
      </c>
      <c r="S18" s="274"/>
      <c r="T18" s="274"/>
      <c r="U18" s="794" t="s">
        <v>1304</v>
      </c>
      <c r="V18" s="804"/>
      <c r="W18" s="794" t="s">
        <v>776</v>
      </c>
      <c r="X18" s="795"/>
      <c r="Y18" s="196"/>
      <c r="Z18" s="195"/>
      <c r="AA18" s="195"/>
      <c r="AB18" s="195"/>
      <c r="AC18" s="224"/>
      <c r="AD18" s="224"/>
      <c r="AE18" s="224"/>
      <c r="AF18" s="224"/>
      <c r="AG18" s="224"/>
      <c r="AH18" s="224"/>
      <c r="AI18" s="224"/>
      <c r="AJ18" s="224"/>
      <c r="AK18" s="787" t="s">
        <v>1287</v>
      </c>
      <c r="AL18" s="788"/>
      <c r="AM18" s="788"/>
      <c r="AN18" s="789"/>
      <c r="AO18" s="790"/>
      <c r="AP18" s="3"/>
      <c r="AQ18" s="223">
        <f t="shared" si="5"/>
        <v>3</v>
      </c>
    </row>
    <row r="19" spans="2:43" ht="12" customHeight="1" x14ac:dyDescent="0.15">
      <c r="B19" s="488"/>
      <c r="C19" s="764"/>
      <c r="D19" s="762"/>
      <c r="E19" s="762"/>
      <c r="F19" s="762"/>
      <c r="G19" s="762"/>
      <c r="H19" s="762"/>
      <c r="I19" s="762"/>
      <c r="J19" s="763"/>
      <c r="K19" s="241">
        <v>9</v>
      </c>
      <c r="L19" s="802" t="s">
        <v>561</v>
      </c>
      <c r="M19" s="803"/>
      <c r="N19" s="802" t="s">
        <v>509</v>
      </c>
      <c r="O19" s="803"/>
      <c r="P19" s="802" t="s">
        <v>352</v>
      </c>
      <c r="Q19" s="803"/>
      <c r="R19" s="274" t="s">
        <v>352</v>
      </c>
      <c r="S19" s="274"/>
      <c r="T19" s="274"/>
      <c r="U19" s="794" t="s">
        <v>782</v>
      </c>
      <c r="V19" s="804"/>
      <c r="W19" s="794" t="s">
        <v>776</v>
      </c>
      <c r="X19" s="795"/>
      <c r="Y19" s="196"/>
      <c r="Z19" s="195"/>
      <c r="AA19" s="195"/>
      <c r="AB19" s="195"/>
      <c r="AC19" s="224"/>
      <c r="AD19" s="224"/>
      <c r="AE19" s="224"/>
      <c r="AF19" s="224"/>
      <c r="AG19" s="224"/>
      <c r="AH19" s="224"/>
      <c r="AI19" s="224"/>
      <c r="AJ19" s="224"/>
      <c r="AK19" s="787" t="s">
        <v>1287</v>
      </c>
      <c r="AL19" s="788"/>
      <c r="AM19" s="788"/>
      <c r="AN19" s="789"/>
      <c r="AO19" s="790"/>
      <c r="AP19" s="3"/>
      <c r="AQ19" s="223">
        <f t="shared" si="5"/>
        <v>3</v>
      </c>
    </row>
    <row r="20" spans="2:43" ht="12" customHeight="1" x14ac:dyDescent="0.15">
      <c r="B20" s="488"/>
      <c r="C20" s="764"/>
      <c r="D20" s="762"/>
      <c r="E20" s="762"/>
      <c r="F20" s="762"/>
      <c r="G20" s="762"/>
      <c r="H20" s="762"/>
      <c r="I20" s="762"/>
      <c r="J20" s="763"/>
      <c r="K20" s="241">
        <v>10</v>
      </c>
      <c r="L20" s="802" t="s">
        <v>350</v>
      </c>
      <c r="M20" s="803"/>
      <c r="N20" s="802" t="s">
        <v>375</v>
      </c>
      <c r="O20" s="803"/>
      <c r="P20" s="802" t="s">
        <v>352</v>
      </c>
      <c r="Q20" s="803"/>
      <c r="R20" s="274" t="s">
        <v>359</v>
      </c>
      <c r="S20" s="274"/>
      <c r="T20" s="274"/>
      <c r="U20" s="794" t="s">
        <v>1304</v>
      </c>
      <c r="V20" s="804"/>
      <c r="W20" s="794" t="s">
        <v>1304</v>
      </c>
      <c r="X20" s="795"/>
      <c r="Y20" s="196"/>
      <c r="Z20" s="195"/>
      <c r="AA20" s="195"/>
      <c r="AB20" s="195"/>
      <c r="AC20" s="224"/>
      <c r="AD20" s="224"/>
      <c r="AE20" s="224"/>
      <c r="AF20" s="224"/>
      <c r="AG20" s="224"/>
      <c r="AH20" s="224"/>
      <c r="AI20" s="224"/>
      <c r="AJ20" s="224"/>
      <c r="AK20" s="805" t="s">
        <v>1423</v>
      </c>
      <c r="AL20" s="806"/>
      <c r="AM20" s="806"/>
      <c r="AN20" s="807"/>
      <c r="AO20" s="808"/>
      <c r="AP20" s="3"/>
      <c r="AQ20" s="223">
        <f t="shared" si="5"/>
        <v>3</v>
      </c>
    </row>
    <row r="21" spans="2:43" ht="12" customHeight="1" x14ac:dyDescent="0.15">
      <c r="B21" s="488"/>
      <c r="C21" s="764"/>
      <c r="D21" s="762"/>
      <c r="E21" s="762"/>
      <c r="F21" s="762"/>
      <c r="G21" s="762"/>
      <c r="H21" s="762"/>
      <c r="I21" s="762"/>
      <c r="J21" s="763"/>
      <c r="K21" s="241">
        <v>11</v>
      </c>
      <c r="L21" s="802" t="s">
        <v>350</v>
      </c>
      <c r="M21" s="803"/>
      <c r="N21" s="802" t="s">
        <v>375</v>
      </c>
      <c r="O21" s="803"/>
      <c r="P21" s="802" t="s">
        <v>352</v>
      </c>
      <c r="Q21" s="803"/>
      <c r="R21" s="274" t="s">
        <v>359</v>
      </c>
      <c r="S21" s="274"/>
      <c r="T21" s="274"/>
      <c r="U21" s="794" t="s">
        <v>1304</v>
      </c>
      <c r="V21" s="804"/>
      <c r="W21" s="794" t="s">
        <v>1304</v>
      </c>
      <c r="X21" s="795"/>
      <c r="Y21" s="196"/>
      <c r="Z21" s="195"/>
      <c r="AA21" s="195"/>
      <c r="AB21" s="195"/>
      <c r="AC21" s="224"/>
      <c r="AD21" s="224"/>
      <c r="AE21" s="224"/>
      <c r="AF21" s="224"/>
      <c r="AG21" s="224"/>
      <c r="AH21" s="224"/>
      <c r="AI21" s="224"/>
      <c r="AJ21" s="224"/>
      <c r="AK21" s="805" t="s">
        <v>1411</v>
      </c>
      <c r="AL21" s="806"/>
      <c r="AM21" s="806"/>
      <c r="AN21" s="807"/>
      <c r="AO21" s="808"/>
      <c r="AP21" s="3"/>
      <c r="AQ21" s="223">
        <f t="shared" si="5"/>
        <v>3</v>
      </c>
    </row>
    <row r="22" spans="2:43" ht="12" customHeight="1" x14ac:dyDescent="0.15">
      <c r="B22" s="488"/>
      <c r="C22" s="764"/>
      <c r="D22" s="762"/>
      <c r="E22" s="762"/>
      <c r="F22" s="762"/>
      <c r="G22" s="762"/>
      <c r="H22" s="762"/>
      <c r="I22" s="762"/>
      <c r="J22" s="763"/>
      <c r="K22" s="241">
        <v>12</v>
      </c>
      <c r="L22" s="802" t="s">
        <v>350</v>
      </c>
      <c r="M22" s="803"/>
      <c r="N22" s="802" t="s">
        <v>376</v>
      </c>
      <c r="O22" s="803"/>
      <c r="P22" s="802" t="s">
        <v>351</v>
      </c>
      <c r="Q22" s="803"/>
      <c r="R22" s="274" t="s">
        <v>559</v>
      </c>
      <c r="S22" s="274"/>
      <c r="T22" s="274"/>
      <c r="U22" s="794" t="s">
        <v>782</v>
      </c>
      <c r="V22" s="804"/>
      <c r="W22" s="794" t="s">
        <v>1304</v>
      </c>
      <c r="X22" s="795"/>
      <c r="Y22" s="196"/>
      <c r="Z22" s="195"/>
      <c r="AA22" s="195"/>
      <c r="AB22" s="195"/>
      <c r="AC22" s="224"/>
      <c r="AD22" s="224"/>
      <c r="AE22" s="224"/>
      <c r="AF22" s="224"/>
      <c r="AG22" s="224"/>
      <c r="AH22" s="224"/>
      <c r="AI22" s="224"/>
      <c r="AJ22" s="224"/>
      <c r="AK22" s="805" t="s">
        <v>1312</v>
      </c>
      <c r="AL22" s="806"/>
      <c r="AM22" s="806"/>
      <c r="AN22" s="807"/>
      <c r="AO22" s="808"/>
      <c r="AP22" s="3"/>
      <c r="AQ22" s="223">
        <f t="shared" si="5"/>
        <v>2</v>
      </c>
    </row>
    <row r="23" spans="2:43" ht="12" customHeight="1" x14ac:dyDescent="0.15">
      <c r="B23" s="488"/>
      <c r="C23" s="764"/>
      <c r="D23" s="762"/>
      <c r="E23" s="762"/>
      <c r="F23" s="762"/>
      <c r="G23" s="762"/>
      <c r="H23" s="762"/>
      <c r="I23" s="762"/>
      <c r="J23" s="763"/>
      <c r="K23" s="241">
        <v>13</v>
      </c>
      <c r="L23" s="802" t="s">
        <v>350</v>
      </c>
      <c r="M23" s="803"/>
      <c r="N23" s="802" t="s">
        <v>375</v>
      </c>
      <c r="O23" s="803"/>
      <c r="P23" s="802" t="s">
        <v>352</v>
      </c>
      <c r="Q23" s="803"/>
      <c r="R23" s="274" t="s">
        <v>359</v>
      </c>
      <c r="S23" s="274"/>
      <c r="T23" s="274"/>
      <c r="U23" s="794" t="s">
        <v>1304</v>
      </c>
      <c r="V23" s="804"/>
      <c r="W23" s="794" t="s">
        <v>1304</v>
      </c>
      <c r="X23" s="795"/>
      <c r="Y23" s="196"/>
      <c r="Z23" s="195"/>
      <c r="AA23" s="195"/>
      <c r="AB23" s="195"/>
      <c r="AC23" s="224"/>
      <c r="AD23" s="224"/>
      <c r="AE23" s="224"/>
      <c r="AF23" s="224"/>
      <c r="AG23" s="224"/>
      <c r="AH23" s="224"/>
      <c r="AI23" s="224"/>
      <c r="AJ23" s="224"/>
      <c r="AK23" s="805" t="s">
        <v>1424</v>
      </c>
      <c r="AL23" s="806"/>
      <c r="AM23" s="806"/>
      <c r="AN23" s="807"/>
      <c r="AO23" s="808"/>
      <c r="AP23" s="3"/>
      <c r="AQ23" s="223">
        <f t="shared" si="5"/>
        <v>3</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0.29000000000000004</v>
      </c>
      <c r="AF31" s="225">
        <f t="shared" si="6"/>
        <v>0</v>
      </c>
      <c r="AG31" s="225">
        <f t="shared" si="6"/>
        <v>0</v>
      </c>
      <c r="AH31" s="225">
        <f t="shared" si="6"/>
        <v>0</v>
      </c>
      <c r="AI31" s="225">
        <f t="shared" si="6"/>
        <v>0</v>
      </c>
      <c r="AJ31" s="225">
        <f t="shared" si="6"/>
        <v>6.75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2</v>
      </c>
      <c r="AF32" s="196">
        <f t="shared" si="7"/>
        <v>0</v>
      </c>
      <c r="AG32" s="196">
        <f t="shared" si="7"/>
        <v>0</v>
      </c>
      <c r="AH32" s="196">
        <f t="shared" si="7"/>
        <v>0</v>
      </c>
      <c r="AI32" s="196">
        <f t="shared" si="7"/>
        <v>0</v>
      </c>
      <c r="AJ32" s="196">
        <f t="shared" si="7"/>
        <v>2</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Ⅱa</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2</v>
      </c>
      <c r="AF35" s="817"/>
      <c r="AG35" s="196">
        <f>AG32</f>
        <v>0</v>
      </c>
      <c r="AH35" s="196">
        <f>AH32</f>
        <v>0</v>
      </c>
      <c r="AI35" s="816">
        <f>AI32+AJ32</f>
        <v>2</v>
      </c>
      <c r="AJ35" s="817"/>
      <c r="AK35" s="826"/>
      <c r="AL35" s="827"/>
      <c r="AM35" s="827"/>
      <c r="AN35" s="827"/>
      <c r="AO35" s="828"/>
      <c r="AP35" s="3"/>
      <c r="AQ35" s="165">
        <f>+Y32+AC35+AG35</f>
        <v>0</v>
      </c>
      <c r="AR35" s="165">
        <f>+Z32+AD35+AH35</f>
        <v>0</v>
      </c>
      <c r="AS35" s="743">
        <f>+AS34+AE35+AI35</f>
        <v>4</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1">
    <dataValidation type="list" allowBlank="1" showInputMessage="1" showErrorMessage="1" sqref="R11:T30 N11:O30" xr:uid="{38FC5559-C8E9-44DC-8AD3-B398DDD3FD2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389CEA2-849F-4C11-91A0-6CF796068EC2}">
          <x14:formula1>
            <xm:f>'(参考)リスト'!$F$16:$F$21</xm:f>
          </x14:formula1>
          <xm:sqref>W11:X30</xm:sqref>
        </x14:dataValidation>
        <x14:dataValidation type="list" allowBlank="1" showInputMessage="1" showErrorMessage="1" xr:uid="{5890B9CE-529A-4DFD-B0E6-5B6BF5ADD805}">
          <x14:formula1>
            <xm:f>'(参考)リスト'!$B$16:$B$20</xm:f>
          </x14:formula1>
          <xm:sqref>L11:M30</xm:sqref>
        </x14:dataValidation>
        <x14:dataValidation type="list" allowBlank="1" showInputMessage="1" showErrorMessage="1" xr:uid="{6C15B609-9CC2-4B17-9874-307C978048B9}">
          <x14:formula1>
            <xm:f>'(参考)リスト'!$G$16:$G$20</xm:f>
          </x14:formula1>
          <xm:sqref>U11:V30</xm:sqref>
        </x14:dataValidation>
        <x14:dataValidation type="list" allowBlank="1" showInputMessage="1" showErrorMessage="1" xr:uid="{A289D6F6-CAF6-4B8A-BBC0-9FCB2DBA8573}">
          <x14:formula1>
            <xm:f>'(参考)リスト'!$D$16:$D$18</xm:f>
          </x14:formula1>
          <xm:sqref>P11:Q30</xm:sqref>
        </x14:dataValidation>
      </x14:dataValidations>
    </ext>
  </extLst>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6D133-A3D8-45ED-A1B9-9D3EBEEC2DE0}">
  <dimension ref="B1:CH52"/>
  <sheetViews>
    <sheetView showGridLines="0" showZeros="0" view="pageBreakPreview" zoomScale="90" zoomScaleNormal="100" zoomScaleSheetLayoutView="90" workbookViewId="0">
      <selection activeCell="Y30" sqref="Y3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S084</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7</v>
      </c>
      <c r="BJ5" s="165" t="str">
        <f>+Y35</f>
        <v/>
      </c>
      <c r="BK5" s="165" t="str">
        <f t="shared" ref="BK5" si="2">+Z35</f>
        <v/>
      </c>
      <c r="BL5" s="165" t="str">
        <f>+AA35</f>
        <v/>
      </c>
      <c r="BM5" s="165">
        <f>+AC35</f>
        <v>0</v>
      </c>
      <c r="BN5" s="165">
        <f t="shared" ref="BN5:BO5" si="3">+AD35</f>
        <v>0</v>
      </c>
      <c r="BO5" s="165">
        <f t="shared" si="3"/>
        <v>0</v>
      </c>
      <c r="BP5" s="165">
        <f>+AG35</f>
        <v>0</v>
      </c>
      <c r="BQ5" s="165">
        <f>+AH35</f>
        <v>0</v>
      </c>
      <c r="BR5" s="165">
        <f>+AI35</f>
        <v>7</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19.099999999999998</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767</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846</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510</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846</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510</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846</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1597</v>
      </c>
      <c r="O15" s="803"/>
      <c r="P15" s="802" t="s">
        <v>1595</v>
      </c>
      <c r="Q15" s="803"/>
      <c r="R15" s="274" t="s">
        <v>1609</v>
      </c>
      <c r="S15" s="274"/>
      <c r="T15" s="274"/>
      <c r="U15" s="794" t="s">
        <v>782</v>
      </c>
      <c r="V15" s="804"/>
      <c r="W15" s="794" t="s">
        <v>790</v>
      </c>
      <c r="X15" s="795"/>
      <c r="Y15" s="196"/>
      <c r="Z15" s="195"/>
      <c r="AA15" s="195"/>
      <c r="AB15" s="195"/>
      <c r="AC15" s="224"/>
      <c r="AD15" s="224"/>
      <c r="AE15" s="224"/>
      <c r="AF15" s="224"/>
      <c r="AG15" s="224"/>
      <c r="AH15" s="224"/>
      <c r="AI15" s="224"/>
      <c r="AJ15" s="224"/>
      <c r="AK15" s="787" t="s">
        <v>1608</v>
      </c>
      <c r="AL15" s="788"/>
      <c r="AM15" s="788"/>
      <c r="AN15" s="846"/>
      <c r="AO15" s="847"/>
      <c r="AP15" s="3"/>
      <c r="AQ15" s="223">
        <f t="shared" si="5"/>
        <v>1</v>
      </c>
    </row>
    <row r="16" spans="2:86" ht="12" customHeight="1" x14ac:dyDescent="0.15">
      <c r="B16" s="488"/>
      <c r="C16" s="764"/>
      <c r="D16" s="762"/>
      <c r="E16" s="762"/>
      <c r="F16" s="762"/>
      <c r="G16" s="762"/>
      <c r="H16" s="762"/>
      <c r="I16" s="762"/>
      <c r="J16" s="763"/>
      <c r="K16" s="241">
        <v>6</v>
      </c>
      <c r="L16" s="802" t="s">
        <v>1591</v>
      </c>
      <c r="M16" s="803"/>
      <c r="N16" s="802" t="s">
        <v>1597</v>
      </c>
      <c r="O16" s="803"/>
      <c r="P16" s="802" t="s">
        <v>1589</v>
      </c>
      <c r="Q16" s="803"/>
      <c r="R16" s="274" t="s">
        <v>1589</v>
      </c>
      <c r="S16" s="274"/>
      <c r="T16" s="274"/>
      <c r="U16" s="794" t="s">
        <v>782</v>
      </c>
      <c r="V16" s="804"/>
      <c r="W16" s="794" t="s">
        <v>790</v>
      </c>
      <c r="X16" s="795"/>
      <c r="Y16" s="196"/>
      <c r="Z16" s="195"/>
      <c r="AA16" s="195"/>
      <c r="AB16" s="195"/>
      <c r="AC16" s="224"/>
      <c r="AD16" s="224"/>
      <c r="AE16" s="224"/>
      <c r="AF16" s="224"/>
      <c r="AG16" s="224"/>
      <c r="AH16" s="224"/>
      <c r="AI16" s="224"/>
      <c r="AJ16" s="224">
        <v>2.35</v>
      </c>
      <c r="AK16" s="787" t="s">
        <v>1458</v>
      </c>
      <c r="AL16" s="788"/>
      <c r="AM16" s="788"/>
      <c r="AN16" s="846"/>
      <c r="AO16" s="847"/>
      <c r="AP16" s="3"/>
      <c r="AQ16" s="223">
        <f t="shared" si="5"/>
        <v>3</v>
      </c>
    </row>
    <row r="17" spans="2:43" ht="12" customHeight="1" x14ac:dyDescent="0.15">
      <c r="B17" s="488"/>
      <c r="C17" s="764"/>
      <c r="D17" s="762"/>
      <c r="E17" s="762"/>
      <c r="F17" s="762"/>
      <c r="G17" s="762"/>
      <c r="H17" s="762"/>
      <c r="I17" s="762"/>
      <c r="J17" s="763"/>
      <c r="K17" s="241">
        <v>7</v>
      </c>
      <c r="L17" s="802" t="s">
        <v>1591</v>
      </c>
      <c r="M17" s="803"/>
      <c r="N17" s="802" t="s">
        <v>1597</v>
      </c>
      <c r="O17" s="803"/>
      <c r="P17" s="802" t="s">
        <v>1589</v>
      </c>
      <c r="Q17" s="803"/>
      <c r="R17" s="274" t="s">
        <v>1589</v>
      </c>
      <c r="S17" s="274"/>
      <c r="T17" s="274"/>
      <c r="U17" s="794" t="s">
        <v>782</v>
      </c>
      <c r="V17" s="804"/>
      <c r="W17" s="794" t="s">
        <v>790</v>
      </c>
      <c r="X17" s="795"/>
      <c r="Y17" s="196"/>
      <c r="Z17" s="195"/>
      <c r="AA17" s="195"/>
      <c r="AB17" s="195"/>
      <c r="AC17" s="224"/>
      <c r="AD17" s="224"/>
      <c r="AE17" s="224"/>
      <c r="AF17" s="224"/>
      <c r="AG17" s="224"/>
      <c r="AH17" s="224"/>
      <c r="AI17" s="224"/>
      <c r="AJ17" s="224">
        <v>1.8</v>
      </c>
      <c r="AK17" s="805" t="s">
        <v>1458</v>
      </c>
      <c r="AL17" s="806"/>
      <c r="AM17" s="806"/>
      <c r="AN17" s="807"/>
      <c r="AO17" s="808"/>
      <c r="AP17" s="3"/>
      <c r="AQ17" s="223">
        <f t="shared" si="5"/>
        <v>3</v>
      </c>
    </row>
    <row r="18" spans="2:43" ht="12" customHeight="1" x14ac:dyDescent="0.15">
      <c r="B18" s="488"/>
      <c r="C18" s="764"/>
      <c r="D18" s="762"/>
      <c r="E18" s="762"/>
      <c r="F18" s="762"/>
      <c r="G18" s="762"/>
      <c r="H18" s="762"/>
      <c r="I18" s="762"/>
      <c r="J18" s="763"/>
      <c r="K18" s="241">
        <v>8</v>
      </c>
      <c r="L18" s="802" t="s">
        <v>1591</v>
      </c>
      <c r="M18" s="803"/>
      <c r="N18" s="802" t="s">
        <v>1597</v>
      </c>
      <c r="O18" s="803"/>
      <c r="P18" s="802" t="s">
        <v>1589</v>
      </c>
      <c r="Q18" s="803"/>
      <c r="R18" s="274" t="s">
        <v>1589</v>
      </c>
      <c r="S18" s="274"/>
      <c r="T18" s="274"/>
      <c r="U18" s="794" t="s">
        <v>782</v>
      </c>
      <c r="V18" s="804"/>
      <c r="W18" s="794" t="s">
        <v>790</v>
      </c>
      <c r="X18" s="795"/>
      <c r="Y18" s="196"/>
      <c r="Z18" s="195"/>
      <c r="AA18" s="195"/>
      <c r="AB18" s="195"/>
      <c r="AC18" s="224"/>
      <c r="AD18" s="224"/>
      <c r="AE18" s="224"/>
      <c r="AF18" s="224"/>
      <c r="AG18" s="224"/>
      <c r="AH18" s="224"/>
      <c r="AI18" s="224"/>
      <c r="AJ18" s="224">
        <v>2.25</v>
      </c>
      <c r="AK18" s="805" t="s">
        <v>1458</v>
      </c>
      <c r="AL18" s="806"/>
      <c r="AM18" s="806"/>
      <c r="AN18" s="807"/>
      <c r="AO18" s="808"/>
      <c r="AP18" s="3"/>
      <c r="AQ18" s="223">
        <f t="shared" si="5"/>
        <v>3</v>
      </c>
    </row>
    <row r="19" spans="2:43" ht="12" customHeight="1" x14ac:dyDescent="0.15">
      <c r="B19" s="488"/>
      <c r="C19" s="764"/>
      <c r="D19" s="762"/>
      <c r="E19" s="762"/>
      <c r="F19" s="762"/>
      <c r="G19" s="762"/>
      <c r="H19" s="762"/>
      <c r="I19" s="762"/>
      <c r="J19" s="763"/>
      <c r="K19" s="241">
        <v>9</v>
      </c>
      <c r="L19" s="802" t="s">
        <v>1591</v>
      </c>
      <c r="M19" s="803"/>
      <c r="N19" s="802" t="s">
        <v>1592</v>
      </c>
      <c r="O19" s="803"/>
      <c r="P19" s="802" t="s">
        <v>1589</v>
      </c>
      <c r="Q19" s="803"/>
      <c r="R19" s="274" t="s">
        <v>1589</v>
      </c>
      <c r="S19" s="274"/>
      <c r="T19" s="274"/>
      <c r="U19" s="794" t="s">
        <v>782</v>
      </c>
      <c r="V19" s="804"/>
      <c r="W19" s="794" t="s">
        <v>790</v>
      </c>
      <c r="X19" s="795"/>
      <c r="Y19" s="196"/>
      <c r="Z19" s="195"/>
      <c r="AA19" s="195"/>
      <c r="AB19" s="195"/>
      <c r="AC19" s="224"/>
      <c r="AD19" s="224"/>
      <c r="AE19" s="224"/>
      <c r="AF19" s="224"/>
      <c r="AG19" s="224"/>
      <c r="AH19" s="224"/>
      <c r="AI19" s="224"/>
      <c r="AJ19" s="224">
        <v>4.3</v>
      </c>
      <c r="AK19" s="805" t="s">
        <v>1458</v>
      </c>
      <c r="AL19" s="806"/>
      <c r="AM19" s="806"/>
      <c r="AN19" s="807"/>
      <c r="AO19" s="808"/>
      <c r="AP19" s="3"/>
      <c r="AQ19" s="223">
        <f t="shared" si="5"/>
        <v>3</v>
      </c>
    </row>
    <row r="20" spans="2:43" ht="12" customHeight="1" x14ac:dyDescent="0.15">
      <c r="B20" s="488"/>
      <c r="C20" s="764"/>
      <c r="D20" s="762"/>
      <c r="E20" s="762"/>
      <c r="F20" s="762"/>
      <c r="G20" s="762"/>
      <c r="H20" s="762"/>
      <c r="I20" s="762"/>
      <c r="J20" s="763"/>
      <c r="K20" s="241">
        <v>10</v>
      </c>
      <c r="L20" s="802" t="s">
        <v>561</v>
      </c>
      <c r="M20" s="803"/>
      <c r="N20" s="802" t="s">
        <v>513</v>
      </c>
      <c r="O20" s="803"/>
      <c r="P20" s="802" t="s">
        <v>352</v>
      </c>
      <c r="Q20" s="803"/>
      <c r="R20" s="274" t="s">
        <v>352</v>
      </c>
      <c r="S20" s="274"/>
      <c r="T20" s="274"/>
      <c r="U20" s="794" t="s">
        <v>782</v>
      </c>
      <c r="V20" s="804"/>
      <c r="W20" s="794" t="s">
        <v>776</v>
      </c>
      <c r="X20" s="795"/>
      <c r="Y20" s="196"/>
      <c r="Z20" s="195"/>
      <c r="AA20" s="195"/>
      <c r="AB20" s="195"/>
      <c r="AC20" s="224"/>
      <c r="AD20" s="224"/>
      <c r="AE20" s="224"/>
      <c r="AF20" s="224"/>
      <c r="AG20" s="224"/>
      <c r="AH20" s="224"/>
      <c r="AI20" s="224"/>
      <c r="AJ20" s="224"/>
      <c r="AK20" s="787" t="s">
        <v>846</v>
      </c>
      <c r="AL20" s="788"/>
      <c r="AM20" s="788"/>
      <c r="AN20" s="789"/>
      <c r="AO20" s="790"/>
      <c r="AP20" s="3"/>
      <c r="AQ20" s="223">
        <f t="shared" si="5"/>
        <v>3</v>
      </c>
    </row>
    <row r="21" spans="2:43" ht="12" customHeight="1" x14ac:dyDescent="0.15">
      <c r="B21" s="488"/>
      <c r="C21" s="764"/>
      <c r="D21" s="762"/>
      <c r="E21" s="762"/>
      <c r="F21" s="762"/>
      <c r="G21" s="762"/>
      <c r="H21" s="762"/>
      <c r="I21" s="762"/>
      <c r="J21" s="763"/>
      <c r="K21" s="241">
        <v>11</v>
      </c>
      <c r="L21" s="802" t="s">
        <v>561</v>
      </c>
      <c r="M21" s="803"/>
      <c r="N21" s="802" t="s">
        <v>511</v>
      </c>
      <c r="O21" s="803"/>
      <c r="P21" s="802" t="s">
        <v>352</v>
      </c>
      <c r="Q21" s="803"/>
      <c r="R21" s="274" t="s">
        <v>352</v>
      </c>
      <c r="S21" s="274"/>
      <c r="T21" s="274"/>
      <c r="U21" s="794" t="s">
        <v>782</v>
      </c>
      <c r="V21" s="804"/>
      <c r="W21" s="794" t="s">
        <v>776</v>
      </c>
      <c r="X21" s="795"/>
      <c r="Y21" s="196"/>
      <c r="Z21" s="195"/>
      <c r="AA21" s="195"/>
      <c r="AB21" s="195"/>
      <c r="AC21" s="224"/>
      <c r="AD21" s="224"/>
      <c r="AE21" s="224"/>
      <c r="AF21" s="224"/>
      <c r="AG21" s="224"/>
      <c r="AH21" s="224"/>
      <c r="AI21" s="224"/>
      <c r="AJ21" s="224"/>
      <c r="AK21" s="787" t="s">
        <v>846</v>
      </c>
      <c r="AL21" s="788"/>
      <c r="AM21" s="788"/>
      <c r="AN21" s="789"/>
      <c r="AO21" s="790"/>
      <c r="AP21" s="3"/>
      <c r="AQ21" s="223">
        <f t="shared" si="5"/>
        <v>3</v>
      </c>
    </row>
    <row r="22" spans="2:43" ht="12" customHeight="1" x14ac:dyDescent="0.15">
      <c r="B22" s="488"/>
      <c r="C22" s="764"/>
      <c r="D22" s="762"/>
      <c r="E22" s="762"/>
      <c r="F22" s="762"/>
      <c r="G22" s="762"/>
      <c r="H22" s="762"/>
      <c r="I22" s="762"/>
      <c r="J22" s="763"/>
      <c r="K22" s="241">
        <v>12</v>
      </c>
      <c r="L22" s="802" t="s">
        <v>561</v>
      </c>
      <c r="M22" s="803"/>
      <c r="N22" s="802" t="s">
        <v>511</v>
      </c>
      <c r="O22" s="803"/>
      <c r="P22" s="802" t="s">
        <v>361</v>
      </c>
      <c r="Q22" s="803"/>
      <c r="R22" s="274" t="s">
        <v>355</v>
      </c>
      <c r="S22" s="274"/>
      <c r="T22" s="274"/>
      <c r="U22" s="794" t="s">
        <v>782</v>
      </c>
      <c r="V22" s="804"/>
      <c r="W22" s="794" t="s">
        <v>790</v>
      </c>
      <c r="X22" s="795"/>
      <c r="Y22" s="196"/>
      <c r="Z22" s="195"/>
      <c r="AA22" s="195"/>
      <c r="AB22" s="195"/>
      <c r="AC22" s="224"/>
      <c r="AD22" s="224"/>
      <c r="AE22" s="224"/>
      <c r="AF22" s="224"/>
      <c r="AG22" s="224"/>
      <c r="AH22" s="224"/>
      <c r="AI22" s="224"/>
      <c r="AJ22" s="224"/>
      <c r="AK22" s="787" t="s">
        <v>1352</v>
      </c>
      <c r="AL22" s="788"/>
      <c r="AM22" s="788"/>
      <c r="AN22" s="846"/>
      <c r="AO22" s="847"/>
      <c r="AP22" s="3"/>
      <c r="AQ22" s="223">
        <f t="shared" si="5"/>
        <v>1</v>
      </c>
    </row>
    <row r="23" spans="2:43" ht="12" customHeight="1" x14ac:dyDescent="0.15">
      <c r="B23" s="488"/>
      <c r="C23" s="764"/>
      <c r="D23" s="762"/>
      <c r="E23" s="762"/>
      <c r="F23" s="762"/>
      <c r="G23" s="762"/>
      <c r="H23" s="762"/>
      <c r="I23" s="762"/>
      <c r="J23" s="763"/>
      <c r="K23" s="241">
        <v>13</v>
      </c>
      <c r="L23" s="802" t="s">
        <v>561</v>
      </c>
      <c r="M23" s="803"/>
      <c r="N23" s="802" t="s">
        <v>511</v>
      </c>
      <c r="O23" s="803"/>
      <c r="P23" s="802" t="s">
        <v>352</v>
      </c>
      <c r="Q23" s="803"/>
      <c r="R23" s="274" t="s">
        <v>352</v>
      </c>
      <c r="S23" s="274"/>
      <c r="T23" s="274"/>
      <c r="U23" s="794" t="s">
        <v>782</v>
      </c>
      <c r="V23" s="804"/>
      <c r="W23" s="794" t="s">
        <v>790</v>
      </c>
      <c r="X23" s="795"/>
      <c r="Y23" s="196"/>
      <c r="Z23" s="195"/>
      <c r="AA23" s="195"/>
      <c r="AB23" s="195"/>
      <c r="AC23" s="224"/>
      <c r="AD23" s="224"/>
      <c r="AE23" s="224"/>
      <c r="AF23" s="224"/>
      <c r="AG23" s="224"/>
      <c r="AH23" s="224"/>
      <c r="AI23" s="224"/>
      <c r="AJ23" s="224">
        <v>2.25</v>
      </c>
      <c r="AK23" s="805" t="s">
        <v>1287</v>
      </c>
      <c r="AL23" s="806"/>
      <c r="AM23" s="806"/>
      <c r="AN23" s="807"/>
      <c r="AO23" s="808"/>
      <c r="AP23" s="3"/>
      <c r="AQ23" s="223">
        <f t="shared" si="5"/>
        <v>3</v>
      </c>
    </row>
    <row r="24" spans="2:43" ht="12" customHeight="1" x14ac:dyDescent="0.15">
      <c r="B24" s="488"/>
      <c r="C24" s="764"/>
      <c r="D24" s="762"/>
      <c r="E24" s="762"/>
      <c r="F24" s="762"/>
      <c r="G24" s="762"/>
      <c r="H24" s="762"/>
      <c r="I24" s="762"/>
      <c r="J24" s="763"/>
      <c r="K24" s="241">
        <v>14</v>
      </c>
      <c r="L24" s="802" t="s">
        <v>561</v>
      </c>
      <c r="M24" s="803"/>
      <c r="N24" s="802" t="s">
        <v>515</v>
      </c>
      <c r="O24" s="803"/>
      <c r="P24" s="802" t="s">
        <v>352</v>
      </c>
      <c r="Q24" s="803"/>
      <c r="R24" s="274" t="s">
        <v>352</v>
      </c>
      <c r="S24" s="274"/>
      <c r="T24" s="274"/>
      <c r="U24" s="794" t="s">
        <v>782</v>
      </c>
      <c r="V24" s="804"/>
      <c r="W24" s="794" t="s">
        <v>790</v>
      </c>
      <c r="X24" s="795"/>
      <c r="Y24" s="196"/>
      <c r="Z24" s="195"/>
      <c r="AA24" s="195"/>
      <c r="AB24" s="195"/>
      <c r="AC24" s="224"/>
      <c r="AD24" s="224"/>
      <c r="AE24" s="224"/>
      <c r="AF24" s="224"/>
      <c r="AG24" s="224"/>
      <c r="AH24" s="224"/>
      <c r="AI24" s="224"/>
      <c r="AJ24" s="224">
        <v>3.9</v>
      </c>
      <c r="AK24" s="805" t="s">
        <v>1287</v>
      </c>
      <c r="AL24" s="806"/>
      <c r="AM24" s="806"/>
      <c r="AN24" s="807"/>
      <c r="AO24" s="808"/>
      <c r="AP24" s="3"/>
      <c r="AQ24" s="223">
        <f t="shared" si="5"/>
        <v>3</v>
      </c>
    </row>
    <row r="25" spans="2:43" ht="12" customHeight="1" x14ac:dyDescent="0.15">
      <c r="B25" s="488"/>
      <c r="C25" s="764"/>
      <c r="D25" s="762"/>
      <c r="E25" s="762"/>
      <c r="F25" s="762"/>
      <c r="G25" s="762"/>
      <c r="H25" s="762"/>
      <c r="I25" s="762"/>
      <c r="J25" s="763"/>
      <c r="K25" s="241">
        <v>15</v>
      </c>
      <c r="L25" s="802" t="s">
        <v>561</v>
      </c>
      <c r="M25" s="803"/>
      <c r="N25" s="802" t="s">
        <v>511</v>
      </c>
      <c r="O25" s="803"/>
      <c r="P25" s="802" t="s">
        <v>352</v>
      </c>
      <c r="Q25" s="803"/>
      <c r="R25" s="274" t="s">
        <v>352</v>
      </c>
      <c r="S25" s="274"/>
      <c r="T25" s="274"/>
      <c r="U25" s="794" t="s">
        <v>782</v>
      </c>
      <c r="V25" s="804"/>
      <c r="W25" s="794" t="s">
        <v>790</v>
      </c>
      <c r="X25" s="795"/>
      <c r="Y25" s="196"/>
      <c r="Z25" s="195"/>
      <c r="AA25" s="195"/>
      <c r="AB25" s="195"/>
      <c r="AC25" s="224"/>
      <c r="AD25" s="224"/>
      <c r="AE25" s="224"/>
      <c r="AF25" s="224"/>
      <c r="AG25" s="224"/>
      <c r="AH25" s="224"/>
      <c r="AI25" s="224"/>
      <c r="AJ25" s="224">
        <v>2.25</v>
      </c>
      <c r="AK25" s="805" t="s">
        <v>1287</v>
      </c>
      <c r="AL25" s="806"/>
      <c r="AM25" s="806"/>
      <c r="AN25" s="807"/>
      <c r="AO25" s="808"/>
      <c r="AP25" s="3"/>
      <c r="AQ25" s="223">
        <f t="shared" si="5"/>
        <v>3</v>
      </c>
    </row>
    <row r="26" spans="2:43" ht="12" customHeight="1" x14ac:dyDescent="0.15">
      <c r="B26" s="488"/>
      <c r="C26" s="764"/>
      <c r="D26" s="762"/>
      <c r="E26" s="762"/>
      <c r="F26" s="762"/>
      <c r="G26" s="762"/>
      <c r="H26" s="762"/>
      <c r="I26" s="762"/>
      <c r="J26" s="763"/>
      <c r="K26" s="241">
        <v>16</v>
      </c>
      <c r="L26" s="802" t="s">
        <v>561</v>
      </c>
      <c r="M26" s="803"/>
      <c r="N26" s="802" t="s">
        <v>509</v>
      </c>
      <c r="O26" s="803"/>
      <c r="P26" s="802" t="s">
        <v>352</v>
      </c>
      <c r="Q26" s="803"/>
      <c r="R26" s="274" t="s">
        <v>352</v>
      </c>
      <c r="S26" s="274"/>
      <c r="T26" s="274"/>
      <c r="U26" s="794" t="s">
        <v>782</v>
      </c>
      <c r="V26" s="804"/>
      <c r="W26" s="794" t="s">
        <v>776</v>
      </c>
      <c r="X26" s="795"/>
      <c r="Y26" s="196"/>
      <c r="Z26" s="195"/>
      <c r="AA26" s="195"/>
      <c r="AB26" s="195"/>
      <c r="AC26" s="224"/>
      <c r="AD26" s="224"/>
      <c r="AE26" s="224"/>
      <c r="AF26" s="224"/>
      <c r="AG26" s="224"/>
      <c r="AH26" s="224"/>
      <c r="AI26" s="224"/>
      <c r="AJ26" s="224"/>
      <c r="AK26" s="805" t="s">
        <v>846</v>
      </c>
      <c r="AL26" s="806"/>
      <c r="AM26" s="806"/>
      <c r="AN26" s="807"/>
      <c r="AO26" s="808"/>
      <c r="AP26" s="3"/>
      <c r="AQ26" s="223">
        <f t="shared" si="5"/>
        <v>3</v>
      </c>
    </row>
    <row r="27" spans="2:43" ht="12" customHeight="1" x14ac:dyDescent="0.15">
      <c r="B27" s="488"/>
      <c r="C27" s="764"/>
      <c r="D27" s="762"/>
      <c r="E27" s="762"/>
      <c r="F27" s="762"/>
      <c r="G27" s="762"/>
      <c r="H27" s="762"/>
      <c r="I27" s="762"/>
      <c r="J27" s="763"/>
      <c r="K27" s="241">
        <v>17</v>
      </c>
      <c r="L27" s="802" t="s">
        <v>561</v>
      </c>
      <c r="M27" s="803"/>
      <c r="N27" s="802" t="s">
        <v>509</v>
      </c>
      <c r="O27" s="803"/>
      <c r="P27" s="802" t="s">
        <v>352</v>
      </c>
      <c r="Q27" s="803"/>
      <c r="R27" s="274" t="s">
        <v>352</v>
      </c>
      <c r="S27" s="274"/>
      <c r="T27" s="274"/>
      <c r="U27" s="794" t="s">
        <v>782</v>
      </c>
      <c r="V27" s="804"/>
      <c r="W27" s="794" t="s">
        <v>776</v>
      </c>
      <c r="X27" s="795"/>
      <c r="Y27" s="196"/>
      <c r="Z27" s="195"/>
      <c r="AA27" s="195"/>
      <c r="AB27" s="195"/>
      <c r="AC27" s="224"/>
      <c r="AD27" s="224"/>
      <c r="AE27" s="224"/>
      <c r="AF27" s="224"/>
      <c r="AG27" s="224"/>
      <c r="AH27" s="224"/>
      <c r="AI27" s="224"/>
      <c r="AJ27" s="224"/>
      <c r="AK27" s="805" t="s">
        <v>846</v>
      </c>
      <c r="AL27" s="806"/>
      <c r="AM27" s="806"/>
      <c r="AN27" s="807"/>
      <c r="AO27" s="808"/>
      <c r="AP27" s="3"/>
      <c r="AQ27" s="223">
        <f t="shared" si="5"/>
        <v>3</v>
      </c>
    </row>
    <row r="28" spans="2:43" ht="12" customHeight="1" x14ac:dyDescent="0.15">
      <c r="B28" s="488"/>
      <c r="C28" s="764"/>
      <c r="D28" s="762"/>
      <c r="E28" s="762"/>
      <c r="F28" s="762"/>
      <c r="G28" s="762"/>
      <c r="H28" s="762"/>
      <c r="I28" s="762"/>
      <c r="J28" s="763"/>
      <c r="K28" s="241">
        <v>18</v>
      </c>
      <c r="L28" s="802" t="s">
        <v>561</v>
      </c>
      <c r="M28" s="803"/>
      <c r="N28" s="802" t="s">
        <v>509</v>
      </c>
      <c r="O28" s="803"/>
      <c r="P28" s="802" t="s">
        <v>352</v>
      </c>
      <c r="Q28" s="803"/>
      <c r="R28" s="274" t="s">
        <v>352</v>
      </c>
      <c r="S28" s="274"/>
      <c r="T28" s="274"/>
      <c r="U28" s="794" t="s">
        <v>1304</v>
      </c>
      <c r="V28" s="804"/>
      <c r="W28" s="794" t="s">
        <v>776</v>
      </c>
      <c r="X28" s="795"/>
      <c r="Y28" s="196"/>
      <c r="Z28" s="195"/>
      <c r="AA28" s="195"/>
      <c r="AB28" s="195"/>
      <c r="AC28" s="224"/>
      <c r="AD28" s="224"/>
      <c r="AE28" s="224"/>
      <c r="AF28" s="224"/>
      <c r="AG28" s="224"/>
      <c r="AH28" s="224"/>
      <c r="AI28" s="224"/>
      <c r="AJ28" s="224"/>
      <c r="AK28" s="805" t="s">
        <v>1287</v>
      </c>
      <c r="AL28" s="806"/>
      <c r="AM28" s="806"/>
      <c r="AN28" s="807"/>
      <c r="AO28" s="808"/>
      <c r="AP28" s="3"/>
      <c r="AQ28" s="223">
        <f t="shared" si="5"/>
        <v>3</v>
      </c>
    </row>
    <row r="29" spans="2:43" ht="12" customHeight="1" x14ac:dyDescent="0.15">
      <c r="B29" s="488"/>
      <c r="C29" s="764"/>
      <c r="D29" s="762"/>
      <c r="E29" s="762"/>
      <c r="F29" s="762"/>
      <c r="G29" s="762"/>
      <c r="H29" s="762"/>
      <c r="I29" s="762"/>
      <c r="J29" s="763"/>
      <c r="K29" s="241">
        <v>19</v>
      </c>
      <c r="L29" s="802" t="s">
        <v>350</v>
      </c>
      <c r="M29" s="803"/>
      <c r="N29" s="802" t="s">
        <v>375</v>
      </c>
      <c r="O29" s="803"/>
      <c r="P29" s="802" t="s">
        <v>351</v>
      </c>
      <c r="Q29" s="803"/>
      <c r="R29" s="274" t="s">
        <v>559</v>
      </c>
      <c r="S29" s="274"/>
      <c r="T29" s="274"/>
      <c r="U29" s="794" t="s">
        <v>782</v>
      </c>
      <c r="V29" s="804"/>
      <c r="W29" s="794" t="s">
        <v>1304</v>
      </c>
      <c r="X29" s="795"/>
      <c r="Y29" s="196"/>
      <c r="Z29" s="195"/>
      <c r="AA29" s="195"/>
      <c r="AB29" s="195"/>
      <c r="AC29" s="224"/>
      <c r="AD29" s="224"/>
      <c r="AE29" s="224"/>
      <c r="AF29" s="224"/>
      <c r="AG29" s="224"/>
      <c r="AH29" s="224"/>
      <c r="AI29" s="224"/>
      <c r="AJ29" s="224"/>
      <c r="AK29" s="805" t="s">
        <v>795</v>
      </c>
      <c r="AL29" s="806"/>
      <c r="AM29" s="806"/>
      <c r="AN29" s="807"/>
      <c r="AO29" s="808"/>
      <c r="AP29" s="3"/>
      <c r="AQ29" s="223">
        <f t="shared" si="5"/>
        <v>2</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42">
        <f t="shared" si="6"/>
        <v>19.099999999999998</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7</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7</v>
      </c>
      <c r="AJ35" s="817"/>
      <c r="AK35" s="826"/>
      <c r="AL35" s="827"/>
      <c r="AM35" s="827"/>
      <c r="AN35" s="827"/>
      <c r="AO35" s="828"/>
      <c r="AP35" s="3"/>
      <c r="AQ35" s="165">
        <f>+Y32+AC35+AG35</f>
        <v>0</v>
      </c>
      <c r="AR35" s="165">
        <f>+Z32+AD35+AH35</f>
        <v>0</v>
      </c>
      <c r="AS35" s="743">
        <f>+AS34+AE35+AI35</f>
        <v>7</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1">
    <dataValidation type="list" allowBlank="1" showInputMessage="1" showErrorMessage="1" sqref="R11:T30 N11:O30" xr:uid="{8D48E75B-1451-4914-84AF-34B22F45208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CADB97-90C4-49EF-8555-F625BBA2A821}">
          <x14:formula1>
            <xm:f>'(参考)リスト'!$D$16:$D$18</xm:f>
          </x14:formula1>
          <xm:sqref>P11:Q30</xm:sqref>
        </x14:dataValidation>
        <x14:dataValidation type="list" allowBlank="1" showInputMessage="1" showErrorMessage="1" xr:uid="{2FB6758C-4983-4F2E-BAAD-8C7875563409}">
          <x14:formula1>
            <xm:f>'(参考)リスト'!$G$16:$G$20</xm:f>
          </x14:formula1>
          <xm:sqref>U11:V30</xm:sqref>
        </x14:dataValidation>
        <x14:dataValidation type="list" allowBlank="1" showInputMessage="1" showErrorMessage="1" xr:uid="{A3DD2D92-2170-41B8-BC60-F3C023245799}">
          <x14:formula1>
            <xm:f>'(参考)リスト'!$B$16:$B$20</xm:f>
          </x14:formula1>
          <xm:sqref>L11:M30</xm:sqref>
        </x14:dataValidation>
        <x14:dataValidation type="list" allowBlank="1" showInputMessage="1" showErrorMessage="1" xr:uid="{48B0A6D4-B3A8-422F-A57E-D7ED0AE600A8}">
          <x14:formula1>
            <xm:f>'(参考)リスト'!$F$16:$F$21</xm:f>
          </x14:formula1>
          <xm:sqref>W11:X30</xm:sqref>
        </x14:dataValidation>
      </x14:dataValidations>
    </ext>
  </extLst>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B12D7-0895-4AF5-AE31-FFF496400700}">
  <dimension ref="B1:CH52"/>
  <sheetViews>
    <sheetView showGridLines="0" showZeros="0" view="pageBreakPreview" zoomScale="90" zoomScaleNormal="100" zoomScaleSheetLayoutView="90" workbookViewId="0">
      <selection activeCell="P29" sqref="P29:Q2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S085</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5</v>
      </c>
      <c r="BJ5" s="165" t="str">
        <f>+Y35</f>
        <v/>
      </c>
      <c r="BK5" s="165" t="str">
        <f t="shared" ref="BK5" si="2">+Z35</f>
        <v/>
      </c>
      <c r="BL5" s="165" t="str">
        <f>+AA35</f>
        <v/>
      </c>
      <c r="BM5" s="165">
        <f>+AC35</f>
        <v>0</v>
      </c>
      <c r="BN5" s="165">
        <f t="shared" ref="BN5:BO5" si="3">+AD35</f>
        <v>0</v>
      </c>
      <c r="BO5" s="165">
        <f t="shared" si="3"/>
        <v>0</v>
      </c>
      <c r="BP5" s="165">
        <f>+AG35</f>
        <v>0</v>
      </c>
      <c r="BQ5" s="165">
        <f>+AH35</f>
        <v>0</v>
      </c>
      <c r="BR5" s="165">
        <f>+AI35</f>
        <v>5</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14.7</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766</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1597</v>
      </c>
      <c r="O13" s="803"/>
      <c r="P13" s="802" t="s">
        <v>1589</v>
      </c>
      <c r="Q13" s="803"/>
      <c r="R13" s="274" t="s">
        <v>1589</v>
      </c>
      <c r="S13" s="274"/>
      <c r="T13" s="274"/>
      <c r="U13" s="794" t="s">
        <v>782</v>
      </c>
      <c r="V13" s="804"/>
      <c r="W13" s="794" t="s">
        <v>790</v>
      </c>
      <c r="X13" s="795"/>
      <c r="Y13" s="196"/>
      <c r="Z13" s="195"/>
      <c r="AA13" s="195"/>
      <c r="AB13" s="195"/>
      <c r="AC13" s="224"/>
      <c r="AD13" s="224"/>
      <c r="AE13" s="224"/>
      <c r="AF13" s="224"/>
      <c r="AG13" s="224"/>
      <c r="AH13" s="224"/>
      <c r="AI13" s="224"/>
      <c r="AJ13" s="224">
        <v>2.35</v>
      </c>
      <c r="AK13" s="805" t="s">
        <v>1458</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1597</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v>2.4</v>
      </c>
      <c r="AK14" s="805" t="s">
        <v>1458</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1597</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v>2.6</v>
      </c>
      <c r="AK15" s="805" t="s">
        <v>1458</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1596</v>
      </c>
      <c r="O16" s="803"/>
      <c r="P16" s="802" t="s">
        <v>1589</v>
      </c>
      <c r="Q16" s="803"/>
      <c r="R16" s="274" t="s">
        <v>1589</v>
      </c>
      <c r="S16" s="274"/>
      <c r="T16" s="274"/>
      <c r="U16" s="794" t="s">
        <v>782</v>
      </c>
      <c r="V16" s="804"/>
      <c r="W16" s="794" t="s">
        <v>790</v>
      </c>
      <c r="X16" s="795"/>
      <c r="Y16" s="196"/>
      <c r="Z16" s="195"/>
      <c r="AA16" s="195"/>
      <c r="AB16" s="195"/>
      <c r="AC16" s="224"/>
      <c r="AD16" s="224"/>
      <c r="AE16" s="224"/>
      <c r="AF16" s="224"/>
      <c r="AG16" s="224"/>
      <c r="AH16" s="224"/>
      <c r="AI16" s="224"/>
      <c r="AJ16" s="224">
        <v>3.35</v>
      </c>
      <c r="AK16" s="805" t="s">
        <v>1458</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1591</v>
      </c>
      <c r="M17" s="803"/>
      <c r="N17" s="802" t="s">
        <v>1603</v>
      </c>
      <c r="O17" s="803"/>
      <c r="P17" s="802" t="s">
        <v>1589</v>
      </c>
      <c r="Q17" s="803"/>
      <c r="R17" s="274" t="s">
        <v>1589</v>
      </c>
      <c r="S17" s="274"/>
      <c r="T17" s="274"/>
      <c r="U17" s="794" t="s">
        <v>782</v>
      </c>
      <c r="V17" s="804"/>
      <c r="W17" s="794" t="s">
        <v>790</v>
      </c>
      <c r="X17" s="795"/>
      <c r="Y17" s="196"/>
      <c r="Z17" s="195"/>
      <c r="AA17" s="195"/>
      <c r="AB17" s="195"/>
      <c r="AC17" s="224"/>
      <c r="AD17" s="224"/>
      <c r="AE17" s="224"/>
      <c r="AF17" s="224"/>
      <c r="AG17" s="224"/>
      <c r="AH17" s="224"/>
      <c r="AI17" s="224"/>
      <c r="AJ17" s="224">
        <v>4</v>
      </c>
      <c r="AK17" s="805" t="s">
        <v>1458</v>
      </c>
      <c r="AL17" s="806"/>
      <c r="AM17" s="806"/>
      <c r="AN17" s="807"/>
      <c r="AO17" s="808"/>
      <c r="AP17" s="3"/>
      <c r="AQ17" s="223">
        <f t="shared" si="5"/>
        <v>3</v>
      </c>
    </row>
    <row r="18" spans="2:43" ht="12" customHeight="1" x14ac:dyDescent="0.15">
      <c r="B18" s="488"/>
      <c r="C18" s="764"/>
      <c r="D18" s="762"/>
      <c r="E18" s="762"/>
      <c r="F18" s="762"/>
      <c r="G18" s="762"/>
      <c r="H18" s="762"/>
      <c r="I18" s="762"/>
      <c r="J18" s="763"/>
      <c r="K18" s="241">
        <v>8</v>
      </c>
      <c r="L18" s="802" t="s">
        <v>561</v>
      </c>
      <c r="M18" s="803"/>
      <c r="N18" s="802" t="s">
        <v>509</v>
      </c>
      <c r="O18" s="803"/>
      <c r="P18" s="802" t="s">
        <v>352</v>
      </c>
      <c r="Q18" s="803"/>
      <c r="R18" s="274" t="s">
        <v>352</v>
      </c>
      <c r="S18" s="274"/>
      <c r="T18" s="274"/>
      <c r="U18" s="794" t="s">
        <v>782</v>
      </c>
      <c r="V18" s="804"/>
      <c r="W18" s="794" t="s">
        <v>776</v>
      </c>
      <c r="X18" s="795"/>
      <c r="Y18" s="196"/>
      <c r="Z18" s="195"/>
      <c r="AA18" s="195"/>
      <c r="AB18" s="195"/>
      <c r="AC18" s="224"/>
      <c r="AD18" s="224"/>
      <c r="AE18" s="224"/>
      <c r="AF18" s="224"/>
      <c r="AG18" s="224"/>
      <c r="AH18" s="224"/>
      <c r="AI18" s="224"/>
      <c r="AJ18" s="224"/>
      <c r="AK18" s="787" t="s">
        <v>1287</v>
      </c>
      <c r="AL18" s="788"/>
      <c r="AM18" s="788"/>
      <c r="AN18" s="789"/>
      <c r="AO18" s="790"/>
      <c r="AP18" s="3"/>
      <c r="AQ18" s="223">
        <f t="shared" si="5"/>
        <v>3</v>
      </c>
    </row>
    <row r="19" spans="2:43" ht="12" customHeight="1" x14ac:dyDescent="0.15">
      <c r="B19" s="488"/>
      <c r="C19" s="764"/>
      <c r="D19" s="762"/>
      <c r="E19" s="762"/>
      <c r="F19" s="762"/>
      <c r="G19" s="762"/>
      <c r="H19" s="762"/>
      <c r="I19" s="762"/>
      <c r="J19" s="763"/>
      <c r="K19" s="241">
        <v>9</v>
      </c>
      <c r="L19" s="802" t="s">
        <v>561</v>
      </c>
      <c r="M19" s="803"/>
      <c r="N19" s="802" t="s">
        <v>509</v>
      </c>
      <c r="O19" s="803"/>
      <c r="P19" s="802" t="s">
        <v>352</v>
      </c>
      <c r="Q19" s="803"/>
      <c r="R19" s="274" t="s">
        <v>352</v>
      </c>
      <c r="S19" s="274"/>
      <c r="T19" s="274"/>
      <c r="U19" s="794" t="s">
        <v>782</v>
      </c>
      <c r="V19" s="804"/>
      <c r="W19" s="794" t="s">
        <v>776</v>
      </c>
      <c r="X19" s="795"/>
      <c r="Y19" s="196"/>
      <c r="Z19" s="195"/>
      <c r="AA19" s="195"/>
      <c r="AB19" s="195"/>
      <c r="AC19" s="224"/>
      <c r="AD19" s="224"/>
      <c r="AE19" s="224"/>
      <c r="AF19" s="224"/>
      <c r="AG19" s="224"/>
      <c r="AH19" s="224"/>
      <c r="AI19" s="224"/>
      <c r="AJ19" s="224"/>
      <c r="AK19" s="787" t="s">
        <v>1287</v>
      </c>
      <c r="AL19" s="788"/>
      <c r="AM19" s="788"/>
      <c r="AN19" s="789"/>
      <c r="AO19" s="790"/>
      <c r="AP19" s="3"/>
      <c r="AQ19" s="223">
        <f t="shared" si="5"/>
        <v>3</v>
      </c>
    </row>
    <row r="20" spans="2:43" ht="12" customHeight="1" x14ac:dyDescent="0.15">
      <c r="B20" s="488"/>
      <c r="C20" s="764"/>
      <c r="D20" s="762"/>
      <c r="E20" s="762"/>
      <c r="F20" s="762"/>
      <c r="G20" s="762"/>
      <c r="H20" s="762"/>
      <c r="I20" s="762"/>
      <c r="J20" s="763"/>
      <c r="K20" s="241">
        <v>10</v>
      </c>
      <c r="L20" s="802" t="s">
        <v>561</v>
      </c>
      <c r="M20" s="803"/>
      <c r="N20" s="802" t="s">
        <v>509</v>
      </c>
      <c r="O20" s="803"/>
      <c r="P20" s="802" t="s">
        <v>352</v>
      </c>
      <c r="Q20" s="803"/>
      <c r="R20" s="274" t="s">
        <v>352</v>
      </c>
      <c r="S20" s="274"/>
      <c r="T20" s="274"/>
      <c r="U20" s="794" t="s">
        <v>782</v>
      </c>
      <c r="V20" s="804"/>
      <c r="W20" s="794" t="s">
        <v>776</v>
      </c>
      <c r="X20" s="795"/>
      <c r="Y20" s="196"/>
      <c r="Z20" s="195"/>
      <c r="AA20" s="195"/>
      <c r="AB20" s="195"/>
      <c r="AC20" s="224"/>
      <c r="AD20" s="224"/>
      <c r="AE20" s="224"/>
      <c r="AF20" s="224"/>
      <c r="AG20" s="224"/>
      <c r="AH20" s="224"/>
      <c r="AI20" s="224"/>
      <c r="AJ20" s="224"/>
      <c r="AK20" s="787" t="s">
        <v>846</v>
      </c>
      <c r="AL20" s="788"/>
      <c r="AM20" s="788"/>
      <c r="AN20" s="789"/>
      <c r="AO20" s="790"/>
      <c r="AP20" s="3"/>
      <c r="AQ20" s="223">
        <f t="shared" si="5"/>
        <v>3</v>
      </c>
    </row>
    <row r="21" spans="2:43" ht="12" customHeight="1" x14ac:dyDescent="0.15">
      <c r="B21" s="488"/>
      <c r="C21" s="764"/>
      <c r="D21" s="762"/>
      <c r="E21" s="762"/>
      <c r="F21" s="762"/>
      <c r="G21" s="762"/>
      <c r="H21" s="762"/>
      <c r="I21" s="762"/>
      <c r="J21" s="763"/>
      <c r="K21" s="241">
        <v>11</v>
      </c>
      <c r="L21" s="802" t="s">
        <v>561</v>
      </c>
      <c r="M21" s="803"/>
      <c r="N21" s="802" t="s">
        <v>509</v>
      </c>
      <c r="O21" s="803"/>
      <c r="P21" s="802" t="s">
        <v>352</v>
      </c>
      <c r="Q21" s="803"/>
      <c r="R21" s="274" t="s">
        <v>352</v>
      </c>
      <c r="S21" s="274"/>
      <c r="T21" s="274"/>
      <c r="U21" s="794" t="s">
        <v>1304</v>
      </c>
      <c r="V21" s="804"/>
      <c r="W21" s="794" t="s">
        <v>776</v>
      </c>
      <c r="X21" s="795"/>
      <c r="Y21" s="196"/>
      <c r="Z21" s="195"/>
      <c r="AA21" s="195"/>
      <c r="AB21" s="195"/>
      <c r="AC21" s="224"/>
      <c r="AD21" s="224"/>
      <c r="AE21" s="224"/>
      <c r="AF21" s="224"/>
      <c r="AG21" s="224"/>
      <c r="AH21" s="224"/>
      <c r="AI21" s="224"/>
      <c r="AJ21" s="224"/>
      <c r="AK21" s="787" t="s">
        <v>1287</v>
      </c>
      <c r="AL21" s="788"/>
      <c r="AM21" s="788"/>
      <c r="AN21" s="789"/>
      <c r="AO21" s="790"/>
      <c r="AP21" s="3"/>
      <c r="AQ21" s="223">
        <f t="shared" si="5"/>
        <v>3</v>
      </c>
    </row>
    <row r="22" spans="2:43" ht="12" customHeight="1" x14ac:dyDescent="0.15">
      <c r="B22" s="488"/>
      <c r="C22" s="764"/>
      <c r="D22" s="762"/>
      <c r="E22" s="762"/>
      <c r="F22" s="762"/>
      <c r="G22" s="762"/>
      <c r="H22" s="762"/>
      <c r="I22" s="762"/>
      <c r="J22" s="763"/>
      <c r="K22" s="241">
        <v>12</v>
      </c>
      <c r="L22" s="802" t="s">
        <v>350</v>
      </c>
      <c r="M22" s="803"/>
      <c r="N22" s="802" t="s">
        <v>375</v>
      </c>
      <c r="O22" s="803"/>
      <c r="P22" s="802" t="s">
        <v>352</v>
      </c>
      <c r="Q22" s="803"/>
      <c r="R22" s="274" t="s">
        <v>359</v>
      </c>
      <c r="S22" s="274"/>
      <c r="T22" s="274"/>
      <c r="U22" s="794" t="s">
        <v>1304</v>
      </c>
      <c r="V22" s="804"/>
      <c r="W22" s="794" t="s">
        <v>1304</v>
      </c>
      <c r="X22" s="795"/>
      <c r="Y22" s="196"/>
      <c r="Z22" s="195"/>
      <c r="AA22" s="195"/>
      <c r="AB22" s="195"/>
      <c r="AC22" s="224"/>
      <c r="AD22" s="224"/>
      <c r="AE22" s="224"/>
      <c r="AF22" s="224"/>
      <c r="AG22" s="224"/>
      <c r="AH22" s="224"/>
      <c r="AI22" s="224"/>
      <c r="AJ22" s="224"/>
      <c r="AK22" s="805" t="s">
        <v>1427</v>
      </c>
      <c r="AL22" s="806"/>
      <c r="AM22" s="806"/>
      <c r="AN22" s="807"/>
      <c r="AO22" s="808"/>
      <c r="AP22" s="3"/>
      <c r="AQ22" s="223">
        <f t="shared" si="5"/>
        <v>3</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42">
        <f t="shared" si="6"/>
        <v>14.7</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5</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5</v>
      </c>
      <c r="AJ35" s="817"/>
      <c r="AK35" s="826"/>
      <c r="AL35" s="827"/>
      <c r="AM35" s="827"/>
      <c r="AN35" s="827"/>
      <c r="AO35" s="828"/>
      <c r="AP35" s="3"/>
      <c r="AQ35" s="165">
        <f>+Y32+AC35+AG35</f>
        <v>0</v>
      </c>
      <c r="AR35" s="165">
        <f>+Z32+AD35+AH35</f>
        <v>0</v>
      </c>
      <c r="AS35" s="743">
        <f>+AS34+AE35+AI35</f>
        <v>5</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1">
    <dataValidation type="list" allowBlank="1" showInputMessage="1" showErrorMessage="1" sqref="R11:T30 N11:O30" xr:uid="{D1059101-ADE7-43E5-8711-8CEA42FD3CA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B4D086-37DA-4D4E-A14C-88C4118D7ED2}">
          <x14:formula1>
            <xm:f>'(参考)リスト'!$F$16:$F$21</xm:f>
          </x14:formula1>
          <xm:sqref>W11:X30</xm:sqref>
        </x14:dataValidation>
        <x14:dataValidation type="list" allowBlank="1" showInputMessage="1" showErrorMessage="1" xr:uid="{8EEB5A9B-7C15-4D26-A741-12EE715E9917}">
          <x14:formula1>
            <xm:f>'(参考)リスト'!$B$16:$B$20</xm:f>
          </x14:formula1>
          <xm:sqref>L11:M30</xm:sqref>
        </x14:dataValidation>
        <x14:dataValidation type="list" allowBlank="1" showInputMessage="1" showErrorMessage="1" xr:uid="{E6249D9D-4C41-4272-90CB-79905B75CCA2}">
          <x14:formula1>
            <xm:f>'(参考)リスト'!$G$16:$G$20</xm:f>
          </x14:formula1>
          <xm:sqref>U11:V30</xm:sqref>
        </x14:dataValidation>
        <x14:dataValidation type="list" allowBlank="1" showInputMessage="1" showErrorMessage="1" xr:uid="{6BC99AA1-02AF-4E74-9A6E-F22691E7782B}">
          <x14:formula1>
            <xm:f>'(参考)リスト'!$D$16:$D$18</xm:f>
          </x14:formula1>
          <xm:sqref>P11:Q30</xm:sqref>
        </x14:dataValidation>
      </x14:dataValidations>
    </ext>
  </extLst>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D4DB5-39DA-4EC4-8D97-1299E864E83A}">
  <dimension ref="B1:CH52"/>
  <sheetViews>
    <sheetView showGridLines="0" showZeros="0" view="pageBreakPreview" zoomScale="90" zoomScaleNormal="100" zoomScaleSheetLayoutView="90" workbookViewId="0">
      <selection activeCell="U28" sqref="U28:V2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S086</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2</v>
      </c>
      <c r="BI5" s="165">
        <f t="shared" si="1"/>
        <v>2</v>
      </c>
      <c r="BJ5" s="165" t="str">
        <f>+Y35</f>
        <v/>
      </c>
      <c r="BK5" s="165" t="str">
        <f t="shared" ref="BK5" si="2">+Z35</f>
        <v/>
      </c>
      <c r="BL5" s="165" t="str">
        <f>+AA35</f>
        <v/>
      </c>
      <c r="BM5" s="165">
        <f>+AC35</f>
        <v>0</v>
      </c>
      <c r="BN5" s="165">
        <f t="shared" ref="BN5:BO5" si="3">+AD35</f>
        <v>0</v>
      </c>
      <c r="BO5" s="165">
        <f t="shared" si="3"/>
        <v>0</v>
      </c>
      <c r="BP5" s="165">
        <f>+AG35</f>
        <v>0</v>
      </c>
      <c r="BQ5" s="165">
        <f>+AH35</f>
        <v>0</v>
      </c>
      <c r="BR5" s="165">
        <f>+AI35</f>
        <v>4</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8.0500000000000007</v>
      </c>
      <c r="CH5" s="168">
        <f t="shared" si="4"/>
        <v>6.6000000000000005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765</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1596</v>
      </c>
      <c r="O12" s="803"/>
      <c r="P12" s="802" t="s">
        <v>1589</v>
      </c>
      <c r="Q12" s="803"/>
      <c r="R12" s="274" t="s">
        <v>1589</v>
      </c>
      <c r="S12" s="274"/>
      <c r="T12" s="274"/>
      <c r="U12" s="794" t="s">
        <v>782</v>
      </c>
      <c r="V12" s="804"/>
      <c r="W12" s="794" t="s">
        <v>790</v>
      </c>
      <c r="X12" s="795"/>
      <c r="Y12" s="196"/>
      <c r="Z12" s="195"/>
      <c r="AA12" s="195"/>
      <c r="AB12" s="195"/>
      <c r="AC12" s="224"/>
      <c r="AD12" s="224"/>
      <c r="AE12" s="224"/>
      <c r="AF12" s="224"/>
      <c r="AG12" s="224"/>
      <c r="AH12" s="224"/>
      <c r="AI12" s="224"/>
      <c r="AJ12" s="224">
        <v>2.4500000000000002</v>
      </c>
      <c r="AK12" s="805" t="s">
        <v>1458</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1596</v>
      </c>
      <c r="O13" s="803"/>
      <c r="P13" s="802" t="s">
        <v>1599</v>
      </c>
      <c r="Q13" s="803"/>
      <c r="R13" s="274" t="s">
        <v>1598</v>
      </c>
      <c r="S13" s="274"/>
      <c r="T13" s="274"/>
      <c r="U13" s="794" t="s">
        <v>62</v>
      </c>
      <c r="V13" s="804"/>
      <c r="W13" s="794" t="s">
        <v>62</v>
      </c>
      <c r="X13" s="795"/>
      <c r="Y13" s="196"/>
      <c r="Z13" s="195"/>
      <c r="AA13" s="195"/>
      <c r="AB13" s="195"/>
      <c r="AC13" s="224"/>
      <c r="AD13" s="224"/>
      <c r="AE13" s="224"/>
      <c r="AF13" s="224"/>
      <c r="AG13" s="224"/>
      <c r="AH13" s="224"/>
      <c r="AI13" s="224"/>
      <c r="AJ13" s="224"/>
      <c r="AK13" s="805" t="s">
        <v>1626</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561</v>
      </c>
      <c r="M14" s="803"/>
      <c r="N14" s="802" t="s">
        <v>516</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846</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1592</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v>4.1500000000000004</v>
      </c>
      <c r="AK15" s="805" t="s">
        <v>1458</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1592</v>
      </c>
      <c r="O16" s="803"/>
      <c r="P16" s="802" t="s">
        <v>1589</v>
      </c>
      <c r="Q16" s="803"/>
      <c r="R16" s="274" t="s">
        <v>1589</v>
      </c>
      <c r="S16" s="274"/>
      <c r="T16" s="274"/>
      <c r="U16" s="794" t="s">
        <v>782</v>
      </c>
      <c r="V16" s="804"/>
      <c r="W16" s="794" t="s">
        <v>781</v>
      </c>
      <c r="X16" s="795"/>
      <c r="Y16" s="196"/>
      <c r="Z16" s="195"/>
      <c r="AA16" s="195"/>
      <c r="AB16" s="195"/>
      <c r="AC16" s="224"/>
      <c r="AD16" s="224"/>
      <c r="AE16" s="224"/>
      <c r="AF16" s="224"/>
      <c r="AG16" s="224"/>
      <c r="AH16" s="224"/>
      <c r="AI16" s="224">
        <v>4.05</v>
      </c>
      <c r="AJ16" s="224"/>
      <c r="AK16" s="805" t="s">
        <v>1617</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1591</v>
      </c>
      <c r="M17" s="803"/>
      <c r="N17" s="802" t="s">
        <v>1592</v>
      </c>
      <c r="O17" s="803"/>
      <c r="P17" s="802" t="s">
        <v>1589</v>
      </c>
      <c r="Q17" s="803"/>
      <c r="R17" s="274" t="s">
        <v>1589</v>
      </c>
      <c r="S17" s="274"/>
      <c r="T17" s="274"/>
      <c r="U17" s="794" t="s">
        <v>782</v>
      </c>
      <c r="V17" s="804"/>
      <c r="W17" s="794" t="s">
        <v>781</v>
      </c>
      <c r="X17" s="795"/>
      <c r="Y17" s="196"/>
      <c r="Z17" s="195"/>
      <c r="AA17" s="195"/>
      <c r="AB17" s="195"/>
      <c r="AC17" s="224"/>
      <c r="AD17" s="224"/>
      <c r="AE17" s="224"/>
      <c r="AF17" s="224"/>
      <c r="AG17" s="224"/>
      <c r="AH17" s="224"/>
      <c r="AI17" s="224">
        <v>4</v>
      </c>
      <c r="AJ17" s="224"/>
      <c r="AK17" s="805" t="s">
        <v>1617</v>
      </c>
      <c r="AL17" s="806"/>
      <c r="AM17" s="806"/>
      <c r="AN17" s="807"/>
      <c r="AO17" s="808"/>
      <c r="AP17" s="3"/>
      <c r="AQ17" s="223">
        <f t="shared" si="5"/>
        <v>3</v>
      </c>
    </row>
    <row r="18" spans="2:43" ht="12" customHeight="1" x14ac:dyDescent="0.15">
      <c r="B18" s="488"/>
      <c r="C18" s="764"/>
      <c r="D18" s="762"/>
      <c r="E18" s="762"/>
      <c r="F18" s="762"/>
      <c r="G18" s="762"/>
      <c r="H18" s="762"/>
      <c r="I18" s="762"/>
      <c r="J18" s="763"/>
      <c r="K18" s="241">
        <v>8</v>
      </c>
      <c r="L18" s="802" t="s">
        <v>561</v>
      </c>
      <c r="M18" s="803"/>
      <c r="N18" s="802" t="s">
        <v>515</v>
      </c>
      <c r="O18" s="803"/>
      <c r="P18" s="802" t="s">
        <v>352</v>
      </c>
      <c r="Q18" s="803"/>
      <c r="R18" s="274" t="s">
        <v>352</v>
      </c>
      <c r="S18" s="274"/>
      <c r="T18" s="274"/>
      <c r="U18" s="794" t="s">
        <v>782</v>
      </c>
      <c r="V18" s="804"/>
      <c r="W18" s="794" t="s">
        <v>776</v>
      </c>
      <c r="X18" s="795"/>
      <c r="Y18" s="196"/>
      <c r="Z18" s="195"/>
      <c r="AA18" s="195"/>
      <c r="AB18" s="195"/>
      <c r="AC18" s="224"/>
      <c r="AD18" s="224"/>
      <c r="AE18" s="224"/>
      <c r="AF18" s="224"/>
      <c r="AG18" s="224"/>
      <c r="AH18" s="224"/>
      <c r="AI18" s="224"/>
      <c r="AJ18" s="224"/>
      <c r="AK18" s="787" t="s">
        <v>846</v>
      </c>
      <c r="AL18" s="788"/>
      <c r="AM18" s="788"/>
      <c r="AN18" s="789"/>
      <c r="AO18" s="790"/>
      <c r="AP18" s="3"/>
      <c r="AQ18" s="223">
        <f t="shared" si="5"/>
        <v>3</v>
      </c>
    </row>
    <row r="19" spans="2:43" ht="12" customHeight="1" x14ac:dyDescent="0.15">
      <c r="B19" s="488"/>
      <c r="C19" s="764"/>
      <c r="D19" s="762"/>
      <c r="E19" s="762"/>
      <c r="F19" s="762"/>
      <c r="G19" s="762"/>
      <c r="H19" s="762"/>
      <c r="I19" s="762"/>
      <c r="J19" s="763"/>
      <c r="K19" s="241">
        <v>9</v>
      </c>
      <c r="L19" s="802" t="s">
        <v>561</v>
      </c>
      <c r="M19" s="803"/>
      <c r="N19" s="802" t="s">
        <v>509</v>
      </c>
      <c r="O19" s="803"/>
      <c r="P19" s="802" t="s">
        <v>352</v>
      </c>
      <c r="Q19" s="803"/>
      <c r="R19" s="274" t="s">
        <v>352</v>
      </c>
      <c r="S19" s="274"/>
      <c r="T19" s="274"/>
      <c r="U19" s="794" t="s">
        <v>782</v>
      </c>
      <c r="V19" s="804"/>
      <c r="W19" s="794" t="s">
        <v>776</v>
      </c>
      <c r="X19" s="795"/>
      <c r="Y19" s="196"/>
      <c r="Z19" s="195"/>
      <c r="AA19" s="195"/>
      <c r="AB19" s="195"/>
      <c r="AC19" s="224"/>
      <c r="AD19" s="224"/>
      <c r="AE19" s="224"/>
      <c r="AF19" s="224"/>
      <c r="AG19" s="224"/>
      <c r="AH19" s="224"/>
      <c r="AI19" s="224"/>
      <c r="AJ19" s="224"/>
      <c r="AK19" s="787" t="s">
        <v>1287</v>
      </c>
      <c r="AL19" s="788"/>
      <c r="AM19" s="788"/>
      <c r="AN19" s="789"/>
      <c r="AO19" s="790"/>
      <c r="AP19" s="3"/>
      <c r="AQ19" s="223">
        <f t="shared" si="5"/>
        <v>3</v>
      </c>
    </row>
    <row r="20" spans="2:43" ht="12" customHeight="1" x14ac:dyDescent="0.15">
      <c r="B20" s="488"/>
      <c r="C20" s="764"/>
      <c r="D20" s="762"/>
      <c r="E20" s="762"/>
      <c r="F20" s="762"/>
      <c r="G20" s="762"/>
      <c r="H20" s="762"/>
      <c r="I20" s="762"/>
      <c r="J20" s="763"/>
      <c r="K20" s="241">
        <v>10</v>
      </c>
      <c r="L20" s="802" t="s">
        <v>350</v>
      </c>
      <c r="M20" s="803"/>
      <c r="N20" s="802" t="s">
        <v>375</v>
      </c>
      <c r="O20" s="803"/>
      <c r="P20" s="802" t="s">
        <v>352</v>
      </c>
      <c r="Q20" s="803"/>
      <c r="R20" s="274" t="s">
        <v>359</v>
      </c>
      <c r="S20" s="274"/>
      <c r="T20" s="274"/>
      <c r="U20" s="794" t="s">
        <v>1304</v>
      </c>
      <c r="V20" s="804"/>
      <c r="W20" s="794" t="s">
        <v>1304</v>
      </c>
      <c r="X20" s="795"/>
      <c r="Y20" s="196"/>
      <c r="Z20" s="195"/>
      <c r="AA20" s="195"/>
      <c r="AB20" s="195"/>
      <c r="AC20" s="224"/>
      <c r="AD20" s="224"/>
      <c r="AE20" s="224"/>
      <c r="AF20" s="224"/>
      <c r="AG20" s="224"/>
      <c r="AH20" s="224"/>
      <c r="AI20" s="224"/>
      <c r="AJ20" s="224"/>
      <c r="AK20" s="805" t="s">
        <v>1429</v>
      </c>
      <c r="AL20" s="806"/>
      <c r="AM20" s="806"/>
      <c r="AN20" s="807"/>
      <c r="AO20" s="808"/>
      <c r="AP20" s="3"/>
      <c r="AQ20" s="223">
        <f t="shared" si="5"/>
        <v>3</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8.0500000000000007</v>
      </c>
      <c r="AJ31" s="225">
        <f t="shared" si="6"/>
        <v>6.6000000000000005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2</v>
      </c>
      <c r="AJ32" s="196">
        <f t="shared" si="7"/>
        <v>2</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4</v>
      </c>
      <c r="AJ35" s="817"/>
      <c r="AK35" s="826"/>
      <c r="AL35" s="827"/>
      <c r="AM35" s="827"/>
      <c r="AN35" s="827"/>
      <c r="AO35" s="828"/>
      <c r="AP35" s="3"/>
      <c r="AQ35" s="165">
        <f>+Y32+AC35+AG35</f>
        <v>0</v>
      </c>
      <c r="AR35" s="165">
        <f>+Z32+AD35+AH35</f>
        <v>0</v>
      </c>
      <c r="AS35" s="743">
        <f>+AS34+AE35+AI35</f>
        <v>4</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1">
    <dataValidation type="list" allowBlank="1" showInputMessage="1" showErrorMessage="1" sqref="R11:T30 N11:O30" xr:uid="{C2BF56B4-5010-4DDE-8470-A2985B5BB56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39E87AA-FB63-464C-B0DB-B9BD7DB560AC}">
          <x14:formula1>
            <xm:f>'(参考)リスト'!$D$16:$D$18</xm:f>
          </x14:formula1>
          <xm:sqref>P11:Q30</xm:sqref>
        </x14:dataValidation>
        <x14:dataValidation type="list" allowBlank="1" showInputMessage="1" showErrorMessage="1" xr:uid="{0FD8704B-C306-4CBE-BC4A-51539067D987}">
          <x14:formula1>
            <xm:f>'(参考)リスト'!$G$16:$G$20</xm:f>
          </x14:formula1>
          <xm:sqref>U11:V30</xm:sqref>
        </x14:dataValidation>
        <x14:dataValidation type="list" allowBlank="1" showInputMessage="1" showErrorMessage="1" xr:uid="{42A45DE2-779A-4D18-843F-48DF0FC09106}">
          <x14:formula1>
            <xm:f>'(参考)リスト'!$B$16:$B$20</xm:f>
          </x14:formula1>
          <xm:sqref>L11:M30</xm:sqref>
        </x14:dataValidation>
        <x14:dataValidation type="list" allowBlank="1" showInputMessage="1" showErrorMessage="1" xr:uid="{DB35F881-3162-4B08-AA55-8CDBCC5BC199}">
          <x14:formula1>
            <xm:f>'(参考)リスト'!$F$16:$F$21</xm:f>
          </x14:formula1>
          <xm:sqref>W11:X30</xm:sqref>
        </x14:dataValidation>
      </x14:dataValidations>
    </ext>
  </extLst>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12BCB-0A3B-45D4-94F2-47503CDF2E12}">
  <dimension ref="B1:CH52"/>
  <sheetViews>
    <sheetView showGridLines="0" showZeros="0" view="pageBreakPreview" zoomScale="90" zoomScaleNormal="100" zoomScaleSheetLayoutView="90" workbookViewId="0">
      <selection activeCell="N21" sqref="N21:O21"/>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S087</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1</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4.05</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764</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510</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846</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513</v>
      </c>
      <c r="O14" s="803"/>
      <c r="P14" s="802" t="s">
        <v>352</v>
      </c>
      <c r="Q14" s="803"/>
      <c r="R14" s="274" t="s">
        <v>352</v>
      </c>
      <c r="S14" s="274"/>
      <c r="T14" s="274"/>
      <c r="U14" s="794" t="s">
        <v>782</v>
      </c>
      <c r="V14" s="804"/>
      <c r="W14" s="794" t="s">
        <v>781</v>
      </c>
      <c r="X14" s="795"/>
      <c r="Y14" s="196"/>
      <c r="Z14" s="195"/>
      <c r="AA14" s="195"/>
      <c r="AB14" s="195"/>
      <c r="AC14" s="224"/>
      <c r="AD14" s="224"/>
      <c r="AE14" s="224"/>
      <c r="AF14" s="224"/>
      <c r="AG14" s="224"/>
      <c r="AH14" s="224"/>
      <c r="AI14" s="224">
        <v>4.05</v>
      </c>
      <c r="AJ14" s="224"/>
      <c r="AK14" s="787" t="s">
        <v>1363</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350</v>
      </c>
      <c r="M15" s="803"/>
      <c r="N15" s="802" t="s">
        <v>373</v>
      </c>
      <c r="O15" s="803"/>
      <c r="P15" s="802" t="s">
        <v>351</v>
      </c>
      <c r="Q15" s="803"/>
      <c r="R15" s="274" t="s">
        <v>559</v>
      </c>
      <c r="S15" s="274"/>
      <c r="T15" s="274"/>
      <c r="U15" s="794" t="s">
        <v>782</v>
      </c>
      <c r="V15" s="804"/>
      <c r="W15" s="794" t="s">
        <v>1304</v>
      </c>
      <c r="X15" s="795"/>
      <c r="Y15" s="196"/>
      <c r="Z15" s="195"/>
      <c r="AA15" s="195"/>
      <c r="AB15" s="195"/>
      <c r="AC15" s="224"/>
      <c r="AD15" s="224"/>
      <c r="AE15" s="224"/>
      <c r="AF15" s="224"/>
      <c r="AG15" s="224"/>
      <c r="AH15" s="224"/>
      <c r="AI15" s="224"/>
      <c r="AJ15" s="224"/>
      <c r="AK15" s="805" t="s">
        <v>795</v>
      </c>
      <c r="AL15" s="806"/>
      <c r="AM15" s="806"/>
      <c r="AN15" s="807"/>
      <c r="AO15" s="808"/>
      <c r="AP15" s="3"/>
      <c r="AQ15" s="223">
        <f t="shared" si="5"/>
        <v>2</v>
      </c>
    </row>
    <row r="16" spans="2:86" ht="12" customHeight="1" x14ac:dyDescent="0.15">
      <c r="B16" s="488"/>
      <c r="C16" s="764"/>
      <c r="D16" s="762"/>
      <c r="E16" s="762"/>
      <c r="F16" s="762"/>
      <c r="G16" s="762"/>
      <c r="H16" s="762"/>
      <c r="I16" s="762"/>
      <c r="J16" s="763"/>
      <c r="K16" s="241">
        <v>6</v>
      </c>
      <c r="L16" s="802" t="s">
        <v>350</v>
      </c>
      <c r="M16" s="803"/>
      <c r="N16" s="802" t="s">
        <v>375</v>
      </c>
      <c r="O16" s="803"/>
      <c r="P16" s="802" t="s">
        <v>352</v>
      </c>
      <c r="Q16" s="803"/>
      <c r="R16" s="274" t="s">
        <v>359</v>
      </c>
      <c r="S16" s="274"/>
      <c r="T16" s="274"/>
      <c r="U16" s="794" t="s">
        <v>1304</v>
      </c>
      <c r="V16" s="804"/>
      <c r="W16" s="794" t="s">
        <v>1304</v>
      </c>
      <c r="X16" s="795"/>
      <c r="Y16" s="196"/>
      <c r="Z16" s="195"/>
      <c r="AA16" s="195"/>
      <c r="AB16" s="195"/>
      <c r="AC16" s="224"/>
      <c r="AD16" s="224"/>
      <c r="AE16" s="224"/>
      <c r="AF16" s="224"/>
      <c r="AG16" s="224"/>
      <c r="AH16" s="224"/>
      <c r="AI16" s="224"/>
      <c r="AJ16" s="224"/>
      <c r="AK16" s="805" t="s">
        <v>1431</v>
      </c>
      <c r="AL16" s="806"/>
      <c r="AM16" s="806"/>
      <c r="AN16" s="807"/>
      <c r="AO16" s="808"/>
      <c r="AP16" s="3"/>
      <c r="AQ16" s="223">
        <f t="shared" si="5"/>
        <v>3</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4.05</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1</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1">
    <dataValidation type="list" allowBlank="1" showInputMessage="1" showErrorMessage="1" sqref="R11:T30 N11:O30" xr:uid="{73572136-0D18-4C59-B161-B95F504EF5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B45F81-307F-45EA-B383-5AF7BB342D62}">
          <x14:formula1>
            <xm:f>'(参考)リスト'!$F$16:$F$21</xm:f>
          </x14:formula1>
          <xm:sqref>W11:X30</xm:sqref>
        </x14:dataValidation>
        <x14:dataValidation type="list" allowBlank="1" showInputMessage="1" showErrorMessage="1" xr:uid="{8BB53BE4-2EFD-481B-82A4-6E44B7C1B2D0}">
          <x14:formula1>
            <xm:f>'(参考)リスト'!$B$16:$B$20</xm:f>
          </x14:formula1>
          <xm:sqref>L11:M30</xm:sqref>
        </x14:dataValidation>
        <x14:dataValidation type="list" allowBlank="1" showInputMessage="1" showErrorMessage="1" xr:uid="{B1FEAEE4-728E-4B24-A3EB-C8EC5FD0C227}">
          <x14:formula1>
            <xm:f>'(参考)リスト'!$G$16:$G$20</xm:f>
          </x14:formula1>
          <xm:sqref>U11:V30</xm:sqref>
        </x14:dataValidation>
        <x14:dataValidation type="list" allowBlank="1" showInputMessage="1" showErrorMessage="1" xr:uid="{9014B289-80F1-4C72-B0D2-B2885019AF37}">
          <x14:formula1>
            <xm:f>'(参考)リスト'!$D$16:$D$18</xm:f>
          </x14:formula1>
          <xm:sqref>P11:Q30</xm:sqref>
        </x14:dataValidation>
      </x14:dataValidations>
    </ext>
  </extLst>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A011D-3F36-4290-8670-511303A64AE5}">
  <dimension ref="B1:CH52"/>
  <sheetViews>
    <sheetView showGridLines="0" showZeros="0" view="pageBreakPreview" zoomScale="90" zoomScaleNormal="100" zoomScaleSheetLayoutView="90" workbookViewId="0">
      <selection activeCell="U29" sqref="U29:V2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S088</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1</v>
      </c>
      <c r="BI5" s="165">
        <f t="shared" si="1"/>
        <v>2</v>
      </c>
      <c r="BJ5" s="165" t="str">
        <f>+Y35</f>
        <v/>
      </c>
      <c r="BK5" s="165" t="str">
        <f t="shared" ref="BK5" si="2">+Z35</f>
        <v/>
      </c>
      <c r="BL5" s="165" t="str">
        <f>+AA35</f>
        <v/>
      </c>
      <c r="BM5" s="165">
        <f>+AC35</f>
        <v>0</v>
      </c>
      <c r="BN5" s="165">
        <f t="shared" ref="BN5:BO5" si="3">+AD35</f>
        <v>0</v>
      </c>
      <c r="BO5" s="165">
        <f t="shared" si="3"/>
        <v>0</v>
      </c>
      <c r="BP5" s="165">
        <f>+AG35</f>
        <v>0</v>
      </c>
      <c r="BQ5" s="165">
        <f>+AH35</f>
        <v>0</v>
      </c>
      <c r="BR5" s="165">
        <f>+AI35</f>
        <v>3</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0.02</v>
      </c>
      <c r="CH5" s="168">
        <f t="shared" si="4"/>
        <v>7.95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763</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846</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1596</v>
      </c>
      <c r="O13" s="803"/>
      <c r="P13" s="802" t="s">
        <v>1589</v>
      </c>
      <c r="Q13" s="803"/>
      <c r="R13" s="274" t="s">
        <v>1620</v>
      </c>
      <c r="S13" s="274"/>
      <c r="T13" s="274"/>
      <c r="U13" s="794" t="s">
        <v>782</v>
      </c>
      <c r="V13" s="804"/>
      <c r="W13" s="794" t="s">
        <v>781</v>
      </c>
      <c r="X13" s="795"/>
      <c r="Y13" s="196"/>
      <c r="Z13" s="195"/>
      <c r="AA13" s="195"/>
      <c r="AB13" s="195"/>
      <c r="AC13" s="224"/>
      <c r="AD13" s="224"/>
      <c r="AE13" s="224"/>
      <c r="AF13" s="224"/>
      <c r="AG13" s="224"/>
      <c r="AH13" s="224"/>
      <c r="AI13" s="224">
        <v>0.02</v>
      </c>
      <c r="AJ13" s="224"/>
      <c r="AK13" s="805" t="s">
        <v>1619</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1596</v>
      </c>
      <c r="O14" s="803"/>
      <c r="P14" s="802" t="s">
        <v>1589</v>
      </c>
      <c r="Q14" s="803"/>
      <c r="R14" s="274" t="s">
        <v>1589</v>
      </c>
      <c r="S14" s="274"/>
      <c r="T14" s="274"/>
      <c r="U14" s="794" t="s">
        <v>1304</v>
      </c>
      <c r="V14" s="804"/>
      <c r="W14" s="794" t="s">
        <v>790</v>
      </c>
      <c r="X14" s="795"/>
      <c r="Y14" s="196"/>
      <c r="Z14" s="195"/>
      <c r="AA14" s="195"/>
      <c r="AB14" s="195"/>
      <c r="AC14" s="224"/>
      <c r="AD14" s="224"/>
      <c r="AE14" s="224"/>
      <c r="AF14" s="224"/>
      <c r="AG14" s="224"/>
      <c r="AH14" s="224"/>
      <c r="AI14" s="224"/>
      <c r="AJ14" s="224">
        <v>3.75</v>
      </c>
      <c r="AK14" s="805" t="s">
        <v>1458</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1610</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v>4.2</v>
      </c>
      <c r="AK15" s="805" t="s">
        <v>1458</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561</v>
      </c>
      <c r="M16" s="803"/>
      <c r="N16" s="802" t="s">
        <v>509</v>
      </c>
      <c r="O16" s="803"/>
      <c r="P16" s="802" t="s">
        <v>352</v>
      </c>
      <c r="Q16" s="803"/>
      <c r="R16" s="274" t="s">
        <v>352</v>
      </c>
      <c r="S16" s="274"/>
      <c r="T16" s="274"/>
      <c r="U16" s="794" t="s">
        <v>782</v>
      </c>
      <c r="V16" s="804"/>
      <c r="W16" s="794" t="s">
        <v>776</v>
      </c>
      <c r="X16" s="795"/>
      <c r="Y16" s="196"/>
      <c r="Z16" s="195"/>
      <c r="AA16" s="195"/>
      <c r="AB16" s="195"/>
      <c r="AC16" s="224"/>
      <c r="AD16" s="224"/>
      <c r="AE16" s="224"/>
      <c r="AF16" s="224"/>
      <c r="AG16" s="224"/>
      <c r="AH16" s="224"/>
      <c r="AI16" s="224"/>
      <c r="AJ16" s="224"/>
      <c r="AK16" s="787" t="s">
        <v>846</v>
      </c>
      <c r="AL16" s="788"/>
      <c r="AM16" s="788"/>
      <c r="AN16" s="789"/>
      <c r="AO16" s="790"/>
      <c r="AP16" s="3"/>
      <c r="AQ16" s="223">
        <f t="shared" si="5"/>
        <v>3</v>
      </c>
    </row>
    <row r="17" spans="2:43" ht="12" customHeight="1" x14ac:dyDescent="0.15">
      <c r="B17" s="488"/>
      <c r="C17" s="764"/>
      <c r="D17" s="762"/>
      <c r="E17" s="762"/>
      <c r="F17" s="762"/>
      <c r="G17" s="762"/>
      <c r="H17" s="762"/>
      <c r="I17" s="762"/>
      <c r="J17" s="763"/>
      <c r="K17" s="241">
        <v>7</v>
      </c>
      <c r="L17" s="802" t="s">
        <v>350</v>
      </c>
      <c r="M17" s="803"/>
      <c r="N17" s="802" t="s">
        <v>375</v>
      </c>
      <c r="O17" s="803"/>
      <c r="P17" s="802" t="s">
        <v>352</v>
      </c>
      <c r="Q17" s="803"/>
      <c r="R17" s="274" t="s">
        <v>359</v>
      </c>
      <c r="S17" s="274"/>
      <c r="T17" s="274"/>
      <c r="U17" s="794" t="s">
        <v>1304</v>
      </c>
      <c r="V17" s="804"/>
      <c r="W17" s="794" t="s">
        <v>1304</v>
      </c>
      <c r="X17" s="795"/>
      <c r="Y17" s="196"/>
      <c r="Z17" s="195"/>
      <c r="AA17" s="195"/>
      <c r="AB17" s="195"/>
      <c r="AC17" s="224"/>
      <c r="AD17" s="224"/>
      <c r="AE17" s="224"/>
      <c r="AF17" s="224"/>
      <c r="AG17" s="224"/>
      <c r="AH17" s="224"/>
      <c r="AI17" s="224"/>
      <c r="AJ17" s="224"/>
      <c r="AK17" s="805" t="s">
        <v>1433</v>
      </c>
      <c r="AL17" s="806"/>
      <c r="AM17" s="806"/>
      <c r="AN17" s="807"/>
      <c r="AO17" s="808"/>
      <c r="AP17" s="3"/>
      <c r="AQ17" s="223">
        <f t="shared" si="5"/>
        <v>3</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0.02</v>
      </c>
      <c r="AJ31" s="225">
        <f t="shared" si="6"/>
        <v>7.95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1</v>
      </c>
      <c r="AJ32" s="196">
        <f t="shared" si="7"/>
        <v>2</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3</v>
      </c>
      <c r="AJ35" s="817"/>
      <c r="AK35" s="826"/>
      <c r="AL35" s="827"/>
      <c r="AM35" s="827"/>
      <c r="AN35" s="827"/>
      <c r="AO35" s="828"/>
      <c r="AP35" s="3"/>
      <c r="AQ35" s="165">
        <f>+Y32+AC35+AG35</f>
        <v>0</v>
      </c>
      <c r="AR35" s="165">
        <f>+Z32+AD35+AH35</f>
        <v>0</v>
      </c>
      <c r="AS35" s="743">
        <f>+AS34+AE35+AI35</f>
        <v>3</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1">
    <dataValidation type="list" allowBlank="1" showInputMessage="1" showErrorMessage="1" sqref="R11:T30 N11:O30" xr:uid="{78B311FB-8C32-4C00-B159-16CC3863745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7EBC1F2-069D-444C-B127-0313CD10BE5E}">
          <x14:formula1>
            <xm:f>'(参考)リスト'!$D$16:$D$18</xm:f>
          </x14:formula1>
          <xm:sqref>P11:Q30</xm:sqref>
        </x14:dataValidation>
        <x14:dataValidation type="list" allowBlank="1" showInputMessage="1" showErrorMessage="1" xr:uid="{714AB824-5295-4EE7-A9A8-F99E2F5D4491}">
          <x14:formula1>
            <xm:f>'(参考)リスト'!$G$16:$G$20</xm:f>
          </x14:formula1>
          <xm:sqref>U11:V30</xm:sqref>
        </x14:dataValidation>
        <x14:dataValidation type="list" allowBlank="1" showInputMessage="1" showErrorMessage="1" xr:uid="{BC35BB53-3A8A-4554-B4B4-D84C905A58D9}">
          <x14:formula1>
            <xm:f>'(参考)リスト'!$B$16:$B$20</xm:f>
          </x14:formula1>
          <xm:sqref>L11:M30</xm:sqref>
        </x14:dataValidation>
        <x14:dataValidation type="list" allowBlank="1" showInputMessage="1" showErrorMessage="1" xr:uid="{B0F9F9BE-C89A-401A-81EC-E29663CB74C3}">
          <x14:formula1>
            <xm:f>'(参考)リスト'!$F$16:$F$21</xm:f>
          </x14:formula1>
          <xm:sqref>W11:X30</xm:sqref>
        </x14:dataValidation>
      </x14:dataValidations>
    </ext>
  </extLst>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2E67E-4020-494E-8C6A-AD250C09A7F8}">
  <dimension ref="B1:CH52"/>
  <sheetViews>
    <sheetView showGridLines="0" showZeros="0" view="pageBreakPreview" zoomScale="90" zoomScaleNormal="100" zoomScaleSheetLayoutView="90" workbookViewId="0">
      <selection activeCell="P26" sqref="P26:Q26"/>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S089</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762</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846</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516</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846</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846</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509</v>
      </c>
      <c r="O15" s="803"/>
      <c r="P15" s="802" t="s">
        <v>352</v>
      </c>
      <c r="Q15" s="803"/>
      <c r="R15" s="274" t="s">
        <v>352</v>
      </c>
      <c r="S15" s="274"/>
      <c r="T15" s="274"/>
      <c r="U15" s="794" t="s">
        <v>782</v>
      </c>
      <c r="V15" s="804"/>
      <c r="W15" s="794" t="s">
        <v>776</v>
      </c>
      <c r="X15" s="795"/>
      <c r="Y15" s="196"/>
      <c r="Z15" s="195"/>
      <c r="AA15" s="195"/>
      <c r="AB15" s="195"/>
      <c r="AC15" s="224"/>
      <c r="AD15" s="224"/>
      <c r="AE15" s="224"/>
      <c r="AF15" s="224"/>
      <c r="AG15" s="224"/>
      <c r="AH15" s="224"/>
      <c r="AI15" s="224"/>
      <c r="AJ15" s="224"/>
      <c r="AK15" s="787" t="s">
        <v>846</v>
      </c>
      <c r="AL15" s="788"/>
      <c r="AM15" s="788"/>
      <c r="AN15" s="789"/>
      <c r="AO15" s="790"/>
      <c r="AP15" s="3"/>
      <c r="AQ15" s="223">
        <f t="shared" si="5"/>
        <v>3</v>
      </c>
    </row>
    <row r="16" spans="2:86" ht="12" customHeight="1" x14ac:dyDescent="0.15">
      <c r="B16" s="488"/>
      <c r="C16" s="764"/>
      <c r="D16" s="762"/>
      <c r="E16" s="762"/>
      <c r="F16" s="762"/>
      <c r="G16" s="762"/>
      <c r="H16" s="762"/>
      <c r="I16" s="762"/>
      <c r="J16" s="763"/>
      <c r="K16" s="241">
        <v>6</v>
      </c>
      <c r="L16" s="802" t="s">
        <v>350</v>
      </c>
      <c r="M16" s="803"/>
      <c r="N16" s="802" t="s">
        <v>373</v>
      </c>
      <c r="O16" s="803"/>
      <c r="P16" s="802" t="s">
        <v>351</v>
      </c>
      <c r="Q16" s="803"/>
      <c r="R16" s="274" t="s">
        <v>559</v>
      </c>
      <c r="S16" s="274"/>
      <c r="T16" s="274"/>
      <c r="U16" s="794" t="s">
        <v>782</v>
      </c>
      <c r="V16" s="804"/>
      <c r="W16" s="794" t="s">
        <v>1304</v>
      </c>
      <c r="X16" s="795"/>
      <c r="Y16" s="196"/>
      <c r="Z16" s="195"/>
      <c r="AA16" s="195"/>
      <c r="AB16" s="195"/>
      <c r="AC16" s="224"/>
      <c r="AD16" s="224"/>
      <c r="AE16" s="224"/>
      <c r="AF16" s="224"/>
      <c r="AG16" s="224"/>
      <c r="AH16" s="224"/>
      <c r="AI16" s="224"/>
      <c r="AJ16" s="224"/>
      <c r="AK16" s="787" t="s">
        <v>1312</v>
      </c>
      <c r="AL16" s="788"/>
      <c r="AM16" s="788"/>
      <c r="AN16" s="789"/>
      <c r="AO16" s="790"/>
      <c r="AP16" s="3"/>
      <c r="AQ16" s="223">
        <f t="shared" si="5"/>
        <v>2</v>
      </c>
    </row>
    <row r="17" spans="2:43" ht="12" customHeight="1" x14ac:dyDescent="0.15">
      <c r="B17" s="488"/>
      <c r="C17" s="764"/>
      <c r="D17" s="762"/>
      <c r="E17" s="762"/>
      <c r="F17" s="762"/>
      <c r="G17" s="762"/>
      <c r="H17" s="762"/>
      <c r="I17" s="762"/>
      <c r="J17" s="763"/>
      <c r="K17" s="241">
        <v>7</v>
      </c>
      <c r="L17" s="802" t="s">
        <v>350</v>
      </c>
      <c r="M17" s="803"/>
      <c r="N17" s="802" t="s">
        <v>375</v>
      </c>
      <c r="O17" s="803"/>
      <c r="P17" s="802" t="s">
        <v>352</v>
      </c>
      <c r="Q17" s="803"/>
      <c r="R17" s="274" t="s">
        <v>359</v>
      </c>
      <c r="S17" s="274"/>
      <c r="T17" s="274"/>
      <c r="U17" s="794" t="s">
        <v>1304</v>
      </c>
      <c r="V17" s="804"/>
      <c r="W17" s="794" t="s">
        <v>1304</v>
      </c>
      <c r="X17" s="795"/>
      <c r="Y17" s="196"/>
      <c r="Z17" s="195"/>
      <c r="AA17" s="195"/>
      <c r="AB17" s="195"/>
      <c r="AC17" s="224"/>
      <c r="AD17" s="224"/>
      <c r="AE17" s="224"/>
      <c r="AF17" s="224"/>
      <c r="AG17" s="224"/>
      <c r="AH17" s="224"/>
      <c r="AI17" s="224"/>
      <c r="AJ17" s="224"/>
      <c r="AK17" s="805" t="s">
        <v>1423</v>
      </c>
      <c r="AL17" s="806"/>
      <c r="AM17" s="806"/>
      <c r="AN17" s="807"/>
      <c r="AO17" s="808"/>
      <c r="AP17" s="3"/>
      <c r="AQ17" s="223">
        <f t="shared" si="5"/>
        <v>3</v>
      </c>
    </row>
    <row r="18" spans="2:43" ht="12" customHeight="1" x14ac:dyDescent="0.15">
      <c r="B18" s="488"/>
      <c r="C18" s="764"/>
      <c r="D18" s="762"/>
      <c r="E18" s="762"/>
      <c r="F18" s="762"/>
      <c r="G18" s="762"/>
      <c r="H18" s="762"/>
      <c r="I18" s="762"/>
      <c r="J18" s="763"/>
      <c r="K18" s="241">
        <v>8</v>
      </c>
      <c r="L18" s="802" t="s">
        <v>350</v>
      </c>
      <c r="M18" s="803"/>
      <c r="N18" s="802" t="s">
        <v>375</v>
      </c>
      <c r="O18" s="803"/>
      <c r="P18" s="802" t="s">
        <v>351</v>
      </c>
      <c r="Q18" s="803"/>
      <c r="R18" s="274" t="s">
        <v>559</v>
      </c>
      <c r="S18" s="274"/>
      <c r="T18" s="274"/>
      <c r="U18" s="794" t="s">
        <v>782</v>
      </c>
      <c r="V18" s="804"/>
      <c r="W18" s="794" t="s">
        <v>1304</v>
      </c>
      <c r="X18" s="795"/>
      <c r="Y18" s="196"/>
      <c r="Z18" s="195"/>
      <c r="AA18" s="195"/>
      <c r="AB18" s="195"/>
      <c r="AC18" s="224"/>
      <c r="AD18" s="224"/>
      <c r="AE18" s="224"/>
      <c r="AF18" s="224"/>
      <c r="AG18" s="224"/>
      <c r="AH18" s="224"/>
      <c r="AI18" s="224"/>
      <c r="AJ18" s="224"/>
      <c r="AK18" s="805" t="s">
        <v>795</v>
      </c>
      <c r="AL18" s="806"/>
      <c r="AM18" s="806"/>
      <c r="AN18" s="807"/>
      <c r="AO18" s="808"/>
      <c r="AP18" s="3"/>
      <c r="AQ18" s="223">
        <f t="shared" si="5"/>
        <v>2</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1">
    <dataValidation type="list" allowBlank="1" showInputMessage="1" showErrorMessage="1" sqref="N11:O30 R11:T30" xr:uid="{A97D083D-3C08-4C61-814F-C61DE2EA9C7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3E738E-1E04-41BE-8345-3B0111351CC5}">
          <x14:formula1>
            <xm:f>'(参考)リスト'!$F$16:$F$21</xm:f>
          </x14:formula1>
          <xm:sqref>W11:X30</xm:sqref>
        </x14:dataValidation>
        <x14:dataValidation type="list" allowBlank="1" showInputMessage="1" showErrorMessage="1" xr:uid="{A68D8A40-07DC-42AC-B2F2-ACB667721D49}">
          <x14:formula1>
            <xm:f>'(参考)リスト'!$B$16:$B$20</xm:f>
          </x14:formula1>
          <xm:sqref>L11:M30</xm:sqref>
        </x14:dataValidation>
        <x14:dataValidation type="list" allowBlank="1" showInputMessage="1" showErrorMessage="1" xr:uid="{20EE542E-80A0-438E-9FB2-1CBCBDC7EB60}">
          <x14:formula1>
            <xm:f>'(参考)リスト'!$G$16:$G$20</xm:f>
          </x14:formula1>
          <xm:sqref>U11:V30</xm:sqref>
        </x14:dataValidation>
        <x14:dataValidation type="list" allowBlank="1" showInputMessage="1" showErrorMessage="1" xr:uid="{D1B4F5F3-E1BD-4103-B8D1-53B9D219FC80}">
          <x14:formula1>
            <xm:f>'(参考)リスト'!$D$16:$D$18</xm:f>
          </x14:formula1>
          <xm:sqref>P11:Q30</xm:sqref>
        </x14:dataValidation>
      </x14:dataValidations>
    </ext>
  </extLst>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3BE65-346A-4545-9E40-D7DD518400DF}">
  <dimension ref="B1:CH52"/>
  <sheetViews>
    <sheetView showGridLines="0" showZeros="0" view="pageBreakPreview" zoomScale="90" zoomScaleNormal="100" zoomScaleSheetLayoutView="90" workbookViewId="0">
      <selection activeCell="R17" sqref="R17:T1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S090</v>
      </c>
      <c r="AW5" s="164">
        <f>R7</f>
        <v>10.199999999999999</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1</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4.25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761</v>
      </c>
      <c r="O7" s="795"/>
      <c r="P7" s="791" t="s">
        <v>475</v>
      </c>
      <c r="Q7" s="793"/>
      <c r="R7" s="796">
        <v>10.199999999999999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1304</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1610</v>
      </c>
      <c r="O12" s="803"/>
      <c r="P12" s="802" t="s">
        <v>1589</v>
      </c>
      <c r="Q12" s="803"/>
      <c r="R12" s="274" t="s">
        <v>1589</v>
      </c>
      <c r="S12" s="274"/>
      <c r="T12" s="274"/>
      <c r="U12" s="794" t="s">
        <v>782</v>
      </c>
      <c r="V12" s="804"/>
      <c r="W12" s="794" t="s">
        <v>790</v>
      </c>
      <c r="X12" s="795"/>
      <c r="Y12" s="196"/>
      <c r="Z12" s="195"/>
      <c r="AA12" s="195"/>
      <c r="AB12" s="195"/>
      <c r="AC12" s="224"/>
      <c r="AD12" s="224"/>
      <c r="AE12" s="224"/>
      <c r="AF12" s="224"/>
      <c r="AG12" s="224"/>
      <c r="AH12" s="224"/>
      <c r="AI12" s="224"/>
      <c r="AJ12" s="224">
        <v>4.25</v>
      </c>
      <c r="AK12" s="805" t="s">
        <v>1458</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1601</v>
      </c>
      <c r="M13" s="803"/>
      <c r="N13" s="802" t="s">
        <v>1614</v>
      </c>
      <c r="O13" s="803"/>
      <c r="P13" s="802" t="s">
        <v>1589</v>
      </c>
      <c r="Q13" s="803"/>
      <c r="R13" s="274" t="s">
        <v>1616</v>
      </c>
      <c r="S13" s="274"/>
      <c r="T13" s="274"/>
      <c r="U13" s="794" t="s">
        <v>1304</v>
      </c>
      <c r="V13" s="804"/>
      <c r="W13" s="794" t="s">
        <v>1304</v>
      </c>
      <c r="X13" s="795"/>
      <c r="Y13" s="196"/>
      <c r="Z13" s="195"/>
      <c r="AA13" s="195"/>
      <c r="AB13" s="195"/>
      <c r="AC13" s="224"/>
      <c r="AD13" s="224"/>
      <c r="AE13" s="224"/>
      <c r="AF13" s="224"/>
      <c r="AG13" s="224"/>
      <c r="AH13" s="224"/>
      <c r="AI13" s="224"/>
      <c r="AJ13" s="224"/>
      <c r="AK13" s="805" t="s">
        <v>1627</v>
      </c>
      <c r="AL13" s="806"/>
      <c r="AM13" s="806"/>
      <c r="AN13" s="807"/>
      <c r="AO13" s="808"/>
      <c r="AP13" s="3"/>
      <c r="AQ13" s="223">
        <f t="shared" si="5"/>
        <v>3</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4.25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1">
    <dataValidation type="list" allowBlank="1" showInputMessage="1" showErrorMessage="1" sqref="N11:O30 R11:T30" xr:uid="{6BA50163-93AB-4F01-9C1E-596A576B9AC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3FF03C3-A9FE-4A9D-A641-D3ED0ACD6EE3}">
          <x14:formula1>
            <xm:f>'(参考)リスト'!$D$16:$D$18</xm:f>
          </x14:formula1>
          <xm:sqref>P11:Q30</xm:sqref>
        </x14:dataValidation>
        <x14:dataValidation type="list" allowBlank="1" showInputMessage="1" showErrorMessage="1" xr:uid="{D75712E8-28E2-4342-BBCB-93E2E3750621}">
          <x14:formula1>
            <xm:f>'(参考)リスト'!$G$16:$G$20</xm:f>
          </x14:formula1>
          <xm:sqref>U11:V30</xm:sqref>
        </x14:dataValidation>
        <x14:dataValidation type="list" allowBlank="1" showInputMessage="1" showErrorMessage="1" xr:uid="{D6608463-94A0-4109-A93C-20A74C0172F8}">
          <x14:formula1>
            <xm:f>'(参考)リスト'!$B$16:$B$20</xm:f>
          </x14:formula1>
          <xm:sqref>L11:M30</xm:sqref>
        </x14:dataValidation>
        <x14:dataValidation type="list" allowBlank="1" showInputMessage="1" showErrorMessage="1" xr:uid="{7EE8B1A6-22B6-45B0-A7A7-874AF0B40BE0}">
          <x14:formula1>
            <xm:f>'(参考)リスト'!$F$16:$F$21</xm:f>
          </x14:formula1>
          <xm:sqref>W11:X30</xm:sqref>
        </x14:dataValidation>
      </x14:dataValidations>
    </ext>
  </extLst>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BFC9A-1510-490A-973F-CE269A7131AA}">
  <dimension ref="B1:CH52"/>
  <sheetViews>
    <sheetView showGridLines="0" showZeros="0" view="pageBreakPreview" zoomScale="90" zoomScaleNormal="100" zoomScaleSheetLayoutView="90" workbookViewId="0">
      <selection activeCell="N18" sqref="N18:O18"/>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S091</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760</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516</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805" t="s">
        <v>846</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846</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846</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509</v>
      </c>
      <c r="O15" s="803"/>
      <c r="P15" s="802" t="s">
        <v>352</v>
      </c>
      <c r="Q15" s="803"/>
      <c r="R15" s="274" t="s">
        <v>352</v>
      </c>
      <c r="S15" s="274"/>
      <c r="T15" s="274"/>
      <c r="U15" s="794" t="s">
        <v>782</v>
      </c>
      <c r="V15" s="804"/>
      <c r="W15" s="794" t="s">
        <v>776</v>
      </c>
      <c r="X15" s="795"/>
      <c r="Y15" s="196"/>
      <c r="Z15" s="195"/>
      <c r="AA15" s="195"/>
      <c r="AB15" s="195"/>
      <c r="AC15" s="224"/>
      <c r="AD15" s="224"/>
      <c r="AE15" s="224"/>
      <c r="AF15" s="224"/>
      <c r="AG15" s="224"/>
      <c r="AH15" s="224"/>
      <c r="AI15" s="224"/>
      <c r="AJ15" s="224"/>
      <c r="AK15" s="787" t="s">
        <v>846</v>
      </c>
      <c r="AL15" s="788"/>
      <c r="AM15" s="788"/>
      <c r="AN15" s="789"/>
      <c r="AO15" s="790"/>
      <c r="AP15" s="3"/>
      <c r="AQ15" s="223">
        <f t="shared" si="5"/>
        <v>3</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1">
    <dataValidation type="list" allowBlank="1" showInputMessage="1" showErrorMessage="1" sqref="R11:T30 N11:O30" xr:uid="{13105F74-E01D-4657-84ED-F62A905E9B3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4689CD2-7C2B-4565-9C0C-22453A25E801}">
          <x14:formula1>
            <xm:f>'(参考)リスト'!$F$16:$F$21</xm:f>
          </x14:formula1>
          <xm:sqref>W11:X30</xm:sqref>
        </x14:dataValidation>
        <x14:dataValidation type="list" allowBlank="1" showInputMessage="1" showErrorMessage="1" xr:uid="{08F47F45-A6C3-4EA1-89B5-12DAC0D7B734}">
          <x14:formula1>
            <xm:f>'(参考)リスト'!$B$16:$B$20</xm:f>
          </x14:formula1>
          <xm:sqref>L11:M30</xm:sqref>
        </x14:dataValidation>
        <x14:dataValidation type="list" allowBlank="1" showInputMessage="1" showErrorMessage="1" xr:uid="{34CE39B3-2431-44AF-9948-A353692C5857}">
          <x14:formula1>
            <xm:f>'(参考)リスト'!$G$16:$G$20</xm:f>
          </x14:formula1>
          <xm:sqref>U11:V30</xm:sqref>
        </x14:dataValidation>
        <x14:dataValidation type="list" allowBlank="1" showInputMessage="1" showErrorMessage="1" xr:uid="{E6DEA780-A874-4F5C-93CB-29DFE7AE167B}">
          <x14:formula1>
            <xm:f>'(参考)リスト'!$D$16:$D$18</xm:f>
          </x14:formula1>
          <xm:sqref>P11:Q30</xm:sqref>
        </x14:dataValidation>
      </x14:dataValidations>
    </ext>
  </extLst>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DC96E-D715-4833-9D27-F7B246F41D77}">
  <dimension ref="B1:CH52"/>
  <sheetViews>
    <sheetView showGridLines="0" showZeros="0" view="pageBreakPreview" zoomScale="90" zoomScaleNormal="100" zoomScaleSheetLayoutView="90" workbookViewId="0">
      <selection activeCell="L22" sqref="L22:M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S092</v>
      </c>
      <c r="AW5" s="164">
        <f>R7</f>
        <v>10.4</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759</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846</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846</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509</v>
      </c>
      <c r="O15" s="803"/>
      <c r="P15" s="802" t="s">
        <v>352</v>
      </c>
      <c r="Q15" s="803"/>
      <c r="R15" s="274" t="s">
        <v>352</v>
      </c>
      <c r="S15" s="274"/>
      <c r="T15" s="274"/>
      <c r="U15" s="794" t="s">
        <v>782</v>
      </c>
      <c r="V15" s="804"/>
      <c r="W15" s="794" t="s">
        <v>776</v>
      </c>
      <c r="X15" s="795"/>
      <c r="Y15" s="196"/>
      <c r="Z15" s="195"/>
      <c r="AA15" s="195"/>
      <c r="AB15" s="195"/>
      <c r="AC15" s="224"/>
      <c r="AD15" s="224"/>
      <c r="AE15" s="224"/>
      <c r="AF15" s="224"/>
      <c r="AG15" s="224"/>
      <c r="AH15" s="224"/>
      <c r="AI15" s="224"/>
      <c r="AJ15" s="224"/>
      <c r="AK15" s="787" t="s">
        <v>846</v>
      </c>
      <c r="AL15" s="788"/>
      <c r="AM15" s="788"/>
      <c r="AN15" s="789"/>
      <c r="AO15" s="790"/>
      <c r="AP15" s="3"/>
      <c r="AQ15" s="223">
        <f t="shared" si="5"/>
        <v>3</v>
      </c>
    </row>
    <row r="16" spans="2:86" ht="12" customHeight="1" x14ac:dyDescent="0.15">
      <c r="B16" s="488"/>
      <c r="C16" s="764"/>
      <c r="D16" s="762"/>
      <c r="E16" s="762"/>
      <c r="F16" s="762"/>
      <c r="G16" s="762"/>
      <c r="H16" s="762"/>
      <c r="I16" s="762"/>
      <c r="J16" s="763"/>
      <c r="K16" s="241">
        <v>6</v>
      </c>
      <c r="L16" s="802" t="s">
        <v>561</v>
      </c>
      <c r="M16" s="803"/>
      <c r="N16" s="802" t="s">
        <v>509</v>
      </c>
      <c r="O16" s="803"/>
      <c r="P16" s="802" t="s">
        <v>352</v>
      </c>
      <c r="Q16" s="803"/>
      <c r="R16" s="274" t="s">
        <v>352</v>
      </c>
      <c r="S16" s="274"/>
      <c r="T16" s="274"/>
      <c r="U16" s="794" t="s">
        <v>782</v>
      </c>
      <c r="V16" s="804"/>
      <c r="W16" s="794" t="s">
        <v>776</v>
      </c>
      <c r="X16" s="795"/>
      <c r="Y16" s="196"/>
      <c r="Z16" s="195"/>
      <c r="AA16" s="195"/>
      <c r="AB16" s="195"/>
      <c r="AC16" s="224"/>
      <c r="AD16" s="224"/>
      <c r="AE16" s="224"/>
      <c r="AF16" s="224"/>
      <c r="AG16" s="224"/>
      <c r="AH16" s="224"/>
      <c r="AI16" s="224"/>
      <c r="AJ16" s="224"/>
      <c r="AK16" s="787" t="s">
        <v>846</v>
      </c>
      <c r="AL16" s="788"/>
      <c r="AM16" s="788"/>
      <c r="AN16" s="789"/>
      <c r="AO16" s="790"/>
      <c r="AP16" s="3"/>
      <c r="AQ16" s="223">
        <f t="shared" si="5"/>
        <v>3</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1">
    <dataValidation type="list" allowBlank="1" showInputMessage="1" showErrorMessage="1" sqref="N11:O30 R11:T30" xr:uid="{C91E0896-946E-4E6A-A4E5-A91D5BEAEA2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F67FEA8-879F-44D6-95BB-8F1D39B6DC6B}">
          <x14:formula1>
            <xm:f>'(参考)リスト'!$D$16:$D$18</xm:f>
          </x14:formula1>
          <xm:sqref>P11:Q30</xm:sqref>
        </x14:dataValidation>
        <x14:dataValidation type="list" allowBlank="1" showInputMessage="1" showErrorMessage="1" xr:uid="{50EBF58D-677E-446C-8D37-7D3C6123C918}">
          <x14:formula1>
            <xm:f>'(参考)リスト'!$G$16:$G$20</xm:f>
          </x14:formula1>
          <xm:sqref>U11:V30</xm:sqref>
        </x14:dataValidation>
        <x14:dataValidation type="list" allowBlank="1" showInputMessage="1" showErrorMessage="1" xr:uid="{E10186F8-4B98-4B73-B358-1CEB38D1E930}">
          <x14:formula1>
            <xm:f>'(参考)リスト'!$B$16:$B$20</xm:f>
          </x14:formula1>
          <xm:sqref>L11:M30</xm:sqref>
        </x14:dataValidation>
        <x14:dataValidation type="list" allowBlank="1" showInputMessage="1" showErrorMessage="1" xr:uid="{95D95306-4345-4F93-9D91-26C60CF0394B}">
          <x14:formula1>
            <xm:f>'(参考)リスト'!$F$16:$F$21</xm:f>
          </x14:formula1>
          <xm:sqref>W11:X30</xm:sqref>
        </x14:dataValidation>
      </x14:dataValidations>
    </ext>
  </extLst>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52EB7-B7FF-4301-9DC3-FCACFACA2BED}">
  <dimension ref="B1:CH52"/>
  <sheetViews>
    <sheetView showGridLines="0" showZeros="0" view="pageBreakPreview" zoomScale="90" zoomScaleNormal="100" zoomScaleSheetLayoutView="90" workbookViewId="0">
      <selection activeCell="W19" sqref="W19:X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S093</v>
      </c>
      <c r="AW5" s="164">
        <f>R7</f>
        <v>10.3</v>
      </c>
      <c r="AX5" s="165">
        <f>+Y32</f>
        <v>0</v>
      </c>
      <c r="AY5" s="165">
        <f>+Z32</f>
        <v>0</v>
      </c>
      <c r="AZ5" s="165">
        <f>+AA32</f>
        <v>0</v>
      </c>
      <c r="BA5" s="165">
        <f t="shared" ref="BA5" si="0">+AB32</f>
        <v>0</v>
      </c>
      <c r="BB5" s="165">
        <f>+AC32</f>
        <v>0</v>
      </c>
      <c r="BC5" s="165">
        <f t="shared" ref="BC5:BI5" si="1">+AD32</f>
        <v>0</v>
      </c>
      <c r="BD5" s="165">
        <f t="shared" si="1"/>
        <v>1</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1</v>
      </c>
      <c r="BP5" s="165">
        <f>+AG35</f>
        <v>0</v>
      </c>
      <c r="BQ5" s="165">
        <f>+AH35</f>
        <v>0</v>
      </c>
      <c r="BR5" s="165">
        <f>+AI35</f>
        <v>0</v>
      </c>
      <c r="BS5" s="190" t="str">
        <f>+Y36</f>
        <v>Ⅰ</v>
      </c>
      <c r="BT5" s="190" t="str">
        <f>+AC36</f>
        <v>Ⅱ</v>
      </c>
      <c r="BU5" s="190" t="str">
        <f>+AG36</f>
        <v>Ⅰ</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0.27500000000000002</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758</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517</v>
      </c>
      <c r="O11" s="803"/>
      <c r="P11" s="802" t="s">
        <v>351</v>
      </c>
      <c r="Q11" s="803"/>
      <c r="R11" s="274" t="s">
        <v>559</v>
      </c>
      <c r="S11" s="274"/>
      <c r="T11" s="274"/>
      <c r="U11" s="794" t="s">
        <v>782</v>
      </c>
      <c r="V11" s="804"/>
      <c r="W11" s="794" t="s">
        <v>781</v>
      </c>
      <c r="X11" s="795"/>
      <c r="Y11" s="196"/>
      <c r="Z11" s="195"/>
      <c r="AA11" s="195"/>
      <c r="AB11" s="195"/>
      <c r="AC11" s="224"/>
      <c r="AD11" s="224"/>
      <c r="AE11" s="224">
        <v>0.27500000000000002</v>
      </c>
      <c r="AF11" s="224"/>
      <c r="AG11" s="224"/>
      <c r="AH11" s="224"/>
      <c r="AI11" s="224"/>
      <c r="AJ11" s="224"/>
      <c r="AK11" s="787" t="s">
        <v>795</v>
      </c>
      <c r="AL11" s="788"/>
      <c r="AM11" s="788"/>
      <c r="AN11" s="789"/>
      <c r="AO11" s="790"/>
      <c r="AP11" s="3"/>
      <c r="AQ11" s="223">
        <f>IF(P11="材質劣化",2,IF(P11="漏水",3,1))</f>
        <v>2</v>
      </c>
    </row>
    <row r="12" spans="2:86" ht="12" customHeight="1" x14ac:dyDescent="0.15">
      <c r="B12" s="488"/>
      <c r="C12" s="764"/>
      <c r="D12" s="762"/>
      <c r="E12" s="762"/>
      <c r="F12" s="762"/>
      <c r="G12" s="762"/>
      <c r="H12" s="762"/>
      <c r="I12" s="762"/>
      <c r="J12" s="763"/>
      <c r="K12" s="241">
        <v>2</v>
      </c>
      <c r="L12" s="802" t="s">
        <v>561</v>
      </c>
      <c r="M12" s="803"/>
      <c r="N12" s="802" t="s">
        <v>509</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846</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509</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1287</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846</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350</v>
      </c>
      <c r="M15" s="803"/>
      <c r="N15" s="802" t="s">
        <v>373</v>
      </c>
      <c r="O15" s="803"/>
      <c r="P15" s="802" t="s">
        <v>351</v>
      </c>
      <c r="Q15" s="803"/>
      <c r="R15" s="274" t="s">
        <v>559</v>
      </c>
      <c r="S15" s="274"/>
      <c r="T15" s="274"/>
      <c r="U15" s="794" t="s">
        <v>782</v>
      </c>
      <c r="V15" s="804"/>
      <c r="W15" s="794" t="s">
        <v>1304</v>
      </c>
      <c r="X15" s="795"/>
      <c r="Y15" s="196"/>
      <c r="Z15" s="195"/>
      <c r="AA15" s="195"/>
      <c r="AB15" s="195"/>
      <c r="AC15" s="224"/>
      <c r="AD15" s="224"/>
      <c r="AE15" s="224"/>
      <c r="AF15" s="224"/>
      <c r="AG15" s="224"/>
      <c r="AH15" s="224"/>
      <c r="AI15" s="224"/>
      <c r="AJ15" s="224"/>
      <c r="AK15" s="805" t="s">
        <v>795</v>
      </c>
      <c r="AL15" s="806"/>
      <c r="AM15" s="806"/>
      <c r="AN15" s="807"/>
      <c r="AO15" s="808"/>
      <c r="AP15" s="3"/>
      <c r="AQ15" s="223">
        <f t="shared" si="5"/>
        <v>2</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0.27500000000000002</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1</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Ⅱa</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362</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1">
    <dataValidation type="list" allowBlank="1" showInputMessage="1" showErrorMessage="1" sqref="N11:O30 R11:T30" xr:uid="{C87BE2C9-B840-4038-AA68-C26EFC1D66F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6D89B7A-C88E-47EB-A70B-7F95C9B7742B}">
          <x14:formula1>
            <xm:f>'(参考)リスト'!$F$16:$F$21</xm:f>
          </x14:formula1>
          <xm:sqref>W11:X30</xm:sqref>
        </x14:dataValidation>
        <x14:dataValidation type="list" allowBlank="1" showInputMessage="1" showErrorMessage="1" xr:uid="{F802F3D4-0BED-4834-8EF2-BB5591697F5E}">
          <x14:formula1>
            <xm:f>'(参考)リスト'!$B$16:$B$20</xm:f>
          </x14:formula1>
          <xm:sqref>L11:M30</xm:sqref>
        </x14:dataValidation>
        <x14:dataValidation type="list" allowBlank="1" showInputMessage="1" showErrorMessage="1" xr:uid="{E6A4C51F-2957-4C33-8A54-3C79030EEF6B}">
          <x14:formula1>
            <xm:f>'(参考)リスト'!$G$16:$G$20</xm:f>
          </x14:formula1>
          <xm:sqref>U11:V30</xm:sqref>
        </x14:dataValidation>
        <x14:dataValidation type="list" allowBlank="1" showInputMessage="1" showErrorMessage="1" xr:uid="{2C1EE14E-F25C-4144-A6F3-735703AD2AF2}">
          <x14:formula1>
            <xm:f>'(参考)リスト'!$D$16:$D$18</xm:f>
          </x14:formula1>
          <xm:sqref>P11:Q30</xm:sqref>
        </x14:dataValidation>
      </x14:dataValidations>
    </ext>
  </extLst>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737BD-3834-494E-ADC3-6BC957F12947}">
  <dimension ref="B1:CH52"/>
  <sheetViews>
    <sheetView showGridLines="0" showZeros="0" view="pageBreakPreview" zoomScale="90" zoomScaleNormal="100" zoomScaleSheetLayoutView="90" workbookViewId="0">
      <selection activeCell="R23" sqref="R23:T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S094</v>
      </c>
      <c r="AW5" s="164">
        <f>R7</f>
        <v>10.5</v>
      </c>
      <c r="AX5" s="165">
        <f>+Y32</f>
        <v>0</v>
      </c>
      <c r="AY5" s="165">
        <f>+Z32</f>
        <v>0</v>
      </c>
      <c r="AZ5" s="165">
        <f>+AA32</f>
        <v>0</v>
      </c>
      <c r="BA5" s="165">
        <f t="shared" ref="BA5" si="0">+AB32</f>
        <v>0</v>
      </c>
      <c r="BB5" s="165">
        <f>+AC32</f>
        <v>0</v>
      </c>
      <c r="BC5" s="165">
        <f t="shared" ref="BC5:BI5" si="1">+AD32</f>
        <v>3</v>
      </c>
      <c r="BD5" s="165">
        <f t="shared" si="1"/>
        <v>0</v>
      </c>
      <c r="BE5" s="165">
        <f t="shared" si="1"/>
        <v>0</v>
      </c>
      <c r="BF5" s="165">
        <f t="shared" si="1"/>
        <v>0</v>
      </c>
      <c r="BG5" s="165">
        <f t="shared" si="1"/>
        <v>0</v>
      </c>
      <c r="BH5" s="165">
        <f t="shared" si="1"/>
        <v>1</v>
      </c>
      <c r="BI5" s="165">
        <f t="shared" si="1"/>
        <v>1</v>
      </c>
      <c r="BJ5" s="165" t="str">
        <f>+Y35</f>
        <v/>
      </c>
      <c r="BK5" s="165" t="str">
        <f t="shared" ref="BK5" si="2">+Z35</f>
        <v/>
      </c>
      <c r="BL5" s="165" t="str">
        <f>+AA35</f>
        <v/>
      </c>
      <c r="BM5" s="165">
        <f>+AC35</f>
        <v>0</v>
      </c>
      <c r="BN5" s="165">
        <f t="shared" ref="BN5:BO5" si="3">+AD35</f>
        <v>3</v>
      </c>
      <c r="BO5" s="165">
        <f t="shared" si="3"/>
        <v>0</v>
      </c>
      <c r="BP5" s="165">
        <f>+AG35</f>
        <v>0</v>
      </c>
      <c r="BQ5" s="165">
        <f>+AH35</f>
        <v>0</v>
      </c>
      <c r="BR5" s="165">
        <f>+AI35</f>
        <v>2</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0.48</v>
      </c>
      <c r="CC5" s="168">
        <f t="shared" si="4"/>
        <v>0</v>
      </c>
      <c r="CD5" s="168">
        <f t="shared" si="4"/>
        <v>0</v>
      </c>
      <c r="CE5" s="168">
        <f t="shared" si="4"/>
        <v>0</v>
      </c>
      <c r="CF5" s="168">
        <f t="shared" si="4"/>
        <v>0</v>
      </c>
      <c r="CG5" s="168">
        <f t="shared" si="4"/>
        <v>2.75</v>
      </c>
      <c r="CH5" s="168">
        <f t="shared" si="4"/>
        <v>4.2</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757</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1597</v>
      </c>
      <c r="O13" s="803"/>
      <c r="P13" s="802" t="s">
        <v>1599</v>
      </c>
      <c r="Q13" s="803"/>
      <c r="R13" s="274" t="s">
        <v>1598</v>
      </c>
      <c r="S13" s="274"/>
      <c r="T13" s="274"/>
      <c r="U13" s="794" t="s">
        <v>62</v>
      </c>
      <c r="V13" s="804"/>
      <c r="W13" s="794" t="s">
        <v>62</v>
      </c>
      <c r="X13" s="795"/>
      <c r="Y13" s="196"/>
      <c r="Z13" s="195"/>
      <c r="AA13" s="195"/>
      <c r="AB13" s="195"/>
      <c r="AC13" s="224"/>
      <c r="AD13" s="224">
        <v>9.5000000000000001E-2</v>
      </c>
      <c r="AE13" s="224"/>
      <c r="AF13" s="224"/>
      <c r="AG13" s="224"/>
      <c r="AH13" s="224"/>
      <c r="AI13" s="224"/>
      <c r="AJ13" s="224"/>
      <c r="AK13" s="805" t="s">
        <v>1461</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1591</v>
      </c>
      <c r="M14" s="803"/>
      <c r="N14" s="802" t="s">
        <v>1597</v>
      </c>
      <c r="O14" s="803"/>
      <c r="P14" s="802" t="s">
        <v>1599</v>
      </c>
      <c r="Q14" s="803"/>
      <c r="R14" s="274" t="s">
        <v>1598</v>
      </c>
      <c r="S14" s="274"/>
      <c r="T14" s="274"/>
      <c r="U14" s="794" t="s">
        <v>62</v>
      </c>
      <c r="V14" s="804"/>
      <c r="W14" s="794" t="s">
        <v>62</v>
      </c>
      <c r="X14" s="795"/>
      <c r="Y14" s="196"/>
      <c r="Z14" s="195"/>
      <c r="AA14" s="195"/>
      <c r="AB14" s="195"/>
      <c r="AC14" s="224"/>
      <c r="AD14" s="224">
        <v>7.0000000000000007E-2</v>
      </c>
      <c r="AE14" s="224"/>
      <c r="AF14" s="224"/>
      <c r="AG14" s="224"/>
      <c r="AH14" s="224"/>
      <c r="AI14" s="224"/>
      <c r="AJ14" s="224"/>
      <c r="AK14" s="805" t="s">
        <v>1461</v>
      </c>
      <c r="AL14" s="806"/>
      <c r="AM14" s="806"/>
      <c r="AN14" s="807"/>
      <c r="AO14" s="808"/>
      <c r="AP14" s="3"/>
      <c r="AQ14" s="223">
        <f t="shared" si="5"/>
        <v>2</v>
      </c>
    </row>
    <row r="15" spans="2:86" ht="12" customHeight="1" x14ac:dyDescent="0.15">
      <c r="B15" s="488"/>
      <c r="C15" s="764"/>
      <c r="D15" s="762"/>
      <c r="E15" s="762"/>
      <c r="F15" s="762"/>
      <c r="G15" s="762"/>
      <c r="H15" s="762"/>
      <c r="I15" s="762"/>
      <c r="J15" s="763"/>
      <c r="K15" s="241">
        <v>5</v>
      </c>
      <c r="L15" s="802" t="s">
        <v>1591</v>
      </c>
      <c r="M15" s="803"/>
      <c r="N15" s="802" t="s">
        <v>1597</v>
      </c>
      <c r="O15" s="803"/>
      <c r="P15" s="802" t="s">
        <v>1599</v>
      </c>
      <c r="Q15" s="803"/>
      <c r="R15" s="274" t="s">
        <v>1598</v>
      </c>
      <c r="S15" s="274"/>
      <c r="T15" s="274"/>
      <c r="U15" s="794" t="s">
        <v>62</v>
      </c>
      <c r="V15" s="804"/>
      <c r="W15" s="794" t="s">
        <v>62</v>
      </c>
      <c r="X15" s="795"/>
      <c r="Y15" s="196"/>
      <c r="Z15" s="195"/>
      <c r="AA15" s="195"/>
      <c r="AB15" s="195"/>
      <c r="AC15" s="224"/>
      <c r="AD15" s="224">
        <v>0.315</v>
      </c>
      <c r="AE15" s="224"/>
      <c r="AF15" s="224"/>
      <c r="AG15" s="224"/>
      <c r="AH15" s="224"/>
      <c r="AI15" s="224"/>
      <c r="AJ15" s="224"/>
      <c r="AK15" s="805" t="s">
        <v>1461</v>
      </c>
      <c r="AL15" s="806"/>
      <c r="AM15" s="806"/>
      <c r="AN15" s="807"/>
      <c r="AO15" s="808"/>
      <c r="AP15" s="3"/>
      <c r="AQ15" s="223">
        <f t="shared" si="5"/>
        <v>2</v>
      </c>
    </row>
    <row r="16" spans="2:86" ht="12" customHeight="1" x14ac:dyDescent="0.15">
      <c r="B16" s="488"/>
      <c r="C16" s="764"/>
      <c r="D16" s="762"/>
      <c r="E16" s="762"/>
      <c r="F16" s="762"/>
      <c r="G16" s="762"/>
      <c r="H16" s="762"/>
      <c r="I16" s="762"/>
      <c r="J16" s="763"/>
      <c r="K16" s="241">
        <v>6</v>
      </c>
      <c r="L16" s="802" t="s">
        <v>1591</v>
      </c>
      <c r="M16" s="803"/>
      <c r="N16" s="802" t="s">
        <v>1597</v>
      </c>
      <c r="O16" s="803"/>
      <c r="P16" s="802" t="s">
        <v>1589</v>
      </c>
      <c r="Q16" s="803"/>
      <c r="R16" s="274" t="s">
        <v>1589</v>
      </c>
      <c r="S16" s="274"/>
      <c r="T16" s="274"/>
      <c r="U16" s="794" t="s">
        <v>782</v>
      </c>
      <c r="V16" s="804"/>
      <c r="W16" s="794" t="s">
        <v>781</v>
      </c>
      <c r="X16" s="795"/>
      <c r="Y16" s="196"/>
      <c r="Z16" s="195"/>
      <c r="AA16" s="195"/>
      <c r="AB16" s="195"/>
      <c r="AC16" s="224"/>
      <c r="AD16" s="224"/>
      <c r="AE16" s="224"/>
      <c r="AF16" s="224"/>
      <c r="AG16" s="224"/>
      <c r="AH16" s="224"/>
      <c r="AI16" s="224">
        <v>2.75</v>
      </c>
      <c r="AJ16" s="224"/>
      <c r="AK16" s="805" t="s">
        <v>1617</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1591</v>
      </c>
      <c r="M17" s="803"/>
      <c r="N17" s="802" t="s">
        <v>1592</v>
      </c>
      <c r="O17" s="803"/>
      <c r="P17" s="802" t="s">
        <v>1589</v>
      </c>
      <c r="Q17" s="803"/>
      <c r="R17" s="274" t="s">
        <v>1589</v>
      </c>
      <c r="S17" s="274"/>
      <c r="T17" s="274"/>
      <c r="U17" s="794" t="s">
        <v>782</v>
      </c>
      <c r="V17" s="804"/>
      <c r="W17" s="794" t="s">
        <v>790</v>
      </c>
      <c r="X17" s="795"/>
      <c r="Y17" s="196"/>
      <c r="Z17" s="195"/>
      <c r="AA17" s="195"/>
      <c r="AB17" s="195"/>
      <c r="AC17" s="224"/>
      <c r="AD17" s="224"/>
      <c r="AE17" s="224"/>
      <c r="AF17" s="224"/>
      <c r="AG17" s="224"/>
      <c r="AH17" s="224"/>
      <c r="AI17" s="224"/>
      <c r="AJ17" s="224">
        <v>4.2</v>
      </c>
      <c r="AK17" s="805" t="s">
        <v>1458</v>
      </c>
      <c r="AL17" s="806"/>
      <c r="AM17" s="806"/>
      <c r="AN17" s="807"/>
      <c r="AO17" s="808"/>
      <c r="AP17" s="3"/>
      <c r="AQ17" s="223">
        <f t="shared" si="5"/>
        <v>3</v>
      </c>
    </row>
    <row r="18" spans="2:43" ht="12" customHeight="1" x14ac:dyDescent="0.15">
      <c r="B18" s="488"/>
      <c r="C18" s="764"/>
      <c r="D18" s="762"/>
      <c r="E18" s="762"/>
      <c r="F18" s="762"/>
      <c r="G18" s="762"/>
      <c r="H18" s="762"/>
      <c r="I18" s="762"/>
      <c r="J18" s="763"/>
      <c r="K18" s="241">
        <v>8</v>
      </c>
      <c r="L18" s="802" t="s">
        <v>561</v>
      </c>
      <c r="M18" s="803"/>
      <c r="N18" s="802" t="s">
        <v>509</v>
      </c>
      <c r="O18" s="803"/>
      <c r="P18" s="802" t="s">
        <v>352</v>
      </c>
      <c r="Q18" s="803"/>
      <c r="R18" s="274" t="s">
        <v>352</v>
      </c>
      <c r="S18" s="274"/>
      <c r="T18" s="274"/>
      <c r="U18" s="794" t="s">
        <v>782</v>
      </c>
      <c r="V18" s="804"/>
      <c r="W18" s="794" t="s">
        <v>776</v>
      </c>
      <c r="X18" s="795"/>
      <c r="Y18" s="196"/>
      <c r="Z18" s="195"/>
      <c r="AA18" s="195"/>
      <c r="AB18" s="195"/>
      <c r="AC18" s="224"/>
      <c r="AD18" s="224"/>
      <c r="AE18" s="224"/>
      <c r="AF18" s="224"/>
      <c r="AG18" s="224"/>
      <c r="AH18" s="224"/>
      <c r="AI18" s="224"/>
      <c r="AJ18" s="224"/>
      <c r="AK18" s="787" t="s">
        <v>846</v>
      </c>
      <c r="AL18" s="788"/>
      <c r="AM18" s="788"/>
      <c r="AN18" s="789"/>
      <c r="AO18" s="790"/>
      <c r="AP18" s="3"/>
      <c r="AQ18" s="223">
        <f t="shared" si="5"/>
        <v>3</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0.48</v>
      </c>
      <c r="AE31" s="225">
        <f t="shared" si="6"/>
        <v>0</v>
      </c>
      <c r="AF31" s="225">
        <f t="shared" si="6"/>
        <v>0</v>
      </c>
      <c r="AG31" s="225">
        <f t="shared" si="6"/>
        <v>0</v>
      </c>
      <c r="AH31" s="225">
        <f t="shared" si="6"/>
        <v>0</v>
      </c>
      <c r="AI31" s="225">
        <f t="shared" si="6"/>
        <v>2.75</v>
      </c>
      <c r="AJ31" s="225">
        <f t="shared" si="6"/>
        <v>4.2</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3</v>
      </c>
      <c r="AE32" s="196">
        <f t="shared" si="7"/>
        <v>0</v>
      </c>
      <c r="AF32" s="196">
        <f t="shared" si="7"/>
        <v>0</v>
      </c>
      <c r="AG32" s="196">
        <f t="shared" si="7"/>
        <v>0</v>
      </c>
      <c r="AH32" s="196">
        <f t="shared" si="7"/>
        <v>0</v>
      </c>
      <c r="AI32" s="196">
        <f t="shared" si="7"/>
        <v>1</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3</v>
      </c>
      <c r="AE35" s="816">
        <f>AE32+AF32</f>
        <v>0</v>
      </c>
      <c r="AF35" s="817"/>
      <c r="AG35" s="196">
        <f>AG32</f>
        <v>0</v>
      </c>
      <c r="AH35" s="196">
        <f>AH32</f>
        <v>0</v>
      </c>
      <c r="AI35" s="816">
        <f>AI32+AJ32</f>
        <v>2</v>
      </c>
      <c r="AJ35" s="817"/>
      <c r="AK35" s="826"/>
      <c r="AL35" s="827"/>
      <c r="AM35" s="827"/>
      <c r="AN35" s="827"/>
      <c r="AO35" s="828"/>
      <c r="AP35" s="3"/>
      <c r="AQ35" s="165">
        <f>+Y32+AC35+AG35</f>
        <v>0</v>
      </c>
      <c r="AR35" s="165">
        <f>+Z32+AD35+AH35</f>
        <v>3</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1">
    <dataValidation type="list" allowBlank="1" showInputMessage="1" showErrorMessage="1" sqref="R11:T30 N11:O30" xr:uid="{A7FFE73F-D670-4487-BAF0-F886240B82D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DCE582C-C549-4822-9E38-9D5B58CC37C5}">
          <x14:formula1>
            <xm:f>'(参考)リスト'!$D$16:$D$18</xm:f>
          </x14:formula1>
          <xm:sqref>P11:Q30</xm:sqref>
        </x14:dataValidation>
        <x14:dataValidation type="list" allowBlank="1" showInputMessage="1" showErrorMessage="1" xr:uid="{3ACFD549-2DCE-4068-A34C-BDE9F90CE5AF}">
          <x14:formula1>
            <xm:f>'(参考)リスト'!$G$16:$G$20</xm:f>
          </x14:formula1>
          <xm:sqref>U11:V30</xm:sqref>
        </x14:dataValidation>
        <x14:dataValidation type="list" allowBlank="1" showInputMessage="1" showErrorMessage="1" xr:uid="{9EB471C1-3DC8-44CB-991D-4012F9B60EDB}">
          <x14:formula1>
            <xm:f>'(参考)リスト'!$B$16:$B$20</xm:f>
          </x14:formula1>
          <xm:sqref>L11:M30</xm:sqref>
        </x14:dataValidation>
        <x14:dataValidation type="list" allowBlank="1" showInputMessage="1" showErrorMessage="1" xr:uid="{037F82E1-862D-4318-A93B-9E1BC18B8670}">
          <x14:formula1>
            <xm:f>'(参考)リスト'!$F$16:$F$21</xm:f>
          </x14:formula1>
          <xm:sqref>W11:X30</xm:sqref>
        </x14:dataValidation>
      </x14:dataValidations>
    </ext>
  </extLst>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8A5F1-DAFD-40A6-96B9-4156996AA82D}">
  <dimension ref="B1:CH52"/>
  <sheetViews>
    <sheetView showGridLines="0" showZeros="0" view="pageBreakPreview" zoomScale="90" zoomScaleNormal="100" zoomScaleSheetLayoutView="90" workbookViewId="0">
      <selection activeCell="N24" sqref="N24:O2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S095</v>
      </c>
      <c r="AW5" s="164">
        <f>R7</f>
        <v>10.7</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1</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2</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0.09</v>
      </c>
      <c r="CH5" s="168">
        <f t="shared" si="4"/>
        <v>3.95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756</v>
      </c>
      <c r="O7" s="795"/>
      <c r="P7" s="791" t="s">
        <v>475</v>
      </c>
      <c r="Q7" s="793"/>
      <c r="R7" s="796">
        <v>10.7</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512</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805" t="s">
        <v>846</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516</v>
      </c>
      <c r="O14" s="803"/>
      <c r="P14" s="802" t="s">
        <v>352</v>
      </c>
      <c r="Q14" s="803"/>
      <c r="R14" s="274" t="s">
        <v>540</v>
      </c>
      <c r="S14" s="274"/>
      <c r="T14" s="274"/>
      <c r="U14" s="794" t="s">
        <v>782</v>
      </c>
      <c r="V14" s="804"/>
      <c r="W14" s="794" t="s">
        <v>781</v>
      </c>
      <c r="X14" s="795"/>
      <c r="Y14" s="196"/>
      <c r="Z14" s="195"/>
      <c r="AA14" s="195"/>
      <c r="AB14" s="195"/>
      <c r="AC14" s="224"/>
      <c r="AD14" s="224"/>
      <c r="AE14" s="224"/>
      <c r="AF14" s="224"/>
      <c r="AG14" s="224"/>
      <c r="AH14" s="224"/>
      <c r="AI14" s="224">
        <v>0.09</v>
      </c>
      <c r="AJ14" s="224"/>
      <c r="AK14" s="787" t="s">
        <v>1027</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511</v>
      </c>
      <c r="O15" s="803"/>
      <c r="P15" s="802" t="s">
        <v>352</v>
      </c>
      <c r="Q15" s="803"/>
      <c r="R15" s="274" t="s">
        <v>352</v>
      </c>
      <c r="S15" s="274"/>
      <c r="T15" s="274"/>
      <c r="U15" s="794" t="s">
        <v>782</v>
      </c>
      <c r="V15" s="804"/>
      <c r="W15" s="794" t="s">
        <v>790</v>
      </c>
      <c r="X15" s="795"/>
      <c r="Y15" s="196"/>
      <c r="Z15" s="195"/>
      <c r="AA15" s="195"/>
      <c r="AB15" s="195"/>
      <c r="AC15" s="224"/>
      <c r="AD15" s="224"/>
      <c r="AE15" s="224"/>
      <c r="AF15" s="224"/>
      <c r="AG15" s="224"/>
      <c r="AH15" s="224"/>
      <c r="AI15" s="224"/>
      <c r="AJ15" s="224">
        <v>3.95</v>
      </c>
      <c r="AK15" s="805" t="s">
        <v>1287</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561</v>
      </c>
      <c r="M16" s="803"/>
      <c r="N16" s="802" t="s">
        <v>515</v>
      </c>
      <c r="O16" s="803"/>
      <c r="P16" s="802" t="s">
        <v>352</v>
      </c>
      <c r="Q16" s="803"/>
      <c r="R16" s="274" t="s">
        <v>352</v>
      </c>
      <c r="S16" s="274"/>
      <c r="T16" s="274"/>
      <c r="U16" s="794" t="s">
        <v>782</v>
      </c>
      <c r="V16" s="804"/>
      <c r="W16" s="794" t="s">
        <v>776</v>
      </c>
      <c r="X16" s="795"/>
      <c r="Y16" s="196"/>
      <c r="Z16" s="195"/>
      <c r="AA16" s="195"/>
      <c r="AB16" s="195"/>
      <c r="AC16" s="224"/>
      <c r="AD16" s="224"/>
      <c r="AE16" s="224"/>
      <c r="AF16" s="224"/>
      <c r="AG16" s="224"/>
      <c r="AH16" s="224"/>
      <c r="AI16" s="224"/>
      <c r="AJ16" s="224"/>
      <c r="AK16" s="805" t="s">
        <v>846</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561</v>
      </c>
      <c r="M17" s="803"/>
      <c r="N17" s="802" t="s">
        <v>509</v>
      </c>
      <c r="O17" s="803"/>
      <c r="P17" s="802" t="s">
        <v>352</v>
      </c>
      <c r="Q17" s="803"/>
      <c r="R17" s="274" t="s">
        <v>352</v>
      </c>
      <c r="S17" s="274"/>
      <c r="T17" s="274"/>
      <c r="U17" s="794" t="s">
        <v>782</v>
      </c>
      <c r="V17" s="804"/>
      <c r="W17" s="794" t="s">
        <v>776</v>
      </c>
      <c r="X17" s="795"/>
      <c r="Y17" s="196"/>
      <c r="Z17" s="195"/>
      <c r="AA17" s="195"/>
      <c r="AB17" s="195"/>
      <c r="AC17" s="224"/>
      <c r="AD17" s="224"/>
      <c r="AE17" s="224"/>
      <c r="AF17" s="224"/>
      <c r="AG17" s="224"/>
      <c r="AH17" s="224"/>
      <c r="AI17" s="224"/>
      <c r="AJ17" s="224"/>
      <c r="AK17" s="787" t="s">
        <v>846</v>
      </c>
      <c r="AL17" s="788"/>
      <c r="AM17" s="788"/>
      <c r="AN17" s="789"/>
      <c r="AO17" s="790"/>
      <c r="AP17" s="3"/>
      <c r="AQ17" s="223">
        <f t="shared" si="5"/>
        <v>3</v>
      </c>
    </row>
    <row r="18" spans="2:43" ht="12" customHeight="1" x14ac:dyDescent="0.15">
      <c r="B18" s="488"/>
      <c r="C18" s="764"/>
      <c r="D18" s="762"/>
      <c r="E18" s="762"/>
      <c r="F18" s="762"/>
      <c r="G18" s="762"/>
      <c r="H18" s="762"/>
      <c r="I18" s="762"/>
      <c r="J18" s="763"/>
      <c r="K18" s="241">
        <v>8</v>
      </c>
      <c r="L18" s="802" t="s">
        <v>561</v>
      </c>
      <c r="M18" s="803"/>
      <c r="N18" s="802" t="s">
        <v>509</v>
      </c>
      <c r="O18" s="803"/>
      <c r="P18" s="802" t="s">
        <v>352</v>
      </c>
      <c r="Q18" s="803"/>
      <c r="R18" s="274" t="s">
        <v>352</v>
      </c>
      <c r="S18" s="274"/>
      <c r="T18" s="274"/>
      <c r="U18" s="794" t="s">
        <v>782</v>
      </c>
      <c r="V18" s="804"/>
      <c r="W18" s="794" t="s">
        <v>776</v>
      </c>
      <c r="X18" s="795"/>
      <c r="Y18" s="196"/>
      <c r="Z18" s="195"/>
      <c r="AA18" s="195"/>
      <c r="AB18" s="195"/>
      <c r="AC18" s="224"/>
      <c r="AD18" s="224"/>
      <c r="AE18" s="224"/>
      <c r="AF18" s="224"/>
      <c r="AG18" s="224"/>
      <c r="AH18" s="224"/>
      <c r="AI18" s="224"/>
      <c r="AJ18" s="224"/>
      <c r="AK18" s="787" t="s">
        <v>846</v>
      </c>
      <c r="AL18" s="788"/>
      <c r="AM18" s="788"/>
      <c r="AN18" s="789"/>
      <c r="AO18" s="790"/>
      <c r="AP18" s="3"/>
      <c r="AQ18" s="223">
        <f t="shared" si="5"/>
        <v>3</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0.09</v>
      </c>
      <c r="AJ31" s="225">
        <f t="shared" si="6"/>
        <v>3.95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1</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2</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1">
    <dataValidation type="list" allowBlank="1" showInputMessage="1" showErrorMessage="1" sqref="N11:O30 R11:T30" xr:uid="{16E13D24-2FB8-4B74-A8C4-49AA6518518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36E8570-3D5B-4335-ABC1-6D64FA49F312}">
          <x14:formula1>
            <xm:f>'(参考)リスト'!$F$16:$F$21</xm:f>
          </x14:formula1>
          <xm:sqref>W11:X30</xm:sqref>
        </x14:dataValidation>
        <x14:dataValidation type="list" allowBlank="1" showInputMessage="1" showErrorMessage="1" xr:uid="{ABDFD109-50D3-4971-834F-0E7830D9DBE2}">
          <x14:formula1>
            <xm:f>'(参考)リスト'!$B$16:$B$20</xm:f>
          </x14:formula1>
          <xm:sqref>L11:M30</xm:sqref>
        </x14:dataValidation>
        <x14:dataValidation type="list" allowBlank="1" showInputMessage="1" showErrorMessage="1" xr:uid="{B602F6E2-DD81-4BC2-9CCB-9D187C9A7A82}">
          <x14:formula1>
            <xm:f>'(参考)リスト'!$G$16:$G$20</xm:f>
          </x14:formula1>
          <xm:sqref>U11:V30</xm:sqref>
        </x14:dataValidation>
        <x14:dataValidation type="list" allowBlank="1" showInputMessage="1" showErrorMessage="1" xr:uid="{13994B19-B1D5-46C9-80B8-E66EA358CCFA}">
          <x14:formula1>
            <xm:f>'(参考)リスト'!$D$16:$D$18</xm:f>
          </x14:formula1>
          <xm:sqref>P11:Q30</xm:sqref>
        </x14:dataValidation>
      </x14:dataValidations>
    </ext>
  </extLst>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5D6ED-8033-450D-B30E-20DA09C2269B}">
  <dimension ref="B1:CH52"/>
  <sheetViews>
    <sheetView showGridLines="0" showZeros="0" view="pageBreakPreview" zoomScale="90" zoomScaleNormal="100" zoomScaleSheetLayoutView="90" workbookViewId="0">
      <selection activeCell="R24" sqref="R24:T2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S096</v>
      </c>
      <c r="AW5" s="164">
        <f>R7</f>
        <v>10.4</v>
      </c>
      <c r="AX5" s="165">
        <f>+Y32</f>
        <v>0</v>
      </c>
      <c r="AY5" s="165">
        <f>+Z32</f>
        <v>0</v>
      </c>
      <c r="AZ5" s="165">
        <f>+AA32</f>
        <v>0</v>
      </c>
      <c r="BA5" s="165">
        <f t="shared" ref="BA5" si="0">+AB32</f>
        <v>0</v>
      </c>
      <c r="BB5" s="165">
        <f>+AC32</f>
        <v>0</v>
      </c>
      <c r="BC5" s="165">
        <f t="shared" ref="BC5:BI5" si="1">+AD32</f>
        <v>1</v>
      </c>
      <c r="BD5" s="165">
        <f t="shared" si="1"/>
        <v>0</v>
      </c>
      <c r="BE5" s="165">
        <f t="shared" si="1"/>
        <v>0</v>
      </c>
      <c r="BF5" s="165">
        <f t="shared" si="1"/>
        <v>0</v>
      </c>
      <c r="BG5" s="165">
        <f t="shared" si="1"/>
        <v>0</v>
      </c>
      <c r="BH5" s="165">
        <f t="shared" si="1"/>
        <v>1</v>
      </c>
      <c r="BI5" s="165">
        <f t="shared" si="1"/>
        <v>5</v>
      </c>
      <c r="BJ5" s="165" t="str">
        <f>+Y35</f>
        <v/>
      </c>
      <c r="BK5" s="165" t="str">
        <f t="shared" ref="BK5" si="2">+Z35</f>
        <v/>
      </c>
      <c r="BL5" s="165" t="str">
        <f>+AA35</f>
        <v/>
      </c>
      <c r="BM5" s="165">
        <f>+AC35</f>
        <v>0</v>
      </c>
      <c r="BN5" s="165">
        <f t="shared" ref="BN5:BO5" si="3">+AD35</f>
        <v>1</v>
      </c>
      <c r="BO5" s="165">
        <f t="shared" si="3"/>
        <v>0</v>
      </c>
      <c r="BP5" s="165">
        <f>+AG35</f>
        <v>0</v>
      </c>
      <c r="BQ5" s="165">
        <f>+AH35</f>
        <v>0</v>
      </c>
      <c r="BR5" s="165">
        <f>+AI35</f>
        <v>6</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0.04</v>
      </c>
      <c r="CC5" s="168">
        <f t="shared" si="4"/>
        <v>0</v>
      </c>
      <c r="CD5" s="168">
        <f t="shared" si="4"/>
        <v>0</v>
      </c>
      <c r="CE5" s="168">
        <f t="shared" si="4"/>
        <v>0</v>
      </c>
      <c r="CF5" s="168">
        <f t="shared" si="4"/>
        <v>0</v>
      </c>
      <c r="CG5" s="168">
        <f t="shared" si="4"/>
        <v>2.65</v>
      </c>
      <c r="CH5" s="168">
        <f t="shared" si="4"/>
        <v>20.500000000000004</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755</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1596</v>
      </c>
      <c r="O13" s="803"/>
      <c r="P13" s="802" t="s">
        <v>1599</v>
      </c>
      <c r="Q13" s="803"/>
      <c r="R13" s="274" t="s">
        <v>1598</v>
      </c>
      <c r="S13" s="274"/>
      <c r="T13" s="274"/>
      <c r="U13" s="794" t="s">
        <v>62</v>
      </c>
      <c r="V13" s="804"/>
      <c r="W13" s="794" t="s">
        <v>62</v>
      </c>
      <c r="X13" s="795"/>
      <c r="Y13" s="196"/>
      <c r="Z13" s="195"/>
      <c r="AA13" s="195"/>
      <c r="AB13" s="195"/>
      <c r="AC13" s="224"/>
      <c r="AD13" s="224">
        <v>0.04</v>
      </c>
      <c r="AE13" s="224"/>
      <c r="AF13" s="224"/>
      <c r="AG13" s="224"/>
      <c r="AH13" s="224"/>
      <c r="AI13" s="224"/>
      <c r="AJ13" s="224"/>
      <c r="AK13" s="805" t="s">
        <v>1461</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1591</v>
      </c>
      <c r="M14" s="803"/>
      <c r="N14" s="802" t="s">
        <v>1596</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v>3.6</v>
      </c>
      <c r="AK14" s="805" t="s">
        <v>1458</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1592</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v>4.2</v>
      </c>
      <c r="AK15" s="805" t="s">
        <v>1458</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1597</v>
      </c>
      <c r="O16" s="803"/>
      <c r="P16" s="802" t="s">
        <v>1589</v>
      </c>
      <c r="Q16" s="803"/>
      <c r="R16" s="274" t="s">
        <v>1589</v>
      </c>
      <c r="S16" s="274"/>
      <c r="T16" s="274"/>
      <c r="U16" s="794" t="s">
        <v>782</v>
      </c>
      <c r="V16" s="804"/>
      <c r="W16" s="794" t="s">
        <v>781</v>
      </c>
      <c r="X16" s="795"/>
      <c r="Y16" s="196"/>
      <c r="Z16" s="195"/>
      <c r="AA16" s="195"/>
      <c r="AB16" s="195"/>
      <c r="AC16" s="224"/>
      <c r="AD16" s="224"/>
      <c r="AE16" s="224"/>
      <c r="AF16" s="224"/>
      <c r="AG16" s="224"/>
      <c r="AH16" s="224"/>
      <c r="AI16" s="224">
        <v>2.65</v>
      </c>
      <c r="AJ16" s="224"/>
      <c r="AK16" s="805" t="s">
        <v>1617</v>
      </c>
      <c r="AL16" s="806"/>
      <c r="AM16" s="806"/>
      <c r="AN16" s="807"/>
      <c r="AO16" s="808"/>
      <c r="AP16" s="3"/>
      <c r="AQ16" s="223">
        <f t="shared" si="5"/>
        <v>3</v>
      </c>
    </row>
    <row r="17" spans="2:43" ht="12" customHeight="1" x14ac:dyDescent="0.15">
      <c r="B17" s="488"/>
      <c r="C17" s="764"/>
      <c r="D17" s="762"/>
      <c r="E17" s="762"/>
      <c r="F17" s="762"/>
      <c r="G17" s="762"/>
      <c r="H17" s="762"/>
      <c r="I17" s="762"/>
      <c r="J17" s="763"/>
      <c r="K17" s="241">
        <v>7</v>
      </c>
      <c r="L17" s="802" t="s">
        <v>1591</v>
      </c>
      <c r="M17" s="803"/>
      <c r="N17" s="802" t="s">
        <v>1610</v>
      </c>
      <c r="O17" s="803"/>
      <c r="P17" s="802" t="s">
        <v>1589</v>
      </c>
      <c r="Q17" s="803"/>
      <c r="R17" s="274" t="s">
        <v>1589</v>
      </c>
      <c r="S17" s="274"/>
      <c r="T17" s="274"/>
      <c r="U17" s="794" t="s">
        <v>782</v>
      </c>
      <c r="V17" s="804"/>
      <c r="W17" s="794" t="s">
        <v>790</v>
      </c>
      <c r="X17" s="795"/>
      <c r="Y17" s="196"/>
      <c r="Z17" s="195"/>
      <c r="AA17" s="195"/>
      <c r="AB17" s="195"/>
      <c r="AC17" s="224"/>
      <c r="AD17" s="224"/>
      <c r="AE17" s="224"/>
      <c r="AF17" s="224"/>
      <c r="AG17" s="224"/>
      <c r="AH17" s="224"/>
      <c r="AI17" s="224"/>
      <c r="AJ17" s="224">
        <v>4.3</v>
      </c>
      <c r="AK17" s="805" t="s">
        <v>1458</v>
      </c>
      <c r="AL17" s="806"/>
      <c r="AM17" s="806"/>
      <c r="AN17" s="807"/>
      <c r="AO17" s="808"/>
      <c r="AP17" s="3"/>
      <c r="AQ17" s="223">
        <f t="shared" si="5"/>
        <v>3</v>
      </c>
    </row>
    <row r="18" spans="2:43" ht="12" customHeight="1" x14ac:dyDescent="0.15">
      <c r="B18" s="488"/>
      <c r="C18" s="764"/>
      <c r="D18" s="762"/>
      <c r="E18" s="762"/>
      <c r="F18" s="762"/>
      <c r="G18" s="762"/>
      <c r="H18" s="762"/>
      <c r="I18" s="762"/>
      <c r="J18" s="763"/>
      <c r="K18" s="241">
        <v>8</v>
      </c>
      <c r="L18" s="802" t="s">
        <v>1591</v>
      </c>
      <c r="M18" s="803"/>
      <c r="N18" s="802" t="s">
        <v>1592</v>
      </c>
      <c r="O18" s="803"/>
      <c r="P18" s="802" t="s">
        <v>1589</v>
      </c>
      <c r="Q18" s="803"/>
      <c r="R18" s="274" t="s">
        <v>1589</v>
      </c>
      <c r="S18" s="274"/>
      <c r="T18" s="274"/>
      <c r="U18" s="794" t="s">
        <v>782</v>
      </c>
      <c r="V18" s="804"/>
      <c r="W18" s="794" t="s">
        <v>790</v>
      </c>
      <c r="X18" s="795"/>
      <c r="Y18" s="196"/>
      <c r="Z18" s="195"/>
      <c r="AA18" s="195"/>
      <c r="AB18" s="195"/>
      <c r="AC18" s="224"/>
      <c r="AD18" s="224"/>
      <c r="AE18" s="224"/>
      <c r="AF18" s="224"/>
      <c r="AG18" s="224"/>
      <c r="AH18" s="224"/>
      <c r="AI18" s="224"/>
      <c r="AJ18" s="224">
        <v>4.0999999999999996</v>
      </c>
      <c r="AK18" s="805" t="s">
        <v>1458</v>
      </c>
      <c r="AL18" s="806"/>
      <c r="AM18" s="806"/>
      <c r="AN18" s="807"/>
      <c r="AO18" s="808"/>
      <c r="AP18" s="3"/>
      <c r="AQ18" s="223">
        <f t="shared" si="5"/>
        <v>3</v>
      </c>
    </row>
    <row r="19" spans="2:43" ht="12" customHeight="1" x14ac:dyDescent="0.15">
      <c r="B19" s="488"/>
      <c r="C19" s="764"/>
      <c r="D19" s="762"/>
      <c r="E19" s="762"/>
      <c r="F19" s="762"/>
      <c r="G19" s="762"/>
      <c r="H19" s="762"/>
      <c r="I19" s="762"/>
      <c r="J19" s="763"/>
      <c r="K19" s="241">
        <v>9</v>
      </c>
      <c r="L19" s="802" t="s">
        <v>1591</v>
      </c>
      <c r="M19" s="803"/>
      <c r="N19" s="802" t="s">
        <v>1610</v>
      </c>
      <c r="O19" s="803"/>
      <c r="P19" s="802" t="s">
        <v>1589</v>
      </c>
      <c r="Q19" s="803"/>
      <c r="R19" s="274" t="s">
        <v>1589</v>
      </c>
      <c r="S19" s="274"/>
      <c r="T19" s="274"/>
      <c r="U19" s="794" t="s">
        <v>782</v>
      </c>
      <c r="V19" s="804"/>
      <c r="W19" s="794" t="s">
        <v>790</v>
      </c>
      <c r="X19" s="795"/>
      <c r="Y19" s="196"/>
      <c r="Z19" s="195"/>
      <c r="AA19" s="195"/>
      <c r="AB19" s="195"/>
      <c r="AC19" s="224"/>
      <c r="AD19" s="224"/>
      <c r="AE19" s="224"/>
      <c r="AF19" s="224"/>
      <c r="AG19" s="224"/>
      <c r="AH19" s="224"/>
      <c r="AI19" s="224"/>
      <c r="AJ19" s="224">
        <v>4.3</v>
      </c>
      <c r="AK19" s="805" t="s">
        <v>1458</v>
      </c>
      <c r="AL19" s="806"/>
      <c r="AM19" s="806"/>
      <c r="AN19" s="807"/>
      <c r="AO19" s="808"/>
      <c r="AP19" s="3"/>
      <c r="AQ19" s="223">
        <f t="shared" si="5"/>
        <v>3</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0.04</v>
      </c>
      <c r="AE31" s="225">
        <f t="shared" si="6"/>
        <v>0</v>
      </c>
      <c r="AF31" s="225">
        <f t="shared" si="6"/>
        <v>0</v>
      </c>
      <c r="AG31" s="225">
        <f t="shared" si="6"/>
        <v>0</v>
      </c>
      <c r="AH31" s="225">
        <f t="shared" si="6"/>
        <v>0</v>
      </c>
      <c r="AI31" s="225">
        <f t="shared" si="6"/>
        <v>2.65</v>
      </c>
      <c r="AJ31" s="242">
        <f t="shared" si="6"/>
        <v>20.500000000000004</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1</v>
      </c>
      <c r="AE32" s="196">
        <f t="shared" si="7"/>
        <v>0</v>
      </c>
      <c r="AF32" s="196">
        <f t="shared" si="7"/>
        <v>0</v>
      </c>
      <c r="AG32" s="196">
        <f t="shared" si="7"/>
        <v>0</v>
      </c>
      <c r="AH32" s="196">
        <f t="shared" si="7"/>
        <v>0</v>
      </c>
      <c r="AI32" s="196">
        <f t="shared" si="7"/>
        <v>1</v>
      </c>
      <c r="AJ32" s="196">
        <f t="shared" si="7"/>
        <v>5</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1</v>
      </c>
      <c r="AE35" s="816">
        <f>AE32+AF32</f>
        <v>0</v>
      </c>
      <c r="AF35" s="817"/>
      <c r="AG35" s="196">
        <f>AG32</f>
        <v>0</v>
      </c>
      <c r="AH35" s="196">
        <f>AH32</f>
        <v>0</v>
      </c>
      <c r="AI35" s="816">
        <f>AI32+AJ32</f>
        <v>6</v>
      </c>
      <c r="AJ35" s="817"/>
      <c r="AK35" s="826"/>
      <c r="AL35" s="827"/>
      <c r="AM35" s="827"/>
      <c r="AN35" s="827"/>
      <c r="AO35" s="828"/>
      <c r="AP35" s="3"/>
      <c r="AQ35" s="165">
        <f>+Y32+AC35+AG35</f>
        <v>0</v>
      </c>
      <c r="AR35" s="165">
        <f>+Z32+AD35+AH35</f>
        <v>1</v>
      </c>
      <c r="AS35" s="743">
        <f>+AS34+AE35+AI35</f>
        <v>6</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1">
    <dataValidation type="list" allowBlank="1" showInputMessage="1" showErrorMessage="1" sqref="N11:O30 R11:T30" xr:uid="{7CA65DB4-CBD8-4BD3-8FF8-6E251A600C0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58E8E18-8335-4695-80B8-90DAA05ABB10}">
          <x14:formula1>
            <xm:f>'(参考)リスト'!$D$16:$D$18</xm:f>
          </x14:formula1>
          <xm:sqref>P11:Q30</xm:sqref>
        </x14:dataValidation>
        <x14:dataValidation type="list" allowBlank="1" showInputMessage="1" showErrorMessage="1" xr:uid="{B17D169D-ECD7-4452-A330-EFC50F1A28F2}">
          <x14:formula1>
            <xm:f>'(参考)リスト'!$G$16:$G$20</xm:f>
          </x14:formula1>
          <xm:sqref>U11:V30</xm:sqref>
        </x14:dataValidation>
        <x14:dataValidation type="list" allowBlank="1" showInputMessage="1" showErrorMessage="1" xr:uid="{5B17EBDD-77D7-4FB7-9F34-C986DA743E40}">
          <x14:formula1>
            <xm:f>'(参考)リスト'!$B$16:$B$20</xm:f>
          </x14:formula1>
          <xm:sqref>L11:M30</xm:sqref>
        </x14:dataValidation>
        <x14:dataValidation type="list" allowBlank="1" showInputMessage="1" showErrorMessage="1" xr:uid="{E3668DEC-2E55-4BB9-8A03-C9908AB60F53}">
          <x14:formula1>
            <xm:f>'(参考)リスト'!$F$16:$F$21</xm:f>
          </x14:formula1>
          <xm:sqref>W11:X30</xm:sqref>
        </x14:dataValidation>
      </x14:dataValidations>
    </ext>
  </extLst>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B233C-527E-4BC0-B970-13941CFEFCF8}">
  <dimension ref="B1:CH52"/>
  <sheetViews>
    <sheetView showGridLines="0" showZeros="0" view="pageBreakPreview" zoomScale="90" zoomScaleNormal="100" zoomScaleSheetLayoutView="90" workbookViewId="0">
      <selection activeCell="R25" sqref="R25:T2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S097</v>
      </c>
      <c r="AW5" s="164">
        <f>R7</f>
        <v>10.5</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2</v>
      </c>
      <c r="BJ5" s="165" t="str">
        <f>+Y35</f>
        <v/>
      </c>
      <c r="BK5" s="165" t="str">
        <f t="shared" ref="BK5" si="2">+Z35</f>
        <v/>
      </c>
      <c r="BL5" s="165" t="str">
        <f>+AA35</f>
        <v/>
      </c>
      <c r="BM5" s="165">
        <f>+AC35</f>
        <v>0</v>
      </c>
      <c r="BN5" s="165">
        <f t="shared" ref="BN5:BO5" si="3">+AD35</f>
        <v>0</v>
      </c>
      <c r="BO5" s="165">
        <f t="shared" si="3"/>
        <v>0</v>
      </c>
      <c r="BP5" s="165">
        <f>+AG35</f>
        <v>0</v>
      </c>
      <c r="BQ5" s="165">
        <f>+AH35</f>
        <v>0</v>
      </c>
      <c r="BR5" s="165">
        <f>+AI35</f>
        <v>2</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7.3000000000000007</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754</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846</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512</v>
      </c>
      <c r="O13" s="803"/>
      <c r="P13" s="802" t="s">
        <v>352</v>
      </c>
      <c r="Q13" s="803"/>
      <c r="R13" s="274" t="s">
        <v>352</v>
      </c>
      <c r="S13" s="274"/>
      <c r="T13" s="274"/>
      <c r="U13" s="794" t="s">
        <v>782</v>
      </c>
      <c r="V13" s="804"/>
      <c r="W13" s="794" t="s">
        <v>790</v>
      </c>
      <c r="X13" s="795"/>
      <c r="Y13" s="196"/>
      <c r="Z13" s="195"/>
      <c r="AA13" s="195"/>
      <c r="AB13" s="195"/>
      <c r="AC13" s="224"/>
      <c r="AD13" s="224"/>
      <c r="AE13" s="224"/>
      <c r="AF13" s="224"/>
      <c r="AG13" s="224"/>
      <c r="AH13" s="224"/>
      <c r="AI13" s="224"/>
      <c r="AJ13" s="224">
        <v>3.15</v>
      </c>
      <c r="AK13" s="787" t="s">
        <v>1287</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513</v>
      </c>
      <c r="O14" s="803"/>
      <c r="P14" s="802" t="s">
        <v>352</v>
      </c>
      <c r="Q14" s="803"/>
      <c r="R14" s="274" t="s">
        <v>352</v>
      </c>
      <c r="S14" s="274"/>
      <c r="T14" s="274"/>
      <c r="U14" s="794" t="s">
        <v>782</v>
      </c>
      <c r="V14" s="804"/>
      <c r="W14" s="794" t="s">
        <v>790</v>
      </c>
      <c r="X14" s="795"/>
      <c r="Y14" s="196"/>
      <c r="Z14" s="195"/>
      <c r="AA14" s="195"/>
      <c r="AB14" s="195"/>
      <c r="AC14" s="224"/>
      <c r="AD14" s="224"/>
      <c r="AE14" s="224"/>
      <c r="AF14" s="224"/>
      <c r="AG14" s="224"/>
      <c r="AH14" s="224"/>
      <c r="AI14" s="224"/>
      <c r="AJ14" s="224">
        <v>4.1500000000000004</v>
      </c>
      <c r="AK14" s="805" t="s">
        <v>1287</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511</v>
      </c>
      <c r="O15" s="803"/>
      <c r="P15" s="802" t="s">
        <v>352</v>
      </c>
      <c r="Q15" s="803"/>
      <c r="R15" s="274" t="s">
        <v>352</v>
      </c>
      <c r="S15" s="274"/>
      <c r="T15" s="274"/>
      <c r="U15" s="794" t="s">
        <v>782</v>
      </c>
      <c r="V15" s="804"/>
      <c r="W15" s="794" t="s">
        <v>776</v>
      </c>
      <c r="X15" s="795"/>
      <c r="Y15" s="196"/>
      <c r="Z15" s="195"/>
      <c r="AA15" s="195"/>
      <c r="AB15" s="195"/>
      <c r="AC15" s="224"/>
      <c r="AD15" s="224"/>
      <c r="AE15" s="224"/>
      <c r="AF15" s="224"/>
      <c r="AG15" s="224"/>
      <c r="AH15" s="224"/>
      <c r="AI15" s="224"/>
      <c r="AJ15" s="224"/>
      <c r="AK15" s="787" t="s">
        <v>846</v>
      </c>
      <c r="AL15" s="788"/>
      <c r="AM15" s="788"/>
      <c r="AN15" s="789"/>
      <c r="AO15" s="790"/>
      <c r="AP15" s="3"/>
      <c r="AQ15" s="223">
        <f t="shared" si="5"/>
        <v>3</v>
      </c>
    </row>
    <row r="16" spans="2:86" ht="12" customHeight="1" x14ac:dyDescent="0.15">
      <c r="B16" s="488"/>
      <c r="C16" s="764"/>
      <c r="D16" s="762"/>
      <c r="E16" s="762"/>
      <c r="F16" s="762"/>
      <c r="G16" s="762"/>
      <c r="H16" s="762"/>
      <c r="I16" s="762"/>
      <c r="J16" s="763"/>
      <c r="K16" s="241">
        <v>6</v>
      </c>
      <c r="L16" s="802" t="s">
        <v>561</v>
      </c>
      <c r="M16" s="803"/>
      <c r="N16" s="802" t="s">
        <v>515</v>
      </c>
      <c r="O16" s="803"/>
      <c r="P16" s="802" t="s">
        <v>352</v>
      </c>
      <c r="Q16" s="803"/>
      <c r="R16" s="274" t="s">
        <v>352</v>
      </c>
      <c r="S16" s="274"/>
      <c r="T16" s="274"/>
      <c r="U16" s="794" t="s">
        <v>782</v>
      </c>
      <c r="V16" s="804"/>
      <c r="W16" s="794" t="s">
        <v>776</v>
      </c>
      <c r="X16" s="795"/>
      <c r="Y16" s="196"/>
      <c r="Z16" s="195"/>
      <c r="AA16" s="195"/>
      <c r="AB16" s="195"/>
      <c r="AC16" s="224"/>
      <c r="AD16" s="224"/>
      <c r="AE16" s="224"/>
      <c r="AF16" s="224"/>
      <c r="AG16" s="224"/>
      <c r="AH16" s="224"/>
      <c r="AI16" s="224"/>
      <c r="AJ16" s="224"/>
      <c r="AK16" s="787" t="s">
        <v>846</v>
      </c>
      <c r="AL16" s="788"/>
      <c r="AM16" s="788"/>
      <c r="AN16" s="789"/>
      <c r="AO16" s="790"/>
      <c r="AP16" s="3"/>
      <c r="AQ16" s="223">
        <f t="shared" si="5"/>
        <v>3</v>
      </c>
    </row>
    <row r="17" spans="2:43" ht="12" customHeight="1" x14ac:dyDescent="0.15">
      <c r="B17" s="488"/>
      <c r="C17" s="764"/>
      <c r="D17" s="762"/>
      <c r="E17" s="762"/>
      <c r="F17" s="762"/>
      <c r="G17" s="762"/>
      <c r="H17" s="762"/>
      <c r="I17" s="762"/>
      <c r="J17" s="763"/>
      <c r="K17" s="241">
        <v>7</v>
      </c>
      <c r="L17" s="802" t="s">
        <v>350</v>
      </c>
      <c r="M17" s="803"/>
      <c r="N17" s="802" t="s">
        <v>375</v>
      </c>
      <c r="O17" s="803"/>
      <c r="P17" s="802" t="s">
        <v>352</v>
      </c>
      <c r="Q17" s="803"/>
      <c r="R17" s="274" t="s">
        <v>359</v>
      </c>
      <c r="S17" s="274"/>
      <c r="T17" s="274"/>
      <c r="U17" s="794" t="s">
        <v>782</v>
      </c>
      <c r="V17" s="804"/>
      <c r="W17" s="794" t="s">
        <v>1304</v>
      </c>
      <c r="X17" s="795"/>
      <c r="Y17" s="196"/>
      <c r="Z17" s="195"/>
      <c r="AA17" s="195"/>
      <c r="AB17" s="195"/>
      <c r="AC17" s="224"/>
      <c r="AD17" s="224"/>
      <c r="AE17" s="224"/>
      <c r="AF17" s="224"/>
      <c r="AG17" s="224"/>
      <c r="AH17" s="224"/>
      <c r="AI17" s="224"/>
      <c r="AJ17" s="224"/>
      <c r="AK17" s="805" t="s">
        <v>1602</v>
      </c>
      <c r="AL17" s="806"/>
      <c r="AM17" s="806"/>
      <c r="AN17" s="807"/>
      <c r="AO17" s="808"/>
      <c r="AP17" s="3"/>
      <c r="AQ17" s="223">
        <f t="shared" si="5"/>
        <v>3</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7.3000000000000007</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2</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2</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1">
    <dataValidation type="list" allowBlank="1" showInputMessage="1" showErrorMessage="1" sqref="N11:O30 R11:T30" xr:uid="{C0BC60F7-366D-4A0E-A93C-A5F9E370CE7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4106668-90EA-4C61-A707-6858DCFACB50}">
          <x14:formula1>
            <xm:f>'(参考)リスト'!$F$16:$F$21</xm:f>
          </x14:formula1>
          <xm:sqref>W11:X30</xm:sqref>
        </x14:dataValidation>
        <x14:dataValidation type="list" allowBlank="1" showInputMessage="1" showErrorMessage="1" xr:uid="{B9D0B3D0-92CB-40E1-915C-E78696ED9FD5}">
          <x14:formula1>
            <xm:f>'(参考)リスト'!$B$16:$B$20</xm:f>
          </x14:formula1>
          <xm:sqref>L11:M30</xm:sqref>
        </x14:dataValidation>
        <x14:dataValidation type="list" allowBlank="1" showInputMessage="1" showErrorMessage="1" xr:uid="{15E22A49-F13C-4247-AEC4-F32EB0A0A8F1}">
          <x14:formula1>
            <xm:f>'(参考)リスト'!$G$16:$G$20</xm:f>
          </x14:formula1>
          <xm:sqref>U11:V30</xm:sqref>
        </x14:dataValidation>
        <x14:dataValidation type="list" allowBlank="1" showInputMessage="1" showErrorMessage="1" xr:uid="{BDA22DDA-197B-4456-8367-520EA3162977}">
          <x14:formula1>
            <xm:f>'(参考)リスト'!$D$16:$D$18</xm:f>
          </x14:formula1>
          <xm:sqref>P11:Q30</xm:sqref>
        </x14:dataValidation>
      </x14:dataValidations>
    </ext>
  </extLst>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092D6-BC0F-48D6-B6AF-0372D898C8AF}">
  <dimension ref="B1:CH52"/>
  <sheetViews>
    <sheetView showGridLines="0" showZeros="0" view="pageBreakPreview" zoomScale="90" zoomScaleNormal="100" zoomScaleSheetLayoutView="90" workbookViewId="0">
      <selection activeCell="R24" sqref="R24:T2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S098</v>
      </c>
      <c r="AW5" s="164">
        <f>R7</f>
        <v>10.3</v>
      </c>
      <c r="AX5" s="165">
        <f>+Y32</f>
        <v>0</v>
      </c>
      <c r="AY5" s="165">
        <f>+Z32</f>
        <v>0</v>
      </c>
      <c r="AZ5" s="165">
        <f>+AA32</f>
        <v>0</v>
      </c>
      <c r="BA5" s="165">
        <f t="shared" ref="BA5" si="0">+AB32</f>
        <v>1</v>
      </c>
      <c r="BB5" s="165">
        <f>+AC32</f>
        <v>0</v>
      </c>
      <c r="BC5" s="165">
        <f t="shared" ref="BC5:BI5" si="1">+AD32</f>
        <v>0</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f>+AA35</f>
        <v>1</v>
      </c>
      <c r="BM5" s="165">
        <f>+AC35</f>
        <v>0</v>
      </c>
      <c r="BN5" s="165">
        <f t="shared" ref="BN5:BO5" si="3">+AD35</f>
        <v>0</v>
      </c>
      <c r="BO5" s="165">
        <f t="shared" si="3"/>
        <v>0</v>
      </c>
      <c r="BP5" s="165">
        <f>+AG35</f>
        <v>0</v>
      </c>
      <c r="BQ5" s="165">
        <f>+AH35</f>
        <v>0</v>
      </c>
      <c r="BR5" s="165">
        <f>+AI35</f>
        <v>1</v>
      </c>
      <c r="BS5" s="190" t="str">
        <f>+Y36</f>
        <v>Ⅱ</v>
      </c>
      <c r="BT5" s="190" t="str">
        <f>+AC36</f>
        <v>Ⅰ</v>
      </c>
      <c r="BU5" s="190" t="str">
        <f>+AG36</f>
        <v>Ⅱ</v>
      </c>
      <c r="BV5" s="190" t="str">
        <f>+Y37</f>
        <v>Ⅱ</v>
      </c>
      <c r="BW5" s="166" t="str">
        <f>IF(Y32&gt;0,$R$7,"")</f>
        <v/>
      </c>
      <c r="BX5" s="167" t="str">
        <f>IF(Z32&gt;0,"",IF(AA32&gt;0,$R$7,""))</f>
        <v/>
      </c>
      <c r="BY5" s="167" t="str">
        <f>IF(Y32+Z32&gt;0,"",IF(AA32&gt;0,$R$7,""))</f>
        <v/>
      </c>
      <c r="BZ5" s="167">
        <f>IF(Y32+Z32+AA32&gt;0,"",IF(AB32&gt;0,$R$7,""))</f>
        <v>10.3</v>
      </c>
      <c r="CA5" s="168">
        <f t="shared" ref="CA5:CH5" si="4">+AC31</f>
        <v>0</v>
      </c>
      <c r="CB5" s="168">
        <f t="shared" si="4"/>
        <v>0</v>
      </c>
      <c r="CC5" s="168">
        <f t="shared" si="4"/>
        <v>0</v>
      </c>
      <c r="CD5" s="168">
        <f t="shared" si="4"/>
        <v>0</v>
      </c>
      <c r="CE5" s="168">
        <f t="shared" si="4"/>
        <v>0</v>
      </c>
      <c r="CF5" s="168">
        <f t="shared" si="4"/>
        <v>0</v>
      </c>
      <c r="CG5" s="168">
        <f t="shared" si="4"/>
        <v>0</v>
      </c>
      <c r="CH5" s="168">
        <f t="shared" si="4"/>
        <v>3.1</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753</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1591</v>
      </c>
      <c r="M12" s="803"/>
      <c r="N12" s="802" t="s">
        <v>1597</v>
      </c>
      <c r="O12" s="803"/>
      <c r="P12" s="802" t="s">
        <v>1589</v>
      </c>
      <c r="Q12" s="803"/>
      <c r="R12" s="299" t="s">
        <v>1589</v>
      </c>
      <c r="S12" s="551"/>
      <c r="T12" s="300"/>
      <c r="U12" s="794" t="s">
        <v>782</v>
      </c>
      <c r="V12" s="804"/>
      <c r="W12" s="794" t="s">
        <v>790</v>
      </c>
      <c r="X12" s="804"/>
      <c r="Y12" s="196"/>
      <c r="Z12" s="195"/>
      <c r="AA12" s="195"/>
      <c r="AB12" s="195"/>
      <c r="AC12" s="224"/>
      <c r="AD12" s="224"/>
      <c r="AE12" s="224"/>
      <c r="AF12" s="224"/>
      <c r="AG12" s="224"/>
      <c r="AH12" s="224"/>
      <c r="AI12" s="224"/>
      <c r="AJ12" s="224">
        <v>3.1</v>
      </c>
      <c r="AK12" s="805" t="s">
        <v>1458</v>
      </c>
      <c r="AL12" s="806"/>
      <c r="AM12" s="806"/>
      <c r="AN12" s="806"/>
      <c r="AO12" s="84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1603</v>
      </c>
      <c r="O13" s="803"/>
      <c r="P13" s="802" t="s">
        <v>1595</v>
      </c>
      <c r="Q13" s="803"/>
      <c r="R13" s="299" t="s">
        <v>1594</v>
      </c>
      <c r="S13" s="551"/>
      <c r="T13" s="300"/>
      <c r="U13" s="794" t="s">
        <v>782</v>
      </c>
      <c r="V13" s="804"/>
      <c r="W13" s="794" t="s">
        <v>790</v>
      </c>
      <c r="X13" s="804"/>
      <c r="Y13" s="196"/>
      <c r="Z13" s="195"/>
      <c r="AA13" s="195"/>
      <c r="AB13" s="195" t="s">
        <v>624</v>
      </c>
      <c r="AC13" s="224"/>
      <c r="AD13" s="224"/>
      <c r="AE13" s="224"/>
      <c r="AF13" s="224"/>
      <c r="AG13" s="224"/>
      <c r="AH13" s="224"/>
      <c r="AI13" s="224"/>
      <c r="AJ13" s="224"/>
      <c r="AK13" s="805" t="s">
        <v>1628</v>
      </c>
      <c r="AL13" s="806"/>
      <c r="AM13" s="806"/>
      <c r="AN13" s="806"/>
      <c r="AO13" s="848"/>
      <c r="AP13" s="3"/>
      <c r="AQ13" s="223">
        <f t="shared" si="5"/>
        <v>1</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846</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350</v>
      </c>
      <c r="M15" s="803"/>
      <c r="N15" s="802" t="s">
        <v>375</v>
      </c>
      <c r="O15" s="803"/>
      <c r="P15" s="802" t="s">
        <v>352</v>
      </c>
      <c r="Q15" s="803"/>
      <c r="R15" s="274" t="s">
        <v>359</v>
      </c>
      <c r="S15" s="274"/>
      <c r="T15" s="274"/>
      <c r="U15" s="794" t="s">
        <v>782</v>
      </c>
      <c r="V15" s="804"/>
      <c r="W15" s="794" t="s">
        <v>1304</v>
      </c>
      <c r="X15" s="795"/>
      <c r="Y15" s="196"/>
      <c r="Z15" s="195"/>
      <c r="AA15" s="195"/>
      <c r="AB15" s="195"/>
      <c r="AC15" s="224"/>
      <c r="AD15" s="224"/>
      <c r="AE15" s="224"/>
      <c r="AF15" s="224"/>
      <c r="AG15" s="224"/>
      <c r="AH15" s="224"/>
      <c r="AI15" s="224"/>
      <c r="AJ15" s="224"/>
      <c r="AK15" s="805" t="s">
        <v>1602</v>
      </c>
      <c r="AL15" s="806"/>
      <c r="AM15" s="806"/>
      <c r="AN15" s="807"/>
      <c r="AO15" s="808"/>
      <c r="AP15" s="3"/>
      <c r="AQ15" s="223">
        <f t="shared" si="5"/>
        <v>3</v>
      </c>
    </row>
    <row r="16" spans="2:86" ht="12" customHeight="1" x14ac:dyDescent="0.15">
      <c r="B16" s="488"/>
      <c r="C16" s="764"/>
      <c r="D16" s="762"/>
      <c r="E16" s="762"/>
      <c r="F16" s="762"/>
      <c r="G16" s="762"/>
      <c r="H16" s="762"/>
      <c r="I16" s="762"/>
      <c r="J16" s="763"/>
      <c r="K16" s="241">
        <v>6</v>
      </c>
      <c r="L16" s="802" t="s">
        <v>350</v>
      </c>
      <c r="M16" s="803"/>
      <c r="N16" s="802" t="s">
        <v>375</v>
      </c>
      <c r="O16" s="803"/>
      <c r="P16" s="802" t="s">
        <v>352</v>
      </c>
      <c r="Q16" s="803"/>
      <c r="R16" s="274" t="s">
        <v>359</v>
      </c>
      <c r="S16" s="274"/>
      <c r="T16" s="274"/>
      <c r="U16" s="794" t="s">
        <v>1304</v>
      </c>
      <c r="V16" s="804"/>
      <c r="W16" s="794" t="s">
        <v>1304</v>
      </c>
      <c r="X16" s="795"/>
      <c r="Y16" s="196"/>
      <c r="Z16" s="195"/>
      <c r="AA16" s="195"/>
      <c r="AB16" s="195"/>
      <c r="AC16" s="224"/>
      <c r="AD16" s="224"/>
      <c r="AE16" s="224"/>
      <c r="AF16" s="224"/>
      <c r="AG16" s="224"/>
      <c r="AH16" s="224"/>
      <c r="AI16" s="224"/>
      <c r="AJ16" s="224"/>
      <c r="AK16" s="805" t="s">
        <v>1394</v>
      </c>
      <c r="AL16" s="806"/>
      <c r="AM16" s="806"/>
      <c r="AN16" s="807"/>
      <c r="AO16" s="808"/>
      <c r="AP16" s="3"/>
      <c r="AQ16" s="223">
        <f t="shared" si="5"/>
        <v>3</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3.1</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1</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Ⅱb</v>
      </c>
      <c r="Z33" s="795"/>
      <c r="AA33" s="795"/>
      <c r="AB33" s="804"/>
      <c r="AC33" s="794" t="str">
        <f>IF(AC32&gt;0,"Ⅳ",IF(AD32&gt;0,"Ⅲ",IF(AE32&gt;0,"Ⅱa",IF(AF32&gt;0,"Ⅱb","Ⅰ"))))</f>
        <v>Ⅰ</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1</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f>IF(AQ34=1,"",IF(AS34&gt;0,1,""))</f>
        <v>1</v>
      </c>
      <c r="AB35" s="817"/>
      <c r="AC35" s="196">
        <f>+AC32</f>
        <v>0</v>
      </c>
      <c r="AD35" s="196">
        <f>AD32</f>
        <v>0</v>
      </c>
      <c r="AE35" s="816">
        <f>AE32+AF32</f>
        <v>0</v>
      </c>
      <c r="AF35" s="817"/>
      <c r="AG35" s="196">
        <f>AG32</f>
        <v>0</v>
      </c>
      <c r="AH35" s="196">
        <f>AH32</f>
        <v>0</v>
      </c>
      <c r="AI35" s="816">
        <f>AI32+AJ32</f>
        <v>1</v>
      </c>
      <c r="AJ35" s="817"/>
      <c r="AK35" s="826"/>
      <c r="AL35" s="827"/>
      <c r="AM35" s="827"/>
      <c r="AN35" s="827"/>
      <c r="AO35" s="828"/>
      <c r="AP35" s="3"/>
      <c r="AQ35" s="165">
        <f>+Y32+AC35+AG35</f>
        <v>0</v>
      </c>
      <c r="AR35" s="165">
        <f>+Z32+AD35+AH35</f>
        <v>0</v>
      </c>
      <c r="AS35" s="743">
        <f>+AS34+AE35+AI35</f>
        <v>2</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367</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1">
    <dataValidation type="list" allowBlank="1" showInputMessage="1" showErrorMessage="1" sqref="N11:O30 R11:T30" xr:uid="{9C99C291-2095-4FAE-9E2C-6C10DD5CFAD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29834DB-31E0-4DD5-A9A9-96503B325EE4}">
          <x14:formula1>
            <xm:f>'(参考)リスト'!$D$16:$D$18</xm:f>
          </x14:formula1>
          <xm:sqref>P11:Q30</xm:sqref>
        </x14:dataValidation>
        <x14:dataValidation type="list" allowBlank="1" showInputMessage="1" showErrorMessage="1" xr:uid="{E3A7F969-D50F-4BA8-9C49-24F15210A04B}">
          <x14:formula1>
            <xm:f>'(参考)リスト'!$G$16:$G$20</xm:f>
          </x14:formula1>
          <xm:sqref>U11:V30</xm:sqref>
        </x14:dataValidation>
        <x14:dataValidation type="list" allowBlank="1" showInputMessage="1" showErrorMessage="1" xr:uid="{D31F16E6-7F0E-462B-8B5A-CEF0EF18FB60}">
          <x14:formula1>
            <xm:f>'(参考)リスト'!$B$16:$B$20</xm:f>
          </x14:formula1>
          <xm:sqref>L11:M30</xm:sqref>
        </x14:dataValidation>
        <x14:dataValidation type="list" allowBlank="1" showInputMessage="1" showErrorMessage="1" xr:uid="{8B83E2A3-6AB1-4C57-B4C8-485A3777AE54}">
          <x14:formula1>
            <xm:f>'(参考)リスト'!$F$16:$F$21</xm:f>
          </x14:formula1>
          <xm:sqref>W11:X30</xm:sqref>
        </x14:dataValidation>
      </x14:dataValidations>
    </ext>
  </extLst>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7B341-F41D-4824-8017-38FEB18C99D4}">
  <dimension ref="B1:CH52"/>
  <sheetViews>
    <sheetView showGridLines="0" showZeros="0" view="pageBreakPreview" zoomScale="90" zoomScaleNormal="100" zoomScaleSheetLayoutView="90" workbookViewId="0">
      <selection activeCell="R23" sqref="R23:T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S099</v>
      </c>
      <c r="AW5" s="164">
        <f>R7</f>
        <v>10.6</v>
      </c>
      <c r="AX5" s="165">
        <f>+Y32</f>
        <v>0</v>
      </c>
      <c r="AY5" s="165">
        <f>+Z32</f>
        <v>0</v>
      </c>
      <c r="AZ5" s="165">
        <f>+AA32</f>
        <v>0</v>
      </c>
      <c r="BA5" s="165">
        <f t="shared" ref="BA5" si="0">+AB32</f>
        <v>0</v>
      </c>
      <c r="BB5" s="165">
        <f>+AC32</f>
        <v>0</v>
      </c>
      <c r="BC5" s="165">
        <f t="shared" ref="BC5:BI5" si="1">+AD32</f>
        <v>0</v>
      </c>
      <c r="BD5" s="165">
        <f t="shared" si="1"/>
        <v>0</v>
      </c>
      <c r="BE5" s="165">
        <f t="shared" si="1"/>
        <v>1</v>
      </c>
      <c r="BF5" s="165">
        <f t="shared" si="1"/>
        <v>0</v>
      </c>
      <c r="BG5" s="165">
        <f t="shared" si="1"/>
        <v>0</v>
      </c>
      <c r="BH5" s="165">
        <f t="shared" si="1"/>
        <v>0</v>
      </c>
      <c r="BI5" s="165">
        <f t="shared" si="1"/>
        <v>7</v>
      </c>
      <c r="BJ5" s="165" t="str">
        <f>+Y35</f>
        <v/>
      </c>
      <c r="BK5" s="165" t="str">
        <f t="shared" ref="BK5" si="2">+Z35</f>
        <v/>
      </c>
      <c r="BL5" s="165" t="str">
        <f>+AA35</f>
        <v/>
      </c>
      <c r="BM5" s="165">
        <f>+AC35</f>
        <v>0</v>
      </c>
      <c r="BN5" s="165">
        <f t="shared" ref="BN5:BO5" si="3">+AD35</f>
        <v>0</v>
      </c>
      <c r="BO5" s="165">
        <f t="shared" si="3"/>
        <v>1</v>
      </c>
      <c r="BP5" s="165">
        <f>+AG35</f>
        <v>0</v>
      </c>
      <c r="BQ5" s="165">
        <f>+AH35</f>
        <v>0</v>
      </c>
      <c r="BR5" s="165">
        <f>+AI35</f>
        <v>7</v>
      </c>
      <c r="BS5" s="190" t="str">
        <f>+Y36</f>
        <v>Ⅰ</v>
      </c>
      <c r="BT5" s="190" t="str">
        <f>+AC36</f>
        <v>Ⅱ</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1.4999999999999999E-2</v>
      </c>
      <c r="CE5" s="168">
        <f t="shared" si="4"/>
        <v>0</v>
      </c>
      <c r="CF5" s="168">
        <f t="shared" si="4"/>
        <v>0</v>
      </c>
      <c r="CG5" s="168">
        <f t="shared" si="4"/>
        <v>0</v>
      </c>
      <c r="CH5" s="168">
        <f t="shared" si="4"/>
        <v>19.75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752</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790</v>
      </c>
      <c r="X11" s="795"/>
      <c r="Y11" s="196"/>
      <c r="Z11" s="195"/>
      <c r="AA11" s="195"/>
      <c r="AB11" s="195"/>
      <c r="AC11" s="224"/>
      <c r="AD11" s="224"/>
      <c r="AE11" s="224"/>
      <c r="AF11" s="224"/>
      <c r="AG11" s="224"/>
      <c r="AH11" s="224"/>
      <c r="AI11" s="224"/>
      <c r="AJ11" s="224">
        <v>2.35</v>
      </c>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512</v>
      </c>
      <c r="O12" s="803"/>
      <c r="P12" s="802" t="s">
        <v>352</v>
      </c>
      <c r="Q12" s="803"/>
      <c r="R12" s="274" t="s">
        <v>352</v>
      </c>
      <c r="S12" s="274"/>
      <c r="T12" s="274"/>
      <c r="U12" s="794" t="s">
        <v>782</v>
      </c>
      <c r="V12" s="804"/>
      <c r="W12" s="794" t="s">
        <v>790</v>
      </c>
      <c r="X12" s="795"/>
      <c r="Y12" s="196"/>
      <c r="Z12" s="195"/>
      <c r="AA12" s="195"/>
      <c r="AB12" s="195"/>
      <c r="AC12" s="224"/>
      <c r="AD12" s="224"/>
      <c r="AE12" s="224"/>
      <c r="AF12" s="224"/>
      <c r="AG12" s="224"/>
      <c r="AH12" s="224"/>
      <c r="AI12" s="224"/>
      <c r="AJ12" s="224">
        <v>2.75</v>
      </c>
      <c r="AK12" s="787" t="s">
        <v>1287</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512</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846</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1597</v>
      </c>
      <c r="O14" s="803"/>
      <c r="P14" s="802" t="s">
        <v>1589</v>
      </c>
      <c r="Q14" s="803"/>
      <c r="R14" s="274" t="s">
        <v>1589</v>
      </c>
      <c r="S14" s="274"/>
      <c r="T14" s="274"/>
      <c r="U14" s="794" t="s">
        <v>782</v>
      </c>
      <c r="V14" s="804"/>
      <c r="W14" s="794" t="s">
        <v>790</v>
      </c>
      <c r="X14" s="795"/>
      <c r="Y14" s="196"/>
      <c r="Z14" s="195"/>
      <c r="AA14" s="195"/>
      <c r="AB14" s="195"/>
      <c r="AC14" s="224"/>
      <c r="AD14" s="224"/>
      <c r="AE14" s="224"/>
      <c r="AF14" s="224"/>
      <c r="AG14" s="224"/>
      <c r="AH14" s="224"/>
      <c r="AI14" s="224"/>
      <c r="AJ14" s="224">
        <v>3.65</v>
      </c>
      <c r="AK14" s="787" t="s">
        <v>1458</v>
      </c>
      <c r="AL14" s="788"/>
      <c r="AM14" s="788"/>
      <c r="AN14" s="789"/>
      <c r="AO14" s="790"/>
      <c r="AP14" s="3"/>
      <c r="AQ14" s="223">
        <f t="shared" si="5"/>
        <v>3</v>
      </c>
    </row>
    <row r="15" spans="2:86" ht="12" customHeight="1" x14ac:dyDescent="0.15">
      <c r="B15" s="488"/>
      <c r="C15" s="764"/>
      <c r="D15" s="762"/>
      <c r="E15" s="762"/>
      <c r="F15" s="762"/>
      <c r="G15" s="762"/>
      <c r="H15" s="762"/>
      <c r="I15" s="762"/>
      <c r="J15" s="763"/>
      <c r="K15" s="241">
        <v>5</v>
      </c>
      <c r="L15" s="802" t="s">
        <v>1591</v>
      </c>
      <c r="M15" s="803"/>
      <c r="N15" s="802" t="s">
        <v>1592</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v>4.25</v>
      </c>
      <c r="AK15" s="787" t="s">
        <v>1458</v>
      </c>
      <c r="AL15" s="788"/>
      <c r="AM15" s="788"/>
      <c r="AN15" s="846"/>
      <c r="AO15" s="847"/>
      <c r="AP15" s="3"/>
      <c r="AQ15" s="223">
        <f t="shared" si="5"/>
        <v>3</v>
      </c>
    </row>
    <row r="16" spans="2:86" ht="12" customHeight="1" x14ac:dyDescent="0.15">
      <c r="B16" s="488"/>
      <c r="C16" s="764"/>
      <c r="D16" s="762"/>
      <c r="E16" s="762"/>
      <c r="F16" s="762"/>
      <c r="G16" s="762"/>
      <c r="H16" s="762"/>
      <c r="I16" s="762"/>
      <c r="J16" s="763"/>
      <c r="K16" s="241">
        <v>6</v>
      </c>
      <c r="L16" s="802" t="s">
        <v>1591</v>
      </c>
      <c r="M16" s="803"/>
      <c r="N16" s="802" t="s">
        <v>1590</v>
      </c>
      <c r="O16" s="803"/>
      <c r="P16" s="802" t="s">
        <v>1599</v>
      </c>
      <c r="Q16" s="803"/>
      <c r="R16" s="274" t="s">
        <v>1598</v>
      </c>
      <c r="S16" s="274"/>
      <c r="T16" s="274"/>
      <c r="U16" s="794" t="s">
        <v>782</v>
      </c>
      <c r="V16" s="804"/>
      <c r="W16" s="794" t="s">
        <v>790</v>
      </c>
      <c r="X16" s="795"/>
      <c r="Y16" s="196"/>
      <c r="Z16" s="195"/>
      <c r="AA16" s="195"/>
      <c r="AB16" s="195"/>
      <c r="AC16" s="224"/>
      <c r="AD16" s="224"/>
      <c r="AE16" s="224"/>
      <c r="AF16" s="224">
        <v>1.4999999999999999E-2</v>
      </c>
      <c r="AG16" s="224"/>
      <c r="AH16" s="224"/>
      <c r="AI16" s="224"/>
      <c r="AJ16" s="224"/>
      <c r="AK16" s="787" t="s">
        <v>1622</v>
      </c>
      <c r="AL16" s="788"/>
      <c r="AM16" s="788"/>
      <c r="AN16" s="789"/>
      <c r="AO16" s="790"/>
      <c r="AP16" s="3"/>
      <c r="AQ16" s="223">
        <f t="shared" si="5"/>
        <v>2</v>
      </c>
    </row>
    <row r="17" spans="2:43" ht="12" customHeight="1" x14ac:dyDescent="0.15">
      <c r="B17" s="488"/>
      <c r="C17" s="764"/>
      <c r="D17" s="762"/>
      <c r="E17" s="762"/>
      <c r="F17" s="762"/>
      <c r="G17" s="762"/>
      <c r="H17" s="762"/>
      <c r="I17" s="762"/>
      <c r="J17" s="763"/>
      <c r="K17" s="241">
        <v>7</v>
      </c>
      <c r="L17" s="802" t="s">
        <v>561</v>
      </c>
      <c r="M17" s="803"/>
      <c r="N17" s="802" t="s">
        <v>511</v>
      </c>
      <c r="O17" s="803"/>
      <c r="P17" s="802" t="s">
        <v>352</v>
      </c>
      <c r="Q17" s="803"/>
      <c r="R17" s="274" t="s">
        <v>352</v>
      </c>
      <c r="S17" s="274"/>
      <c r="T17" s="274"/>
      <c r="U17" s="794" t="s">
        <v>782</v>
      </c>
      <c r="V17" s="804"/>
      <c r="W17" s="794" t="s">
        <v>776</v>
      </c>
      <c r="X17" s="795"/>
      <c r="Y17" s="196"/>
      <c r="Z17" s="195"/>
      <c r="AA17" s="195"/>
      <c r="AB17" s="195"/>
      <c r="AC17" s="224"/>
      <c r="AD17" s="224"/>
      <c r="AE17" s="224"/>
      <c r="AF17" s="224"/>
      <c r="AG17" s="224"/>
      <c r="AH17" s="224"/>
      <c r="AI17" s="224"/>
      <c r="AJ17" s="224"/>
      <c r="AK17" s="787" t="s">
        <v>846</v>
      </c>
      <c r="AL17" s="788"/>
      <c r="AM17" s="788"/>
      <c r="AN17" s="789"/>
      <c r="AO17" s="790"/>
      <c r="AP17" s="3"/>
      <c r="AQ17" s="223">
        <f t="shared" si="5"/>
        <v>3</v>
      </c>
    </row>
    <row r="18" spans="2:43" ht="12" customHeight="1" x14ac:dyDescent="0.15">
      <c r="B18" s="488"/>
      <c r="C18" s="764"/>
      <c r="D18" s="762"/>
      <c r="E18" s="762"/>
      <c r="F18" s="762"/>
      <c r="G18" s="762"/>
      <c r="H18" s="762"/>
      <c r="I18" s="762"/>
      <c r="J18" s="763"/>
      <c r="K18" s="241">
        <v>8</v>
      </c>
      <c r="L18" s="802" t="s">
        <v>1591</v>
      </c>
      <c r="M18" s="803"/>
      <c r="N18" s="802" t="s">
        <v>1590</v>
      </c>
      <c r="O18" s="803"/>
      <c r="P18" s="802" t="s">
        <v>1589</v>
      </c>
      <c r="Q18" s="803"/>
      <c r="R18" s="274" t="s">
        <v>1589</v>
      </c>
      <c r="S18" s="274"/>
      <c r="T18" s="274"/>
      <c r="U18" s="794" t="s">
        <v>782</v>
      </c>
      <c r="V18" s="804"/>
      <c r="W18" s="794" t="s">
        <v>790</v>
      </c>
      <c r="X18" s="795"/>
      <c r="Y18" s="196"/>
      <c r="Z18" s="195"/>
      <c r="AA18" s="195"/>
      <c r="AB18" s="195"/>
      <c r="AC18" s="224"/>
      <c r="AD18" s="224"/>
      <c r="AE18" s="224"/>
      <c r="AF18" s="224"/>
      <c r="AG18" s="224"/>
      <c r="AH18" s="224"/>
      <c r="AI18" s="224"/>
      <c r="AJ18" s="224">
        <v>2.15</v>
      </c>
      <c r="AK18" s="787" t="s">
        <v>1458</v>
      </c>
      <c r="AL18" s="788"/>
      <c r="AM18" s="788"/>
      <c r="AN18" s="789"/>
      <c r="AO18" s="790"/>
      <c r="AP18" s="3"/>
      <c r="AQ18" s="223">
        <f t="shared" si="5"/>
        <v>3</v>
      </c>
    </row>
    <row r="19" spans="2:43" ht="12" customHeight="1" x14ac:dyDescent="0.15">
      <c r="B19" s="488"/>
      <c r="C19" s="764"/>
      <c r="D19" s="762"/>
      <c r="E19" s="762"/>
      <c r="F19" s="762"/>
      <c r="G19" s="762"/>
      <c r="H19" s="762"/>
      <c r="I19" s="762"/>
      <c r="J19" s="763"/>
      <c r="K19" s="241">
        <v>9</v>
      </c>
      <c r="L19" s="802" t="s">
        <v>1591</v>
      </c>
      <c r="M19" s="803"/>
      <c r="N19" s="802" t="s">
        <v>1590</v>
      </c>
      <c r="O19" s="803"/>
      <c r="P19" s="802" t="s">
        <v>1589</v>
      </c>
      <c r="Q19" s="803"/>
      <c r="R19" s="274" t="s">
        <v>1589</v>
      </c>
      <c r="S19" s="274"/>
      <c r="T19" s="274"/>
      <c r="U19" s="794" t="s">
        <v>782</v>
      </c>
      <c r="V19" s="804"/>
      <c r="W19" s="794" t="s">
        <v>790</v>
      </c>
      <c r="X19" s="795"/>
      <c r="Y19" s="196"/>
      <c r="Z19" s="195"/>
      <c r="AA19" s="195"/>
      <c r="AB19" s="195"/>
      <c r="AC19" s="224"/>
      <c r="AD19" s="224"/>
      <c r="AE19" s="224"/>
      <c r="AF19" s="224"/>
      <c r="AG19" s="224"/>
      <c r="AH19" s="224"/>
      <c r="AI19" s="224"/>
      <c r="AJ19" s="224">
        <v>2.2999999999999998</v>
      </c>
      <c r="AK19" s="805" t="s">
        <v>1458</v>
      </c>
      <c r="AL19" s="806"/>
      <c r="AM19" s="806"/>
      <c r="AN19" s="807"/>
      <c r="AO19" s="808"/>
      <c r="AP19" s="3"/>
      <c r="AQ19" s="223">
        <f t="shared" si="5"/>
        <v>3</v>
      </c>
    </row>
    <row r="20" spans="2:43" ht="12" customHeight="1" x14ac:dyDescent="0.15">
      <c r="B20" s="488"/>
      <c r="C20" s="764"/>
      <c r="D20" s="762"/>
      <c r="E20" s="762"/>
      <c r="F20" s="762"/>
      <c r="G20" s="762"/>
      <c r="H20" s="762"/>
      <c r="I20" s="762"/>
      <c r="J20" s="763"/>
      <c r="K20" s="241">
        <v>10</v>
      </c>
      <c r="L20" s="802" t="s">
        <v>1591</v>
      </c>
      <c r="M20" s="803"/>
      <c r="N20" s="802" t="s">
        <v>1590</v>
      </c>
      <c r="O20" s="803"/>
      <c r="P20" s="802" t="s">
        <v>1589</v>
      </c>
      <c r="Q20" s="803"/>
      <c r="R20" s="274" t="s">
        <v>1589</v>
      </c>
      <c r="S20" s="274"/>
      <c r="T20" s="274"/>
      <c r="U20" s="794" t="s">
        <v>782</v>
      </c>
      <c r="V20" s="804"/>
      <c r="W20" s="794" t="s">
        <v>790</v>
      </c>
      <c r="X20" s="795"/>
      <c r="Y20" s="196"/>
      <c r="Z20" s="195"/>
      <c r="AA20" s="195"/>
      <c r="AB20" s="195"/>
      <c r="AC20" s="224"/>
      <c r="AD20" s="224"/>
      <c r="AE20" s="224"/>
      <c r="AF20" s="224"/>
      <c r="AG20" s="224"/>
      <c r="AH20" s="224"/>
      <c r="AI20" s="224"/>
      <c r="AJ20" s="224">
        <v>2.2999999999999998</v>
      </c>
      <c r="AK20" s="805" t="s">
        <v>1458</v>
      </c>
      <c r="AL20" s="806"/>
      <c r="AM20" s="806"/>
      <c r="AN20" s="807"/>
      <c r="AO20" s="808"/>
      <c r="AP20" s="3"/>
      <c r="AQ20" s="223">
        <f t="shared" si="5"/>
        <v>3</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1.4999999999999999E-2</v>
      </c>
      <c r="AG31" s="225">
        <f t="shared" si="6"/>
        <v>0</v>
      </c>
      <c r="AH31" s="225">
        <f t="shared" si="6"/>
        <v>0</v>
      </c>
      <c r="AI31" s="225">
        <f t="shared" si="6"/>
        <v>0</v>
      </c>
      <c r="AJ31" s="242">
        <f t="shared" si="6"/>
        <v>19.75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1</v>
      </c>
      <c r="AG32" s="196">
        <f t="shared" si="7"/>
        <v>0</v>
      </c>
      <c r="AH32" s="196">
        <f t="shared" si="7"/>
        <v>0</v>
      </c>
      <c r="AI32" s="196">
        <f t="shared" si="7"/>
        <v>0</v>
      </c>
      <c r="AJ32" s="196">
        <f t="shared" si="7"/>
        <v>7</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Ⅱb</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1</v>
      </c>
      <c r="AF35" s="817"/>
      <c r="AG35" s="196">
        <f>AG32</f>
        <v>0</v>
      </c>
      <c r="AH35" s="196">
        <f>AH32</f>
        <v>0</v>
      </c>
      <c r="AI35" s="816">
        <f>AI32+AJ32</f>
        <v>7</v>
      </c>
      <c r="AJ35" s="817"/>
      <c r="AK35" s="826"/>
      <c r="AL35" s="827"/>
      <c r="AM35" s="827"/>
      <c r="AN35" s="827"/>
      <c r="AO35" s="828"/>
      <c r="AP35" s="3"/>
      <c r="AQ35" s="165">
        <f>+Y32+AC35+AG35</f>
        <v>0</v>
      </c>
      <c r="AR35" s="165">
        <f>+Z32+AD35+AH35</f>
        <v>0</v>
      </c>
      <c r="AS35" s="743">
        <f>+AS34+AE35+AI35</f>
        <v>8</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367</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1">
    <dataValidation type="list" allowBlank="1" showInputMessage="1" showErrorMessage="1" sqref="N11:O30 R11:T30" xr:uid="{1AB41E1E-418C-4757-A0E7-B516161A1A1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84B5240-18D6-4C02-8722-6F1D5E4EE76E}">
          <x14:formula1>
            <xm:f>'(参考)リスト'!$F$16:$F$21</xm:f>
          </x14:formula1>
          <xm:sqref>W11:X30</xm:sqref>
        </x14:dataValidation>
        <x14:dataValidation type="list" allowBlank="1" showInputMessage="1" showErrorMessage="1" xr:uid="{ED176423-7890-408C-ADAE-965803CB90DF}">
          <x14:formula1>
            <xm:f>'(参考)リスト'!$B$16:$B$20</xm:f>
          </x14:formula1>
          <xm:sqref>L11:M30</xm:sqref>
        </x14:dataValidation>
        <x14:dataValidation type="list" allowBlank="1" showInputMessage="1" showErrorMessage="1" xr:uid="{16C4B1E0-3104-44E3-A20A-FFAE4D45A0A7}">
          <x14:formula1>
            <xm:f>'(参考)リスト'!$G$16:$G$20</xm:f>
          </x14:formula1>
          <xm:sqref>U11:V30</xm:sqref>
        </x14:dataValidation>
        <x14:dataValidation type="list" allowBlank="1" showInputMessage="1" showErrorMessage="1" xr:uid="{63E06F81-42C9-40ED-84D1-CF709A40B2C5}">
          <x14:formula1>
            <xm:f>'(参考)リスト'!$D$16:$D$18</xm:f>
          </x14:formula1>
          <xm:sqref>P11:Q30</xm:sqref>
        </x14:dataValidation>
      </x14:dataValidations>
    </ext>
  </extLst>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C6D24-7BD4-41F7-8A6B-9B94E51A665C}">
  <dimension ref="B1:CH52"/>
  <sheetViews>
    <sheetView showGridLines="0" showZeros="0" view="pageBreakPreview" zoomScale="90" zoomScaleNormal="100" zoomScaleSheetLayoutView="90" workbookViewId="0">
      <selection activeCell="U23" sqref="U23:V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S100</v>
      </c>
      <c r="AW5" s="164">
        <f>R7</f>
        <v>10.5</v>
      </c>
      <c r="AX5" s="165">
        <f>+Y32</f>
        <v>0</v>
      </c>
      <c r="AY5" s="165">
        <f>+Z32</f>
        <v>0</v>
      </c>
      <c r="AZ5" s="165">
        <f>+AA32</f>
        <v>0</v>
      </c>
      <c r="BA5" s="165">
        <f t="shared" ref="BA5" si="0">+AB32</f>
        <v>0</v>
      </c>
      <c r="BB5" s="165">
        <f>+AC32</f>
        <v>0</v>
      </c>
      <c r="BC5" s="165">
        <f t="shared" ref="BC5:BI5" si="1">+AD32</f>
        <v>2</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2</v>
      </c>
      <c r="BO5" s="165">
        <f t="shared" si="3"/>
        <v>0</v>
      </c>
      <c r="BP5" s="165">
        <f>+AG35</f>
        <v>0</v>
      </c>
      <c r="BQ5" s="165">
        <f>+AH35</f>
        <v>0</v>
      </c>
      <c r="BR5" s="165">
        <f>+AI35</f>
        <v>1</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0.05</v>
      </c>
      <c r="CC5" s="168">
        <f t="shared" si="4"/>
        <v>0</v>
      </c>
      <c r="CD5" s="168">
        <f t="shared" si="4"/>
        <v>0</v>
      </c>
      <c r="CE5" s="168">
        <f t="shared" si="4"/>
        <v>0</v>
      </c>
      <c r="CF5" s="168">
        <f t="shared" si="4"/>
        <v>0</v>
      </c>
      <c r="CG5" s="168">
        <f t="shared" si="4"/>
        <v>0</v>
      </c>
      <c r="CH5" s="168">
        <f t="shared" si="4"/>
        <v>3.8</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751</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510</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846</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1597</v>
      </c>
      <c r="O13" s="803"/>
      <c r="P13" s="802" t="s">
        <v>1599</v>
      </c>
      <c r="Q13" s="803"/>
      <c r="R13" s="274" t="s">
        <v>1598</v>
      </c>
      <c r="S13" s="274"/>
      <c r="T13" s="274"/>
      <c r="U13" s="794" t="s">
        <v>62</v>
      </c>
      <c r="V13" s="804"/>
      <c r="W13" s="794" t="s">
        <v>62</v>
      </c>
      <c r="X13" s="795"/>
      <c r="Y13" s="196"/>
      <c r="Z13" s="195"/>
      <c r="AA13" s="195"/>
      <c r="AB13" s="195"/>
      <c r="AC13" s="224"/>
      <c r="AD13" s="224">
        <v>0.02</v>
      </c>
      <c r="AE13" s="224"/>
      <c r="AF13" s="224"/>
      <c r="AG13" s="224"/>
      <c r="AH13" s="224"/>
      <c r="AI13" s="224"/>
      <c r="AJ13" s="224"/>
      <c r="AK13" s="805" t="s">
        <v>1461</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1591</v>
      </c>
      <c r="M14" s="803"/>
      <c r="N14" s="802" t="s">
        <v>1597</v>
      </c>
      <c r="O14" s="803"/>
      <c r="P14" s="802" t="s">
        <v>1599</v>
      </c>
      <c r="Q14" s="803"/>
      <c r="R14" s="274" t="s">
        <v>1598</v>
      </c>
      <c r="S14" s="274"/>
      <c r="T14" s="274"/>
      <c r="U14" s="794" t="s">
        <v>62</v>
      </c>
      <c r="V14" s="804"/>
      <c r="W14" s="794" t="s">
        <v>62</v>
      </c>
      <c r="X14" s="795"/>
      <c r="Y14" s="196"/>
      <c r="Z14" s="195"/>
      <c r="AA14" s="195"/>
      <c r="AB14" s="195"/>
      <c r="AC14" s="224"/>
      <c r="AD14" s="224">
        <v>0.03</v>
      </c>
      <c r="AE14" s="224"/>
      <c r="AF14" s="224"/>
      <c r="AG14" s="224"/>
      <c r="AH14" s="224"/>
      <c r="AI14" s="224"/>
      <c r="AJ14" s="224"/>
      <c r="AK14" s="805" t="s">
        <v>1461</v>
      </c>
      <c r="AL14" s="806"/>
      <c r="AM14" s="806"/>
      <c r="AN14" s="807"/>
      <c r="AO14" s="808"/>
      <c r="AP14" s="3"/>
      <c r="AQ14" s="223">
        <f t="shared" si="5"/>
        <v>2</v>
      </c>
    </row>
    <row r="15" spans="2:86" ht="12" customHeight="1" x14ac:dyDescent="0.15">
      <c r="B15" s="488"/>
      <c r="C15" s="764"/>
      <c r="D15" s="762"/>
      <c r="E15" s="762"/>
      <c r="F15" s="762"/>
      <c r="G15" s="762"/>
      <c r="H15" s="762"/>
      <c r="I15" s="762"/>
      <c r="J15" s="763"/>
      <c r="K15" s="241">
        <v>5</v>
      </c>
      <c r="L15" s="802" t="s">
        <v>1591</v>
      </c>
      <c r="M15" s="803"/>
      <c r="N15" s="802" t="s">
        <v>1603</v>
      </c>
      <c r="O15" s="803"/>
      <c r="P15" s="802" t="s">
        <v>1589</v>
      </c>
      <c r="Q15" s="803"/>
      <c r="R15" s="274" t="s">
        <v>1589</v>
      </c>
      <c r="S15" s="274"/>
      <c r="T15" s="274"/>
      <c r="U15" s="794" t="s">
        <v>782</v>
      </c>
      <c r="V15" s="804"/>
      <c r="W15" s="794" t="s">
        <v>790</v>
      </c>
      <c r="X15" s="795"/>
      <c r="Y15" s="196"/>
      <c r="Z15" s="195"/>
      <c r="AA15" s="195"/>
      <c r="AB15" s="195"/>
      <c r="AC15" s="224"/>
      <c r="AD15" s="224"/>
      <c r="AE15" s="224"/>
      <c r="AF15" s="224"/>
      <c r="AG15" s="224"/>
      <c r="AH15" s="224"/>
      <c r="AI15" s="224"/>
      <c r="AJ15" s="224">
        <v>3.8</v>
      </c>
      <c r="AK15" s="805" t="s">
        <v>1458</v>
      </c>
      <c r="AL15" s="806"/>
      <c r="AM15" s="806"/>
      <c r="AN15" s="807"/>
      <c r="AO15" s="808"/>
      <c r="AP15" s="3"/>
      <c r="AQ15" s="223">
        <f t="shared" si="5"/>
        <v>3</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0.05</v>
      </c>
      <c r="AE31" s="225">
        <f t="shared" si="6"/>
        <v>0</v>
      </c>
      <c r="AF31" s="225">
        <f t="shared" si="6"/>
        <v>0</v>
      </c>
      <c r="AG31" s="225">
        <f t="shared" si="6"/>
        <v>0</v>
      </c>
      <c r="AH31" s="225">
        <f t="shared" si="6"/>
        <v>0</v>
      </c>
      <c r="AI31" s="225">
        <f t="shared" si="6"/>
        <v>0</v>
      </c>
      <c r="AJ31" s="225">
        <f t="shared" si="6"/>
        <v>3.8</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2</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2</v>
      </c>
      <c r="AE35" s="816">
        <f>AE32+AF32</f>
        <v>0</v>
      </c>
      <c r="AF35" s="817"/>
      <c r="AG35" s="196">
        <f>AG32</f>
        <v>0</v>
      </c>
      <c r="AH35" s="196">
        <f>AH32</f>
        <v>0</v>
      </c>
      <c r="AI35" s="816">
        <f>AI32+AJ32</f>
        <v>1</v>
      </c>
      <c r="AJ35" s="817"/>
      <c r="AK35" s="826"/>
      <c r="AL35" s="827"/>
      <c r="AM35" s="827"/>
      <c r="AN35" s="827"/>
      <c r="AO35" s="828"/>
      <c r="AP35" s="3"/>
      <c r="AQ35" s="165">
        <f>+Y32+AC35+AG35</f>
        <v>0</v>
      </c>
      <c r="AR35" s="165">
        <f>+Z32+AD35+AH35</f>
        <v>2</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1">
    <dataValidation type="list" allowBlank="1" showInputMessage="1" showErrorMessage="1" sqref="N11:O30 R11:T30" xr:uid="{DC7AC468-8870-4283-93C2-B13EE5050BE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8714C23-EDBB-42A7-B8B6-FD70FC59FC03}">
          <x14:formula1>
            <xm:f>'(参考)リスト'!$D$16:$D$18</xm:f>
          </x14:formula1>
          <xm:sqref>P11:Q30</xm:sqref>
        </x14:dataValidation>
        <x14:dataValidation type="list" allowBlank="1" showInputMessage="1" showErrorMessage="1" xr:uid="{69EF9F80-9E17-49DF-A089-C031C4BE5252}">
          <x14:formula1>
            <xm:f>'(参考)リスト'!$G$16:$G$20</xm:f>
          </x14:formula1>
          <xm:sqref>U11:V30</xm:sqref>
        </x14:dataValidation>
        <x14:dataValidation type="list" allowBlank="1" showInputMessage="1" showErrorMessage="1" xr:uid="{1FB23E4E-2D43-4953-8648-F0A685F29B5A}">
          <x14:formula1>
            <xm:f>'(参考)リスト'!$B$16:$B$20</xm:f>
          </x14:formula1>
          <xm:sqref>L11:M30</xm:sqref>
        </x14:dataValidation>
        <x14:dataValidation type="list" allowBlank="1" showInputMessage="1" showErrorMessage="1" xr:uid="{5EB81728-F776-4DA5-B16B-DF0A12CC45B6}">
          <x14:formula1>
            <xm:f>'(参考)リスト'!$F$16:$F$21</xm:f>
          </x14:formula1>
          <xm:sqref>W11:X30</xm:sqref>
        </x14:dataValidation>
      </x14:dataValidations>
    </ext>
  </extLst>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1A026-CB7D-48D0-B84D-0F52F8C267CD}">
  <dimension ref="B1:CH52"/>
  <sheetViews>
    <sheetView showGridLines="0" showZeros="0" view="pageBreakPreview" zoomScale="90" zoomScaleNormal="100" zoomScaleSheetLayoutView="90" workbookViewId="0">
      <selection activeCell="N23" sqref="N23:O2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S101</v>
      </c>
      <c r="AW5" s="164">
        <f>R7</f>
        <v>10.4</v>
      </c>
      <c r="AX5" s="165">
        <f>+Y32</f>
        <v>0</v>
      </c>
      <c r="AY5" s="165">
        <f>+Z32</f>
        <v>0</v>
      </c>
      <c r="AZ5" s="165">
        <f>+AA32</f>
        <v>0</v>
      </c>
      <c r="BA5" s="165">
        <f t="shared" ref="BA5" si="0">+AB32</f>
        <v>0</v>
      </c>
      <c r="BB5" s="165">
        <f>+AC32</f>
        <v>0</v>
      </c>
      <c r="BC5" s="165">
        <f t="shared" ref="BC5:BI5" si="1">+AD32</f>
        <v>2</v>
      </c>
      <c r="BD5" s="165">
        <f t="shared" si="1"/>
        <v>0</v>
      </c>
      <c r="BE5" s="165">
        <f t="shared" si="1"/>
        <v>0</v>
      </c>
      <c r="BF5" s="165">
        <f t="shared" si="1"/>
        <v>0</v>
      </c>
      <c r="BG5" s="165">
        <f t="shared" si="1"/>
        <v>0</v>
      </c>
      <c r="BH5" s="165">
        <f t="shared" si="1"/>
        <v>0</v>
      </c>
      <c r="BI5" s="165">
        <f t="shared" si="1"/>
        <v>1</v>
      </c>
      <c r="BJ5" s="165" t="str">
        <f>+Y35</f>
        <v/>
      </c>
      <c r="BK5" s="165" t="str">
        <f t="shared" ref="BK5" si="2">+Z35</f>
        <v/>
      </c>
      <c r="BL5" s="165" t="str">
        <f>+AA35</f>
        <v/>
      </c>
      <c r="BM5" s="165">
        <f>+AC35</f>
        <v>0</v>
      </c>
      <c r="BN5" s="165">
        <f t="shared" ref="BN5:BO5" si="3">+AD35</f>
        <v>2</v>
      </c>
      <c r="BO5" s="165">
        <f t="shared" si="3"/>
        <v>0</v>
      </c>
      <c r="BP5" s="165">
        <f>+AG35</f>
        <v>0</v>
      </c>
      <c r="BQ5" s="165">
        <f>+AH35</f>
        <v>0</v>
      </c>
      <c r="BR5" s="165">
        <f>+AI35</f>
        <v>1</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0.19</v>
      </c>
      <c r="CC5" s="168">
        <f t="shared" si="4"/>
        <v>0</v>
      </c>
      <c r="CD5" s="168">
        <f t="shared" si="4"/>
        <v>0</v>
      </c>
      <c r="CE5" s="168">
        <f t="shared" si="4"/>
        <v>0</v>
      </c>
      <c r="CF5" s="168">
        <f t="shared" si="4"/>
        <v>0</v>
      </c>
      <c r="CG5" s="168">
        <f t="shared" si="4"/>
        <v>0</v>
      </c>
      <c r="CH5" s="168">
        <f t="shared" si="4"/>
        <v>3.65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750</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516</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846</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1591</v>
      </c>
      <c r="M13" s="803"/>
      <c r="N13" s="802" t="s">
        <v>1597</v>
      </c>
      <c r="O13" s="803"/>
      <c r="P13" s="802" t="s">
        <v>1589</v>
      </c>
      <c r="Q13" s="803"/>
      <c r="R13" s="274" t="s">
        <v>1589</v>
      </c>
      <c r="S13" s="274"/>
      <c r="T13" s="274"/>
      <c r="U13" s="794" t="s">
        <v>782</v>
      </c>
      <c r="V13" s="804"/>
      <c r="W13" s="794" t="s">
        <v>790</v>
      </c>
      <c r="X13" s="795"/>
      <c r="Y13" s="196"/>
      <c r="Z13" s="195"/>
      <c r="AA13" s="195"/>
      <c r="AB13" s="195"/>
      <c r="AC13" s="224"/>
      <c r="AD13" s="224"/>
      <c r="AE13" s="224"/>
      <c r="AF13" s="224"/>
      <c r="AG13" s="224"/>
      <c r="AH13" s="224"/>
      <c r="AI13" s="224"/>
      <c r="AJ13" s="224">
        <v>3.65</v>
      </c>
      <c r="AK13" s="805" t="s">
        <v>1458</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1591</v>
      </c>
      <c r="M14" s="803"/>
      <c r="N14" s="802" t="s">
        <v>1592</v>
      </c>
      <c r="O14" s="803"/>
      <c r="P14" s="802" t="s">
        <v>1599</v>
      </c>
      <c r="Q14" s="803"/>
      <c r="R14" s="274" t="s">
        <v>1598</v>
      </c>
      <c r="S14" s="274"/>
      <c r="T14" s="274"/>
      <c r="U14" s="794" t="s">
        <v>62</v>
      </c>
      <c r="V14" s="804"/>
      <c r="W14" s="794" t="s">
        <v>62</v>
      </c>
      <c r="X14" s="795"/>
      <c r="Y14" s="196"/>
      <c r="Z14" s="195"/>
      <c r="AA14" s="195"/>
      <c r="AB14" s="195"/>
      <c r="AC14" s="224"/>
      <c r="AD14" s="224">
        <v>0.12</v>
      </c>
      <c r="AE14" s="224"/>
      <c r="AF14" s="224"/>
      <c r="AG14" s="224"/>
      <c r="AH14" s="224"/>
      <c r="AI14" s="224"/>
      <c r="AJ14" s="224"/>
      <c r="AK14" s="805" t="s">
        <v>1461</v>
      </c>
      <c r="AL14" s="806"/>
      <c r="AM14" s="806"/>
      <c r="AN14" s="807"/>
      <c r="AO14" s="808"/>
      <c r="AP14" s="3"/>
      <c r="AQ14" s="223">
        <f t="shared" si="5"/>
        <v>2</v>
      </c>
    </row>
    <row r="15" spans="2:86" ht="12" customHeight="1" x14ac:dyDescent="0.15">
      <c r="B15" s="488"/>
      <c r="C15" s="764"/>
      <c r="D15" s="762"/>
      <c r="E15" s="762"/>
      <c r="F15" s="762"/>
      <c r="G15" s="762"/>
      <c r="H15" s="762"/>
      <c r="I15" s="762"/>
      <c r="J15" s="763"/>
      <c r="K15" s="241">
        <v>5</v>
      </c>
      <c r="L15" s="802" t="s">
        <v>1591</v>
      </c>
      <c r="M15" s="803"/>
      <c r="N15" s="802" t="s">
        <v>1592</v>
      </c>
      <c r="O15" s="803"/>
      <c r="P15" s="802" t="s">
        <v>1599</v>
      </c>
      <c r="Q15" s="803"/>
      <c r="R15" s="274" t="s">
        <v>1598</v>
      </c>
      <c r="S15" s="274"/>
      <c r="T15" s="274"/>
      <c r="U15" s="794" t="s">
        <v>62</v>
      </c>
      <c r="V15" s="804"/>
      <c r="W15" s="794" t="s">
        <v>62</v>
      </c>
      <c r="X15" s="795"/>
      <c r="Y15" s="196"/>
      <c r="Z15" s="195"/>
      <c r="AA15" s="195"/>
      <c r="AB15" s="195"/>
      <c r="AC15" s="224"/>
      <c r="AD15" s="224">
        <v>7.0000000000000007E-2</v>
      </c>
      <c r="AE15" s="224"/>
      <c r="AF15" s="224"/>
      <c r="AG15" s="224"/>
      <c r="AH15" s="224"/>
      <c r="AI15" s="224"/>
      <c r="AJ15" s="224"/>
      <c r="AK15" s="805" t="s">
        <v>1461</v>
      </c>
      <c r="AL15" s="806"/>
      <c r="AM15" s="806"/>
      <c r="AN15" s="807"/>
      <c r="AO15" s="808"/>
      <c r="AP15" s="3"/>
      <c r="AQ15" s="223">
        <f t="shared" si="5"/>
        <v>2</v>
      </c>
    </row>
    <row r="16" spans="2:86" ht="12" customHeight="1" x14ac:dyDescent="0.15">
      <c r="B16" s="488"/>
      <c r="C16" s="764"/>
      <c r="D16" s="762"/>
      <c r="E16" s="762"/>
      <c r="F16" s="762"/>
      <c r="G16" s="762"/>
      <c r="H16" s="762"/>
      <c r="I16" s="762"/>
      <c r="J16" s="763"/>
      <c r="K16" s="241">
        <v>6</v>
      </c>
      <c r="L16" s="802" t="s">
        <v>561</v>
      </c>
      <c r="M16" s="803"/>
      <c r="N16" s="802" t="s">
        <v>509</v>
      </c>
      <c r="O16" s="803"/>
      <c r="P16" s="802" t="s">
        <v>352</v>
      </c>
      <c r="Q16" s="803"/>
      <c r="R16" s="274" t="s">
        <v>352</v>
      </c>
      <c r="S16" s="274"/>
      <c r="T16" s="274"/>
      <c r="U16" s="794" t="s">
        <v>782</v>
      </c>
      <c r="V16" s="804"/>
      <c r="W16" s="794" t="s">
        <v>776</v>
      </c>
      <c r="X16" s="795"/>
      <c r="Y16" s="196"/>
      <c r="Z16" s="195"/>
      <c r="AA16" s="195"/>
      <c r="AB16" s="195"/>
      <c r="AC16" s="224"/>
      <c r="AD16" s="224"/>
      <c r="AE16" s="224"/>
      <c r="AF16" s="224"/>
      <c r="AG16" s="224"/>
      <c r="AH16" s="224"/>
      <c r="AI16" s="224"/>
      <c r="AJ16" s="224"/>
      <c r="AK16" s="787" t="s">
        <v>846</v>
      </c>
      <c r="AL16" s="788"/>
      <c r="AM16" s="788"/>
      <c r="AN16" s="789"/>
      <c r="AO16" s="790"/>
      <c r="AP16" s="3"/>
      <c r="AQ16" s="223">
        <f t="shared" si="5"/>
        <v>3</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0.19</v>
      </c>
      <c r="AE31" s="225">
        <f t="shared" si="6"/>
        <v>0</v>
      </c>
      <c r="AF31" s="225">
        <f t="shared" si="6"/>
        <v>0</v>
      </c>
      <c r="AG31" s="225">
        <f t="shared" si="6"/>
        <v>0</v>
      </c>
      <c r="AH31" s="225">
        <f t="shared" si="6"/>
        <v>0</v>
      </c>
      <c r="AI31" s="225">
        <f t="shared" si="6"/>
        <v>0</v>
      </c>
      <c r="AJ31" s="225">
        <f t="shared" si="6"/>
        <v>3.65</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2</v>
      </c>
      <c r="AE32" s="196">
        <f t="shared" si="7"/>
        <v>0</v>
      </c>
      <c r="AF32" s="196">
        <f t="shared" si="7"/>
        <v>0</v>
      </c>
      <c r="AG32" s="196">
        <f t="shared" si="7"/>
        <v>0</v>
      </c>
      <c r="AH32" s="196">
        <f t="shared" si="7"/>
        <v>0</v>
      </c>
      <c r="AI32" s="196">
        <f t="shared" si="7"/>
        <v>0</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Ⅱb</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2</v>
      </c>
      <c r="AE35" s="816">
        <f>AE32+AF32</f>
        <v>0</v>
      </c>
      <c r="AF35" s="817"/>
      <c r="AG35" s="196">
        <f>AG32</f>
        <v>0</v>
      </c>
      <c r="AH35" s="196">
        <f>AH32</f>
        <v>0</v>
      </c>
      <c r="AI35" s="816">
        <f>AI32+AJ32</f>
        <v>1</v>
      </c>
      <c r="AJ35" s="817"/>
      <c r="AK35" s="826"/>
      <c r="AL35" s="827"/>
      <c r="AM35" s="827"/>
      <c r="AN35" s="827"/>
      <c r="AO35" s="828"/>
      <c r="AP35" s="3"/>
      <c r="AQ35" s="165">
        <f>+Y32+AC35+AG35</f>
        <v>0</v>
      </c>
      <c r="AR35" s="165">
        <f>+Z32+AD35+AH35</f>
        <v>2</v>
      </c>
      <c r="AS35" s="743">
        <f>+AS34+AE35+AI35</f>
        <v>1</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1">
    <dataValidation type="list" allowBlank="1" showInputMessage="1" showErrorMessage="1" sqref="R11:T30 N11:O30" xr:uid="{970ACBBC-429F-430D-8F5E-858C129D21A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5F4698-6DA9-4103-82EB-9D56B9ADB843}">
          <x14:formula1>
            <xm:f>'(参考)リスト'!$F$16:$F$21</xm:f>
          </x14:formula1>
          <xm:sqref>W11:X30</xm:sqref>
        </x14:dataValidation>
        <x14:dataValidation type="list" allowBlank="1" showInputMessage="1" showErrorMessage="1" xr:uid="{205EAFDF-1C9F-41B9-9CD0-EC73FEC9EEC9}">
          <x14:formula1>
            <xm:f>'(参考)リスト'!$B$16:$B$20</xm:f>
          </x14:formula1>
          <xm:sqref>L11:M30</xm:sqref>
        </x14:dataValidation>
        <x14:dataValidation type="list" allowBlank="1" showInputMessage="1" showErrorMessage="1" xr:uid="{4EC05837-EE45-474B-8A76-B7DA429C4A42}">
          <x14:formula1>
            <xm:f>'(参考)リスト'!$G$16:$G$20</xm:f>
          </x14:formula1>
          <xm:sqref>U11:V30</xm:sqref>
        </x14:dataValidation>
        <x14:dataValidation type="list" allowBlank="1" showInputMessage="1" showErrorMessage="1" xr:uid="{7D079C0A-826D-4F93-B91E-AEB782886DFC}">
          <x14:formula1>
            <xm:f>'(参考)リスト'!$D$16:$D$18</xm:f>
          </x14:formula1>
          <xm:sqref>P11:Q30</xm:sqref>
        </x14:dataValidation>
      </x14:dataValidations>
    </ext>
  </extLst>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0F4B2-E654-482A-A1B0-E98B90398692}">
  <dimension ref="B1:CH52"/>
  <sheetViews>
    <sheetView showGridLines="0" showZeros="0" view="pageBreakPreview" zoomScale="90" zoomScaleNormal="100" zoomScaleSheetLayoutView="90" workbookViewId="0">
      <selection activeCell="N19" sqref="N19:O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S102</v>
      </c>
      <c r="AW5" s="164">
        <f>R7</f>
        <v>10.6</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749</v>
      </c>
      <c r="O7" s="795"/>
      <c r="P7" s="791" t="s">
        <v>475</v>
      </c>
      <c r="Q7" s="793"/>
      <c r="R7" s="796">
        <v>10.6</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517</v>
      </c>
      <c r="O12" s="803"/>
      <c r="P12" s="802" t="s">
        <v>352</v>
      </c>
      <c r="Q12" s="803"/>
      <c r="R12" s="274" t="s">
        <v>352</v>
      </c>
      <c r="S12" s="274"/>
      <c r="T12" s="274"/>
      <c r="U12" s="794" t="s">
        <v>782</v>
      </c>
      <c r="V12" s="804"/>
      <c r="W12" s="794" t="s">
        <v>776</v>
      </c>
      <c r="X12" s="795"/>
      <c r="Y12" s="196"/>
      <c r="Z12" s="195"/>
      <c r="AA12" s="195"/>
      <c r="AB12" s="195"/>
      <c r="AC12" s="224"/>
      <c r="AD12" s="224"/>
      <c r="AE12" s="224"/>
      <c r="AF12" s="224"/>
      <c r="AG12" s="224"/>
      <c r="AH12" s="224"/>
      <c r="AI12" s="224"/>
      <c r="AJ12" s="224"/>
      <c r="AK12" s="787" t="s">
        <v>846</v>
      </c>
      <c r="AL12" s="788"/>
      <c r="AM12" s="788"/>
      <c r="AN12" s="789"/>
      <c r="AO12" s="790"/>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515</v>
      </c>
      <c r="O13" s="803"/>
      <c r="P13" s="802" t="s">
        <v>352</v>
      </c>
      <c r="Q13" s="803"/>
      <c r="R13" s="274" t="s">
        <v>352</v>
      </c>
      <c r="S13" s="274"/>
      <c r="T13" s="274"/>
      <c r="U13" s="794" t="s">
        <v>782</v>
      </c>
      <c r="V13" s="804"/>
      <c r="W13" s="794" t="s">
        <v>776</v>
      </c>
      <c r="X13" s="795"/>
      <c r="Y13" s="196"/>
      <c r="Z13" s="195"/>
      <c r="AA13" s="195"/>
      <c r="AB13" s="195"/>
      <c r="AC13" s="224"/>
      <c r="AD13" s="224"/>
      <c r="AE13" s="224"/>
      <c r="AF13" s="224"/>
      <c r="AG13" s="224"/>
      <c r="AH13" s="224"/>
      <c r="AI13" s="224"/>
      <c r="AJ13" s="224"/>
      <c r="AK13" s="787" t="s">
        <v>846</v>
      </c>
      <c r="AL13" s="788"/>
      <c r="AM13" s="788"/>
      <c r="AN13" s="789"/>
      <c r="AO13" s="790"/>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509</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787" t="s">
        <v>846</v>
      </c>
      <c r="AL14" s="788"/>
      <c r="AM14" s="788"/>
      <c r="AN14" s="789"/>
      <c r="AO14" s="790"/>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1">
    <dataValidation type="list" allowBlank="1" showInputMessage="1" showErrorMessage="1" sqref="N11:O30 R11:T30" xr:uid="{B5BC0794-5E83-4AA4-A6D2-0825B39C97B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742D34D-3859-4E8C-B465-81F0518B6857}">
          <x14:formula1>
            <xm:f>'(参考)リスト'!$D$16:$D$18</xm:f>
          </x14:formula1>
          <xm:sqref>P11:Q30</xm:sqref>
        </x14:dataValidation>
        <x14:dataValidation type="list" allowBlank="1" showInputMessage="1" showErrorMessage="1" xr:uid="{AE4A4556-8EBA-4890-80C9-582104331B6B}">
          <x14:formula1>
            <xm:f>'(参考)リスト'!$G$16:$G$20</xm:f>
          </x14:formula1>
          <xm:sqref>U11:V30</xm:sqref>
        </x14:dataValidation>
        <x14:dataValidation type="list" allowBlank="1" showInputMessage="1" showErrorMessage="1" xr:uid="{DB2EA563-950C-4FD3-959F-260D2468FE5A}">
          <x14:formula1>
            <xm:f>'(参考)リスト'!$B$16:$B$20</xm:f>
          </x14:formula1>
          <xm:sqref>L11:M30</xm:sqref>
        </x14:dataValidation>
        <x14:dataValidation type="list" allowBlank="1" showInputMessage="1" showErrorMessage="1" xr:uid="{5946BE64-F6D8-454B-AA60-C54D210FC5C1}">
          <x14:formula1>
            <xm:f>'(参考)リスト'!$F$16:$F$21</xm:f>
          </x14:formula1>
          <xm:sqref>W11:X30</xm:sqref>
        </x14:dataValidation>
      </x14:dataValidations>
    </ext>
  </extLst>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2CA0D-DBB3-4011-8EFD-308726B7C21E}">
  <dimension ref="B1:CH52"/>
  <sheetViews>
    <sheetView showGridLines="0" showZeros="0" view="pageBreakPreview" zoomScale="90" zoomScaleNormal="100" zoomScaleSheetLayoutView="90" workbookViewId="0">
      <selection activeCell="R17" sqref="R17:T1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S103</v>
      </c>
      <c r="AW5" s="164">
        <f>R7</f>
        <v>10.5</v>
      </c>
      <c r="AX5" s="165">
        <f>+Y32</f>
        <v>0</v>
      </c>
      <c r="AY5" s="165">
        <f>+Z32</f>
        <v>0</v>
      </c>
      <c r="AZ5" s="165">
        <f>+AA32</f>
        <v>0</v>
      </c>
      <c r="BA5" s="165">
        <f t="shared" ref="BA5" si="0">+AB32</f>
        <v>0</v>
      </c>
      <c r="BB5" s="165">
        <f>+AC32</f>
        <v>0</v>
      </c>
      <c r="BC5" s="165">
        <f t="shared" ref="BC5:BI5" si="1">+AD32</f>
        <v>1</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1</v>
      </c>
      <c r="BO5" s="165">
        <f t="shared" si="3"/>
        <v>0</v>
      </c>
      <c r="BP5" s="165">
        <f>+AG35</f>
        <v>0</v>
      </c>
      <c r="BQ5" s="165">
        <f>+AH35</f>
        <v>0</v>
      </c>
      <c r="BR5" s="165">
        <f>+AI35</f>
        <v>0</v>
      </c>
      <c r="BS5" s="190" t="str">
        <f>+Y36</f>
        <v>Ⅰ</v>
      </c>
      <c r="BT5" s="190" t="str">
        <f>+AC36</f>
        <v>Ⅲ</v>
      </c>
      <c r="BU5" s="190" t="str">
        <f>+AG36</f>
        <v>Ⅰ</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0.05</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748</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511</v>
      </c>
      <c r="O12" s="803"/>
      <c r="P12" s="802" t="s">
        <v>351</v>
      </c>
      <c r="Q12" s="803"/>
      <c r="R12" s="274" t="s">
        <v>559</v>
      </c>
      <c r="S12" s="274"/>
      <c r="T12" s="274"/>
      <c r="U12" s="794" t="s">
        <v>62</v>
      </c>
      <c r="V12" s="804"/>
      <c r="W12" s="794" t="s">
        <v>62</v>
      </c>
      <c r="X12" s="795"/>
      <c r="Y12" s="196"/>
      <c r="Z12" s="195"/>
      <c r="AA12" s="195"/>
      <c r="AB12" s="195"/>
      <c r="AC12" s="224"/>
      <c r="AD12" s="224">
        <v>0.05</v>
      </c>
      <c r="AE12" s="224"/>
      <c r="AF12" s="224"/>
      <c r="AG12" s="224"/>
      <c r="AH12" s="224"/>
      <c r="AI12" s="224"/>
      <c r="AJ12" s="224"/>
      <c r="AK12" s="787" t="s">
        <v>795</v>
      </c>
      <c r="AL12" s="788"/>
      <c r="AM12" s="788"/>
      <c r="AN12" s="789"/>
      <c r="AO12" s="790"/>
      <c r="AP12" s="3"/>
      <c r="AQ12" s="223">
        <f t="shared" ref="AQ12:AQ30" si="5">IF(P12="材質劣化",2,IF(P12="漏水",3,1))</f>
        <v>2</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0.05</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1</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1</v>
      </c>
      <c r="AE35" s="816">
        <f>AE32+AF32</f>
        <v>0</v>
      </c>
      <c r="AF35" s="817"/>
      <c r="AG35" s="196">
        <f>AG32</f>
        <v>0</v>
      </c>
      <c r="AH35" s="196">
        <f>AH32</f>
        <v>0</v>
      </c>
      <c r="AI35" s="816">
        <f>AI32+AJ32</f>
        <v>0</v>
      </c>
      <c r="AJ35" s="817"/>
      <c r="AK35" s="826"/>
      <c r="AL35" s="827"/>
      <c r="AM35" s="827"/>
      <c r="AN35" s="827"/>
      <c r="AO35" s="828"/>
      <c r="AP35" s="3"/>
      <c r="AQ35" s="165">
        <f>+Y32+AC35+AG35</f>
        <v>0</v>
      </c>
      <c r="AR35" s="165">
        <f>+Z32+AD35+AH35</f>
        <v>1</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362</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1">
    <dataValidation type="list" allowBlank="1" showInputMessage="1" showErrorMessage="1" sqref="R11:T30 N11:O30" xr:uid="{2D21A8F8-3B11-4C00-B63B-F06B5454667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0F4955-7086-4925-AA32-240143AC20D5}">
          <x14:formula1>
            <xm:f>'(参考)リスト'!$F$16:$F$21</xm:f>
          </x14:formula1>
          <xm:sqref>W11:X30</xm:sqref>
        </x14:dataValidation>
        <x14:dataValidation type="list" allowBlank="1" showInputMessage="1" showErrorMessage="1" xr:uid="{9C856DBE-9AF2-4383-8882-A2646A639216}">
          <x14:formula1>
            <xm:f>'(参考)リスト'!$B$16:$B$20</xm:f>
          </x14:formula1>
          <xm:sqref>L11:M30</xm:sqref>
        </x14:dataValidation>
        <x14:dataValidation type="list" allowBlank="1" showInputMessage="1" showErrorMessage="1" xr:uid="{353F7393-968D-4370-BF8C-32FB515011A9}">
          <x14:formula1>
            <xm:f>'(参考)リスト'!$G$16:$G$20</xm:f>
          </x14:formula1>
          <xm:sqref>U11:V30</xm:sqref>
        </x14:dataValidation>
        <x14:dataValidation type="list" allowBlank="1" showInputMessage="1" showErrorMessage="1" xr:uid="{D1AE5ECE-48A7-4848-BC7A-71E273293540}">
          <x14:formula1>
            <xm:f>'(参考)リスト'!$D$16:$D$18</xm:f>
          </x14:formula1>
          <xm:sqref>P11:Q30</xm:sqref>
        </x14:dataValidation>
      </x14:dataValidations>
    </ext>
  </extLst>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5BEAC-3B7C-4387-BF6D-25E53659151A}">
  <dimension ref="B1:CH52"/>
  <sheetViews>
    <sheetView showGridLines="0" showZeros="0" view="pageBreakPreview" zoomScale="90" zoomScaleNormal="100" zoomScaleSheetLayoutView="90" workbookViewId="0">
      <selection activeCell="AU13" sqref="AU1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S104</v>
      </c>
      <c r="AW5" s="164">
        <f>R7</f>
        <v>10.3</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747</v>
      </c>
      <c r="O7" s="795"/>
      <c r="P7" s="791" t="s">
        <v>475</v>
      </c>
      <c r="Q7" s="793"/>
      <c r="R7" s="796">
        <v>10.3</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510</v>
      </c>
      <c r="O11" s="803"/>
      <c r="P11" s="802" t="s">
        <v>352</v>
      </c>
      <c r="Q11" s="803"/>
      <c r="R11" s="274" t="s">
        <v>352</v>
      </c>
      <c r="S11" s="274"/>
      <c r="T11" s="274"/>
      <c r="U11" s="794" t="s">
        <v>782</v>
      </c>
      <c r="V11" s="804"/>
      <c r="W11" s="794" t="s">
        <v>776</v>
      </c>
      <c r="X11" s="795"/>
      <c r="Y11" s="196"/>
      <c r="Z11" s="195"/>
      <c r="AA11" s="195"/>
      <c r="AB11" s="195"/>
      <c r="AC11" s="224"/>
      <c r="AD11" s="224"/>
      <c r="AE11" s="224"/>
      <c r="AF11" s="224"/>
      <c r="AG11" s="224"/>
      <c r="AH11" s="224"/>
      <c r="AI11" s="224"/>
      <c r="AJ11" s="224"/>
      <c r="AK11" s="787" t="s">
        <v>846</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1">
    <dataValidation type="list" allowBlank="1" showInputMessage="1" showErrorMessage="1" sqref="N11:O30 R11:T30" xr:uid="{335C2DA8-DCAE-4CB6-8A67-A522E6727BF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24AA0EB-E661-4D50-96A6-DF1A9D201971}">
          <x14:formula1>
            <xm:f>'(参考)リスト'!$D$16:$D$18</xm:f>
          </x14:formula1>
          <xm:sqref>P11:Q30</xm:sqref>
        </x14:dataValidation>
        <x14:dataValidation type="list" allowBlank="1" showInputMessage="1" showErrorMessage="1" xr:uid="{B5E50BAE-483A-4143-8C1A-70C72FB2876A}">
          <x14:formula1>
            <xm:f>'(参考)リスト'!$G$16:$G$20</xm:f>
          </x14:formula1>
          <xm:sqref>U11:V30</xm:sqref>
        </x14:dataValidation>
        <x14:dataValidation type="list" allowBlank="1" showInputMessage="1" showErrorMessage="1" xr:uid="{5A60A854-5FCF-43EA-986D-BB54ED96D6B6}">
          <x14:formula1>
            <xm:f>'(参考)リスト'!$B$16:$B$20</xm:f>
          </x14:formula1>
          <xm:sqref>L11:M30</xm:sqref>
        </x14:dataValidation>
        <x14:dataValidation type="list" allowBlank="1" showInputMessage="1" showErrorMessage="1" xr:uid="{D99F4A8C-9E6A-4EF9-9073-93DCB86086A7}">
          <x14:formula1>
            <xm:f>'(参考)リスト'!$F$16:$F$21</xm:f>
          </x14:formula1>
          <xm:sqref>W11:X30</xm:sqref>
        </x14:dataValidation>
      </x14:dataValidations>
    </ext>
  </extLst>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A618E-4CC5-4DA0-9AB1-1444B79B200E}">
  <dimension ref="B1:CH52"/>
  <sheetViews>
    <sheetView showGridLines="0" showZeros="0" view="pageBreakPreview" zoomScale="90" zoomScaleNormal="100" zoomScaleSheetLayoutView="90" workbookViewId="0">
      <selection activeCell="R22" sqref="R22:T22"/>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S105</v>
      </c>
      <c r="AW5" s="164">
        <f>R7</f>
        <v>10.7</v>
      </c>
      <c r="AX5" s="165">
        <f>+Y32</f>
        <v>0</v>
      </c>
      <c r="AY5" s="165">
        <f>+Z32</f>
        <v>0</v>
      </c>
      <c r="AZ5" s="165">
        <f>+AA32</f>
        <v>0</v>
      </c>
      <c r="BA5" s="165">
        <f t="shared" ref="BA5" si="0">+AB32</f>
        <v>0</v>
      </c>
      <c r="BB5" s="165">
        <f>+AC32</f>
        <v>0</v>
      </c>
      <c r="BC5" s="165">
        <f t="shared" ref="BC5:BI5" si="1">+AD32</f>
        <v>2</v>
      </c>
      <c r="BD5" s="165">
        <f t="shared" si="1"/>
        <v>0</v>
      </c>
      <c r="BE5" s="165">
        <f t="shared" si="1"/>
        <v>0</v>
      </c>
      <c r="BF5" s="165">
        <f t="shared" si="1"/>
        <v>0</v>
      </c>
      <c r="BG5" s="165">
        <f t="shared" si="1"/>
        <v>0</v>
      </c>
      <c r="BH5" s="165">
        <f t="shared" si="1"/>
        <v>1</v>
      </c>
      <c r="BI5" s="165">
        <f t="shared" si="1"/>
        <v>2</v>
      </c>
      <c r="BJ5" s="165" t="str">
        <f>+Y35</f>
        <v/>
      </c>
      <c r="BK5" s="165" t="str">
        <f t="shared" ref="BK5" si="2">+Z35</f>
        <v/>
      </c>
      <c r="BL5" s="165" t="str">
        <f>+AA35</f>
        <v/>
      </c>
      <c r="BM5" s="165">
        <f>+AC35</f>
        <v>0</v>
      </c>
      <c r="BN5" s="165">
        <f t="shared" ref="BN5:BO5" si="3">+AD35</f>
        <v>2</v>
      </c>
      <c r="BO5" s="165">
        <f t="shared" si="3"/>
        <v>0</v>
      </c>
      <c r="BP5" s="165">
        <f>+AG35</f>
        <v>0</v>
      </c>
      <c r="BQ5" s="165">
        <f>+AH35</f>
        <v>0</v>
      </c>
      <c r="BR5" s="165">
        <f>+AI35</f>
        <v>3</v>
      </c>
      <c r="BS5" s="190" t="str">
        <f>+Y36</f>
        <v>Ⅰ</v>
      </c>
      <c r="BT5" s="190" t="str">
        <f>+AC36</f>
        <v>Ⅲ</v>
      </c>
      <c r="BU5" s="190" t="str">
        <f>+AG36</f>
        <v>Ⅱ</v>
      </c>
      <c r="BV5" s="190" t="str">
        <f>+Y37</f>
        <v>Ⅲ</v>
      </c>
      <c r="BW5" s="166" t="str">
        <f>IF(Y32&gt;0,$R$7,"")</f>
        <v/>
      </c>
      <c r="BX5" s="167" t="str">
        <f>IF(Z32&gt;0,"",IF(AA32&gt;0,$R$7,""))</f>
        <v/>
      </c>
      <c r="BY5" s="167" t="str">
        <f>IF(Y32+Z32&gt;0,"",IF(AA32&gt;0,$R$7,""))</f>
        <v/>
      </c>
      <c r="BZ5" s="167" t="str">
        <f>IF(Y32+Z32+AA32&gt;0,"",IF(AB32&gt;0,$R$7,""))</f>
        <v/>
      </c>
      <c r="CA5" s="168">
        <f t="shared" ref="CA5:CH5" si="4">+AC31</f>
        <v>0</v>
      </c>
      <c r="CB5" s="168">
        <f t="shared" si="4"/>
        <v>0.15</v>
      </c>
      <c r="CC5" s="168">
        <f t="shared" si="4"/>
        <v>0</v>
      </c>
      <c r="CD5" s="168">
        <f t="shared" si="4"/>
        <v>0</v>
      </c>
      <c r="CE5" s="168">
        <f t="shared" si="4"/>
        <v>0</v>
      </c>
      <c r="CF5" s="168">
        <f t="shared" si="4"/>
        <v>0</v>
      </c>
      <c r="CG5" s="168">
        <f t="shared" si="4"/>
        <v>4.2</v>
      </c>
      <c r="CH5" s="168">
        <f t="shared" si="4"/>
        <v>6.4</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746</v>
      </c>
      <c r="O7" s="795"/>
      <c r="P7" s="791" t="s">
        <v>475</v>
      </c>
      <c r="Q7" s="793"/>
      <c r="R7" s="796">
        <v>10.7</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512</v>
      </c>
      <c r="O11" s="803"/>
      <c r="P11" s="802" t="s">
        <v>352</v>
      </c>
      <c r="Q11" s="803"/>
      <c r="R11" s="274" t="s">
        <v>352</v>
      </c>
      <c r="S11" s="274"/>
      <c r="T11" s="274"/>
      <c r="U11" s="794" t="s">
        <v>782</v>
      </c>
      <c r="V11" s="804"/>
      <c r="W11" s="794" t="s">
        <v>790</v>
      </c>
      <c r="X11" s="795"/>
      <c r="Y11" s="196"/>
      <c r="Z11" s="195"/>
      <c r="AA11" s="195"/>
      <c r="AB11" s="195"/>
      <c r="AC11" s="224"/>
      <c r="AD11" s="224"/>
      <c r="AE11" s="224"/>
      <c r="AF11" s="224"/>
      <c r="AG11" s="224"/>
      <c r="AH11" s="224"/>
      <c r="AI11" s="224"/>
      <c r="AJ11" s="224">
        <v>2.2000000000000002</v>
      </c>
      <c r="AK11" s="787" t="s">
        <v>1287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513</v>
      </c>
      <c r="O12" s="803"/>
      <c r="P12" s="802" t="s">
        <v>351</v>
      </c>
      <c r="Q12" s="803"/>
      <c r="R12" s="274" t="s">
        <v>559</v>
      </c>
      <c r="S12" s="274"/>
      <c r="T12" s="274"/>
      <c r="U12" s="794" t="s">
        <v>62</v>
      </c>
      <c r="V12" s="804"/>
      <c r="W12" s="794" t="s">
        <v>62</v>
      </c>
      <c r="X12" s="795"/>
      <c r="Y12" s="196"/>
      <c r="Z12" s="195"/>
      <c r="AA12" s="195"/>
      <c r="AB12" s="195"/>
      <c r="AC12" s="224"/>
      <c r="AD12" s="224">
        <v>0.09</v>
      </c>
      <c r="AE12" s="224"/>
      <c r="AF12" s="224"/>
      <c r="AG12" s="224"/>
      <c r="AH12" s="224"/>
      <c r="AI12" s="224"/>
      <c r="AJ12" s="224"/>
      <c r="AK12" s="805" t="s">
        <v>795</v>
      </c>
      <c r="AL12" s="806"/>
      <c r="AM12" s="806"/>
      <c r="AN12" s="807"/>
      <c r="AO12" s="808"/>
      <c r="AP12" s="3"/>
      <c r="AQ12" s="223">
        <f t="shared" ref="AQ12:AQ30" si="5">IF(P12="材質劣化",2,IF(P12="漏水",3,1))</f>
        <v>2</v>
      </c>
    </row>
    <row r="13" spans="2:86" ht="12" customHeight="1" x14ac:dyDescent="0.15">
      <c r="B13" s="488"/>
      <c r="C13" s="764"/>
      <c r="D13" s="762"/>
      <c r="E13" s="762"/>
      <c r="F13" s="762"/>
      <c r="G13" s="762"/>
      <c r="H13" s="762"/>
      <c r="I13" s="762"/>
      <c r="J13" s="763"/>
      <c r="K13" s="241">
        <v>3</v>
      </c>
      <c r="L13" s="802" t="s">
        <v>561</v>
      </c>
      <c r="M13" s="803"/>
      <c r="N13" s="802" t="s">
        <v>513</v>
      </c>
      <c r="O13" s="803"/>
      <c r="P13" s="802" t="s">
        <v>351</v>
      </c>
      <c r="Q13" s="803"/>
      <c r="R13" s="274" t="s">
        <v>559</v>
      </c>
      <c r="S13" s="274"/>
      <c r="T13" s="274"/>
      <c r="U13" s="794" t="s">
        <v>62</v>
      </c>
      <c r="V13" s="804"/>
      <c r="W13" s="794" t="s">
        <v>62</v>
      </c>
      <c r="X13" s="795"/>
      <c r="Y13" s="196"/>
      <c r="Z13" s="195"/>
      <c r="AA13" s="195"/>
      <c r="AB13" s="195"/>
      <c r="AC13" s="224"/>
      <c r="AD13" s="224">
        <v>0.06</v>
      </c>
      <c r="AE13" s="224"/>
      <c r="AF13" s="224"/>
      <c r="AG13" s="224"/>
      <c r="AH13" s="224"/>
      <c r="AI13" s="224"/>
      <c r="AJ13" s="224"/>
      <c r="AK13" s="805" t="s">
        <v>795</v>
      </c>
      <c r="AL13" s="806"/>
      <c r="AM13" s="806"/>
      <c r="AN13" s="807"/>
      <c r="AO13" s="808"/>
      <c r="AP13" s="3"/>
      <c r="AQ13" s="223">
        <f t="shared" si="5"/>
        <v>2</v>
      </c>
    </row>
    <row r="14" spans="2:86" ht="12" customHeight="1" x14ac:dyDescent="0.15">
      <c r="B14" s="488"/>
      <c r="C14" s="764"/>
      <c r="D14" s="762"/>
      <c r="E14" s="762"/>
      <c r="F14" s="762"/>
      <c r="G14" s="762"/>
      <c r="H14" s="762"/>
      <c r="I14" s="762"/>
      <c r="J14" s="763"/>
      <c r="K14" s="241">
        <v>4</v>
      </c>
      <c r="L14" s="802" t="s">
        <v>561</v>
      </c>
      <c r="M14" s="803"/>
      <c r="N14" s="802" t="s">
        <v>513</v>
      </c>
      <c r="O14" s="803"/>
      <c r="P14" s="802" t="s">
        <v>352</v>
      </c>
      <c r="Q14" s="803"/>
      <c r="R14" s="274" t="s">
        <v>352</v>
      </c>
      <c r="S14" s="274"/>
      <c r="T14" s="274"/>
      <c r="U14" s="794" t="s">
        <v>782</v>
      </c>
      <c r="V14" s="804"/>
      <c r="W14" s="794" t="s">
        <v>781</v>
      </c>
      <c r="X14" s="795"/>
      <c r="Y14" s="196"/>
      <c r="Z14" s="195"/>
      <c r="AA14" s="195"/>
      <c r="AB14" s="195"/>
      <c r="AC14" s="224"/>
      <c r="AD14" s="224"/>
      <c r="AE14" s="224"/>
      <c r="AF14" s="224"/>
      <c r="AG14" s="224"/>
      <c r="AH14" s="224"/>
      <c r="AI14" s="224">
        <v>4.2</v>
      </c>
      <c r="AJ14" s="224"/>
      <c r="AK14" s="805" t="s">
        <v>1363</v>
      </c>
      <c r="AL14" s="806"/>
      <c r="AM14" s="806"/>
      <c r="AN14" s="807"/>
      <c r="AO14" s="808"/>
      <c r="AP14" s="3"/>
      <c r="AQ14" s="223">
        <f t="shared" si="5"/>
        <v>3</v>
      </c>
    </row>
    <row r="15" spans="2:86" ht="12" customHeight="1" x14ac:dyDescent="0.15">
      <c r="B15" s="488"/>
      <c r="C15" s="764"/>
      <c r="D15" s="762"/>
      <c r="E15" s="762"/>
      <c r="F15" s="762"/>
      <c r="G15" s="762"/>
      <c r="H15" s="762"/>
      <c r="I15" s="762"/>
      <c r="J15" s="763"/>
      <c r="K15" s="241">
        <v>5</v>
      </c>
      <c r="L15" s="802" t="s">
        <v>561</v>
      </c>
      <c r="M15" s="803"/>
      <c r="N15" s="802" t="s">
        <v>517</v>
      </c>
      <c r="O15" s="803"/>
      <c r="P15" s="802" t="s">
        <v>352</v>
      </c>
      <c r="Q15" s="803"/>
      <c r="R15" s="274" t="s">
        <v>352</v>
      </c>
      <c r="S15" s="274"/>
      <c r="T15" s="274"/>
      <c r="U15" s="794" t="s">
        <v>782</v>
      </c>
      <c r="V15" s="804"/>
      <c r="W15" s="794" t="s">
        <v>790</v>
      </c>
      <c r="X15" s="795"/>
      <c r="Y15" s="196"/>
      <c r="Z15" s="195"/>
      <c r="AA15" s="195"/>
      <c r="AB15" s="195"/>
      <c r="AC15" s="224"/>
      <c r="AD15" s="224"/>
      <c r="AE15" s="224"/>
      <c r="AF15" s="224"/>
      <c r="AG15" s="224"/>
      <c r="AH15" s="224"/>
      <c r="AI15" s="224"/>
      <c r="AJ15" s="224">
        <v>4.2</v>
      </c>
      <c r="AK15" s="805" t="s">
        <v>1287</v>
      </c>
      <c r="AL15" s="806"/>
      <c r="AM15" s="806"/>
      <c r="AN15" s="807"/>
      <c r="AO15" s="808"/>
      <c r="AP15" s="3"/>
      <c r="AQ15" s="223">
        <f t="shared" si="5"/>
        <v>3</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0.15</v>
      </c>
      <c r="AE31" s="225">
        <f t="shared" si="6"/>
        <v>0</v>
      </c>
      <c r="AF31" s="225">
        <f t="shared" si="6"/>
        <v>0</v>
      </c>
      <c r="AG31" s="225">
        <f t="shared" si="6"/>
        <v>0</v>
      </c>
      <c r="AH31" s="225">
        <f t="shared" si="6"/>
        <v>0</v>
      </c>
      <c r="AI31" s="225">
        <f t="shared" si="6"/>
        <v>4.2</v>
      </c>
      <c r="AJ31" s="225">
        <f t="shared" si="6"/>
        <v>6.4</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2</v>
      </c>
      <c r="AE32" s="196">
        <f t="shared" si="7"/>
        <v>0</v>
      </c>
      <c r="AF32" s="196">
        <f t="shared" si="7"/>
        <v>0</v>
      </c>
      <c r="AG32" s="196">
        <f t="shared" si="7"/>
        <v>0</v>
      </c>
      <c r="AH32" s="196">
        <f t="shared" si="7"/>
        <v>0</v>
      </c>
      <c r="AI32" s="196">
        <f t="shared" si="7"/>
        <v>1</v>
      </c>
      <c r="AJ32" s="196">
        <f t="shared" si="7"/>
        <v>2</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Ⅲ</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2</v>
      </c>
      <c r="AE35" s="816">
        <f>AE32+AF32</f>
        <v>0</v>
      </c>
      <c r="AF35" s="817"/>
      <c r="AG35" s="196">
        <f>AG32</f>
        <v>0</v>
      </c>
      <c r="AH35" s="196">
        <f>AH32</f>
        <v>0</v>
      </c>
      <c r="AI35" s="816">
        <f>AI32+AJ32</f>
        <v>3</v>
      </c>
      <c r="AJ35" s="817"/>
      <c r="AK35" s="826"/>
      <c r="AL35" s="827"/>
      <c r="AM35" s="827"/>
      <c r="AN35" s="827"/>
      <c r="AO35" s="828"/>
      <c r="AP35" s="3"/>
      <c r="AQ35" s="165">
        <f>+Y32+AC35+AG35</f>
        <v>0</v>
      </c>
      <c r="AR35" s="165">
        <f>+Z32+AD35+AH35</f>
        <v>2</v>
      </c>
      <c r="AS35" s="743">
        <f>+AS34+AE35+AI35</f>
        <v>3</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365</v>
      </c>
      <c r="AD36" s="795"/>
      <c r="AE36" s="795"/>
      <c r="AF36" s="804"/>
      <c r="AG36" s="794" t="s">
        <v>367</v>
      </c>
      <c r="AH36" s="795"/>
      <c r="AI36" s="795"/>
      <c r="AJ36" s="804"/>
      <c r="AK36" s="826"/>
      <c r="AL36" s="827"/>
      <c r="AM36" s="827"/>
      <c r="AN36" s="827"/>
      <c r="AO36" s="828"/>
      <c r="AP36" s="3"/>
      <c r="AQ36" s="373" t="str">
        <f>IF(AQ35&gt;0,"Ⅳ",IF(AR35&gt;0,"Ⅲ",IF(AS35&gt;0,"Ⅱ","Ⅰ")))</f>
        <v>Ⅲ</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365</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1">
    <dataValidation type="list" allowBlank="1" showInputMessage="1" showErrorMessage="1" sqref="R11:T30 N11:O30" xr:uid="{95B3D6B3-580B-4D46-AFE1-DBC98939BCA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851FEB-C29A-4C84-8EC0-8C0A8AD09E0B}">
          <x14:formula1>
            <xm:f>'(参考)リスト'!$F$16:$F$21</xm:f>
          </x14:formula1>
          <xm:sqref>W11:X30</xm:sqref>
        </x14:dataValidation>
        <x14:dataValidation type="list" allowBlank="1" showInputMessage="1" showErrorMessage="1" xr:uid="{24152990-8B84-46E8-B2DC-6452C05C93A5}">
          <x14:formula1>
            <xm:f>'(参考)リスト'!$B$16:$B$20</xm:f>
          </x14:formula1>
          <xm:sqref>L11:M30</xm:sqref>
        </x14:dataValidation>
        <x14:dataValidation type="list" allowBlank="1" showInputMessage="1" showErrorMessage="1" xr:uid="{49671F0A-1072-4878-826C-21745271902D}">
          <x14:formula1>
            <xm:f>'(参考)リスト'!$G$16:$G$20</xm:f>
          </x14:formula1>
          <xm:sqref>U11:V30</xm:sqref>
        </x14:dataValidation>
        <x14:dataValidation type="list" allowBlank="1" showInputMessage="1" showErrorMessage="1" xr:uid="{7E85E99E-C445-4157-BB4B-8E96F8132A06}">
          <x14:formula1>
            <xm:f>'(参考)リスト'!$D$16:$D$18</xm:f>
          </x14:formula1>
          <xm:sqref>P11:Q30</xm:sqref>
        </x14:dataValidation>
      </x14:dataValidations>
    </ext>
  </extLst>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EE20E-A772-4D9C-9712-3A550EBE84B1}">
  <dimension ref="B1:CH52"/>
  <sheetViews>
    <sheetView showGridLines="0" showZeros="0" view="pageBreakPreview" zoomScale="90" zoomScaleNormal="100" zoomScaleSheetLayoutView="90" workbookViewId="0">
      <selection activeCell="AK15" sqref="AK15:AO1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S106</v>
      </c>
      <c r="AW5" s="164">
        <f>R7</f>
        <v>10.7</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2</v>
      </c>
      <c r="BI5" s="165">
        <f t="shared" si="1"/>
        <v>1</v>
      </c>
      <c r="BJ5" s="165" t="str">
        <f>+Y35</f>
        <v/>
      </c>
      <c r="BK5" s="165" t="str">
        <f t="shared" ref="BK5" si="2">+Z35</f>
        <v/>
      </c>
      <c r="BL5" s="165" t="str">
        <f>+AA35</f>
        <v/>
      </c>
      <c r="BM5" s="165">
        <f>+AC35</f>
        <v>0</v>
      </c>
      <c r="BN5" s="165">
        <f t="shared" ref="BN5:BO5" si="3">+AD35</f>
        <v>0</v>
      </c>
      <c r="BO5" s="165">
        <f t="shared" si="3"/>
        <v>0</v>
      </c>
      <c r="BP5" s="165">
        <f>+AG35</f>
        <v>0</v>
      </c>
      <c r="BQ5" s="165">
        <f>+AH35</f>
        <v>0</v>
      </c>
      <c r="BR5" s="165">
        <f>+AI35</f>
        <v>3</v>
      </c>
      <c r="BS5" s="190" t="str">
        <f>+Y36</f>
        <v>Ⅰ</v>
      </c>
      <c r="BT5" s="190" t="str">
        <f>+AC36</f>
        <v>Ⅰ</v>
      </c>
      <c r="BU5" s="190" t="str">
        <f>+AG36</f>
        <v>Ⅱ</v>
      </c>
      <c r="BV5" s="190" t="str">
        <f>+Y37</f>
        <v>Ⅱ</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4.3499999999999996</v>
      </c>
      <c r="CH5" s="168">
        <f t="shared" si="4"/>
        <v>4.3</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745</v>
      </c>
      <c r="O7" s="795"/>
      <c r="P7" s="791" t="s">
        <v>475</v>
      </c>
      <c r="Q7" s="793"/>
      <c r="R7" s="796">
        <v>10.7</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516</v>
      </c>
      <c r="O11" s="803"/>
      <c r="P11" s="802" t="s">
        <v>352</v>
      </c>
      <c r="Q11" s="803"/>
      <c r="R11" s="274" t="s">
        <v>540</v>
      </c>
      <c r="S11" s="274"/>
      <c r="T11" s="274"/>
      <c r="U11" s="794" t="s">
        <v>782</v>
      </c>
      <c r="V11" s="804"/>
      <c r="W11" s="794" t="s">
        <v>781</v>
      </c>
      <c r="X11" s="795"/>
      <c r="Y11" s="196"/>
      <c r="Z11" s="195"/>
      <c r="AA11" s="195"/>
      <c r="AB11" s="195"/>
      <c r="AC11" s="224"/>
      <c r="AD11" s="224"/>
      <c r="AE11" s="224"/>
      <c r="AF11" s="224"/>
      <c r="AG11" s="224"/>
      <c r="AH11" s="224"/>
      <c r="AI11" s="224">
        <v>0.25</v>
      </c>
      <c r="AJ11" s="224"/>
      <c r="AK11" s="787" t="s">
        <v>1027</v>
      </c>
      <c r="AL11" s="788"/>
      <c r="AM11" s="788"/>
      <c r="AN11" s="789"/>
      <c r="AO11" s="790"/>
      <c r="AP11" s="3"/>
      <c r="AQ11" s="223">
        <f>IF(P11="材質劣化",2,IF(P11="漏水",3,1))</f>
        <v>3</v>
      </c>
    </row>
    <row r="12" spans="2:86" ht="12" customHeight="1" x14ac:dyDescent="0.15">
      <c r="B12" s="488"/>
      <c r="C12" s="764"/>
      <c r="D12" s="762"/>
      <c r="E12" s="762"/>
      <c r="F12" s="762"/>
      <c r="G12" s="762"/>
      <c r="H12" s="762"/>
      <c r="I12" s="762"/>
      <c r="J12" s="763"/>
      <c r="K12" s="241">
        <v>2</v>
      </c>
      <c r="L12" s="802" t="s">
        <v>561</v>
      </c>
      <c r="M12" s="803"/>
      <c r="N12" s="802" t="s">
        <v>516</v>
      </c>
      <c r="O12" s="803"/>
      <c r="P12" s="802" t="s">
        <v>352</v>
      </c>
      <c r="Q12" s="803"/>
      <c r="R12" s="274" t="s">
        <v>352</v>
      </c>
      <c r="S12" s="274"/>
      <c r="T12" s="274"/>
      <c r="U12" s="794" t="s">
        <v>782</v>
      </c>
      <c r="V12" s="804"/>
      <c r="W12" s="794" t="s">
        <v>781</v>
      </c>
      <c r="X12" s="795"/>
      <c r="Y12" s="196"/>
      <c r="Z12" s="195"/>
      <c r="AA12" s="195"/>
      <c r="AB12" s="195"/>
      <c r="AC12" s="224"/>
      <c r="AD12" s="224"/>
      <c r="AE12" s="224"/>
      <c r="AF12" s="224"/>
      <c r="AG12" s="224"/>
      <c r="AH12" s="224"/>
      <c r="AI12" s="224">
        <v>4.0999999999999996</v>
      </c>
      <c r="AJ12" s="224"/>
      <c r="AK12" s="805" t="s">
        <v>1363</v>
      </c>
      <c r="AL12" s="806"/>
      <c r="AM12" s="806"/>
      <c r="AN12" s="807"/>
      <c r="AO12" s="808"/>
      <c r="AP12" s="3"/>
      <c r="AQ12" s="223">
        <f t="shared" ref="AQ12:AQ30" si="5">IF(P12="材質劣化",2,IF(P12="漏水",3,1))</f>
        <v>3</v>
      </c>
    </row>
    <row r="13" spans="2:86" ht="12" customHeight="1" x14ac:dyDescent="0.15">
      <c r="B13" s="488"/>
      <c r="C13" s="764"/>
      <c r="D13" s="762"/>
      <c r="E13" s="762"/>
      <c r="F13" s="762"/>
      <c r="G13" s="762"/>
      <c r="H13" s="762"/>
      <c r="I13" s="762"/>
      <c r="J13" s="763"/>
      <c r="K13" s="241">
        <v>3</v>
      </c>
      <c r="L13" s="802" t="s">
        <v>561</v>
      </c>
      <c r="M13" s="803"/>
      <c r="N13" s="802" t="s">
        <v>513</v>
      </c>
      <c r="O13" s="803"/>
      <c r="P13" s="802" t="s">
        <v>352</v>
      </c>
      <c r="Q13" s="803"/>
      <c r="R13" s="274" t="s">
        <v>352</v>
      </c>
      <c r="S13" s="274"/>
      <c r="T13" s="274"/>
      <c r="U13" s="794" t="s">
        <v>782</v>
      </c>
      <c r="V13" s="804"/>
      <c r="W13" s="794" t="s">
        <v>790</v>
      </c>
      <c r="X13" s="795"/>
      <c r="Y13" s="196"/>
      <c r="Z13" s="195"/>
      <c r="AA13" s="195"/>
      <c r="AB13" s="195"/>
      <c r="AC13" s="224"/>
      <c r="AD13" s="224"/>
      <c r="AE13" s="224"/>
      <c r="AF13" s="224"/>
      <c r="AG13" s="224"/>
      <c r="AH13" s="224"/>
      <c r="AI13" s="224"/>
      <c r="AJ13" s="224">
        <v>4.3</v>
      </c>
      <c r="AK13" s="805" t="s">
        <v>1287</v>
      </c>
      <c r="AL13" s="806"/>
      <c r="AM13" s="806"/>
      <c r="AN13" s="807"/>
      <c r="AO13" s="808"/>
      <c r="AP13" s="3"/>
      <c r="AQ13" s="223">
        <f t="shared" si="5"/>
        <v>3</v>
      </c>
    </row>
    <row r="14" spans="2:86" ht="12" customHeight="1" x14ac:dyDescent="0.15">
      <c r="B14" s="488"/>
      <c r="C14" s="764"/>
      <c r="D14" s="762"/>
      <c r="E14" s="762"/>
      <c r="F14" s="762"/>
      <c r="G14" s="762"/>
      <c r="H14" s="762"/>
      <c r="I14" s="762"/>
      <c r="J14" s="763"/>
      <c r="K14" s="241">
        <v>4</v>
      </c>
      <c r="L14" s="802" t="s">
        <v>561</v>
      </c>
      <c r="M14" s="803"/>
      <c r="N14" s="802" t="s">
        <v>511</v>
      </c>
      <c r="O14" s="803"/>
      <c r="P14" s="802" t="s">
        <v>352</v>
      </c>
      <c r="Q14" s="803"/>
      <c r="R14" s="274" t="s">
        <v>352</v>
      </c>
      <c r="S14" s="274"/>
      <c r="T14" s="274"/>
      <c r="U14" s="794" t="s">
        <v>782</v>
      </c>
      <c r="V14" s="804"/>
      <c r="W14" s="794" t="s">
        <v>776</v>
      </c>
      <c r="X14" s="795"/>
      <c r="Y14" s="196"/>
      <c r="Z14" s="195"/>
      <c r="AA14" s="195"/>
      <c r="AB14" s="195"/>
      <c r="AC14" s="224"/>
      <c r="AD14" s="224"/>
      <c r="AE14" s="224"/>
      <c r="AF14" s="224"/>
      <c r="AG14" s="224"/>
      <c r="AH14" s="224"/>
      <c r="AI14" s="224"/>
      <c r="AJ14" s="224"/>
      <c r="AK14" s="805" t="s">
        <v>846</v>
      </c>
      <c r="AL14" s="806"/>
      <c r="AM14" s="806"/>
      <c r="AN14" s="807"/>
      <c r="AO14" s="808"/>
      <c r="AP14" s="3"/>
      <c r="AQ14" s="223">
        <f t="shared" si="5"/>
        <v>3</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4.3499999999999996</v>
      </c>
      <c r="AJ31" s="225">
        <f t="shared" si="6"/>
        <v>4.3</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2</v>
      </c>
      <c r="AJ32" s="196">
        <f t="shared" si="7"/>
        <v>1</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Ⅱa</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3</v>
      </c>
      <c r="AJ35" s="817"/>
      <c r="AK35" s="826"/>
      <c r="AL35" s="827"/>
      <c r="AM35" s="827"/>
      <c r="AN35" s="827"/>
      <c r="AO35" s="828"/>
      <c r="AP35" s="3"/>
      <c r="AQ35" s="165">
        <f>+Y32+AC35+AG35</f>
        <v>0</v>
      </c>
      <c r="AR35" s="165">
        <f>+Z32+AD35+AH35</f>
        <v>0</v>
      </c>
      <c r="AS35" s="743">
        <f>+AS34+AE35+AI35</f>
        <v>3</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367</v>
      </c>
      <c r="AH36" s="795"/>
      <c r="AI36" s="795"/>
      <c r="AJ36" s="804"/>
      <c r="AK36" s="826"/>
      <c r="AL36" s="827"/>
      <c r="AM36" s="827"/>
      <c r="AN36" s="827"/>
      <c r="AO36" s="828"/>
      <c r="AP36" s="3"/>
      <c r="AQ36" s="373" t="str">
        <f>IF(AQ35&gt;0,"Ⅳ",IF(AR35&gt;0,"Ⅲ",IF(AS35&gt;0,"Ⅱ","Ⅰ")))</f>
        <v>Ⅱ</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1">
    <dataValidation type="list" allowBlank="1" showInputMessage="1" showErrorMessage="1" sqref="N11:O30 R11:T30" xr:uid="{1AD39C31-086B-4A6A-B615-1D7F2E22D8D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0CE7C9B-A3B6-432B-BFEC-777EDE6936F3}">
          <x14:formula1>
            <xm:f>'(参考)リスト'!$D$16:$D$18</xm:f>
          </x14:formula1>
          <xm:sqref>P11:Q30</xm:sqref>
        </x14:dataValidation>
        <x14:dataValidation type="list" allowBlank="1" showInputMessage="1" showErrorMessage="1" xr:uid="{38D7C982-EAEE-410D-971D-AA5C00C8F5C5}">
          <x14:formula1>
            <xm:f>'(参考)リスト'!$G$16:$G$20</xm:f>
          </x14:formula1>
          <xm:sqref>U11:V30</xm:sqref>
        </x14:dataValidation>
        <x14:dataValidation type="list" allowBlank="1" showInputMessage="1" showErrorMessage="1" xr:uid="{5A70C310-B772-47A2-9461-0C3DA01DA343}">
          <x14:formula1>
            <xm:f>'(参考)リスト'!$B$16:$B$20</xm:f>
          </x14:formula1>
          <xm:sqref>L11:M30</xm:sqref>
        </x14:dataValidation>
        <x14:dataValidation type="list" allowBlank="1" showInputMessage="1" showErrorMessage="1" xr:uid="{C45E3911-2550-4997-8C7B-A16DA4B06EB9}">
          <x14:formula1>
            <xm:f>'(参考)リスト'!$F$16:$F$21</xm:f>
          </x14:formula1>
          <xm:sqref>W11:X30</xm:sqref>
        </x14:dataValidation>
      </x14:dataValidations>
    </ext>
  </extLst>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1DF27-83CA-4644-ACA2-9310C4A83974}">
  <dimension ref="B1:CH52"/>
  <sheetViews>
    <sheetView showGridLines="0" showZeros="0" view="pageBreakPreview" zoomScale="90" zoomScaleNormal="100" zoomScaleSheetLayoutView="90" workbookViewId="0">
      <selection activeCell="AH14" sqref="AH1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88671875" style="3" customWidth="1"/>
    <col min="37" max="39" width="5" style="3" customWidth="1"/>
    <col min="40" max="41" width="3.33203125" style="3" customWidth="1"/>
    <col min="42" max="42" width="7" style="193" customWidth="1"/>
    <col min="43" max="86" width="4.109375" style="163" customWidth="1"/>
    <col min="87" max="99" width="8" style="3" customWidth="1"/>
    <col min="100" max="110" width="9" style="3"/>
    <col min="111" max="111" width="14" style="3" bestFit="1" customWidth="1"/>
    <col min="112" max="16384" width="9" style="3"/>
  </cols>
  <sheetData>
    <row r="1" spans="2:86" x14ac:dyDescent="0.15">
      <c r="AU1" s="835" t="s">
        <v>320</v>
      </c>
      <c r="AV1" s="836" t="s">
        <v>313</v>
      </c>
      <c r="AW1" s="838" t="s">
        <v>314</v>
      </c>
      <c r="AX1" s="840" t="s">
        <v>321</v>
      </c>
      <c r="AY1" s="841"/>
      <c r="AZ1" s="841"/>
      <c r="BA1" s="841"/>
      <c r="BB1" s="841"/>
      <c r="BC1" s="841"/>
      <c r="BD1" s="841"/>
      <c r="BE1" s="841"/>
      <c r="BF1" s="841"/>
      <c r="BG1" s="841"/>
      <c r="BH1" s="841"/>
      <c r="BI1" s="841"/>
      <c r="BJ1" s="841"/>
      <c r="BK1" s="841"/>
      <c r="BL1" s="841"/>
      <c r="BM1" s="841"/>
      <c r="BN1" s="841"/>
      <c r="BO1" s="841"/>
      <c r="BP1" s="841"/>
      <c r="BQ1" s="841"/>
      <c r="BR1" s="842"/>
      <c r="BS1" s="472" t="s">
        <v>315</v>
      </c>
      <c r="BT1" s="832"/>
      <c r="BU1" s="832"/>
      <c r="BV1" s="832"/>
      <c r="BW1" s="843" t="s">
        <v>322</v>
      </c>
      <c r="BX1" s="844"/>
      <c r="BY1" s="844"/>
      <c r="BZ1" s="844"/>
      <c r="CA1" s="844"/>
      <c r="CB1" s="844"/>
      <c r="CC1" s="844"/>
      <c r="CD1" s="844"/>
      <c r="CE1" s="844"/>
      <c r="CF1" s="844"/>
      <c r="CG1" s="844"/>
      <c r="CH1" s="845"/>
    </row>
    <row r="2" spans="2:86" ht="8.25" customHeight="1" x14ac:dyDescent="0.15">
      <c r="AU2" s="835"/>
      <c r="AV2" s="837"/>
      <c r="AW2" s="839"/>
      <c r="AX2" s="833" t="s">
        <v>323</v>
      </c>
      <c r="AY2" s="358"/>
      <c r="AZ2" s="358"/>
      <c r="BA2" s="358"/>
      <c r="BB2" s="358"/>
      <c r="BC2" s="358"/>
      <c r="BD2" s="358"/>
      <c r="BE2" s="358"/>
      <c r="BF2" s="358"/>
      <c r="BG2" s="358"/>
      <c r="BH2" s="358"/>
      <c r="BI2" s="358"/>
      <c r="BJ2" s="358" t="s">
        <v>324</v>
      </c>
      <c r="BK2" s="358"/>
      <c r="BL2" s="358"/>
      <c r="BM2" s="358"/>
      <c r="BN2" s="358"/>
      <c r="BO2" s="358"/>
      <c r="BP2" s="358"/>
      <c r="BQ2" s="358"/>
      <c r="BR2" s="820"/>
      <c r="BS2" s="832"/>
      <c r="BT2" s="832"/>
      <c r="BU2" s="832"/>
      <c r="BV2" s="832"/>
      <c r="BW2" s="819" t="s">
        <v>317</v>
      </c>
      <c r="BX2" s="461"/>
      <c r="BY2" s="461"/>
      <c r="BZ2" s="461"/>
      <c r="CA2" s="358" t="s">
        <v>325</v>
      </c>
      <c r="CB2" s="358"/>
      <c r="CC2" s="358"/>
      <c r="CD2" s="358"/>
      <c r="CE2" s="358"/>
      <c r="CF2" s="358"/>
      <c r="CG2" s="358"/>
      <c r="CH2" s="820"/>
    </row>
    <row r="3" spans="2:86" ht="24.9" customHeight="1" x14ac:dyDescent="0.15">
      <c r="B3" s="583"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5"/>
      <c r="AV3" s="837"/>
      <c r="AW3" s="839"/>
      <c r="AX3" s="833" t="s">
        <v>26</v>
      </c>
      <c r="AY3" s="358"/>
      <c r="AZ3" s="358"/>
      <c r="BA3" s="358"/>
      <c r="BB3" s="358" t="s">
        <v>22</v>
      </c>
      <c r="BC3" s="358"/>
      <c r="BD3" s="358"/>
      <c r="BE3" s="358"/>
      <c r="BF3" s="358" t="s">
        <v>24</v>
      </c>
      <c r="BG3" s="358"/>
      <c r="BH3" s="358"/>
      <c r="BI3" s="358"/>
      <c r="BJ3" s="461" t="s">
        <v>26</v>
      </c>
      <c r="BK3" s="461"/>
      <c r="BL3" s="461"/>
      <c r="BM3" s="461" t="s">
        <v>22</v>
      </c>
      <c r="BN3" s="461"/>
      <c r="BO3" s="461"/>
      <c r="BP3" s="461" t="s">
        <v>24</v>
      </c>
      <c r="BQ3" s="461"/>
      <c r="BR3" s="834"/>
      <c r="BS3" s="472" t="s">
        <v>26</v>
      </c>
      <c r="BT3" s="472" t="s">
        <v>22</v>
      </c>
      <c r="BU3" s="472" t="s">
        <v>24</v>
      </c>
      <c r="BV3" s="472" t="s">
        <v>318</v>
      </c>
      <c r="BW3" s="833" t="s">
        <v>326</v>
      </c>
      <c r="BX3" s="358"/>
      <c r="BY3" s="358"/>
      <c r="BZ3" s="358"/>
      <c r="CA3" s="358" t="s">
        <v>22</v>
      </c>
      <c r="CB3" s="358"/>
      <c r="CC3" s="358"/>
      <c r="CD3" s="358"/>
      <c r="CE3" s="358" t="s">
        <v>24</v>
      </c>
      <c r="CF3" s="358"/>
      <c r="CG3" s="358"/>
      <c r="CH3" s="820"/>
    </row>
    <row r="4" spans="2:86" ht="18" customHeight="1" x14ac:dyDescent="0.15">
      <c r="B4" s="379" t="s">
        <v>27</v>
      </c>
      <c r="C4" s="379"/>
      <c r="D4" s="731"/>
      <c r="E4" s="749" t="s">
        <v>613</v>
      </c>
      <c r="F4" s="750"/>
      <c r="G4" s="750"/>
      <c r="H4" s="750"/>
      <c r="I4" s="750"/>
      <c r="J4" s="751"/>
      <c r="K4" s="291" t="s">
        <v>28</v>
      </c>
      <c r="L4" s="461"/>
      <c r="M4" s="461"/>
      <c r="N4" s="752" t="s">
        <v>579</v>
      </c>
      <c r="O4" s="752"/>
      <c r="P4" s="752"/>
      <c r="Q4" s="752"/>
      <c r="R4" s="752"/>
      <c r="S4" s="752"/>
      <c r="T4" s="358" t="s">
        <v>268</v>
      </c>
      <c r="U4" s="358"/>
      <c r="V4" s="358"/>
      <c r="W4" s="358"/>
      <c r="X4" s="358"/>
      <c r="Y4" s="752" t="s">
        <v>677</v>
      </c>
      <c r="Z4" s="752"/>
      <c r="AA4" s="752"/>
      <c r="AB4" s="752"/>
      <c r="AC4" s="752"/>
      <c r="AD4" s="752"/>
      <c r="AE4" s="752"/>
      <c r="AF4" s="752"/>
      <c r="AG4" s="333" t="s">
        <v>230</v>
      </c>
      <c r="AH4" s="334"/>
      <c r="AI4" s="334"/>
      <c r="AJ4" s="335"/>
      <c r="AK4" s="753">
        <v>45280</v>
      </c>
      <c r="AL4" s="754"/>
      <c r="AM4" s="754"/>
      <c r="AN4" s="754"/>
      <c r="AO4" s="755"/>
      <c r="AU4" s="835"/>
      <c r="AV4" s="837"/>
      <c r="AW4" s="839"/>
      <c r="AX4" s="157" t="s">
        <v>327</v>
      </c>
      <c r="AY4" s="158" t="s">
        <v>328</v>
      </c>
      <c r="AZ4" s="158" t="s">
        <v>329</v>
      </c>
      <c r="BA4" s="159" t="s">
        <v>330</v>
      </c>
      <c r="BB4" s="160" t="s">
        <v>327</v>
      </c>
      <c r="BC4" s="158" t="s">
        <v>328</v>
      </c>
      <c r="BD4" s="158" t="s">
        <v>329</v>
      </c>
      <c r="BE4" s="159" t="s">
        <v>330</v>
      </c>
      <c r="BF4" s="160" t="s">
        <v>327</v>
      </c>
      <c r="BG4" s="158" t="s">
        <v>328</v>
      </c>
      <c r="BH4" s="158" t="s">
        <v>329</v>
      </c>
      <c r="BI4" s="159" t="s">
        <v>330</v>
      </c>
      <c r="BJ4" s="160" t="s">
        <v>327</v>
      </c>
      <c r="BK4" s="158" t="s">
        <v>328</v>
      </c>
      <c r="BL4" s="159" t="s">
        <v>331</v>
      </c>
      <c r="BM4" s="160" t="s">
        <v>327</v>
      </c>
      <c r="BN4" s="158" t="s">
        <v>328</v>
      </c>
      <c r="BO4" s="159" t="s">
        <v>331</v>
      </c>
      <c r="BP4" s="160" t="s">
        <v>327</v>
      </c>
      <c r="BQ4" s="158" t="s">
        <v>328</v>
      </c>
      <c r="BR4" s="161" t="s">
        <v>331</v>
      </c>
      <c r="BS4" s="832"/>
      <c r="BT4" s="832"/>
      <c r="BU4" s="832"/>
      <c r="BV4" s="832"/>
      <c r="BW4" s="157" t="s">
        <v>327</v>
      </c>
      <c r="BX4" s="158" t="s">
        <v>328</v>
      </c>
      <c r="BY4" s="158" t="s">
        <v>329</v>
      </c>
      <c r="BZ4" s="159" t="s">
        <v>330</v>
      </c>
      <c r="CA4" s="160" t="s">
        <v>327</v>
      </c>
      <c r="CB4" s="158" t="s">
        <v>328</v>
      </c>
      <c r="CC4" s="158" t="s">
        <v>329</v>
      </c>
      <c r="CD4" s="159" t="s">
        <v>330</v>
      </c>
      <c r="CE4" s="160" t="s">
        <v>327</v>
      </c>
      <c r="CF4" s="158" t="s">
        <v>328</v>
      </c>
      <c r="CG4" s="158" t="s">
        <v>329</v>
      </c>
      <c r="CH4" s="161" t="s">
        <v>330</v>
      </c>
    </row>
    <row r="5" spans="2:86" ht="18" customHeight="1" x14ac:dyDescent="0.15">
      <c r="B5" s="387" t="s">
        <v>0</v>
      </c>
      <c r="C5" s="387"/>
      <c r="D5" s="725"/>
      <c r="E5" s="783" t="s">
        <v>674</v>
      </c>
      <c r="F5" s="784"/>
      <c r="G5" s="784"/>
      <c r="H5" s="784"/>
      <c r="I5" s="784"/>
      <c r="J5" s="785"/>
      <c r="K5" s="588" t="s">
        <v>1</v>
      </c>
      <c r="L5" s="472"/>
      <c r="M5" s="472"/>
      <c r="N5" s="752" t="s">
        <v>580</v>
      </c>
      <c r="O5" s="752"/>
      <c r="P5" s="752"/>
      <c r="Q5" s="752"/>
      <c r="R5" s="752"/>
      <c r="S5" s="752"/>
      <c r="T5" s="358" t="s">
        <v>269</v>
      </c>
      <c r="U5" s="358"/>
      <c r="V5" s="358"/>
      <c r="W5" s="358"/>
      <c r="X5" s="358"/>
      <c r="Y5" s="752" t="s">
        <v>678</v>
      </c>
      <c r="Z5" s="752"/>
      <c r="AA5" s="752"/>
      <c r="AB5" s="752"/>
      <c r="AC5" s="752"/>
      <c r="AD5" s="752"/>
      <c r="AE5" s="752"/>
      <c r="AF5" s="752"/>
      <c r="AG5" s="712"/>
      <c r="AH5" s="733"/>
      <c r="AI5" s="733"/>
      <c r="AJ5" s="713"/>
      <c r="AK5" s="756"/>
      <c r="AL5" s="757"/>
      <c r="AM5" s="757"/>
      <c r="AN5" s="757"/>
      <c r="AO5" s="758"/>
      <c r="AU5" s="835"/>
      <c r="AV5" s="192" t="str">
        <f>N7</f>
        <v>PE</v>
      </c>
      <c r="AW5" s="164">
        <f>R7</f>
        <v>2.8</v>
      </c>
      <c r="AX5" s="165">
        <f>+Y32</f>
        <v>0</v>
      </c>
      <c r="AY5" s="165">
        <f>+Z32</f>
        <v>0</v>
      </c>
      <c r="AZ5" s="165">
        <f>+AA32</f>
        <v>0</v>
      </c>
      <c r="BA5" s="165">
        <f t="shared" ref="BA5" si="0">+AB32</f>
        <v>0</v>
      </c>
      <c r="BB5" s="165">
        <f>+AC32</f>
        <v>0</v>
      </c>
      <c r="BC5" s="165">
        <f t="shared" ref="BC5:BI5" si="1">+AD32</f>
        <v>0</v>
      </c>
      <c r="BD5" s="165">
        <f t="shared" si="1"/>
        <v>0</v>
      </c>
      <c r="BE5" s="165">
        <f t="shared" si="1"/>
        <v>0</v>
      </c>
      <c r="BF5" s="165">
        <f t="shared" si="1"/>
        <v>0</v>
      </c>
      <c r="BG5" s="165">
        <f t="shared" si="1"/>
        <v>0</v>
      </c>
      <c r="BH5" s="165">
        <f t="shared" si="1"/>
        <v>0</v>
      </c>
      <c r="BI5" s="165">
        <f t="shared" si="1"/>
        <v>0</v>
      </c>
      <c r="BJ5" s="165" t="str">
        <f>+Y35</f>
        <v/>
      </c>
      <c r="BK5" s="165" t="str">
        <f t="shared" ref="BK5" si="2">+Z35</f>
        <v/>
      </c>
      <c r="BL5" s="165" t="str">
        <f>+AA35</f>
        <v/>
      </c>
      <c r="BM5" s="165">
        <f>+AC35</f>
        <v>0</v>
      </c>
      <c r="BN5" s="165">
        <f t="shared" ref="BN5:BO5" si="3">+AD35</f>
        <v>0</v>
      </c>
      <c r="BO5" s="165">
        <f t="shared" si="3"/>
        <v>0</v>
      </c>
      <c r="BP5" s="165">
        <f>+AG35</f>
        <v>0</v>
      </c>
      <c r="BQ5" s="165">
        <f>+AH35</f>
        <v>0</v>
      </c>
      <c r="BR5" s="165">
        <f>+AI35</f>
        <v>0</v>
      </c>
      <c r="BS5" s="190" t="str">
        <f>+Y36</f>
        <v>Ⅰ</v>
      </c>
      <c r="BT5" s="190" t="str">
        <f>+AC36</f>
        <v>Ⅰ</v>
      </c>
      <c r="BU5" s="190" t="str">
        <f>+AG36</f>
        <v>Ⅰ</v>
      </c>
      <c r="BV5" s="190" t="str">
        <f>+Y37</f>
        <v>Ⅰ</v>
      </c>
      <c r="BW5" s="166" t="str">
        <f>IF(Y32&gt;0,$R$7,"")</f>
        <v/>
      </c>
      <c r="BX5" s="167" t="str">
        <f>IF(Z32&gt;0,"",IF(AA32&gt;0,$R$7,""))</f>
        <v/>
      </c>
      <c r="BY5" s="167" t="str">
        <f>IF(Y32+Z32&gt;0,"",IF(AA32&gt;0,$R$7,""))</f>
        <v/>
      </c>
      <c r="BZ5" s="167" t="str">
        <f>IF(Y32+Z32+AA32&gt;0,"",IF(AB32&gt;0,$R$7,""))</f>
        <v/>
      </c>
      <c r="CA5" s="168">
        <f t="shared" ref="CA5:CH5" si="4">+AC31</f>
        <v>0</v>
      </c>
      <c r="CB5" s="168">
        <f t="shared" si="4"/>
        <v>0</v>
      </c>
      <c r="CC5" s="168">
        <f t="shared" si="4"/>
        <v>0</v>
      </c>
      <c r="CD5" s="168">
        <f t="shared" si="4"/>
        <v>0</v>
      </c>
      <c r="CE5" s="168">
        <f t="shared" si="4"/>
        <v>0</v>
      </c>
      <c r="CF5" s="168">
        <f t="shared" si="4"/>
        <v>0</v>
      </c>
      <c r="CG5" s="168">
        <f t="shared" si="4"/>
        <v>0</v>
      </c>
      <c r="CH5" s="168">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8"/>
      <c r="C7" s="764"/>
      <c r="D7" s="762"/>
      <c r="E7" s="762"/>
      <c r="F7" s="762"/>
      <c r="G7" s="762"/>
      <c r="H7" s="762"/>
      <c r="I7" s="762"/>
      <c r="J7" s="763"/>
      <c r="K7" s="791" t="s">
        <v>228</v>
      </c>
      <c r="L7" s="792"/>
      <c r="M7" s="793"/>
      <c r="N7" s="794" t="s">
        <v>744</v>
      </c>
      <c r="O7" s="795"/>
      <c r="P7" s="791" t="s">
        <v>475</v>
      </c>
      <c r="Q7" s="793"/>
      <c r="R7" s="796">
        <v>2.8</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2"/>
    </row>
    <row r="8" spans="2:86" ht="12" customHeight="1" x14ac:dyDescent="0.15">
      <c r="B8" s="488"/>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8"/>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8"/>
      <c r="C10" s="764"/>
      <c r="D10" s="762"/>
      <c r="E10" s="762"/>
      <c r="F10" s="762"/>
      <c r="G10" s="762"/>
      <c r="H10" s="762"/>
      <c r="I10" s="762"/>
      <c r="J10" s="763"/>
      <c r="K10" s="786"/>
      <c r="L10" s="786"/>
      <c r="M10" s="786"/>
      <c r="N10" s="786"/>
      <c r="O10" s="786"/>
      <c r="P10" s="786"/>
      <c r="Q10" s="786"/>
      <c r="R10" s="786"/>
      <c r="S10" s="786"/>
      <c r="T10" s="786"/>
      <c r="U10" s="779"/>
      <c r="V10" s="801"/>
      <c r="W10" s="779"/>
      <c r="X10" s="801"/>
      <c r="Y10" s="194" t="s">
        <v>34</v>
      </c>
      <c r="Z10" s="191" t="s">
        <v>35</v>
      </c>
      <c r="AA10" s="191" t="s">
        <v>487</v>
      </c>
      <c r="AB10" s="191" t="s">
        <v>488</v>
      </c>
      <c r="AC10" s="191" t="s">
        <v>34</v>
      </c>
      <c r="AD10" s="191" t="s">
        <v>35</v>
      </c>
      <c r="AE10" s="191" t="s">
        <v>487</v>
      </c>
      <c r="AF10" s="191" t="s">
        <v>488</v>
      </c>
      <c r="AG10" s="191" t="s">
        <v>34</v>
      </c>
      <c r="AH10" s="191" t="s">
        <v>35</v>
      </c>
      <c r="AI10" s="191" t="s">
        <v>487</v>
      </c>
      <c r="AJ10" s="191" t="s">
        <v>488</v>
      </c>
      <c r="AK10" s="779"/>
      <c r="AL10" s="780"/>
      <c r="AM10" s="780"/>
      <c r="AN10" s="781"/>
      <c r="AO10" s="782"/>
      <c r="AP10" s="3"/>
    </row>
    <row r="11" spans="2:86" ht="12" customHeight="1" x14ac:dyDescent="0.15">
      <c r="B11" s="488"/>
      <c r="C11" s="764"/>
      <c r="D11" s="762"/>
      <c r="E11" s="762"/>
      <c r="F11" s="762"/>
      <c r="G11" s="762"/>
      <c r="H11" s="762"/>
      <c r="I11" s="762"/>
      <c r="J11" s="763"/>
      <c r="K11" s="241">
        <v>1</v>
      </c>
      <c r="L11" s="802" t="s">
        <v>561</v>
      </c>
      <c r="M11" s="803"/>
      <c r="N11" s="802" t="s">
        <v>521</v>
      </c>
      <c r="O11" s="803"/>
      <c r="P11" s="802" t="s">
        <v>361</v>
      </c>
      <c r="Q11" s="803"/>
      <c r="R11" s="274" t="s">
        <v>355</v>
      </c>
      <c r="S11" s="274"/>
      <c r="T11" s="274"/>
      <c r="U11" s="794" t="s">
        <v>782</v>
      </c>
      <c r="V11" s="804"/>
      <c r="W11" s="794" t="s">
        <v>781</v>
      </c>
      <c r="X11" s="795"/>
      <c r="Y11" s="196"/>
      <c r="Z11" s="195"/>
      <c r="AA11" s="195"/>
      <c r="AB11" s="195"/>
      <c r="AC11" s="224"/>
      <c r="AD11" s="224"/>
      <c r="AE11" s="224"/>
      <c r="AF11" s="224"/>
      <c r="AG11" s="224"/>
      <c r="AH11" s="224"/>
      <c r="AI11" s="224"/>
      <c r="AJ11" s="224"/>
      <c r="AK11" s="787" t="s">
        <v>1352</v>
      </c>
      <c r="AL11" s="788"/>
      <c r="AM11" s="788"/>
      <c r="AN11" s="789"/>
      <c r="AO11" s="790"/>
      <c r="AP11" s="3"/>
      <c r="AQ11" s="223">
        <f>IF(P11="材質劣化",2,IF(P11="漏水",3,1))</f>
        <v>1</v>
      </c>
    </row>
    <row r="12" spans="2:86" ht="12" customHeight="1" x14ac:dyDescent="0.15">
      <c r="B12" s="488"/>
      <c r="C12" s="764"/>
      <c r="D12" s="762"/>
      <c r="E12" s="762"/>
      <c r="F12" s="762"/>
      <c r="G12" s="762"/>
      <c r="H12" s="762"/>
      <c r="I12" s="762"/>
      <c r="J12" s="763"/>
      <c r="K12" s="241"/>
      <c r="L12" s="802"/>
      <c r="M12" s="803"/>
      <c r="N12" s="802"/>
      <c r="O12" s="803"/>
      <c r="P12" s="802"/>
      <c r="Q12" s="803"/>
      <c r="R12" s="274"/>
      <c r="S12" s="274"/>
      <c r="T12" s="274"/>
      <c r="U12" s="794"/>
      <c r="V12" s="804"/>
      <c r="W12" s="794"/>
      <c r="X12" s="795"/>
      <c r="Y12" s="196"/>
      <c r="Z12" s="195"/>
      <c r="AA12" s="195"/>
      <c r="AB12" s="195"/>
      <c r="AC12" s="224"/>
      <c r="AD12" s="224"/>
      <c r="AE12" s="224"/>
      <c r="AF12" s="224"/>
      <c r="AG12" s="224"/>
      <c r="AH12" s="224"/>
      <c r="AI12" s="224"/>
      <c r="AJ12" s="224"/>
      <c r="AK12" s="805"/>
      <c r="AL12" s="806"/>
      <c r="AM12" s="806"/>
      <c r="AN12" s="807"/>
      <c r="AO12" s="808"/>
      <c r="AP12" s="3"/>
      <c r="AQ12" s="223">
        <f t="shared" ref="AQ12:AQ30" si="5">IF(P12="材質劣化",2,IF(P12="漏水",3,1))</f>
        <v>1</v>
      </c>
    </row>
    <row r="13" spans="2:86" ht="12" customHeight="1" x14ac:dyDescent="0.15">
      <c r="B13" s="488"/>
      <c r="C13" s="764"/>
      <c r="D13" s="762"/>
      <c r="E13" s="762"/>
      <c r="F13" s="762"/>
      <c r="G13" s="762"/>
      <c r="H13" s="762"/>
      <c r="I13" s="762"/>
      <c r="J13" s="763"/>
      <c r="K13" s="241"/>
      <c r="L13" s="802"/>
      <c r="M13" s="803"/>
      <c r="N13" s="802"/>
      <c r="O13" s="803"/>
      <c r="P13" s="802"/>
      <c r="Q13" s="803"/>
      <c r="R13" s="274"/>
      <c r="S13" s="274"/>
      <c r="T13" s="274"/>
      <c r="U13" s="794"/>
      <c r="V13" s="804"/>
      <c r="W13" s="794"/>
      <c r="X13" s="795"/>
      <c r="Y13" s="196"/>
      <c r="Z13" s="195"/>
      <c r="AA13" s="195"/>
      <c r="AB13" s="195"/>
      <c r="AC13" s="224"/>
      <c r="AD13" s="224"/>
      <c r="AE13" s="224"/>
      <c r="AF13" s="224"/>
      <c r="AG13" s="224"/>
      <c r="AH13" s="224"/>
      <c r="AI13" s="224"/>
      <c r="AJ13" s="224"/>
      <c r="AK13" s="805"/>
      <c r="AL13" s="806"/>
      <c r="AM13" s="806"/>
      <c r="AN13" s="807"/>
      <c r="AO13" s="808"/>
      <c r="AP13" s="3"/>
      <c r="AQ13" s="223">
        <f t="shared" si="5"/>
        <v>1</v>
      </c>
    </row>
    <row r="14" spans="2:86" ht="12" customHeight="1" x14ac:dyDescent="0.15">
      <c r="B14" s="488"/>
      <c r="C14" s="764"/>
      <c r="D14" s="762"/>
      <c r="E14" s="762"/>
      <c r="F14" s="762"/>
      <c r="G14" s="762"/>
      <c r="H14" s="762"/>
      <c r="I14" s="762"/>
      <c r="J14" s="763"/>
      <c r="K14" s="241"/>
      <c r="L14" s="802"/>
      <c r="M14" s="803"/>
      <c r="N14" s="802"/>
      <c r="O14" s="803"/>
      <c r="P14" s="802"/>
      <c r="Q14" s="803"/>
      <c r="R14" s="274"/>
      <c r="S14" s="274"/>
      <c r="T14" s="274"/>
      <c r="U14" s="794"/>
      <c r="V14" s="804"/>
      <c r="W14" s="794"/>
      <c r="X14" s="795"/>
      <c r="Y14" s="196"/>
      <c r="Z14" s="195"/>
      <c r="AA14" s="195"/>
      <c r="AB14" s="195"/>
      <c r="AC14" s="224"/>
      <c r="AD14" s="224"/>
      <c r="AE14" s="224"/>
      <c r="AF14" s="224"/>
      <c r="AG14" s="224"/>
      <c r="AH14" s="224"/>
      <c r="AI14" s="224"/>
      <c r="AJ14" s="224"/>
      <c r="AK14" s="805"/>
      <c r="AL14" s="806"/>
      <c r="AM14" s="806"/>
      <c r="AN14" s="807"/>
      <c r="AO14" s="808"/>
      <c r="AP14" s="3"/>
      <c r="AQ14" s="223">
        <f t="shared" si="5"/>
        <v>1</v>
      </c>
    </row>
    <row r="15" spans="2:86" ht="12" customHeight="1" x14ac:dyDescent="0.15">
      <c r="B15" s="488"/>
      <c r="C15" s="764"/>
      <c r="D15" s="762"/>
      <c r="E15" s="762"/>
      <c r="F15" s="762"/>
      <c r="G15" s="762"/>
      <c r="H15" s="762"/>
      <c r="I15" s="762"/>
      <c r="J15" s="763"/>
      <c r="K15" s="241"/>
      <c r="L15" s="802"/>
      <c r="M15" s="803"/>
      <c r="N15" s="802"/>
      <c r="O15" s="803"/>
      <c r="P15" s="802"/>
      <c r="Q15" s="803"/>
      <c r="R15" s="274"/>
      <c r="S15" s="274"/>
      <c r="T15" s="274"/>
      <c r="U15" s="794"/>
      <c r="V15" s="804"/>
      <c r="W15" s="794"/>
      <c r="X15" s="795"/>
      <c r="Y15" s="196"/>
      <c r="Z15" s="195"/>
      <c r="AA15" s="195"/>
      <c r="AB15" s="195"/>
      <c r="AC15" s="224"/>
      <c r="AD15" s="224"/>
      <c r="AE15" s="224"/>
      <c r="AF15" s="224"/>
      <c r="AG15" s="224"/>
      <c r="AH15" s="224"/>
      <c r="AI15" s="224"/>
      <c r="AJ15" s="224"/>
      <c r="AK15" s="805"/>
      <c r="AL15" s="806"/>
      <c r="AM15" s="806"/>
      <c r="AN15" s="807"/>
      <c r="AO15" s="808"/>
      <c r="AP15" s="3"/>
      <c r="AQ15" s="223">
        <f t="shared" si="5"/>
        <v>1</v>
      </c>
    </row>
    <row r="16" spans="2:86" ht="12" customHeight="1" x14ac:dyDescent="0.15">
      <c r="B16" s="488"/>
      <c r="C16" s="764"/>
      <c r="D16" s="762"/>
      <c r="E16" s="762"/>
      <c r="F16" s="762"/>
      <c r="G16" s="762"/>
      <c r="H16" s="762"/>
      <c r="I16" s="762"/>
      <c r="J16" s="763"/>
      <c r="K16" s="241"/>
      <c r="L16" s="802"/>
      <c r="M16" s="803"/>
      <c r="N16" s="802"/>
      <c r="O16" s="803"/>
      <c r="P16" s="802"/>
      <c r="Q16" s="803"/>
      <c r="R16" s="274"/>
      <c r="S16" s="274"/>
      <c r="T16" s="274"/>
      <c r="U16" s="794"/>
      <c r="V16" s="804"/>
      <c r="W16" s="794"/>
      <c r="X16" s="795"/>
      <c r="Y16" s="196"/>
      <c r="Z16" s="195"/>
      <c r="AA16" s="195"/>
      <c r="AB16" s="195"/>
      <c r="AC16" s="224"/>
      <c r="AD16" s="224"/>
      <c r="AE16" s="224"/>
      <c r="AF16" s="224"/>
      <c r="AG16" s="224"/>
      <c r="AH16" s="224"/>
      <c r="AI16" s="224"/>
      <c r="AJ16" s="224"/>
      <c r="AK16" s="805"/>
      <c r="AL16" s="806"/>
      <c r="AM16" s="806"/>
      <c r="AN16" s="807"/>
      <c r="AO16" s="808"/>
      <c r="AP16" s="3"/>
      <c r="AQ16" s="223">
        <f t="shared" si="5"/>
        <v>1</v>
      </c>
    </row>
    <row r="17" spans="2:43" ht="12" customHeight="1" x14ac:dyDescent="0.15">
      <c r="B17" s="488"/>
      <c r="C17" s="764"/>
      <c r="D17" s="762"/>
      <c r="E17" s="762"/>
      <c r="F17" s="762"/>
      <c r="G17" s="762"/>
      <c r="H17" s="762"/>
      <c r="I17" s="762"/>
      <c r="J17" s="763"/>
      <c r="K17" s="241"/>
      <c r="L17" s="802"/>
      <c r="M17" s="803"/>
      <c r="N17" s="802"/>
      <c r="O17" s="803"/>
      <c r="P17" s="802"/>
      <c r="Q17" s="803"/>
      <c r="R17" s="274"/>
      <c r="S17" s="274"/>
      <c r="T17" s="274"/>
      <c r="U17" s="794"/>
      <c r="V17" s="804"/>
      <c r="W17" s="794"/>
      <c r="X17" s="795"/>
      <c r="Y17" s="196"/>
      <c r="Z17" s="195"/>
      <c r="AA17" s="195"/>
      <c r="AB17" s="195"/>
      <c r="AC17" s="224"/>
      <c r="AD17" s="224"/>
      <c r="AE17" s="224"/>
      <c r="AF17" s="224"/>
      <c r="AG17" s="224"/>
      <c r="AH17" s="224"/>
      <c r="AI17" s="224"/>
      <c r="AJ17" s="224"/>
      <c r="AK17" s="805"/>
      <c r="AL17" s="806"/>
      <c r="AM17" s="806"/>
      <c r="AN17" s="807"/>
      <c r="AO17" s="808"/>
      <c r="AP17" s="3"/>
      <c r="AQ17" s="223">
        <f t="shared" si="5"/>
        <v>1</v>
      </c>
    </row>
    <row r="18" spans="2:43" ht="12" customHeight="1" x14ac:dyDescent="0.15">
      <c r="B18" s="488"/>
      <c r="C18" s="764"/>
      <c r="D18" s="762"/>
      <c r="E18" s="762"/>
      <c r="F18" s="762"/>
      <c r="G18" s="762"/>
      <c r="H18" s="762"/>
      <c r="I18" s="762"/>
      <c r="J18" s="763"/>
      <c r="K18" s="241"/>
      <c r="L18" s="802"/>
      <c r="M18" s="803"/>
      <c r="N18" s="802"/>
      <c r="O18" s="803"/>
      <c r="P18" s="802"/>
      <c r="Q18" s="803"/>
      <c r="R18" s="274"/>
      <c r="S18" s="274"/>
      <c r="T18" s="274"/>
      <c r="U18" s="794"/>
      <c r="V18" s="804"/>
      <c r="W18" s="794"/>
      <c r="X18" s="795"/>
      <c r="Y18" s="196"/>
      <c r="Z18" s="195"/>
      <c r="AA18" s="195"/>
      <c r="AB18" s="195"/>
      <c r="AC18" s="224"/>
      <c r="AD18" s="224"/>
      <c r="AE18" s="224"/>
      <c r="AF18" s="224"/>
      <c r="AG18" s="224"/>
      <c r="AH18" s="224"/>
      <c r="AI18" s="224"/>
      <c r="AJ18" s="224"/>
      <c r="AK18" s="805"/>
      <c r="AL18" s="806"/>
      <c r="AM18" s="806"/>
      <c r="AN18" s="807"/>
      <c r="AO18" s="808"/>
      <c r="AP18" s="3"/>
      <c r="AQ18" s="223">
        <f t="shared" si="5"/>
        <v>1</v>
      </c>
    </row>
    <row r="19" spans="2:43" ht="12" customHeight="1" x14ac:dyDescent="0.15">
      <c r="B19" s="488"/>
      <c r="C19" s="764"/>
      <c r="D19" s="762"/>
      <c r="E19" s="762"/>
      <c r="F19" s="762"/>
      <c r="G19" s="762"/>
      <c r="H19" s="762"/>
      <c r="I19" s="762"/>
      <c r="J19" s="763"/>
      <c r="K19" s="241"/>
      <c r="L19" s="802"/>
      <c r="M19" s="803"/>
      <c r="N19" s="802"/>
      <c r="O19" s="803"/>
      <c r="P19" s="802"/>
      <c r="Q19" s="803"/>
      <c r="R19" s="274"/>
      <c r="S19" s="274"/>
      <c r="T19" s="274"/>
      <c r="U19" s="794"/>
      <c r="V19" s="804"/>
      <c r="W19" s="794"/>
      <c r="X19" s="795"/>
      <c r="Y19" s="196"/>
      <c r="Z19" s="195"/>
      <c r="AA19" s="195"/>
      <c r="AB19" s="195"/>
      <c r="AC19" s="224"/>
      <c r="AD19" s="224"/>
      <c r="AE19" s="224"/>
      <c r="AF19" s="224"/>
      <c r="AG19" s="224"/>
      <c r="AH19" s="224"/>
      <c r="AI19" s="224"/>
      <c r="AJ19" s="224"/>
      <c r="AK19" s="805"/>
      <c r="AL19" s="806"/>
      <c r="AM19" s="806"/>
      <c r="AN19" s="807"/>
      <c r="AO19" s="808"/>
      <c r="AP19" s="3"/>
      <c r="AQ19" s="223">
        <f t="shared" si="5"/>
        <v>1</v>
      </c>
    </row>
    <row r="20" spans="2:43" ht="12" customHeight="1" x14ac:dyDescent="0.15">
      <c r="B20" s="488"/>
      <c r="C20" s="764"/>
      <c r="D20" s="762"/>
      <c r="E20" s="762"/>
      <c r="F20" s="762"/>
      <c r="G20" s="762"/>
      <c r="H20" s="762"/>
      <c r="I20" s="762"/>
      <c r="J20" s="763"/>
      <c r="K20" s="241"/>
      <c r="L20" s="802"/>
      <c r="M20" s="803"/>
      <c r="N20" s="802"/>
      <c r="O20" s="803"/>
      <c r="P20" s="802"/>
      <c r="Q20" s="803"/>
      <c r="R20" s="274"/>
      <c r="S20" s="274"/>
      <c r="T20" s="274"/>
      <c r="U20" s="794"/>
      <c r="V20" s="804"/>
      <c r="W20" s="794"/>
      <c r="X20" s="795"/>
      <c r="Y20" s="196"/>
      <c r="Z20" s="195"/>
      <c r="AA20" s="195"/>
      <c r="AB20" s="195"/>
      <c r="AC20" s="224"/>
      <c r="AD20" s="224"/>
      <c r="AE20" s="224"/>
      <c r="AF20" s="224"/>
      <c r="AG20" s="224"/>
      <c r="AH20" s="224"/>
      <c r="AI20" s="224"/>
      <c r="AJ20" s="224"/>
      <c r="AK20" s="805"/>
      <c r="AL20" s="806"/>
      <c r="AM20" s="806"/>
      <c r="AN20" s="807"/>
      <c r="AO20" s="808"/>
      <c r="AP20" s="3"/>
      <c r="AQ20" s="223">
        <f t="shared" si="5"/>
        <v>1</v>
      </c>
    </row>
    <row r="21" spans="2:43" ht="12" customHeight="1" x14ac:dyDescent="0.15">
      <c r="B21" s="488"/>
      <c r="C21" s="764"/>
      <c r="D21" s="762"/>
      <c r="E21" s="762"/>
      <c r="F21" s="762"/>
      <c r="G21" s="762"/>
      <c r="H21" s="762"/>
      <c r="I21" s="762"/>
      <c r="J21" s="763"/>
      <c r="K21" s="241"/>
      <c r="L21" s="802"/>
      <c r="M21" s="803"/>
      <c r="N21" s="802"/>
      <c r="O21" s="803"/>
      <c r="P21" s="802"/>
      <c r="Q21" s="803"/>
      <c r="R21" s="274"/>
      <c r="S21" s="274"/>
      <c r="T21" s="274"/>
      <c r="U21" s="794"/>
      <c r="V21" s="804"/>
      <c r="W21" s="794"/>
      <c r="X21" s="795"/>
      <c r="Y21" s="196"/>
      <c r="Z21" s="195"/>
      <c r="AA21" s="195"/>
      <c r="AB21" s="195"/>
      <c r="AC21" s="224"/>
      <c r="AD21" s="224"/>
      <c r="AE21" s="224"/>
      <c r="AF21" s="224"/>
      <c r="AG21" s="224"/>
      <c r="AH21" s="224"/>
      <c r="AI21" s="224"/>
      <c r="AJ21" s="224"/>
      <c r="AK21" s="805"/>
      <c r="AL21" s="806"/>
      <c r="AM21" s="806"/>
      <c r="AN21" s="807"/>
      <c r="AO21" s="808"/>
      <c r="AP21" s="3"/>
      <c r="AQ21" s="223">
        <f t="shared" si="5"/>
        <v>1</v>
      </c>
    </row>
    <row r="22" spans="2:43" ht="12" customHeight="1" x14ac:dyDescent="0.15">
      <c r="B22" s="488"/>
      <c r="C22" s="764"/>
      <c r="D22" s="762"/>
      <c r="E22" s="762"/>
      <c r="F22" s="762"/>
      <c r="G22" s="762"/>
      <c r="H22" s="762"/>
      <c r="I22" s="762"/>
      <c r="J22" s="763"/>
      <c r="K22" s="241"/>
      <c r="L22" s="802"/>
      <c r="M22" s="803"/>
      <c r="N22" s="802"/>
      <c r="O22" s="803"/>
      <c r="P22" s="802"/>
      <c r="Q22" s="803"/>
      <c r="R22" s="274"/>
      <c r="S22" s="274"/>
      <c r="T22" s="274"/>
      <c r="U22" s="794"/>
      <c r="V22" s="804"/>
      <c r="W22" s="794"/>
      <c r="X22" s="795"/>
      <c r="Y22" s="196"/>
      <c r="Z22" s="195"/>
      <c r="AA22" s="195"/>
      <c r="AB22" s="195"/>
      <c r="AC22" s="224"/>
      <c r="AD22" s="224"/>
      <c r="AE22" s="224"/>
      <c r="AF22" s="224"/>
      <c r="AG22" s="224"/>
      <c r="AH22" s="224"/>
      <c r="AI22" s="224"/>
      <c r="AJ22" s="224"/>
      <c r="AK22" s="805"/>
      <c r="AL22" s="806"/>
      <c r="AM22" s="806"/>
      <c r="AN22" s="807"/>
      <c r="AO22" s="808"/>
      <c r="AP22" s="3"/>
      <c r="AQ22" s="223">
        <f t="shared" si="5"/>
        <v>1</v>
      </c>
    </row>
    <row r="23" spans="2:43" ht="12" customHeight="1" x14ac:dyDescent="0.15">
      <c r="B23" s="488"/>
      <c r="C23" s="764"/>
      <c r="D23" s="762"/>
      <c r="E23" s="762"/>
      <c r="F23" s="762"/>
      <c r="G23" s="762"/>
      <c r="H23" s="762"/>
      <c r="I23" s="762"/>
      <c r="J23" s="763"/>
      <c r="K23" s="241"/>
      <c r="L23" s="802"/>
      <c r="M23" s="803"/>
      <c r="N23" s="802"/>
      <c r="O23" s="803"/>
      <c r="P23" s="802"/>
      <c r="Q23" s="803"/>
      <c r="R23" s="274"/>
      <c r="S23" s="274"/>
      <c r="T23" s="274"/>
      <c r="U23" s="794"/>
      <c r="V23" s="804"/>
      <c r="W23" s="794"/>
      <c r="X23" s="795"/>
      <c r="Y23" s="196"/>
      <c r="Z23" s="195"/>
      <c r="AA23" s="195"/>
      <c r="AB23" s="195"/>
      <c r="AC23" s="224"/>
      <c r="AD23" s="224"/>
      <c r="AE23" s="224"/>
      <c r="AF23" s="224"/>
      <c r="AG23" s="224"/>
      <c r="AH23" s="224"/>
      <c r="AI23" s="224"/>
      <c r="AJ23" s="224"/>
      <c r="AK23" s="805"/>
      <c r="AL23" s="806"/>
      <c r="AM23" s="806"/>
      <c r="AN23" s="807"/>
      <c r="AO23" s="808"/>
      <c r="AP23" s="3"/>
      <c r="AQ23" s="223">
        <f t="shared" si="5"/>
        <v>1</v>
      </c>
    </row>
    <row r="24" spans="2:43" ht="12" customHeight="1" x14ac:dyDescent="0.15">
      <c r="B24" s="488"/>
      <c r="C24" s="764"/>
      <c r="D24" s="762"/>
      <c r="E24" s="762"/>
      <c r="F24" s="762"/>
      <c r="G24" s="762"/>
      <c r="H24" s="762"/>
      <c r="I24" s="762"/>
      <c r="J24" s="763"/>
      <c r="K24" s="241"/>
      <c r="L24" s="802"/>
      <c r="M24" s="803"/>
      <c r="N24" s="802"/>
      <c r="O24" s="803"/>
      <c r="P24" s="802"/>
      <c r="Q24" s="803"/>
      <c r="R24" s="274"/>
      <c r="S24" s="274"/>
      <c r="T24" s="274"/>
      <c r="U24" s="794"/>
      <c r="V24" s="804"/>
      <c r="W24" s="794"/>
      <c r="X24" s="795"/>
      <c r="Y24" s="196"/>
      <c r="Z24" s="195"/>
      <c r="AA24" s="195"/>
      <c r="AB24" s="195"/>
      <c r="AC24" s="224"/>
      <c r="AD24" s="224"/>
      <c r="AE24" s="224"/>
      <c r="AF24" s="224"/>
      <c r="AG24" s="224"/>
      <c r="AH24" s="224"/>
      <c r="AI24" s="224"/>
      <c r="AJ24" s="224"/>
      <c r="AK24" s="805"/>
      <c r="AL24" s="806"/>
      <c r="AM24" s="806"/>
      <c r="AN24" s="807"/>
      <c r="AO24" s="808"/>
      <c r="AP24" s="3"/>
      <c r="AQ24" s="223">
        <f t="shared" si="5"/>
        <v>1</v>
      </c>
    </row>
    <row r="25" spans="2:43" ht="12" customHeight="1" x14ac:dyDescent="0.15">
      <c r="B25" s="488"/>
      <c r="C25" s="764"/>
      <c r="D25" s="762"/>
      <c r="E25" s="762"/>
      <c r="F25" s="762"/>
      <c r="G25" s="762"/>
      <c r="H25" s="762"/>
      <c r="I25" s="762"/>
      <c r="J25" s="763"/>
      <c r="K25" s="241"/>
      <c r="L25" s="802"/>
      <c r="M25" s="803"/>
      <c r="N25" s="802"/>
      <c r="O25" s="803"/>
      <c r="P25" s="802"/>
      <c r="Q25" s="803"/>
      <c r="R25" s="274"/>
      <c r="S25" s="274"/>
      <c r="T25" s="274"/>
      <c r="U25" s="794"/>
      <c r="V25" s="804"/>
      <c r="W25" s="794"/>
      <c r="X25" s="795"/>
      <c r="Y25" s="196"/>
      <c r="Z25" s="195"/>
      <c r="AA25" s="195"/>
      <c r="AB25" s="195"/>
      <c r="AC25" s="224"/>
      <c r="AD25" s="224"/>
      <c r="AE25" s="224"/>
      <c r="AF25" s="224"/>
      <c r="AG25" s="224"/>
      <c r="AH25" s="224"/>
      <c r="AI25" s="224"/>
      <c r="AJ25" s="224"/>
      <c r="AK25" s="805"/>
      <c r="AL25" s="806"/>
      <c r="AM25" s="806"/>
      <c r="AN25" s="807"/>
      <c r="AO25" s="808"/>
      <c r="AP25" s="3"/>
      <c r="AQ25" s="223">
        <f t="shared" si="5"/>
        <v>1</v>
      </c>
    </row>
    <row r="26" spans="2:43" ht="12" customHeight="1" x14ac:dyDescent="0.15">
      <c r="B26" s="488"/>
      <c r="C26" s="764"/>
      <c r="D26" s="762"/>
      <c r="E26" s="762"/>
      <c r="F26" s="762"/>
      <c r="G26" s="762"/>
      <c r="H26" s="762"/>
      <c r="I26" s="762"/>
      <c r="J26" s="763"/>
      <c r="K26" s="241"/>
      <c r="L26" s="802"/>
      <c r="M26" s="803"/>
      <c r="N26" s="802"/>
      <c r="O26" s="803"/>
      <c r="P26" s="802"/>
      <c r="Q26" s="803"/>
      <c r="R26" s="274"/>
      <c r="S26" s="274"/>
      <c r="T26" s="274"/>
      <c r="U26" s="794"/>
      <c r="V26" s="804"/>
      <c r="W26" s="794"/>
      <c r="X26" s="795"/>
      <c r="Y26" s="196"/>
      <c r="Z26" s="195"/>
      <c r="AA26" s="195"/>
      <c r="AB26" s="195"/>
      <c r="AC26" s="224"/>
      <c r="AD26" s="224"/>
      <c r="AE26" s="224"/>
      <c r="AF26" s="224"/>
      <c r="AG26" s="224"/>
      <c r="AH26" s="224"/>
      <c r="AI26" s="224"/>
      <c r="AJ26" s="224"/>
      <c r="AK26" s="805"/>
      <c r="AL26" s="806"/>
      <c r="AM26" s="806"/>
      <c r="AN26" s="807"/>
      <c r="AO26" s="808"/>
      <c r="AP26" s="3"/>
      <c r="AQ26" s="223">
        <f t="shared" si="5"/>
        <v>1</v>
      </c>
    </row>
    <row r="27" spans="2:43" ht="12" customHeight="1" x14ac:dyDescent="0.15">
      <c r="B27" s="488"/>
      <c r="C27" s="764"/>
      <c r="D27" s="762"/>
      <c r="E27" s="762"/>
      <c r="F27" s="762"/>
      <c r="G27" s="762"/>
      <c r="H27" s="762"/>
      <c r="I27" s="762"/>
      <c r="J27" s="763"/>
      <c r="K27" s="241"/>
      <c r="L27" s="802"/>
      <c r="M27" s="803"/>
      <c r="N27" s="802"/>
      <c r="O27" s="803"/>
      <c r="P27" s="802"/>
      <c r="Q27" s="803"/>
      <c r="R27" s="274"/>
      <c r="S27" s="274"/>
      <c r="T27" s="274"/>
      <c r="U27" s="794"/>
      <c r="V27" s="804"/>
      <c r="W27" s="794"/>
      <c r="X27" s="795"/>
      <c r="Y27" s="196"/>
      <c r="Z27" s="195"/>
      <c r="AA27" s="195"/>
      <c r="AB27" s="195"/>
      <c r="AC27" s="224"/>
      <c r="AD27" s="224"/>
      <c r="AE27" s="224"/>
      <c r="AF27" s="224"/>
      <c r="AG27" s="224"/>
      <c r="AH27" s="224"/>
      <c r="AI27" s="224"/>
      <c r="AJ27" s="224"/>
      <c r="AK27" s="805"/>
      <c r="AL27" s="806"/>
      <c r="AM27" s="806"/>
      <c r="AN27" s="807"/>
      <c r="AO27" s="808"/>
      <c r="AP27" s="3"/>
      <c r="AQ27" s="223">
        <f t="shared" si="5"/>
        <v>1</v>
      </c>
    </row>
    <row r="28" spans="2:43" ht="12" customHeight="1" x14ac:dyDescent="0.15">
      <c r="B28" s="488"/>
      <c r="C28" s="764"/>
      <c r="D28" s="762"/>
      <c r="E28" s="762"/>
      <c r="F28" s="762"/>
      <c r="G28" s="762"/>
      <c r="H28" s="762"/>
      <c r="I28" s="762"/>
      <c r="J28" s="763"/>
      <c r="K28" s="241"/>
      <c r="L28" s="802"/>
      <c r="M28" s="803"/>
      <c r="N28" s="802"/>
      <c r="O28" s="803"/>
      <c r="P28" s="802"/>
      <c r="Q28" s="803"/>
      <c r="R28" s="274"/>
      <c r="S28" s="274"/>
      <c r="T28" s="274"/>
      <c r="U28" s="794"/>
      <c r="V28" s="804"/>
      <c r="W28" s="794"/>
      <c r="X28" s="795"/>
      <c r="Y28" s="196"/>
      <c r="Z28" s="195"/>
      <c r="AA28" s="195"/>
      <c r="AB28" s="195"/>
      <c r="AC28" s="224"/>
      <c r="AD28" s="224"/>
      <c r="AE28" s="224"/>
      <c r="AF28" s="224"/>
      <c r="AG28" s="224"/>
      <c r="AH28" s="224"/>
      <c r="AI28" s="224"/>
      <c r="AJ28" s="224"/>
      <c r="AK28" s="805"/>
      <c r="AL28" s="806"/>
      <c r="AM28" s="806"/>
      <c r="AN28" s="807"/>
      <c r="AO28" s="808"/>
      <c r="AP28" s="3"/>
      <c r="AQ28" s="223">
        <f t="shared" si="5"/>
        <v>1</v>
      </c>
    </row>
    <row r="29" spans="2:43" ht="12" customHeight="1" x14ac:dyDescent="0.15">
      <c r="B29" s="488"/>
      <c r="C29" s="764"/>
      <c r="D29" s="762"/>
      <c r="E29" s="762"/>
      <c r="F29" s="762"/>
      <c r="G29" s="762"/>
      <c r="H29" s="762"/>
      <c r="I29" s="762"/>
      <c r="J29" s="763"/>
      <c r="K29" s="241"/>
      <c r="L29" s="802"/>
      <c r="M29" s="803"/>
      <c r="N29" s="802"/>
      <c r="O29" s="803"/>
      <c r="P29" s="802"/>
      <c r="Q29" s="803"/>
      <c r="R29" s="274"/>
      <c r="S29" s="274"/>
      <c r="T29" s="274"/>
      <c r="U29" s="794"/>
      <c r="V29" s="804"/>
      <c r="W29" s="794"/>
      <c r="X29" s="795"/>
      <c r="Y29" s="196"/>
      <c r="Z29" s="195"/>
      <c r="AA29" s="195"/>
      <c r="AB29" s="195"/>
      <c r="AC29" s="224"/>
      <c r="AD29" s="224"/>
      <c r="AE29" s="224"/>
      <c r="AF29" s="224"/>
      <c r="AG29" s="224"/>
      <c r="AH29" s="224"/>
      <c r="AI29" s="224"/>
      <c r="AJ29" s="224"/>
      <c r="AK29" s="805"/>
      <c r="AL29" s="806"/>
      <c r="AM29" s="806"/>
      <c r="AN29" s="807"/>
      <c r="AO29" s="808"/>
      <c r="AP29" s="3"/>
      <c r="AQ29" s="223">
        <f t="shared" si="5"/>
        <v>1</v>
      </c>
    </row>
    <row r="30" spans="2:43" ht="12" customHeight="1" x14ac:dyDescent="0.15">
      <c r="B30" s="488"/>
      <c r="C30" s="764"/>
      <c r="D30" s="762"/>
      <c r="E30" s="762"/>
      <c r="F30" s="762"/>
      <c r="G30" s="762"/>
      <c r="H30" s="762"/>
      <c r="I30" s="762"/>
      <c r="J30" s="763"/>
      <c r="K30" s="241"/>
      <c r="L30" s="802"/>
      <c r="M30" s="803"/>
      <c r="N30" s="802"/>
      <c r="O30" s="803"/>
      <c r="P30" s="802"/>
      <c r="Q30" s="803"/>
      <c r="R30" s="274"/>
      <c r="S30" s="274"/>
      <c r="T30" s="274"/>
      <c r="U30" s="794"/>
      <c r="V30" s="804"/>
      <c r="W30" s="794"/>
      <c r="X30" s="795"/>
      <c r="Y30" s="196"/>
      <c r="Z30" s="195"/>
      <c r="AA30" s="195"/>
      <c r="AB30" s="195"/>
      <c r="AC30" s="224"/>
      <c r="AD30" s="224"/>
      <c r="AE30" s="224"/>
      <c r="AF30" s="224"/>
      <c r="AG30" s="224"/>
      <c r="AH30" s="224"/>
      <c r="AI30" s="224"/>
      <c r="AJ30" s="224"/>
      <c r="AK30" s="805"/>
      <c r="AL30" s="806"/>
      <c r="AM30" s="806"/>
      <c r="AN30" s="807"/>
      <c r="AO30" s="808"/>
      <c r="AP30" s="3"/>
      <c r="AQ30" s="223">
        <f t="shared" si="5"/>
        <v>1</v>
      </c>
    </row>
    <row r="31" spans="2:43" ht="12" customHeight="1" x14ac:dyDescent="0.15">
      <c r="B31" s="488"/>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25">
        <f t="shared" ref="AC31:AJ31" si="6">SUM(AC11:AC30)</f>
        <v>0</v>
      </c>
      <c r="AD31" s="225">
        <f t="shared" si="6"/>
        <v>0</v>
      </c>
      <c r="AE31" s="225">
        <f t="shared" si="6"/>
        <v>0</v>
      </c>
      <c r="AF31" s="225">
        <f t="shared" si="6"/>
        <v>0</v>
      </c>
      <c r="AG31" s="225">
        <f t="shared" si="6"/>
        <v>0</v>
      </c>
      <c r="AH31" s="225">
        <f t="shared" si="6"/>
        <v>0</v>
      </c>
      <c r="AI31" s="225">
        <f t="shared" si="6"/>
        <v>0</v>
      </c>
      <c r="AJ31" s="225">
        <f t="shared" si="6"/>
        <v>0</v>
      </c>
      <c r="AK31" s="791" t="s">
        <v>224</v>
      </c>
      <c r="AL31" s="792"/>
      <c r="AM31" s="792"/>
      <c r="AN31" s="612"/>
      <c r="AO31" s="613"/>
      <c r="AP31" s="3"/>
    </row>
    <row r="32" spans="2:43" ht="12" customHeight="1" x14ac:dyDescent="0.15">
      <c r="B32" s="488"/>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196">
        <f>COUNTIF(Y11:Y30,"〇")</f>
        <v>0</v>
      </c>
      <c r="Z32" s="196">
        <f>COUNTIF(Z11:Z30,"〇")</f>
        <v>0</v>
      </c>
      <c r="AA32" s="196">
        <f>COUNTIF(AA11:AA30,"〇")</f>
        <v>0</v>
      </c>
      <c r="AB32" s="196">
        <f>COUNTIF(AB11:AB30,"〇")</f>
        <v>0</v>
      </c>
      <c r="AC32" s="196">
        <f t="shared" ref="AC32:AJ32" si="7">COUNT(AC11:AC30)</f>
        <v>0</v>
      </c>
      <c r="AD32" s="196">
        <f t="shared" si="7"/>
        <v>0</v>
      </c>
      <c r="AE32" s="196">
        <f t="shared" si="7"/>
        <v>0</v>
      </c>
      <c r="AF32" s="196">
        <f t="shared" si="7"/>
        <v>0</v>
      </c>
      <c r="AG32" s="196">
        <f t="shared" si="7"/>
        <v>0</v>
      </c>
      <c r="AH32" s="196">
        <f t="shared" si="7"/>
        <v>0</v>
      </c>
      <c r="AI32" s="196">
        <f t="shared" si="7"/>
        <v>0</v>
      </c>
      <c r="AJ32" s="196">
        <f t="shared" si="7"/>
        <v>0</v>
      </c>
      <c r="AK32" s="823"/>
      <c r="AL32" s="824"/>
      <c r="AM32" s="824"/>
      <c r="AN32" s="824"/>
      <c r="AO32" s="825"/>
      <c r="AP32" s="3"/>
    </row>
    <row r="33" spans="2:86" ht="12" customHeight="1" x14ac:dyDescent="0.15">
      <c r="B33" s="488"/>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04"/>
      <c r="AC33" s="794" t="str">
        <f>IF(AC32&gt;0,"Ⅳ",IF(AD32&gt;0,"Ⅲ",IF(AE32&gt;0,"Ⅱa",IF(AF32&gt;0,"Ⅱb","Ⅰ"))))</f>
        <v>Ⅰ</v>
      </c>
      <c r="AD33" s="795"/>
      <c r="AE33" s="795"/>
      <c r="AF33" s="804"/>
      <c r="AG33" s="794" t="str">
        <f>IF(AG32&gt;0,"Ⅳ",IF(AH32&gt;0,"Ⅲ",IF(AI32&gt;0,"Ⅱa",IF(AJ32&gt;0,"Ⅱb","Ⅰ"))))</f>
        <v>Ⅰ</v>
      </c>
      <c r="AH33" s="795"/>
      <c r="AI33" s="795"/>
      <c r="AJ33" s="804"/>
      <c r="AK33" s="826"/>
      <c r="AL33" s="827"/>
      <c r="AM33" s="827"/>
      <c r="AN33" s="827"/>
      <c r="AO33" s="828"/>
      <c r="AP33" s="3"/>
      <c r="AQ33" s="70" t="s">
        <v>327</v>
      </c>
      <c r="AR33" s="70" t="s">
        <v>328</v>
      </c>
      <c r="AS33" s="461" t="s">
        <v>331</v>
      </c>
      <c r="AT33" s="599"/>
    </row>
    <row r="34" spans="2:86" ht="12" customHeight="1" x14ac:dyDescent="0.15">
      <c r="B34" s="488"/>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1" t="s">
        <v>34</v>
      </c>
      <c r="Z34" s="191" t="s">
        <v>35</v>
      </c>
      <c r="AA34" s="818" t="s">
        <v>36</v>
      </c>
      <c r="AB34" s="818"/>
      <c r="AC34" s="191" t="s">
        <v>34</v>
      </c>
      <c r="AD34" s="191" t="s">
        <v>35</v>
      </c>
      <c r="AE34" s="818" t="s">
        <v>36</v>
      </c>
      <c r="AF34" s="818"/>
      <c r="AG34" s="191" t="s">
        <v>34</v>
      </c>
      <c r="AH34" s="191" t="s">
        <v>35</v>
      </c>
      <c r="AI34" s="818" t="s">
        <v>36</v>
      </c>
      <c r="AJ34" s="818"/>
      <c r="AK34" s="826"/>
      <c r="AL34" s="827"/>
      <c r="AM34" s="827"/>
      <c r="AN34" s="827"/>
      <c r="AO34" s="828"/>
      <c r="AP34" s="3"/>
      <c r="AQ34" s="745">
        <f>+Y32+Z32</f>
        <v>0</v>
      </c>
      <c r="AR34" s="746"/>
      <c r="AS34" s="745">
        <f>+AA32+AB32</f>
        <v>0</v>
      </c>
      <c r="AT34" s="746"/>
    </row>
    <row r="35" spans="2:86" ht="12" customHeight="1" x14ac:dyDescent="0.15">
      <c r="B35" s="488"/>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196" t="str">
        <f>IF(Y32=0,"",1)</f>
        <v/>
      </c>
      <c r="Z35" s="196" t="str">
        <f>IF(Z32=0,"",1)</f>
        <v/>
      </c>
      <c r="AA35" s="816" t="str">
        <f>IF(AQ34=1,"",IF(AS34&gt;0,1,""))</f>
        <v/>
      </c>
      <c r="AB35" s="817"/>
      <c r="AC35" s="196">
        <f>+AC32</f>
        <v>0</v>
      </c>
      <c r="AD35" s="196">
        <f>AD32</f>
        <v>0</v>
      </c>
      <c r="AE35" s="816">
        <f>AE32+AF32</f>
        <v>0</v>
      </c>
      <c r="AF35" s="817"/>
      <c r="AG35" s="196">
        <f>AG32</f>
        <v>0</v>
      </c>
      <c r="AH35" s="196">
        <f>AH32</f>
        <v>0</v>
      </c>
      <c r="AI35" s="816">
        <f>AI32+AJ32</f>
        <v>0</v>
      </c>
      <c r="AJ35" s="817"/>
      <c r="AK35" s="826"/>
      <c r="AL35" s="827"/>
      <c r="AM35" s="827"/>
      <c r="AN35" s="827"/>
      <c r="AO35" s="828"/>
      <c r="AP35" s="3"/>
      <c r="AQ35" s="165">
        <f>+Y32+AC35+AG35</f>
        <v>0</v>
      </c>
      <c r="AR35" s="165">
        <f>+Z32+AD35+AH35</f>
        <v>0</v>
      </c>
      <c r="AS35" s="743">
        <f>+AS34+AE35+AI35</f>
        <v>0</v>
      </c>
      <c r="AT35" s="744"/>
    </row>
    <row r="36" spans="2:86" ht="12" customHeight="1" x14ac:dyDescent="0.15">
      <c r="B36" s="488"/>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04"/>
      <c r="AC36" s="794" t="s">
        <v>362</v>
      </c>
      <c r="AD36" s="795"/>
      <c r="AE36" s="795"/>
      <c r="AF36" s="804"/>
      <c r="AG36" s="794" t="s">
        <v>362</v>
      </c>
      <c r="AH36" s="795"/>
      <c r="AI36" s="795"/>
      <c r="AJ36" s="804"/>
      <c r="AK36" s="826"/>
      <c r="AL36" s="827"/>
      <c r="AM36" s="827"/>
      <c r="AN36" s="827"/>
      <c r="AO36" s="828"/>
      <c r="AP36" s="3"/>
      <c r="AQ36" s="373" t="str">
        <f>IF(AQ35&gt;0,"Ⅳ",IF(AR35&gt;0,"Ⅲ",IF(AS35&gt;0,"Ⅱ","Ⅰ")))</f>
        <v>Ⅰ</v>
      </c>
      <c r="AR36" s="373"/>
      <c r="AS36" s="373"/>
      <c r="AT36" s="373"/>
    </row>
    <row r="37" spans="2:86" ht="12" customHeight="1" x14ac:dyDescent="0.15">
      <c r="B37" s="488"/>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04"/>
      <c r="AK37" s="829"/>
      <c r="AL37" s="830"/>
      <c r="AM37" s="830"/>
      <c r="AN37" s="830"/>
      <c r="AO37" s="831"/>
      <c r="AP37" s="3"/>
    </row>
    <row r="38" spans="2:86" ht="14.25" customHeight="1" x14ac:dyDescent="0.15">
      <c r="B38" s="488"/>
      <c r="C38" s="764"/>
      <c r="D38" s="762"/>
      <c r="E38" s="762"/>
      <c r="F38" s="762"/>
      <c r="G38" s="762"/>
      <c r="H38" s="762"/>
      <c r="I38" s="762"/>
      <c r="J38" s="763"/>
      <c r="K38" s="786" t="s">
        <v>178</v>
      </c>
      <c r="L38" s="821"/>
      <c r="M38" s="821"/>
      <c r="N38" s="821"/>
      <c r="O38" s="821"/>
      <c r="P38" s="821"/>
      <c r="Q38" s="821"/>
      <c r="R38" s="821"/>
      <c r="S38" s="821"/>
      <c r="T38" s="821"/>
      <c r="U38" s="821"/>
      <c r="V38" s="821"/>
      <c r="W38" s="821"/>
      <c r="X38" s="821"/>
      <c r="Y38" s="821"/>
      <c r="Z38" s="821"/>
      <c r="AA38" s="821"/>
      <c r="AB38" s="821"/>
      <c r="AC38" s="821"/>
      <c r="AD38" s="821"/>
      <c r="AE38" s="821"/>
      <c r="AF38" s="821"/>
      <c r="AG38" s="821"/>
      <c r="AH38" s="821"/>
      <c r="AI38" s="821"/>
      <c r="AJ38" s="821"/>
      <c r="AK38" s="821"/>
      <c r="AL38" s="821"/>
      <c r="AM38" s="821"/>
      <c r="AN38" s="821"/>
      <c r="AO38" s="821"/>
      <c r="AP38" s="3"/>
    </row>
    <row r="39" spans="2:86" ht="14.25" customHeight="1" x14ac:dyDescent="0.15">
      <c r="B39" s="488"/>
      <c r="C39" s="764"/>
      <c r="D39" s="762"/>
      <c r="E39" s="762"/>
      <c r="F39" s="762"/>
      <c r="G39" s="762"/>
      <c r="H39" s="762"/>
      <c r="I39" s="762"/>
      <c r="J39" s="763"/>
      <c r="K39" s="786"/>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3"/>
    </row>
    <row r="40" spans="2:86" ht="12" customHeight="1" x14ac:dyDescent="0.15">
      <c r="B40" s="488"/>
      <c r="C40" s="764"/>
      <c r="D40" s="762"/>
      <c r="E40" s="762"/>
      <c r="F40" s="762"/>
      <c r="G40" s="762"/>
      <c r="H40" s="762"/>
      <c r="I40" s="762"/>
      <c r="J40" s="763"/>
      <c r="K40" s="822" t="s">
        <v>499</v>
      </c>
      <c r="L40" s="822"/>
      <c r="M40" s="822"/>
      <c r="N40" s="822"/>
      <c r="O40" s="822"/>
      <c r="P40" s="822"/>
      <c r="Q40" s="822"/>
      <c r="R40" s="822"/>
      <c r="S40" s="822"/>
      <c r="T40" s="822"/>
      <c r="U40" s="822"/>
      <c r="V40" s="822"/>
      <c r="W40" s="822"/>
      <c r="X40" s="822"/>
      <c r="Y40" s="822"/>
      <c r="Z40" s="822"/>
      <c r="AA40" s="822"/>
      <c r="AB40" s="822"/>
      <c r="AC40" s="822"/>
      <c r="AD40" s="822"/>
      <c r="AE40" s="822"/>
      <c r="AF40" s="822"/>
      <c r="AG40" s="822"/>
      <c r="AH40" s="822"/>
      <c r="AI40" s="822"/>
      <c r="AJ40" s="822"/>
      <c r="AK40" s="822"/>
      <c r="AL40" s="822"/>
      <c r="AM40" s="822"/>
      <c r="AN40" s="822"/>
      <c r="AO40" s="822"/>
      <c r="AP40" s="3"/>
    </row>
    <row r="41" spans="2:86" ht="12" customHeight="1" x14ac:dyDescent="0.15">
      <c r="B41" s="488"/>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8"/>
      <c r="C42" s="764"/>
      <c r="D42" s="762"/>
      <c r="E42" s="762"/>
      <c r="F42" s="762"/>
      <c r="G42" s="762"/>
      <c r="H42" s="762"/>
      <c r="I42" s="762"/>
      <c r="J42" s="763"/>
      <c r="K42" s="197" t="s">
        <v>500</v>
      </c>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8"/>
      <c r="AN42" s="198"/>
      <c r="AO42" s="199"/>
      <c r="AP42" s="3"/>
    </row>
    <row r="43" spans="2:86" ht="12" customHeight="1" x14ac:dyDescent="0.15">
      <c r="B43" s="488"/>
      <c r="C43" s="764"/>
      <c r="D43" s="762"/>
      <c r="E43" s="762"/>
      <c r="F43" s="762"/>
      <c r="G43" s="762"/>
      <c r="H43" s="762"/>
      <c r="I43" s="762"/>
      <c r="J43" s="763"/>
      <c r="K43" s="197" t="s">
        <v>501</v>
      </c>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9"/>
      <c r="AP43" s="3"/>
    </row>
    <row r="44" spans="2:86" ht="12" customHeight="1" x14ac:dyDescent="0.15">
      <c r="B44" s="488"/>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3"/>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3"/>
      <c r="BR46" s="163"/>
      <c r="BS46" s="163"/>
      <c r="BT46" s="163"/>
      <c r="BU46" s="163"/>
      <c r="BV46" s="163"/>
      <c r="BW46" s="163"/>
      <c r="BX46" s="163"/>
      <c r="BY46" s="163"/>
      <c r="BZ46" s="163"/>
      <c r="CA46" s="163"/>
      <c r="CB46" s="163"/>
      <c r="CC46" s="163"/>
      <c r="CD46" s="163"/>
      <c r="CE46" s="163"/>
      <c r="CF46" s="163"/>
      <c r="CG46" s="163"/>
      <c r="CH46" s="163"/>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1">
    <dataValidation type="list" allowBlank="1" showInputMessage="1" showErrorMessage="1" sqref="N11:O30 R11:T30" xr:uid="{11DD5C20-C914-401B-AA44-95B5F1389AE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20CB4F7-F765-4EDD-B3BD-5D63F4B6F281}">
          <x14:formula1>
            <xm:f>'(参考)リスト'!$F$16:$F$21</xm:f>
          </x14:formula1>
          <xm:sqref>W11:X30</xm:sqref>
        </x14:dataValidation>
        <x14:dataValidation type="list" allowBlank="1" showInputMessage="1" showErrorMessage="1" xr:uid="{A5479467-62B0-44CC-887C-BE87128F7B91}">
          <x14:formula1>
            <xm:f>'(参考)リスト'!$B$16:$B$20</xm:f>
          </x14:formula1>
          <xm:sqref>L11:M30</xm:sqref>
        </x14:dataValidation>
        <x14:dataValidation type="list" allowBlank="1" showInputMessage="1" showErrorMessage="1" xr:uid="{1DD8B6A4-C3FF-4334-B789-59E93F73912E}">
          <x14:formula1>
            <xm:f>'(参考)リスト'!$G$16:$G$20</xm:f>
          </x14:formula1>
          <xm:sqref>U11:V30</xm:sqref>
        </x14:dataValidation>
        <x14:dataValidation type="list" allowBlank="1" showInputMessage="1" showErrorMessage="1" xr:uid="{B7B3F30E-E85C-40F7-9739-29AECE3E0785}">
          <x14:formula1>
            <xm:f>'(参考)リスト'!$D$16:$D$18</xm:f>
          </x14:formula1>
          <xm:sqref>P11:Q30</xm:sqref>
        </x14:dataValidation>
      </x14:dataValidations>
    </ext>
  </extLst>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M21"/>
  <sheetViews>
    <sheetView showGridLines="0" view="pageBreakPreview" zoomScaleNormal="100" zoomScaleSheetLayoutView="100" workbookViewId="0">
      <selection activeCell="P14" sqref="P14:AM14"/>
    </sheetView>
  </sheetViews>
  <sheetFormatPr defaultRowHeight="13.2" x14ac:dyDescent="0.2"/>
  <cols>
    <col min="1" max="1" width="1.88671875" customWidth="1"/>
    <col min="2" max="60" width="2.109375" style="54" customWidth="1"/>
    <col min="61" max="61" width="0.6640625" style="54" customWidth="1"/>
    <col min="62" max="62" width="2.109375" style="54" customWidth="1"/>
    <col min="63" max="63" width="1" style="54" customWidth="1"/>
    <col min="64" max="65" width="2.109375" style="54" customWidth="1"/>
  </cols>
  <sheetData>
    <row r="2" spans="2:63" s="56" customFormat="1" ht="14.25" customHeight="1" x14ac:dyDescent="0.2">
      <c r="B2" s="116" t="s">
        <v>335</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row>
    <row r="3" spans="2:63" s="55" customFormat="1" ht="17.25" customHeight="1" x14ac:dyDescent="0.15">
      <c r="B3" s="895" t="s">
        <v>27</v>
      </c>
      <c r="C3" s="896"/>
      <c r="D3" s="896"/>
      <c r="E3" s="897"/>
      <c r="F3" s="888" t="s">
        <v>613</v>
      </c>
      <c r="G3" s="889"/>
      <c r="H3" s="889"/>
      <c r="I3" s="889"/>
      <c r="J3" s="889"/>
      <c r="K3" s="889"/>
      <c r="L3" s="889"/>
      <c r="M3" s="889"/>
      <c r="N3" s="889"/>
      <c r="O3" s="889"/>
      <c r="P3" s="889"/>
      <c r="Q3" s="889"/>
      <c r="R3" s="889"/>
      <c r="S3" s="889"/>
      <c r="T3" s="890"/>
      <c r="U3" s="855" t="s">
        <v>238</v>
      </c>
      <c r="V3" s="856"/>
      <c r="W3" s="856"/>
      <c r="X3" s="880"/>
      <c r="Y3" s="880"/>
      <c r="Z3" s="904" t="s">
        <v>579</v>
      </c>
      <c r="AA3" s="905"/>
      <c r="AB3" s="905"/>
      <c r="AC3" s="905"/>
      <c r="AD3" s="905"/>
      <c r="AE3" s="905"/>
      <c r="AF3" s="905"/>
      <c r="AG3" s="905"/>
      <c r="AH3" s="906"/>
      <c r="AI3" s="855" t="s">
        <v>310</v>
      </c>
      <c r="AJ3" s="880"/>
      <c r="AK3" s="880"/>
      <c r="AL3" s="880"/>
      <c r="AM3" s="880"/>
      <c r="AN3" s="881"/>
      <c r="AO3" s="882" t="s">
        <v>677</v>
      </c>
      <c r="AP3" s="883"/>
      <c r="AQ3" s="883"/>
      <c r="AR3" s="883"/>
      <c r="AS3" s="883"/>
      <c r="AT3" s="883"/>
      <c r="AU3" s="883"/>
      <c r="AV3" s="884"/>
      <c r="AW3" s="868" t="s">
        <v>230</v>
      </c>
      <c r="AX3" s="869"/>
      <c r="AY3" s="869"/>
      <c r="AZ3" s="869"/>
      <c r="BA3" s="869"/>
      <c r="BB3" s="870"/>
      <c r="BC3" s="874">
        <v>45280</v>
      </c>
      <c r="BD3" s="875"/>
      <c r="BE3" s="875"/>
      <c r="BF3" s="875"/>
      <c r="BG3" s="875"/>
      <c r="BH3" s="875"/>
      <c r="BI3" s="875"/>
      <c r="BJ3" s="875"/>
      <c r="BK3" s="876"/>
    </row>
    <row r="4" spans="2:63" s="55" customFormat="1" ht="17.25" customHeight="1" x14ac:dyDescent="0.15">
      <c r="B4" s="898" t="s">
        <v>237</v>
      </c>
      <c r="C4" s="899"/>
      <c r="D4" s="899"/>
      <c r="E4" s="900"/>
      <c r="F4" s="901" t="s">
        <v>674</v>
      </c>
      <c r="G4" s="902"/>
      <c r="H4" s="902"/>
      <c r="I4" s="902"/>
      <c r="J4" s="902"/>
      <c r="K4" s="902"/>
      <c r="L4" s="902"/>
      <c r="M4" s="902"/>
      <c r="N4" s="902"/>
      <c r="O4" s="902"/>
      <c r="P4" s="902"/>
      <c r="Q4" s="902"/>
      <c r="R4" s="902"/>
      <c r="S4" s="902"/>
      <c r="T4" s="903"/>
      <c r="U4" s="855" t="s">
        <v>309</v>
      </c>
      <c r="V4" s="856"/>
      <c r="W4" s="856"/>
      <c r="X4" s="880"/>
      <c r="Y4" s="880"/>
      <c r="Z4" s="907" t="s">
        <v>580</v>
      </c>
      <c r="AA4" s="908"/>
      <c r="AB4" s="908"/>
      <c r="AC4" s="908"/>
      <c r="AD4" s="908"/>
      <c r="AE4" s="908"/>
      <c r="AF4" s="908"/>
      <c r="AG4" s="908"/>
      <c r="AH4" s="909"/>
      <c r="AI4" s="855" t="s">
        <v>311</v>
      </c>
      <c r="AJ4" s="880"/>
      <c r="AK4" s="880"/>
      <c r="AL4" s="880"/>
      <c r="AM4" s="880"/>
      <c r="AN4" s="881"/>
      <c r="AO4" s="885" t="s">
        <v>678</v>
      </c>
      <c r="AP4" s="886"/>
      <c r="AQ4" s="886"/>
      <c r="AR4" s="886"/>
      <c r="AS4" s="886"/>
      <c r="AT4" s="886"/>
      <c r="AU4" s="886"/>
      <c r="AV4" s="887"/>
      <c r="AW4" s="871"/>
      <c r="AX4" s="872"/>
      <c r="AY4" s="872"/>
      <c r="AZ4" s="872"/>
      <c r="BA4" s="872"/>
      <c r="BB4" s="873"/>
      <c r="BC4" s="877"/>
      <c r="BD4" s="878"/>
      <c r="BE4" s="878"/>
      <c r="BF4" s="878"/>
      <c r="BG4" s="878"/>
      <c r="BH4" s="878"/>
      <c r="BI4" s="878"/>
      <c r="BJ4" s="878"/>
      <c r="BK4" s="879"/>
    </row>
    <row r="5" spans="2:63" ht="42.75" customHeight="1" x14ac:dyDescent="0.2">
      <c r="B5" s="867" t="s">
        <v>236</v>
      </c>
      <c r="C5" s="853"/>
      <c r="D5" s="853"/>
      <c r="E5" s="853"/>
      <c r="F5" s="853"/>
      <c r="G5" s="854"/>
      <c r="H5" s="852" t="s">
        <v>235</v>
      </c>
      <c r="I5" s="853"/>
      <c r="J5" s="853"/>
      <c r="K5" s="853"/>
      <c r="L5" s="853"/>
      <c r="M5" s="853"/>
      <c r="N5" s="853"/>
      <c r="O5" s="854"/>
      <c r="P5" s="855" t="s">
        <v>234</v>
      </c>
      <c r="Q5" s="856"/>
      <c r="R5" s="856"/>
      <c r="S5" s="856"/>
      <c r="T5" s="856"/>
      <c r="U5" s="856"/>
      <c r="V5" s="856"/>
      <c r="W5" s="856"/>
      <c r="X5" s="856"/>
      <c r="Y5" s="856"/>
      <c r="Z5" s="856"/>
      <c r="AA5" s="856"/>
      <c r="AB5" s="856"/>
      <c r="AC5" s="856"/>
      <c r="AD5" s="856"/>
      <c r="AE5" s="856"/>
      <c r="AF5" s="856"/>
      <c r="AG5" s="856"/>
      <c r="AH5" s="856"/>
      <c r="AI5" s="856"/>
      <c r="AJ5" s="856"/>
      <c r="AK5" s="856"/>
      <c r="AL5" s="856"/>
      <c r="AM5" s="856"/>
      <c r="AN5" s="855" t="s">
        <v>233</v>
      </c>
      <c r="AO5" s="856"/>
      <c r="AP5" s="856"/>
      <c r="AQ5" s="856"/>
      <c r="AR5" s="856"/>
      <c r="AS5" s="856"/>
      <c r="AT5" s="856"/>
      <c r="AU5" s="856"/>
      <c r="AV5" s="856"/>
      <c r="AW5" s="856"/>
      <c r="AX5" s="856"/>
      <c r="AY5" s="856"/>
      <c r="AZ5" s="856"/>
      <c r="BA5" s="856"/>
      <c r="BB5" s="856"/>
      <c r="BC5" s="856"/>
      <c r="BD5" s="856"/>
      <c r="BE5" s="856"/>
      <c r="BF5" s="856"/>
      <c r="BG5" s="856"/>
      <c r="BH5" s="856"/>
      <c r="BI5" s="856"/>
      <c r="BJ5" s="856"/>
      <c r="BK5" s="857"/>
    </row>
    <row r="6" spans="2:63" ht="29.25" customHeight="1" x14ac:dyDescent="0.2">
      <c r="B6" s="891"/>
      <c r="C6" s="892"/>
      <c r="D6" s="892"/>
      <c r="E6" s="892"/>
      <c r="F6" s="892"/>
      <c r="G6" s="893"/>
      <c r="H6" s="894"/>
      <c r="I6" s="894"/>
      <c r="J6" s="894"/>
      <c r="K6" s="894"/>
      <c r="L6" s="894"/>
      <c r="M6" s="894"/>
      <c r="N6" s="894"/>
      <c r="O6" s="894"/>
      <c r="P6" s="858"/>
      <c r="Q6" s="859"/>
      <c r="R6" s="859"/>
      <c r="S6" s="859"/>
      <c r="T6" s="859"/>
      <c r="U6" s="859"/>
      <c r="V6" s="859"/>
      <c r="W6" s="859"/>
      <c r="X6" s="859"/>
      <c r="Y6" s="859"/>
      <c r="Z6" s="859"/>
      <c r="AA6" s="859"/>
      <c r="AB6" s="859"/>
      <c r="AC6" s="859"/>
      <c r="AD6" s="859"/>
      <c r="AE6" s="859"/>
      <c r="AF6" s="859"/>
      <c r="AG6" s="859"/>
      <c r="AH6" s="859"/>
      <c r="AI6" s="859"/>
      <c r="AJ6" s="859"/>
      <c r="AK6" s="859"/>
      <c r="AL6" s="859"/>
      <c r="AM6" s="859"/>
      <c r="AN6" s="860"/>
      <c r="AO6" s="861"/>
      <c r="AP6" s="861"/>
      <c r="AQ6" s="861"/>
      <c r="AR6" s="861"/>
      <c r="AS6" s="861"/>
      <c r="AT6" s="861"/>
      <c r="AU6" s="861"/>
      <c r="AV6" s="861"/>
      <c r="AW6" s="861"/>
      <c r="AX6" s="861"/>
      <c r="AY6" s="861"/>
      <c r="AZ6" s="861"/>
      <c r="BA6" s="861"/>
      <c r="BB6" s="861"/>
      <c r="BC6" s="861"/>
      <c r="BD6" s="861"/>
      <c r="BE6" s="861"/>
      <c r="BF6" s="861"/>
      <c r="BG6" s="861"/>
      <c r="BH6" s="861"/>
      <c r="BI6" s="861"/>
      <c r="BJ6" s="861"/>
      <c r="BK6" s="862"/>
    </row>
    <row r="7" spans="2:63" ht="29.25" customHeight="1" x14ac:dyDescent="0.2">
      <c r="B7" s="891"/>
      <c r="C7" s="892"/>
      <c r="D7" s="892"/>
      <c r="E7" s="892"/>
      <c r="F7" s="892"/>
      <c r="G7" s="893"/>
      <c r="H7" s="894"/>
      <c r="I7" s="894"/>
      <c r="J7" s="894"/>
      <c r="K7" s="894"/>
      <c r="L7" s="894"/>
      <c r="M7" s="894"/>
      <c r="N7" s="894"/>
      <c r="O7" s="894"/>
      <c r="P7" s="858"/>
      <c r="Q7" s="859"/>
      <c r="R7" s="859"/>
      <c r="S7" s="859"/>
      <c r="T7" s="859"/>
      <c r="U7" s="859"/>
      <c r="V7" s="859"/>
      <c r="W7" s="859"/>
      <c r="X7" s="859"/>
      <c r="Y7" s="859"/>
      <c r="Z7" s="859"/>
      <c r="AA7" s="859"/>
      <c r="AB7" s="859"/>
      <c r="AC7" s="859"/>
      <c r="AD7" s="859"/>
      <c r="AE7" s="859"/>
      <c r="AF7" s="859"/>
      <c r="AG7" s="859"/>
      <c r="AH7" s="859"/>
      <c r="AI7" s="859"/>
      <c r="AJ7" s="859"/>
      <c r="AK7" s="859"/>
      <c r="AL7" s="859"/>
      <c r="AM7" s="859"/>
      <c r="AN7" s="860"/>
      <c r="AO7" s="861"/>
      <c r="AP7" s="861"/>
      <c r="AQ7" s="861"/>
      <c r="AR7" s="861"/>
      <c r="AS7" s="861"/>
      <c r="AT7" s="861"/>
      <c r="AU7" s="861"/>
      <c r="AV7" s="861"/>
      <c r="AW7" s="861"/>
      <c r="AX7" s="861"/>
      <c r="AY7" s="861"/>
      <c r="AZ7" s="861"/>
      <c r="BA7" s="861"/>
      <c r="BB7" s="861"/>
      <c r="BC7" s="861"/>
      <c r="BD7" s="861"/>
      <c r="BE7" s="861"/>
      <c r="BF7" s="861"/>
      <c r="BG7" s="861"/>
      <c r="BH7" s="861"/>
      <c r="BI7" s="861"/>
      <c r="BJ7" s="861"/>
      <c r="BK7" s="862"/>
    </row>
    <row r="8" spans="2:63" ht="29.25" customHeight="1" x14ac:dyDescent="0.2">
      <c r="B8" s="849"/>
      <c r="C8" s="850"/>
      <c r="D8" s="850"/>
      <c r="E8" s="850"/>
      <c r="F8" s="850"/>
      <c r="G8" s="851"/>
      <c r="H8" s="866"/>
      <c r="I8" s="866"/>
      <c r="J8" s="866"/>
      <c r="K8" s="866"/>
      <c r="L8" s="866"/>
      <c r="M8" s="866"/>
      <c r="N8" s="866"/>
      <c r="O8" s="866"/>
      <c r="P8" s="863"/>
      <c r="Q8" s="864"/>
      <c r="R8" s="864"/>
      <c r="S8" s="864"/>
      <c r="T8" s="864"/>
      <c r="U8" s="864"/>
      <c r="V8" s="864"/>
      <c r="W8" s="864"/>
      <c r="X8" s="864"/>
      <c r="Y8" s="864"/>
      <c r="Z8" s="864"/>
      <c r="AA8" s="864"/>
      <c r="AB8" s="864"/>
      <c r="AC8" s="864"/>
      <c r="AD8" s="864"/>
      <c r="AE8" s="864"/>
      <c r="AF8" s="864"/>
      <c r="AG8" s="864"/>
      <c r="AH8" s="864"/>
      <c r="AI8" s="864"/>
      <c r="AJ8" s="864"/>
      <c r="AK8" s="864"/>
      <c r="AL8" s="864"/>
      <c r="AM8" s="864"/>
      <c r="AN8" s="863"/>
      <c r="AO8" s="864"/>
      <c r="AP8" s="864"/>
      <c r="AQ8" s="864"/>
      <c r="AR8" s="864"/>
      <c r="AS8" s="864"/>
      <c r="AT8" s="864"/>
      <c r="AU8" s="864"/>
      <c r="AV8" s="864"/>
      <c r="AW8" s="864"/>
      <c r="AX8" s="864"/>
      <c r="AY8" s="864"/>
      <c r="AZ8" s="864"/>
      <c r="BA8" s="864"/>
      <c r="BB8" s="864"/>
      <c r="BC8" s="864"/>
      <c r="BD8" s="864"/>
      <c r="BE8" s="864"/>
      <c r="BF8" s="864"/>
      <c r="BG8" s="864"/>
      <c r="BH8" s="864"/>
      <c r="BI8" s="864"/>
      <c r="BJ8" s="864"/>
      <c r="BK8" s="865"/>
    </row>
    <row r="9" spans="2:63" ht="29.25" customHeight="1" x14ac:dyDescent="0.2">
      <c r="B9" s="849"/>
      <c r="C9" s="850"/>
      <c r="D9" s="850"/>
      <c r="E9" s="850"/>
      <c r="F9" s="850"/>
      <c r="G9" s="851"/>
      <c r="H9" s="866"/>
      <c r="I9" s="866"/>
      <c r="J9" s="866"/>
      <c r="K9" s="866"/>
      <c r="L9" s="866"/>
      <c r="M9" s="866"/>
      <c r="N9" s="866"/>
      <c r="O9" s="866"/>
      <c r="P9" s="863"/>
      <c r="Q9" s="864"/>
      <c r="R9" s="864"/>
      <c r="S9" s="864"/>
      <c r="T9" s="864"/>
      <c r="U9" s="864"/>
      <c r="V9" s="864"/>
      <c r="W9" s="864"/>
      <c r="X9" s="864"/>
      <c r="Y9" s="864"/>
      <c r="Z9" s="864"/>
      <c r="AA9" s="864"/>
      <c r="AB9" s="864"/>
      <c r="AC9" s="864"/>
      <c r="AD9" s="864"/>
      <c r="AE9" s="864"/>
      <c r="AF9" s="864"/>
      <c r="AG9" s="864"/>
      <c r="AH9" s="864"/>
      <c r="AI9" s="864"/>
      <c r="AJ9" s="864"/>
      <c r="AK9" s="864"/>
      <c r="AL9" s="864"/>
      <c r="AM9" s="864"/>
      <c r="AN9" s="863"/>
      <c r="AO9" s="864"/>
      <c r="AP9" s="864"/>
      <c r="AQ9" s="864"/>
      <c r="AR9" s="864"/>
      <c r="AS9" s="864"/>
      <c r="AT9" s="864"/>
      <c r="AU9" s="864"/>
      <c r="AV9" s="864"/>
      <c r="AW9" s="864"/>
      <c r="AX9" s="864"/>
      <c r="AY9" s="864"/>
      <c r="AZ9" s="864"/>
      <c r="BA9" s="864"/>
      <c r="BB9" s="864"/>
      <c r="BC9" s="864"/>
      <c r="BD9" s="864"/>
      <c r="BE9" s="864"/>
      <c r="BF9" s="864"/>
      <c r="BG9" s="864"/>
      <c r="BH9" s="864"/>
      <c r="BI9" s="864"/>
      <c r="BJ9" s="864"/>
      <c r="BK9" s="865"/>
    </row>
    <row r="10" spans="2:63" ht="29.25" customHeight="1" x14ac:dyDescent="0.2">
      <c r="B10" s="849"/>
      <c r="C10" s="850"/>
      <c r="D10" s="850"/>
      <c r="E10" s="850"/>
      <c r="F10" s="850"/>
      <c r="G10" s="851"/>
      <c r="H10" s="866"/>
      <c r="I10" s="866"/>
      <c r="J10" s="866"/>
      <c r="K10" s="866"/>
      <c r="L10" s="866"/>
      <c r="M10" s="866"/>
      <c r="N10" s="866"/>
      <c r="O10" s="866"/>
      <c r="P10" s="863"/>
      <c r="Q10" s="864"/>
      <c r="R10" s="864"/>
      <c r="S10" s="864"/>
      <c r="T10" s="864"/>
      <c r="U10" s="864"/>
      <c r="V10" s="864"/>
      <c r="W10" s="864"/>
      <c r="X10" s="864"/>
      <c r="Y10" s="864"/>
      <c r="Z10" s="864"/>
      <c r="AA10" s="864"/>
      <c r="AB10" s="864"/>
      <c r="AC10" s="864"/>
      <c r="AD10" s="864"/>
      <c r="AE10" s="864"/>
      <c r="AF10" s="864"/>
      <c r="AG10" s="864"/>
      <c r="AH10" s="864"/>
      <c r="AI10" s="864"/>
      <c r="AJ10" s="864"/>
      <c r="AK10" s="864"/>
      <c r="AL10" s="864"/>
      <c r="AM10" s="864"/>
      <c r="AN10" s="863"/>
      <c r="AO10" s="864"/>
      <c r="AP10" s="864"/>
      <c r="AQ10" s="864"/>
      <c r="AR10" s="864"/>
      <c r="AS10" s="864"/>
      <c r="AT10" s="864"/>
      <c r="AU10" s="864"/>
      <c r="AV10" s="864"/>
      <c r="AW10" s="864"/>
      <c r="AX10" s="864"/>
      <c r="AY10" s="864"/>
      <c r="AZ10" s="864"/>
      <c r="BA10" s="864"/>
      <c r="BB10" s="864"/>
      <c r="BC10" s="864"/>
      <c r="BD10" s="864"/>
      <c r="BE10" s="864"/>
      <c r="BF10" s="864"/>
      <c r="BG10" s="864"/>
      <c r="BH10" s="864"/>
      <c r="BI10" s="864"/>
      <c r="BJ10" s="864"/>
      <c r="BK10" s="865"/>
    </row>
    <row r="11" spans="2:63" ht="29.25" customHeight="1" x14ac:dyDescent="0.2">
      <c r="B11" s="849"/>
      <c r="C11" s="850"/>
      <c r="D11" s="850"/>
      <c r="E11" s="850"/>
      <c r="F11" s="850"/>
      <c r="G11" s="851"/>
      <c r="H11" s="866"/>
      <c r="I11" s="866"/>
      <c r="J11" s="866"/>
      <c r="K11" s="866"/>
      <c r="L11" s="866"/>
      <c r="M11" s="866"/>
      <c r="N11" s="866"/>
      <c r="O11" s="866"/>
      <c r="P11" s="863"/>
      <c r="Q11" s="864"/>
      <c r="R11" s="864"/>
      <c r="S11" s="864"/>
      <c r="T11" s="864"/>
      <c r="U11" s="864"/>
      <c r="V11" s="864"/>
      <c r="W11" s="864"/>
      <c r="X11" s="864"/>
      <c r="Y11" s="864"/>
      <c r="Z11" s="864"/>
      <c r="AA11" s="864"/>
      <c r="AB11" s="864"/>
      <c r="AC11" s="864"/>
      <c r="AD11" s="864"/>
      <c r="AE11" s="864"/>
      <c r="AF11" s="864"/>
      <c r="AG11" s="864"/>
      <c r="AH11" s="864"/>
      <c r="AI11" s="864"/>
      <c r="AJ11" s="864"/>
      <c r="AK11" s="864"/>
      <c r="AL11" s="864"/>
      <c r="AM11" s="864"/>
      <c r="AN11" s="863"/>
      <c r="AO11" s="864"/>
      <c r="AP11" s="864"/>
      <c r="AQ11" s="864"/>
      <c r="AR11" s="864"/>
      <c r="AS11" s="864"/>
      <c r="AT11" s="864"/>
      <c r="AU11" s="864"/>
      <c r="AV11" s="864"/>
      <c r="AW11" s="864"/>
      <c r="AX11" s="864"/>
      <c r="AY11" s="864"/>
      <c r="AZ11" s="864"/>
      <c r="BA11" s="864"/>
      <c r="BB11" s="864"/>
      <c r="BC11" s="864"/>
      <c r="BD11" s="864"/>
      <c r="BE11" s="864"/>
      <c r="BF11" s="864"/>
      <c r="BG11" s="864"/>
      <c r="BH11" s="864"/>
      <c r="BI11" s="864"/>
      <c r="BJ11" s="864"/>
      <c r="BK11" s="865"/>
    </row>
    <row r="12" spans="2:63" ht="29.25" customHeight="1" x14ac:dyDescent="0.2">
      <c r="B12" s="849"/>
      <c r="C12" s="850"/>
      <c r="D12" s="850"/>
      <c r="E12" s="850"/>
      <c r="F12" s="850"/>
      <c r="G12" s="851"/>
      <c r="H12" s="866"/>
      <c r="I12" s="866"/>
      <c r="J12" s="866"/>
      <c r="K12" s="866"/>
      <c r="L12" s="866"/>
      <c r="M12" s="866"/>
      <c r="N12" s="866"/>
      <c r="O12" s="866"/>
      <c r="P12" s="863"/>
      <c r="Q12" s="864"/>
      <c r="R12" s="864"/>
      <c r="S12" s="864"/>
      <c r="T12" s="864"/>
      <c r="U12" s="864"/>
      <c r="V12" s="864"/>
      <c r="W12" s="864"/>
      <c r="X12" s="864"/>
      <c r="Y12" s="864"/>
      <c r="Z12" s="864"/>
      <c r="AA12" s="864"/>
      <c r="AB12" s="864"/>
      <c r="AC12" s="864"/>
      <c r="AD12" s="864"/>
      <c r="AE12" s="864"/>
      <c r="AF12" s="864"/>
      <c r="AG12" s="864"/>
      <c r="AH12" s="864"/>
      <c r="AI12" s="864"/>
      <c r="AJ12" s="864"/>
      <c r="AK12" s="864"/>
      <c r="AL12" s="864"/>
      <c r="AM12" s="864"/>
      <c r="AN12" s="863"/>
      <c r="AO12" s="864"/>
      <c r="AP12" s="864"/>
      <c r="AQ12" s="864"/>
      <c r="AR12" s="864"/>
      <c r="AS12" s="864"/>
      <c r="AT12" s="864"/>
      <c r="AU12" s="864"/>
      <c r="AV12" s="864"/>
      <c r="AW12" s="864"/>
      <c r="AX12" s="864"/>
      <c r="AY12" s="864"/>
      <c r="AZ12" s="864"/>
      <c r="BA12" s="864"/>
      <c r="BB12" s="864"/>
      <c r="BC12" s="864"/>
      <c r="BD12" s="864"/>
      <c r="BE12" s="864"/>
      <c r="BF12" s="864"/>
      <c r="BG12" s="864"/>
      <c r="BH12" s="864"/>
      <c r="BI12" s="864"/>
      <c r="BJ12" s="864"/>
      <c r="BK12" s="865"/>
    </row>
    <row r="13" spans="2:63" ht="29.25" customHeight="1" x14ac:dyDescent="0.2">
      <c r="B13" s="849"/>
      <c r="C13" s="850"/>
      <c r="D13" s="850"/>
      <c r="E13" s="850"/>
      <c r="F13" s="850"/>
      <c r="G13" s="851"/>
      <c r="H13" s="866"/>
      <c r="I13" s="866"/>
      <c r="J13" s="866"/>
      <c r="K13" s="866"/>
      <c r="L13" s="866"/>
      <c r="M13" s="866"/>
      <c r="N13" s="866"/>
      <c r="O13" s="866"/>
      <c r="P13" s="863"/>
      <c r="Q13" s="864"/>
      <c r="R13" s="864"/>
      <c r="S13" s="864"/>
      <c r="T13" s="864"/>
      <c r="U13" s="864"/>
      <c r="V13" s="864"/>
      <c r="W13" s="864"/>
      <c r="X13" s="864"/>
      <c r="Y13" s="864"/>
      <c r="Z13" s="864"/>
      <c r="AA13" s="864"/>
      <c r="AB13" s="864"/>
      <c r="AC13" s="864"/>
      <c r="AD13" s="864"/>
      <c r="AE13" s="864"/>
      <c r="AF13" s="864"/>
      <c r="AG13" s="864"/>
      <c r="AH13" s="864"/>
      <c r="AI13" s="864"/>
      <c r="AJ13" s="864"/>
      <c r="AK13" s="864"/>
      <c r="AL13" s="864"/>
      <c r="AM13" s="864"/>
      <c r="AN13" s="863"/>
      <c r="AO13" s="864"/>
      <c r="AP13" s="864"/>
      <c r="AQ13" s="864"/>
      <c r="AR13" s="864"/>
      <c r="AS13" s="864"/>
      <c r="AT13" s="864"/>
      <c r="AU13" s="864"/>
      <c r="AV13" s="864"/>
      <c r="AW13" s="864"/>
      <c r="AX13" s="864"/>
      <c r="AY13" s="864"/>
      <c r="AZ13" s="864"/>
      <c r="BA13" s="864"/>
      <c r="BB13" s="864"/>
      <c r="BC13" s="864"/>
      <c r="BD13" s="864"/>
      <c r="BE13" s="864"/>
      <c r="BF13" s="864"/>
      <c r="BG13" s="864"/>
      <c r="BH13" s="864"/>
      <c r="BI13" s="864"/>
      <c r="BJ13" s="864"/>
      <c r="BK13" s="865"/>
    </row>
    <row r="14" spans="2:63" ht="29.25" customHeight="1" x14ac:dyDescent="0.2">
      <c r="B14" s="849"/>
      <c r="C14" s="850"/>
      <c r="D14" s="850"/>
      <c r="E14" s="850"/>
      <c r="F14" s="850"/>
      <c r="G14" s="851"/>
      <c r="H14" s="866"/>
      <c r="I14" s="866"/>
      <c r="J14" s="866"/>
      <c r="K14" s="866"/>
      <c r="L14" s="866"/>
      <c r="M14" s="866"/>
      <c r="N14" s="866"/>
      <c r="O14" s="866"/>
      <c r="P14" s="863"/>
      <c r="Q14" s="864"/>
      <c r="R14" s="864"/>
      <c r="S14" s="864"/>
      <c r="T14" s="864"/>
      <c r="U14" s="864"/>
      <c r="V14" s="864"/>
      <c r="W14" s="864"/>
      <c r="X14" s="864"/>
      <c r="Y14" s="864"/>
      <c r="Z14" s="864"/>
      <c r="AA14" s="864"/>
      <c r="AB14" s="864"/>
      <c r="AC14" s="864"/>
      <c r="AD14" s="864"/>
      <c r="AE14" s="864"/>
      <c r="AF14" s="864"/>
      <c r="AG14" s="864"/>
      <c r="AH14" s="864"/>
      <c r="AI14" s="864"/>
      <c r="AJ14" s="864"/>
      <c r="AK14" s="864"/>
      <c r="AL14" s="864"/>
      <c r="AM14" s="864"/>
      <c r="AN14" s="863"/>
      <c r="AO14" s="864"/>
      <c r="AP14" s="864"/>
      <c r="AQ14" s="864"/>
      <c r="AR14" s="864"/>
      <c r="AS14" s="864"/>
      <c r="AT14" s="864"/>
      <c r="AU14" s="864"/>
      <c r="AV14" s="864"/>
      <c r="AW14" s="864"/>
      <c r="AX14" s="864"/>
      <c r="AY14" s="864"/>
      <c r="AZ14" s="864"/>
      <c r="BA14" s="864"/>
      <c r="BB14" s="864"/>
      <c r="BC14" s="864"/>
      <c r="BD14" s="864"/>
      <c r="BE14" s="864"/>
      <c r="BF14" s="864"/>
      <c r="BG14" s="864"/>
      <c r="BH14" s="864"/>
      <c r="BI14" s="864"/>
      <c r="BJ14" s="864"/>
      <c r="BK14" s="865"/>
    </row>
    <row r="15" spans="2:63" ht="29.25" customHeight="1" x14ac:dyDescent="0.2">
      <c r="B15" s="849"/>
      <c r="C15" s="850"/>
      <c r="D15" s="850"/>
      <c r="E15" s="850"/>
      <c r="F15" s="850"/>
      <c r="G15" s="851"/>
      <c r="H15" s="866"/>
      <c r="I15" s="866"/>
      <c r="J15" s="866"/>
      <c r="K15" s="866"/>
      <c r="L15" s="866"/>
      <c r="M15" s="866"/>
      <c r="N15" s="866"/>
      <c r="O15" s="866"/>
      <c r="P15" s="863"/>
      <c r="Q15" s="864"/>
      <c r="R15" s="864"/>
      <c r="S15" s="864"/>
      <c r="T15" s="864"/>
      <c r="U15" s="864"/>
      <c r="V15" s="864"/>
      <c r="W15" s="864"/>
      <c r="X15" s="864"/>
      <c r="Y15" s="864"/>
      <c r="Z15" s="864"/>
      <c r="AA15" s="864"/>
      <c r="AB15" s="864"/>
      <c r="AC15" s="864"/>
      <c r="AD15" s="864"/>
      <c r="AE15" s="864"/>
      <c r="AF15" s="864"/>
      <c r="AG15" s="864"/>
      <c r="AH15" s="864"/>
      <c r="AI15" s="864"/>
      <c r="AJ15" s="864"/>
      <c r="AK15" s="864"/>
      <c r="AL15" s="864"/>
      <c r="AM15" s="864"/>
      <c r="AN15" s="863"/>
      <c r="AO15" s="864"/>
      <c r="AP15" s="864"/>
      <c r="AQ15" s="864"/>
      <c r="AR15" s="864"/>
      <c r="AS15" s="864"/>
      <c r="AT15" s="864"/>
      <c r="AU15" s="864"/>
      <c r="AV15" s="864"/>
      <c r="AW15" s="864"/>
      <c r="AX15" s="864"/>
      <c r="AY15" s="864"/>
      <c r="AZ15" s="864"/>
      <c r="BA15" s="864"/>
      <c r="BB15" s="864"/>
      <c r="BC15" s="864"/>
      <c r="BD15" s="864"/>
      <c r="BE15" s="864"/>
      <c r="BF15" s="864"/>
      <c r="BG15" s="864"/>
      <c r="BH15" s="864"/>
      <c r="BI15" s="864"/>
      <c r="BJ15" s="864"/>
      <c r="BK15" s="865"/>
    </row>
    <row r="16" spans="2:63" ht="29.25" customHeight="1" x14ac:dyDescent="0.2">
      <c r="B16" s="849"/>
      <c r="C16" s="850"/>
      <c r="D16" s="850"/>
      <c r="E16" s="850"/>
      <c r="F16" s="850"/>
      <c r="G16" s="851"/>
      <c r="H16" s="866"/>
      <c r="I16" s="866"/>
      <c r="J16" s="866"/>
      <c r="K16" s="866"/>
      <c r="L16" s="866"/>
      <c r="M16" s="866"/>
      <c r="N16" s="866"/>
      <c r="O16" s="866"/>
      <c r="P16" s="863"/>
      <c r="Q16" s="864"/>
      <c r="R16" s="864"/>
      <c r="S16" s="864"/>
      <c r="T16" s="864"/>
      <c r="U16" s="864"/>
      <c r="V16" s="864"/>
      <c r="W16" s="864"/>
      <c r="X16" s="864"/>
      <c r="Y16" s="864"/>
      <c r="Z16" s="864"/>
      <c r="AA16" s="864"/>
      <c r="AB16" s="864"/>
      <c r="AC16" s="864"/>
      <c r="AD16" s="864"/>
      <c r="AE16" s="864"/>
      <c r="AF16" s="864"/>
      <c r="AG16" s="864"/>
      <c r="AH16" s="864"/>
      <c r="AI16" s="864"/>
      <c r="AJ16" s="864"/>
      <c r="AK16" s="864"/>
      <c r="AL16" s="864"/>
      <c r="AM16" s="864"/>
      <c r="AN16" s="863"/>
      <c r="AO16" s="864"/>
      <c r="AP16" s="864"/>
      <c r="AQ16" s="864"/>
      <c r="AR16" s="864"/>
      <c r="AS16" s="864"/>
      <c r="AT16" s="864"/>
      <c r="AU16" s="864"/>
      <c r="AV16" s="864"/>
      <c r="AW16" s="864"/>
      <c r="AX16" s="864"/>
      <c r="AY16" s="864"/>
      <c r="AZ16" s="864"/>
      <c r="BA16" s="864"/>
      <c r="BB16" s="864"/>
      <c r="BC16" s="864"/>
      <c r="BD16" s="864"/>
      <c r="BE16" s="864"/>
      <c r="BF16" s="864"/>
      <c r="BG16" s="864"/>
      <c r="BH16" s="864"/>
      <c r="BI16" s="864"/>
      <c r="BJ16" s="864"/>
      <c r="BK16" s="865"/>
    </row>
    <row r="17" spans="2:63" ht="29.25" customHeight="1" x14ac:dyDescent="0.2">
      <c r="B17" s="849"/>
      <c r="C17" s="850"/>
      <c r="D17" s="850"/>
      <c r="E17" s="850"/>
      <c r="F17" s="850"/>
      <c r="G17" s="851"/>
      <c r="H17" s="866"/>
      <c r="I17" s="866"/>
      <c r="J17" s="866"/>
      <c r="K17" s="866"/>
      <c r="L17" s="866"/>
      <c r="M17" s="866"/>
      <c r="N17" s="866"/>
      <c r="O17" s="866"/>
      <c r="P17" s="863"/>
      <c r="Q17" s="864"/>
      <c r="R17" s="864"/>
      <c r="S17" s="864"/>
      <c r="T17" s="864"/>
      <c r="U17" s="864"/>
      <c r="V17" s="864"/>
      <c r="W17" s="864"/>
      <c r="X17" s="864"/>
      <c r="Y17" s="864"/>
      <c r="Z17" s="864"/>
      <c r="AA17" s="864"/>
      <c r="AB17" s="864"/>
      <c r="AC17" s="864"/>
      <c r="AD17" s="864"/>
      <c r="AE17" s="864"/>
      <c r="AF17" s="864"/>
      <c r="AG17" s="864"/>
      <c r="AH17" s="864"/>
      <c r="AI17" s="864"/>
      <c r="AJ17" s="864"/>
      <c r="AK17" s="864"/>
      <c r="AL17" s="864"/>
      <c r="AM17" s="864"/>
      <c r="AN17" s="863"/>
      <c r="AO17" s="864"/>
      <c r="AP17" s="864"/>
      <c r="AQ17" s="864"/>
      <c r="AR17" s="864"/>
      <c r="AS17" s="864"/>
      <c r="AT17" s="864"/>
      <c r="AU17" s="864"/>
      <c r="AV17" s="864"/>
      <c r="AW17" s="864"/>
      <c r="AX17" s="864"/>
      <c r="AY17" s="864"/>
      <c r="AZ17" s="864"/>
      <c r="BA17" s="864"/>
      <c r="BB17" s="864"/>
      <c r="BC17" s="864"/>
      <c r="BD17" s="864"/>
      <c r="BE17" s="864"/>
      <c r="BF17" s="864"/>
      <c r="BG17" s="864"/>
      <c r="BH17" s="864"/>
      <c r="BI17" s="864"/>
      <c r="BJ17" s="864"/>
      <c r="BK17" s="865"/>
    </row>
    <row r="18" spans="2:63" ht="29.25" customHeight="1" x14ac:dyDescent="0.2">
      <c r="B18" s="849"/>
      <c r="C18" s="850"/>
      <c r="D18" s="850"/>
      <c r="E18" s="850"/>
      <c r="F18" s="850"/>
      <c r="G18" s="851"/>
      <c r="H18" s="866"/>
      <c r="I18" s="866"/>
      <c r="J18" s="866"/>
      <c r="K18" s="866"/>
      <c r="L18" s="866"/>
      <c r="M18" s="866"/>
      <c r="N18" s="866"/>
      <c r="O18" s="866"/>
      <c r="P18" s="863"/>
      <c r="Q18" s="864"/>
      <c r="R18" s="864"/>
      <c r="S18" s="864"/>
      <c r="T18" s="864"/>
      <c r="U18" s="864"/>
      <c r="V18" s="864"/>
      <c r="W18" s="864"/>
      <c r="X18" s="864"/>
      <c r="Y18" s="864"/>
      <c r="Z18" s="864"/>
      <c r="AA18" s="864"/>
      <c r="AB18" s="864"/>
      <c r="AC18" s="864"/>
      <c r="AD18" s="864"/>
      <c r="AE18" s="864"/>
      <c r="AF18" s="864"/>
      <c r="AG18" s="864"/>
      <c r="AH18" s="864"/>
      <c r="AI18" s="864"/>
      <c r="AJ18" s="864"/>
      <c r="AK18" s="864"/>
      <c r="AL18" s="864"/>
      <c r="AM18" s="864"/>
      <c r="AN18" s="863"/>
      <c r="AO18" s="864"/>
      <c r="AP18" s="864"/>
      <c r="AQ18" s="864"/>
      <c r="AR18" s="864"/>
      <c r="AS18" s="864"/>
      <c r="AT18" s="864"/>
      <c r="AU18" s="864"/>
      <c r="AV18" s="864"/>
      <c r="AW18" s="864"/>
      <c r="AX18" s="864"/>
      <c r="AY18" s="864"/>
      <c r="AZ18" s="864"/>
      <c r="BA18" s="864"/>
      <c r="BB18" s="864"/>
      <c r="BC18" s="864"/>
      <c r="BD18" s="864"/>
      <c r="BE18" s="864"/>
      <c r="BF18" s="864"/>
      <c r="BG18" s="864"/>
      <c r="BH18" s="864"/>
      <c r="BI18" s="864"/>
      <c r="BJ18" s="864"/>
      <c r="BK18" s="865"/>
    </row>
    <row r="19" spans="2:63" ht="29.25" customHeight="1" x14ac:dyDescent="0.2">
      <c r="B19" s="849"/>
      <c r="C19" s="850"/>
      <c r="D19" s="850"/>
      <c r="E19" s="850"/>
      <c r="F19" s="850"/>
      <c r="G19" s="851"/>
      <c r="H19" s="866"/>
      <c r="I19" s="866"/>
      <c r="J19" s="866"/>
      <c r="K19" s="866"/>
      <c r="L19" s="866"/>
      <c r="M19" s="866"/>
      <c r="N19" s="866"/>
      <c r="O19" s="866"/>
      <c r="P19" s="863"/>
      <c r="Q19" s="864"/>
      <c r="R19" s="864"/>
      <c r="S19" s="864"/>
      <c r="T19" s="864"/>
      <c r="U19" s="864"/>
      <c r="V19" s="864"/>
      <c r="W19" s="864"/>
      <c r="X19" s="864"/>
      <c r="Y19" s="864"/>
      <c r="Z19" s="864"/>
      <c r="AA19" s="864"/>
      <c r="AB19" s="864"/>
      <c r="AC19" s="864"/>
      <c r="AD19" s="864"/>
      <c r="AE19" s="864"/>
      <c r="AF19" s="864"/>
      <c r="AG19" s="864"/>
      <c r="AH19" s="864"/>
      <c r="AI19" s="864"/>
      <c r="AJ19" s="864"/>
      <c r="AK19" s="864"/>
      <c r="AL19" s="864"/>
      <c r="AM19" s="864"/>
      <c r="AN19" s="863"/>
      <c r="AO19" s="864"/>
      <c r="AP19" s="864"/>
      <c r="AQ19" s="864"/>
      <c r="AR19" s="864"/>
      <c r="AS19" s="864"/>
      <c r="AT19" s="864"/>
      <c r="AU19" s="864"/>
      <c r="AV19" s="864"/>
      <c r="AW19" s="864"/>
      <c r="AX19" s="864"/>
      <c r="AY19" s="864"/>
      <c r="AZ19" s="864"/>
      <c r="BA19" s="864"/>
      <c r="BB19" s="864"/>
      <c r="BC19" s="864"/>
      <c r="BD19" s="864"/>
      <c r="BE19" s="864"/>
      <c r="BF19" s="864"/>
      <c r="BG19" s="864"/>
      <c r="BH19" s="864"/>
      <c r="BI19" s="864"/>
      <c r="BJ19" s="864"/>
      <c r="BK19" s="865"/>
    </row>
    <row r="20" spans="2:63" x14ac:dyDescent="0.2">
      <c r="B20" s="114"/>
      <c r="C20" s="114"/>
      <c r="D20" s="115" t="s">
        <v>312</v>
      </c>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row>
    <row r="21" spans="2:63" x14ac:dyDescent="0.2">
      <c r="D21" s="231" t="s">
        <v>569</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U124"/>
  <sheetViews>
    <sheetView showGridLines="0" view="pageBreakPreview" zoomScaleNormal="100" zoomScaleSheetLayoutView="100" workbookViewId="0">
      <selection activeCell="J101" sqref="J101"/>
    </sheetView>
  </sheetViews>
  <sheetFormatPr defaultColWidth="9" defaultRowHeight="12" x14ac:dyDescent="0.2"/>
  <cols>
    <col min="1" max="1" width="2.88671875" style="34" customWidth="1"/>
    <col min="2" max="3" width="4" style="35" customWidth="1"/>
    <col min="4" max="40" width="4" style="34" customWidth="1"/>
    <col min="41" max="16384" width="9" style="34"/>
  </cols>
  <sheetData>
    <row r="1" spans="1:47" ht="20.25" customHeight="1" x14ac:dyDescent="0.2">
      <c r="B1" s="117" t="s">
        <v>336</v>
      </c>
      <c r="C1" s="118"/>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row>
    <row r="2" spans="1:47" x14ac:dyDescent="0.2">
      <c r="B2" s="922" t="s">
        <v>82</v>
      </c>
      <c r="C2" s="922"/>
      <c r="D2" s="922"/>
      <c r="E2" s="924" t="s">
        <v>613</v>
      </c>
      <c r="F2" s="924"/>
      <c r="G2" s="924"/>
      <c r="H2" s="924"/>
      <c r="I2" s="924"/>
      <c r="J2" s="924"/>
      <c r="K2" s="922" t="s">
        <v>81</v>
      </c>
      <c r="L2" s="922"/>
      <c r="M2" s="922"/>
      <c r="N2" s="924" t="s">
        <v>579</v>
      </c>
      <c r="O2" s="924"/>
      <c r="P2" s="924"/>
      <c r="Q2" s="924"/>
      <c r="R2" s="924"/>
      <c r="S2" s="924"/>
      <c r="T2" s="924"/>
      <c r="U2" s="944" t="s">
        <v>273</v>
      </c>
      <c r="V2" s="944"/>
      <c r="W2" s="944"/>
      <c r="X2" s="944"/>
      <c r="Y2" s="946" t="s">
        <v>677</v>
      </c>
      <c r="Z2" s="946"/>
      <c r="AA2" s="946"/>
      <c r="AB2" s="946"/>
      <c r="AC2" s="946"/>
      <c r="AD2" s="946"/>
      <c r="AE2" s="946"/>
      <c r="AF2" s="946"/>
      <c r="AG2" s="910" t="s">
        <v>263</v>
      </c>
      <c r="AH2" s="910"/>
      <c r="AI2" s="910"/>
      <c r="AJ2" s="912">
        <v>45280</v>
      </c>
      <c r="AK2" s="912"/>
      <c r="AL2" s="912"/>
      <c r="AM2" s="912"/>
      <c r="AN2" s="912"/>
    </row>
    <row r="3" spans="1:47" x14ac:dyDescent="0.2">
      <c r="A3" s="34" t="s">
        <v>80</v>
      </c>
      <c r="B3" s="923" t="s">
        <v>79</v>
      </c>
      <c r="C3" s="923"/>
      <c r="D3" s="923"/>
      <c r="E3" s="916" t="s">
        <v>674</v>
      </c>
      <c r="F3" s="916"/>
      <c r="G3" s="916"/>
      <c r="H3" s="916"/>
      <c r="I3" s="916"/>
      <c r="J3" s="916"/>
      <c r="K3" s="923" t="s">
        <v>78</v>
      </c>
      <c r="L3" s="923"/>
      <c r="M3" s="923"/>
      <c r="N3" s="916" t="s">
        <v>580</v>
      </c>
      <c r="O3" s="916"/>
      <c r="P3" s="916"/>
      <c r="Q3" s="916"/>
      <c r="R3" s="916"/>
      <c r="S3" s="916"/>
      <c r="T3" s="916"/>
      <c r="U3" s="945" t="s">
        <v>274</v>
      </c>
      <c r="V3" s="945"/>
      <c r="W3" s="945"/>
      <c r="X3" s="945"/>
      <c r="Y3" s="916" t="s">
        <v>678</v>
      </c>
      <c r="Z3" s="916"/>
      <c r="AA3" s="916"/>
      <c r="AB3" s="916"/>
      <c r="AC3" s="916"/>
      <c r="AD3" s="916"/>
      <c r="AE3" s="916"/>
      <c r="AF3" s="916"/>
      <c r="AG3" s="911"/>
      <c r="AH3" s="911"/>
      <c r="AI3" s="911"/>
      <c r="AJ3" s="913"/>
      <c r="AK3" s="913"/>
      <c r="AL3" s="913"/>
      <c r="AM3" s="913"/>
      <c r="AN3" s="913"/>
    </row>
    <row r="4" spans="1:47" ht="12" customHeight="1" x14ac:dyDescent="0.2">
      <c r="B4" s="930"/>
      <c r="C4" s="931"/>
      <c r="D4" s="931"/>
      <c r="E4" s="931"/>
      <c r="F4" s="931"/>
      <c r="G4" s="931"/>
      <c r="H4" s="931"/>
      <c r="I4" s="931"/>
      <c r="J4" s="931"/>
      <c r="K4" s="931"/>
      <c r="L4" s="931"/>
      <c r="M4" s="931"/>
      <c r="N4" s="931"/>
      <c r="O4" s="931"/>
      <c r="P4" s="931"/>
      <c r="Q4" s="931"/>
      <c r="R4" s="931"/>
      <c r="S4" s="931"/>
      <c r="T4" s="931"/>
      <c r="U4" s="931"/>
      <c r="V4" s="931"/>
      <c r="W4" s="931"/>
      <c r="X4" s="931"/>
      <c r="Y4" s="931"/>
      <c r="Z4" s="931"/>
      <c r="AA4" s="931"/>
      <c r="AB4" s="931"/>
      <c r="AC4" s="931"/>
      <c r="AD4" s="931"/>
      <c r="AE4" s="931"/>
      <c r="AF4" s="931"/>
      <c r="AG4" s="932" t="s">
        <v>77</v>
      </c>
      <c r="AH4" s="933"/>
      <c r="AI4" s="934"/>
      <c r="AJ4" s="938" t="str">
        <f>IF(AT118=4,"Ⅳ",IF(AT118=3,"Ⅲ",IF(AT118=2,"Ⅱ","Ⅰ")))</f>
        <v>Ⅲ</v>
      </c>
      <c r="AK4" s="939"/>
      <c r="AL4" s="939"/>
      <c r="AM4" s="939"/>
      <c r="AN4" s="940"/>
      <c r="AO4" s="4"/>
      <c r="AP4" s="4"/>
      <c r="AQ4" s="4"/>
      <c r="AR4" s="4"/>
      <c r="AS4" s="4"/>
      <c r="AT4" s="4"/>
      <c r="AU4" s="4"/>
    </row>
    <row r="5" spans="1:47" ht="12.75" customHeight="1" thickBot="1" x14ac:dyDescent="0.25">
      <c r="B5" s="925" t="s">
        <v>76</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35"/>
      <c r="AH5" s="936"/>
      <c r="AI5" s="937"/>
      <c r="AJ5" s="941"/>
      <c r="AK5" s="942"/>
      <c r="AL5" s="942"/>
      <c r="AM5" s="942"/>
      <c r="AN5" s="943"/>
      <c r="AO5" s="4"/>
      <c r="AP5" s="4"/>
      <c r="AQ5" s="4"/>
      <c r="AR5" s="4"/>
      <c r="AS5" s="4"/>
      <c r="AT5" s="4"/>
      <c r="AU5" s="4"/>
    </row>
    <row r="6" spans="1:47" x14ac:dyDescent="0.2">
      <c r="B6" s="953" t="s">
        <v>75</v>
      </c>
      <c r="C6" s="950" t="s">
        <v>308</v>
      </c>
      <c r="D6" s="964" t="s">
        <v>74</v>
      </c>
      <c r="E6" s="965"/>
      <c r="F6" s="965"/>
      <c r="G6" s="965"/>
      <c r="H6" s="965"/>
      <c r="I6" s="965"/>
      <c r="J6" s="965"/>
      <c r="K6" s="965"/>
      <c r="L6" s="965"/>
      <c r="M6" s="965"/>
      <c r="N6" s="965"/>
      <c r="O6" s="965"/>
      <c r="P6" s="965"/>
      <c r="Q6" s="965"/>
      <c r="R6" s="965"/>
      <c r="S6" s="965"/>
      <c r="T6" s="965"/>
      <c r="U6" s="965"/>
      <c r="V6" s="965"/>
      <c r="W6" s="965"/>
      <c r="X6" s="966"/>
      <c r="Y6" s="960" t="s">
        <v>73</v>
      </c>
      <c r="Z6" s="960"/>
      <c r="AA6" s="960"/>
      <c r="AB6" s="960"/>
      <c r="AC6" s="927" t="s">
        <v>72</v>
      </c>
      <c r="AD6" s="928"/>
      <c r="AE6" s="928"/>
      <c r="AF6" s="928"/>
      <c r="AG6" s="928"/>
      <c r="AH6" s="928"/>
      <c r="AI6" s="928"/>
      <c r="AJ6" s="928"/>
      <c r="AK6" s="928"/>
      <c r="AL6" s="928"/>
      <c r="AM6" s="928"/>
      <c r="AN6" s="929"/>
      <c r="AO6" s="4"/>
      <c r="AP6" s="4"/>
      <c r="AQ6" s="4"/>
      <c r="AR6" s="4"/>
      <c r="AS6" s="4"/>
      <c r="AT6" s="947" t="s">
        <v>316</v>
      </c>
      <c r="AU6" s="4"/>
    </row>
    <row r="7" spans="1:47" ht="12.6" x14ac:dyDescent="0.2">
      <c r="B7" s="954"/>
      <c r="C7" s="951"/>
      <c r="D7" s="963" t="s">
        <v>71</v>
      </c>
      <c r="E7" s="914"/>
      <c r="F7" s="914"/>
      <c r="G7" s="914"/>
      <c r="H7" s="914"/>
      <c r="I7" s="914"/>
      <c r="J7" s="914"/>
      <c r="K7" s="914"/>
      <c r="L7" s="914"/>
      <c r="M7" s="914"/>
      <c r="N7" s="914"/>
      <c r="O7" s="915"/>
      <c r="P7" s="914" t="s">
        <v>305</v>
      </c>
      <c r="Q7" s="914"/>
      <c r="R7" s="914"/>
      <c r="S7" s="914"/>
      <c r="T7" s="914"/>
      <c r="U7" s="914"/>
      <c r="V7" s="914"/>
      <c r="W7" s="914"/>
      <c r="X7" s="962"/>
      <c r="Y7" s="961"/>
      <c r="Z7" s="961"/>
      <c r="AA7" s="961"/>
      <c r="AB7" s="961"/>
      <c r="AC7" s="917" t="s">
        <v>70</v>
      </c>
      <c r="AD7" s="918"/>
      <c r="AE7" s="918"/>
      <c r="AF7" s="918"/>
      <c r="AG7" s="915" t="s">
        <v>69</v>
      </c>
      <c r="AH7" s="918"/>
      <c r="AI7" s="918"/>
      <c r="AJ7" s="918"/>
      <c r="AK7" s="918"/>
      <c r="AL7" s="918"/>
      <c r="AM7" s="918"/>
      <c r="AN7" s="921"/>
      <c r="AO7" s="4"/>
      <c r="AP7" s="4"/>
      <c r="AQ7" s="4"/>
      <c r="AR7" s="4"/>
      <c r="AS7" s="4"/>
      <c r="AT7" s="948"/>
      <c r="AU7" s="4"/>
    </row>
    <row r="8" spans="1:47" ht="12.6" x14ac:dyDescent="0.2">
      <c r="B8" s="954"/>
      <c r="C8" s="951"/>
      <c r="D8" s="963" t="s">
        <v>68</v>
      </c>
      <c r="E8" s="914"/>
      <c r="F8" s="914"/>
      <c r="G8" s="915"/>
      <c r="H8" s="914" t="s">
        <v>65</v>
      </c>
      <c r="I8" s="914"/>
      <c r="J8" s="914"/>
      <c r="K8" s="915"/>
      <c r="L8" s="914" t="s">
        <v>64</v>
      </c>
      <c r="M8" s="914"/>
      <c r="N8" s="914"/>
      <c r="O8" s="915"/>
      <c r="P8" s="914" t="s">
        <v>67</v>
      </c>
      <c r="Q8" s="914"/>
      <c r="R8" s="915"/>
      <c r="S8" s="914" t="s">
        <v>65</v>
      </c>
      <c r="T8" s="914"/>
      <c r="U8" s="915"/>
      <c r="V8" s="914" t="s">
        <v>64</v>
      </c>
      <c r="W8" s="914"/>
      <c r="X8" s="962"/>
      <c r="Y8" s="958" t="s">
        <v>67</v>
      </c>
      <c r="Z8" s="919" t="s">
        <v>65</v>
      </c>
      <c r="AA8" s="919" t="s">
        <v>64</v>
      </c>
      <c r="AB8" s="958" t="s">
        <v>66</v>
      </c>
      <c r="AC8" s="917" t="s">
        <v>306</v>
      </c>
      <c r="AD8" s="918"/>
      <c r="AE8" s="918"/>
      <c r="AF8" s="918"/>
      <c r="AG8" s="918" t="s">
        <v>65</v>
      </c>
      <c r="AH8" s="918"/>
      <c r="AI8" s="918"/>
      <c r="AJ8" s="918"/>
      <c r="AK8" s="915" t="s">
        <v>64</v>
      </c>
      <c r="AL8" s="918"/>
      <c r="AM8" s="918"/>
      <c r="AN8" s="921"/>
      <c r="AO8" s="4"/>
      <c r="AP8" s="4"/>
      <c r="AQ8" s="4"/>
      <c r="AR8" s="4"/>
      <c r="AS8" s="4"/>
      <c r="AT8" s="948"/>
      <c r="AU8" s="4"/>
    </row>
    <row r="9" spans="1:47" s="35" customFormat="1" x14ac:dyDescent="0.2">
      <c r="B9" s="955"/>
      <c r="C9" s="952"/>
      <c r="D9" s="120" t="s">
        <v>59</v>
      </c>
      <c r="E9" s="121" t="s">
        <v>58</v>
      </c>
      <c r="F9" s="121" t="s">
        <v>61</v>
      </c>
      <c r="G9" s="122" t="s">
        <v>60</v>
      </c>
      <c r="H9" s="123" t="s">
        <v>59</v>
      </c>
      <c r="I9" s="121" t="s">
        <v>58</v>
      </c>
      <c r="J9" s="121" t="s">
        <v>61</v>
      </c>
      <c r="K9" s="122" t="s">
        <v>60</v>
      </c>
      <c r="L9" s="123" t="s">
        <v>59</v>
      </c>
      <c r="M9" s="121" t="s">
        <v>58</v>
      </c>
      <c r="N9" s="121" t="s">
        <v>61</v>
      </c>
      <c r="O9" s="122" t="s">
        <v>60</v>
      </c>
      <c r="P9" s="123" t="s">
        <v>63</v>
      </c>
      <c r="Q9" s="121" t="s">
        <v>62</v>
      </c>
      <c r="R9" s="122" t="s">
        <v>57</v>
      </c>
      <c r="S9" s="123" t="s">
        <v>63</v>
      </c>
      <c r="T9" s="121" t="s">
        <v>62</v>
      </c>
      <c r="U9" s="122" t="s">
        <v>57</v>
      </c>
      <c r="V9" s="123" t="s">
        <v>63</v>
      </c>
      <c r="W9" s="121" t="s">
        <v>62</v>
      </c>
      <c r="X9" s="124" t="s">
        <v>57</v>
      </c>
      <c r="Y9" s="959"/>
      <c r="Z9" s="920"/>
      <c r="AA9" s="920"/>
      <c r="AB9" s="959"/>
      <c r="AC9" s="120" t="s">
        <v>59</v>
      </c>
      <c r="AD9" s="121" t="s">
        <v>58</v>
      </c>
      <c r="AE9" s="121" t="s">
        <v>61</v>
      </c>
      <c r="AF9" s="122" t="s">
        <v>60</v>
      </c>
      <c r="AG9" s="125" t="s">
        <v>59</v>
      </c>
      <c r="AH9" s="121" t="s">
        <v>58</v>
      </c>
      <c r="AI9" s="121" t="s">
        <v>61</v>
      </c>
      <c r="AJ9" s="121" t="s">
        <v>60</v>
      </c>
      <c r="AK9" s="121" t="s">
        <v>59</v>
      </c>
      <c r="AL9" s="121" t="s">
        <v>58</v>
      </c>
      <c r="AM9" s="121" t="s">
        <v>61</v>
      </c>
      <c r="AN9" s="124" t="s">
        <v>60</v>
      </c>
      <c r="AO9" s="4" t="s">
        <v>471</v>
      </c>
      <c r="AP9" s="4"/>
      <c r="AQ9" s="4"/>
      <c r="AR9" s="4"/>
      <c r="AS9" s="4"/>
      <c r="AT9" s="949"/>
      <c r="AU9" s="4"/>
    </row>
    <row r="10" spans="1:47" x14ac:dyDescent="0.2">
      <c r="B10" s="178" t="s">
        <v>586</v>
      </c>
      <c r="C10" s="249">
        <v>2.5</v>
      </c>
      <c r="D10" s="126">
        <v>0</v>
      </c>
      <c r="E10" s="127">
        <v>0</v>
      </c>
      <c r="F10" s="127">
        <v>0</v>
      </c>
      <c r="G10" s="127">
        <v>0</v>
      </c>
      <c r="H10" s="127">
        <v>0</v>
      </c>
      <c r="I10" s="127">
        <v>0</v>
      </c>
      <c r="J10" s="127">
        <v>0</v>
      </c>
      <c r="K10" s="127">
        <v>0</v>
      </c>
      <c r="L10" s="127">
        <v>0</v>
      </c>
      <c r="M10" s="127">
        <v>0</v>
      </c>
      <c r="N10" s="127">
        <v>0</v>
      </c>
      <c r="O10" s="127">
        <v>0</v>
      </c>
      <c r="P10" s="127" t="s">
        <v>1288</v>
      </c>
      <c r="Q10" s="127" t="s">
        <v>1288</v>
      </c>
      <c r="R10" s="127" t="s">
        <v>1288</v>
      </c>
      <c r="S10" s="127">
        <v>0</v>
      </c>
      <c r="T10" s="127">
        <v>0</v>
      </c>
      <c r="U10" s="127">
        <v>0</v>
      </c>
      <c r="V10" s="127">
        <v>0</v>
      </c>
      <c r="W10" s="127">
        <v>0</v>
      </c>
      <c r="X10" s="130">
        <v>0</v>
      </c>
      <c r="Y10" s="131" t="s">
        <v>776</v>
      </c>
      <c r="Z10" s="132" t="s">
        <v>776</v>
      </c>
      <c r="AA10" s="132" t="s">
        <v>776</v>
      </c>
      <c r="AB10" s="131" t="s">
        <v>776</v>
      </c>
      <c r="AC10" s="126" t="s">
        <v>1288</v>
      </c>
      <c r="AD10" s="127" t="s">
        <v>1288</v>
      </c>
      <c r="AE10" s="127" t="s">
        <v>1288</v>
      </c>
      <c r="AF10" s="128" t="s">
        <v>1288</v>
      </c>
      <c r="AG10" s="133">
        <v>0</v>
      </c>
      <c r="AH10" s="133">
        <v>0</v>
      </c>
      <c r="AI10" s="133">
        <v>0</v>
      </c>
      <c r="AJ10" s="133">
        <v>0</v>
      </c>
      <c r="AK10" s="133">
        <v>0</v>
      </c>
      <c r="AL10" s="133">
        <v>0</v>
      </c>
      <c r="AM10" s="133">
        <v>0</v>
      </c>
      <c r="AN10" s="134">
        <v>0</v>
      </c>
      <c r="AO10" s="4"/>
      <c r="AP10" s="4"/>
      <c r="AQ10" s="4"/>
      <c r="AR10" s="4"/>
      <c r="AS10" s="4"/>
      <c r="AT10" s="187">
        <f>IF(AB10="Ⅳ",4,IF(AB10="Ⅲ",3,IF(AB10="Ⅱ",2,1)))</f>
        <v>1</v>
      </c>
      <c r="AU10" s="4"/>
    </row>
    <row r="11" spans="1:47" x14ac:dyDescent="0.2">
      <c r="B11" s="178" t="s">
        <v>1289</v>
      </c>
      <c r="C11" s="249">
        <v>10.4</v>
      </c>
      <c r="D11" s="126">
        <v>0</v>
      </c>
      <c r="E11" s="127">
        <v>0</v>
      </c>
      <c r="F11" s="127">
        <v>0</v>
      </c>
      <c r="G11" s="127">
        <v>0</v>
      </c>
      <c r="H11" s="127">
        <v>0</v>
      </c>
      <c r="I11" s="127">
        <v>0</v>
      </c>
      <c r="J11" s="127">
        <v>0</v>
      </c>
      <c r="K11" s="127">
        <v>0</v>
      </c>
      <c r="L11" s="127">
        <v>0</v>
      </c>
      <c r="M11" s="127">
        <v>0</v>
      </c>
      <c r="N11" s="127">
        <v>0</v>
      </c>
      <c r="O11" s="127">
        <v>0</v>
      </c>
      <c r="P11" s="127" t="s">
        <v>1288</v>
      </c>
      <c r="Q11" s="127" t="s">
        <v>1288</v>
      </c>
      <c r="R11" s="127" t="s">
        <v>1288</v>
      </c>
      <c r="S11" s="127">
        <v>0</v>
      </c>
      <c r="T11" s="127">
        <v>0</v>
      </c>
      <c r="U11" s="127">
        <v>0</v>
      </c>
      <c r="V11" s="127">
        <v>0</v>
      </c>
      <c r="W11" s="127">
        <v>0</v>
      </c>
      <c r="X11" s="130">
        <v>0</v>
      </c>
      <c r="Y11" s="131" t="s">
        <v>776</v>
      </c>
      <c r="Z11" s="132" t="s">
        <v>776</v>
      </c>
      <c r="AA11" s="132" t="s">
        <v>776</v>
      </c>
      <c r="AB11" s="131" t="s">
        <v>776</v>
      </c>
      <c r="AC11" s="135" t="s">
        <v>1288</v>
      </c>
      <c r="AD11" s="127" t="s">
        <v>1288</v>
      </c>
      <c r="AE11" s="127" t="s">
        <v>1288</v>
      </c>
      <c r="AF11" s="128" t="s">
        <v>1288</v>
      </c>
      <c r="AG11" s="133">
        <v>0</v>
      </c>
      <c r="AH11" s="133">
        <v>0</v>
      </c>
      <c r="AI11" s="133">
        <v>0</v>
      </c>
      <c r="AJ11" s="133">
        <v>0</v>
      </c>
      <c r="AK11" s="133">
        <v>0</v>
      </c>
      <c r="AL11" s="133">
        <v>0</v>
      </c>
      <c r="AM11" s="133">
        <v>0</v>
      </c>
      <c r="AN11" s="134">
        <v>0</v>
      </c>
      <c r="AO11" s="4"/>
      <c r="AP11" s="4"/>
      <c r="AQ11" s="4"/>
      <c r="AR11" s="4"/>
      <c r="AS11" s="4"/>
      <c r="AT11" s="187">
        <f t="shared" ref="AT11:AT117" si="0">IF(AB11="Ⅳ",4,IF(AB11="Ⅲ",3,IF(AB11="Ⅱ",2,1)))</f>
        <v>1</v>
      </c>
      <c r="AU11" s="4"/>
    </row>
    <row r="12" spans="1:47" x14ac:dyDescent="0.2">
      <c r="B12" s="178" t="s">
        <v>1291</v>
      </c>
      <c r="C12" s="249">
        <v>10.4</v>
      </c>
      <c r="D12" s="126">
        <v>0</v>
      </c>
      <c r="E12" s="127">
        <v>0</v>
      </c>
      <c r="F12" s="127">
        <v>0</v>
      </c>
      <c r="G12" s="127">
        <v>0</v>
      </c>
      <c r="H12" s="127">
        <v>0</v>
      </c>
      <c r="I12" s="127">
        <v>0</v>
      </c>
      <c r="J12" s="127">
        <v>1</v>
      </c>
      <c r="K12" s="127">
        <v>0</v>
      </c>
      <c r="L12" s="127">
        <v>0</v>
      </c>
      <c r="M12" s="127">
        <v>0</v>
      </c>
      <c r="N12" s="127">
        <v>0</v>
      </c>
      <c r="O12" s="127">
        <v>0</v>
      </c>
      <c r="P12" s="127" t="s">
        <v>1288</v>
      </c>
      <c r="Q12" s="127" t="s">
        <v>1288</v>
      </c>
      <c r="R12" s="127" t="s">
        <v>1288</v>
      </c>
      <c r="S12" s="127">
        <v>0</v>
      </c>
      <c r="T12" s="127">
        <v>0</v>
      </c>
      <c r="U12" s="127">
        <v>1</v>
      </c>
      <c r="V12" s="127">
        <v>0</v>
      </c>
      <c r="W12" s="127">
        <v>0</v>
      </c>
      <c r="X12" s="130">
        <v>0</v>
      </c>
      <c r="Y12" s="131" t="s">
        <v>776</v>
      </c>
      <c r="Z12" s="132" t="s">
        <v>782</v>
      </c>
      <c r="AA12" s="132" t="s">
        <v>776</v>
      </c>
      <c r="AB12" s="131" t="s">
        <v>782</v>
      </c>
      <c r="AC12" s="126" t="s">
        <v>1288</v>
      </c>
      <c r="AD12" s="127" t="s">
        <v>1288</v>
      </c>
      <c r="AE12" s="136" t="s">
        <v>1288</v>
      </c>
      <c r="AF12" s="128" t="s">
        <v>1288</v>
      </c>
      <c r="AG12" s="133">
        <v>0</v>
      </c>
      <c r="AH12" s="133">
        <v>0</v>
      </c>
      <c r="AI12" s="133">
        <v>0.02</v>
      </c>
      <c r="AJ12" s="133">
        <v>0</v>
      </c>
      <c r="AK12" s="133">
        <v>0</v>
      </c>
      <c r="AL12" s="133">
        <v>0</v>
      </c>
      <c r="AM12" s="133">
        <v>0</v>
      </c>
      <c r="AN12" s="134">
        <v>0</v>
      </c>
      <c r="AO12" s="4"/>
      <c r="AP12" s="4"/>
      <c r="AQ12" s="4"/>
      <c r="AR12" s="4"/>
      <c r="AS12" s="4"/>
      <c r="AT12" s="187">
        <f t="shared" si="0"/>
        <v>2</v>
      </c>
      <c r="AU12" s="4"/>
    </row>
    <row r="13" spans="1:47" x14ac:dyDescent="0.2">
      <c r="B13" s="178" t="s">
        <v>1293</v>
      </c>
      <c r="C13" s="249">
        <v>10.6</v>
      </c>
      <c r="D13" s="126">
        <v>0</v>
      </c>
      <c r="E13" s="127">
        <v>0</v>
      </c>
      <c r="F13" s="127">
        <v>0</v>
      </c>
      <c r="G13" s="127">
        <v>0</v>
      </c>
      <c r="H13" s="127">
        <v>0</v>
      </c>
      <c r="I13" s="127">
        <v>1</v>
      </c>
      <c r="J13" s="127">
        <v>1</v>
      </c>
      <c r="K13" s="127">
        <v>0</v>
      </c>
      <c r="L13" s="127">
        <v>0</v>
      </c>
      <c r="M13" s="127">
        <v>0</v>
      </c>
      <c r="N13" s="127">
        <v>0</v>
      </c>
      <c r="O13" s="127">
        <v>1</v>
      </c>
      <c r="P13" s="127" t="s">
        <v>1288</v>
      </c>
      <c r="Q13" s="127" t="s">
        <v>1288</v>
      </c>
      <c r="R13" s="127" t="s">
        <v>1288</v>
      </c>
      <c r="S13" s="127">
        <v>0</v>
      </c>
      <c r="T13" s="127">
        <v>1</v>
      </c>
      <c r="U13" s="127">
        <v>1</v>
      </c>
      <c r="V13" s="127">
        <v>0</v>
      </c>
      <c r="W13" s="127">
        <v>0</v>
      </c>
      <c r="X13" s="130">
        <v>1</v>
      </c>
      <c r="Y13" s="131" t="s">
        <v>776</v>
      </c>
      <c r="Z13" s="132" t="s">
        <v>62</v>
      </c>
      <c r="AA13" s="132" t="s">
        <v>782</v>
      </c>
      <c r="AB13" s="131" t="s">
        <v>62</v>
      </c>
      <c r="AC13" s="126" t="s">
        <v>1288</v>
      </c>
      <c r="AD13" s="127" t="s">
        <v>1288</v>
      </c>
      <c r="AE13" s="136" t="s">
        <v>1288</v>
      </c>
      <c r="AF13" s="128" t="s">
        <v>1288</v>
      </c>
      <c r="AG13" s="133">
        <v>0</v>
      </c>
      <c r="AH13" s="133">
        <v>7.0000000000000007E-2</v>
      </c>
      <c r="AI13" s="133">
        <v>0.42</v>
      </c>
      <c r="AJ13" s="133">
        <v>0</v>
      </c>
      <c r="AK13" s="133">
        <v>0</v>
      </c>
      <c r="AL13" s="133">
        <v>0</v>
      </c>
      <c r="AM13" s="133">
        <v>0</v>
      </c>
      <c r="AN13" s="134">
        <v>3.2</v>
      </c>
      <c r="AO13" s="4"/>
      <c r="AP13" s="4"/>
      <c r="AQ13" s="4"/>
      <c r="AR13" s="4"/>
      <c r="AS13" s="4"/>
      <c r="AT13" s="187"/>
      <c r="AU13" s="4"/>
    </row>
    <row r="14" spans="1:47" x14ac:dyDescent="0.2">
      <c r="B14" s="178" t="s">
        <v>1294</v>
      </c>
      <c r="C14" s="249">
        <v>10.199999999999999</v>
      </c>
      <c r="D14" s="126">
        <v>0</v>
      </c>
      <c r="E14" s="127">
        <v>0</v>
      </c>
      <c r="F14" s="127">
        <v>0</v>
      </c>
      <c r="G14" s="127">
        <v>1</v>
      </c>
      <c r="H14" s="127">
        <v>0</v>
      </c>
      <c r="I14" s="127">
        <v>0</v>
      </c>
      <c r="J14" s="127">
        <v>0</v>
      </c>
      <c r="K14" s="127">
        <v>0</v>
      </c>
      <c r="L14" s="127">
        <v>0</v>
      </c>
      <c r="M14" s="127">
        <v>0</v>
      </c>
      <c r="N14" s="127">
        <v>0</v>
      </c>
      <c r="O14" s="127">
        <v>1</v>
      </c>
      <c r="P14" s="127" t="s">
        <v>1288</v>
      </c>
      <c r="Q14" s="127" t="s">
        <v>1288</v>
      </c>
      <c r="R14" s="127">
        <v>1</v>
      </c>
      <c r="S14" s="127">
        <v>0</v>
      </c>
      <c r="T14" s="127">
        <v>0</v>
      </c>
      <c r="U14" s="127">
        <v>0</v>
      </c>
      <c r="V14" s="127">
        <v>0</v>
      </c>
      <c r="W14" s="127">
        <v>0</v>
      </c>
      <c r="X14" s="130">
        <v>1</v>
      </c>
      <c r="Y14" s="131" t="s">
        <v>782</v>
      </c>
      <c r="Z14" s="132" t="s">
        <v>776</v>
      </c>
      <c r="AA14" s="132" t="s">
        <v>782</v>
      </c>
      <c r="AB14" s="131" t="s">
        <v>782</v>
      </c>
      <c r="AC14" s="126" t="s">
        <v>1288</v>
      </c>
      <c r="AD14" s="127" t="s">
        <v>1288</v>
      </c>
      <c r="AE14" s="136" t="s">
        <v>1288</v>
      </c>
      <c r="AF14" s="128">
        <v>10.199999999999999</v>
      </c>
      <c r="AG14" s="133">
        <v>0</v>
      </c>
      <c r="AH14" s="133">
        <v>0</v>
      </c>
      <c r="AI14" s="133">
        <v>0</v>
      </c>
      <c r="AJ14" s="133">
        <v>0</v>
      </c>
      <c r="AK14" s="133">
        <v>0</v>
      </c>
      <c r="AL14" s="133">
        <v>0</v>
      </c>
      <c r="AM14" s="133">
        <v>0</v>
      </c>
      <c r="AN14" s="134">
        <v>2.2999999999999998</v>
      </c>
      <c r="AO14" s="4"/>
      <c r="AP14" s="4"/>
      <c r="AQ14" s="4"/>
      <c r="AR14" s="4"/>
      <c r="AS14" s="4"/>
      <c r="AT14" s="187"/>
      <c r="AU14" s="4"/>
    </row>
    <row r="15" spans="1:47" x14ac:dyDescent="0.2">
      <c r="B15" s="178" t="s">
        <v>1296</v>
      </c>
      <c r="C15" s="249">
        <v>10.8</v>
      </c>
      <c r="D15" s="126">
        <v>0</v>
      </c>
      <c r="E15" s="127">
        <v>0</v>
      </c>
      <c r="F15" s="127">
        <v>0</v>
      </c>
      <c r="G15" s="127">
        <v>1</v>
      </c>
      <c r="H15" s="127">
        <v>0</v>
      </c>
      <c r="I15" s="127">
        <v>0</v>
      </c>
      <c r="J15" s="127">
        <v>0</v>
      </c>
      <c r="K15" s="127">
        <v>0</v>
      </c>
      <c r="L15" s="127">
        <v>0</v>
      </c>
      <c r="M15" s="127">
        <v>0</v>
      </c>
      <c r="N15" s="127">
        <v>0</v>
      </c>
      <c r="O15" s="127">
        <v>0</v>
      </c>
      <c r="P15" s="127" t="s">
        <v>1288</v>
      </c>
      <c r="Q15" s="127" t="s">
        <v>1288</v>
      </c>
      <c r="R15" s="127">
        <v>1</v>
      </c>
      <c r="S15" s="127">
        <v>0</v>
      </c>
      <c r="T15" s="127">
        <v>0</v>
      </c>
      <c r="U15" s="127">
        <v>0</v>
      </c>
      <c r="V15" s="127">
        <v>0</v>
      </c>
      <c r="W15" s="127">
        <v>0</v>
      </c>
      <c r="X15" s="130">
        <v>0</v>
      </c>
      <c r="Y15" s="131" t="s">
        <v>782</v>
      </c>
      <c r="Z15" s="132" t="s">
        <v>776</v>
      </c>
      <c r="AA15" s="132" t="s">
        <v>776</v>
      </c>
      <c r="AB15" s="131" t="s">
        <v>782</v>
      </c>
      <c r="AC15" s="126" t="s">
        <v>1288</v>
      </c>
      <c r="AD15" s="127" t="s">
        <v>1288</v>
      </c>
      <c r="AE15" s="136" t="s">
        <v>1288</v>
      </c>
      <c r="AF15" s="128">
        <v>10.8</v>
      </c>
      <c r="AG15" s="133">
        <v>0</v>
      </c>
      <c r="AH15" s="133">
        <v>0</v>
      </c>
      <c r="AI15" s="133">
        <v>0</v>
      </c>
      <c r="AJ15" s="133">
        <v>0</v>
      </c>
      <c r="AK15" s="133">
        <v>0</v>
      </c>
      <c r="AL15" s="133">
        <v>0</v>
      </c>
      <c r="AM15" s="133">
        <v>0</v>
      </c>
      <c r="AN15" s="134">
        <v>0</v>
      </c>
      <c r="AO15" s="4"/>
      <c r="AP15" s="4"/>
      <c r="AQ15" s="4"/>
      <c r="AR15" s="4"/>
      <c r="AS15" s="4"/>
      <c r="AT15" s="187"/>
      <c r="AU15" s="4"/>
    </row>
    <row r="16" spans="1:47" x14ac:dyDescent="0.2">
      <c r="B16" s="178" t="s">
        <v>1298</v>
      </c>
      <c r="C16" s="249">
        <v>10.5</v>
      </c>
      <c r="D16" s="126">
        <v>0</v>
      </c>
      <c r="E16" s="127">
        <v>0</v>
      </c>
      <c r="F16" s="127">
        <v>0</v>
      </c>
      <c r="G16" s="127">
        <v>0</v>
      </c>
      <c r="H16" s="127">
        <v>0</v>
      </c>
      <c r="I16" s="127">
        <v>1</v>
      </c>
      <c r="J16" s="127">
        <v>0</v>
      </c>
      <c r="K16" s="127">
        <v>0</v>
      </c>
      <c r="L16" s="127">
        <v>0</v>
      </c>
      <c r="M16" s="127">
        <v>0</v>
      </c>
      <c r="N16" s="127">
        <v>0</v>
      </c>
      <c r="O16" s="127">
        <v>1</v>
      </c>
      <c r="P16" s="127" t="s">
        <v>1288</v>
      </c>
      <c r="Q16" s="127" t="s">
        <v>1288</v>
      </c>
      <c r="R16" s="127" t="s">
        <v>1288</v>
      </c>
      <c r="S16" s="127">
        <v>0</v>
      </c>
      <c r="T16" s="127">
        <v>1</v>
      </c>
      <c r="U16" s="127">
        <v>0</v>
      </c>
      <c r="V16" s="127">
        <v>0</v>
      </c>
      <c r="W16" s="127">
        <v>0</v>
      </c>
      <c r="X16" s="130">
        <v>1</v>
      </c>
      <c r="Y16" s="131" t="s">
        <v>776</v>
      </c>
      <c r="Z16" s="132" t="s">
        <v>62</v>
      </c>
      <c r="AA16" s="132" t="s">
        <v>782</v>
      </c>
      <c r="AB16" s="131" t="s">
        <v>62</v>
      </c>
      <c r="AC16" s="126" t="s">
        <v>1288</v>
      </c>
      <c r="AD16" s="127" t="s">
        <v>1288</v>
      </c>
      <c r="AE16" s="136" t="s">
        <v>1288</v>
      </c>
      <c r="AF16" s="128" t="s">
        <v>1288</v>
      </c>
      <c r="AG16" s="133">
        <v>0</v>
      </c>
      <c r="AH16" s="133">
        <v>0.08</v>
      </c>
      <c r="AI16" s="133">
        <v>0</v>
      </c>
      <c r="AJ16" s="133">
        <v>0</v>
      </c>
      <c r="AK16" s="133">
        <v>0</v>
      </c>
      <c r="AL16" s="133">
        <v>0</v>
      </c>
      <c r="AM16" s="133">
        <v>0</v>
      </c>
      <c r="AN16" s="134">
        <v>4.2</v>
      </c>
      <c r="AO16" s="4"/>
      <c r="AP16" s="4"/>
      <c r="AQ16" s="4"/>
      <c r="AR16" s="4"/>
      <c r="AS16" s="4"/>
      <c r="AT16" s="187"/>
      <c r="AU16" s="4"/>
    </row>
    <row r="17" spans="2:47" x14ac:dyDescent="0.2">
      <c r="B17" s="178" t="s">
        <v>1299</v>
      </c>
      <c r="C17" s="249">
        <v>10.3</v>
      </c>
      <c r="D17" s="126">
        <v>0</v>
      </c>
      <c r="E17" s="127">
        <v>0</v>
      </c>
      <c r="F17" s="127">
        <v>0</v>
      </c>
      <c r="G17" s="127">
        <v>0</v>
      </c>
      <c r="H17" s="127">
        <v>0</v>
      </c>
      <c r="I17" s="127">
        <v>0</v>
      </c>
      <c r="J17" s="127">
        <v>0</v>
      </c>
      <c r="K17" s="127">
        <v>0</v>
      </c>
      <c r="L17" s="127">
        <v>0</v>
      </c>
      <c r="M17" s="127">
        <v>0</v>
      </c>
      <c r="N17" s="127">
        <v>0</v>
      </c>
      <c r="O17" s="127">
        <v>0</v>
      </c>
      <c r="P17" s="127" t="s">
        <v>1288</v>
      </c>
      <c r="Q17" s="127" t="s">
        <v>1288</v>
      </c>
      <c r="R17" s="127" t="s">
        <v>1288</v>
      </c>
      <c r="S17" s="127">
        <v>0</v>
      </c>
      <c r="T17" s="127">
        <v>0</v>
      </c>
      <c r="U17" s="127">
        <v>0</v>
      </c>
      <c r="V17" s="127">
        <v>0</v>
      </c>
      <c r="W17" s="127">
        <v>0</v>
      </c>
      <c r="X17" s="130">
        <v>0</v>
      </c>
      <c r="Y17" s="131" t="s">
        <v>776</v>
      </c>
      <c r="Z17" s="132" t="s">
        <v>776</v>
      </c>
      <c r="AA17" s="132" t="s">
        <v>776</v>
      </c>
      <c r="AB17" s="131" t="s">
        <v>776</v>
      </c>
      <c r="AC17" s="126" t="s">
        <v>1288</v>
      </c>
      <c r="AD17" s="127" t="s">
        <v>1288</v>
      </c>
      <c r="AE17" s="136" t="s">
        <v>1288</v>
      </c>
      <c r="AF17" s="128" t="s">
        <v>1288</v>
      </c>
      <c r="AG17" s="133">
        <v>0</v>
      </c>
      <c r="AH17" s="133">
        <v>0</v>
      </c>
      <c r="AI17" s="133">
        <v>0</v>
      </c>
      <c r="AJ17" s="133">
        <v>0</v>
      </c>
      <c r="AK17" s="133">
        <v>0</v>
      </c>
      <c r="AL17" s="133">
        <v>0</v>
      </c>
      <c r="AM17" s="133">
        <v>0</v>
      </c>
      <c r="AN17" s="134">
        <v>0</v>
      </c>
      <c r="AO17" s="4"/>
      <c r="AP17" s="4"/>
      <c r="AQ17" s="4"/>
      <c r="AR17" s="4"/>
      <c r="AS17" s="4"/>
      <c r="AT17" s="187"/>
      <c r="AU17" s="4"/>
    </row>
    <row r="18" spans="2:47" x14ac:dyDescent="0.2">
      <c r="B18" s="178" t="s">
        <v>1301</v>
      </c>
      <c r="C18" s="249">
        <v>10.4</v>
      </c>
      <c r="D18" s="126">
        <v>0</v>
      </c>
      <c r="E18" s="127">
        <v>0</v>
      </c>
      <c r="F18" s="127">
        <v>0</v>
      </c>
      <c r="G18" s="127">
        <v>0</v>
      </c>
      <c r="H18" s="127">
        <v>0</v>
      </c>
      <c r="I18" s="127">
        <v>0</v>
      </c>
      <c r="J18" s="127">
        <v>0</v>
      </c>
      <c r="K18" s="127">
        <v>1</v>
      </c>
      <c r="L18" s="127">
        <v>0</v>
      </c>
      <c r="M18" s="127">
        <v>0</v>
      </c>
      <c r="N18" s="127">
        <v>0</v>
      </c>
      <c r="O18" s="127">
        <v>0</v>
      </c>
      <c r="P18" s="127" t="s">
        <v>1288</v>
      </c>
      <c r="Q18" s="127" t="s">
        <v>1288</v>
      </c>
      <c r="R18" s="127" t="s">
        <v>1288</v>
      </c>
      <c r="S18" s="127">
        <v>0</v>
      </c>
      <c r="T18" s="127">
        <v>0</v>
      </c>
      <c r="U18" s="127">
        <v>1</v>
      </c>
      <c r="V18" s="127">
        <v>0</v>
      </c>
      <c r="W18" s="127">
        <v>0</v>
      </c>
      <c r="X18" s="130">
        <v>0</v>
      </c>
      <c r="Y18" s="131" t="s">
        <v>776</v>
      </c>
      <c r="Z18" s="132" t="s">
        <v>782</v>
      </c>
      <c r="AA18" s="132" t="s">
        <v>776</v>
      </c>
      <c r="AB18" s="131" t="s">
        <v>782</v>
      </c>
      <c r="AC18" s="126" t="s">
        <v>1288</v>
      </c>
      <c r="AD18" s="127" t="s">
        <v>1288</v>
      </c>
      <c r="AE18" s="136" t="s">
        <v>1288</v>
      </c>
      <c r="AF18" s="128" t="s">
        <v>1288</v>
      </c>
      <c r="AG18" s="133">
        <v>0</v>
      </c>
      <c r="AH18" s="133">
        <v>0</v>
      </c>
      <c r="AI18" s="133">
        <v>0</v>
      </c>
      <c r="AJ18" s="133">
        <v>0.02</v>
      </c>
      <c r="AK18" s="133">
        <v>0</v>
      </c>
      <c r="AL18" s="133">
        <v>0</v>
      </c>
      <c r="AM18" s="133">
        <v>0</v>
      </c>
      <c r="AN18" s="134">
        <v>0</v>
      </c>
      <c r="AO18" s="4"/>
      <c r="AP18" s="4"/>
      <c r="AQ18" s="4"/>
      <c r="AR18" s="4"/>
      <c r="AS18" s="4"/>
      <c r="AT18" s="187"/>
      <c r="AU18" s="4"/>
    </row>
    <row r="19" spans="2:47" x14ac:dyDescent="0.2">
      <c r="B19" s="178" t="s">
        <v>1302</v>
      </c>
      <c r="C19" s="249">
        <v>10.7</v>
      </c>
      <c r="D19" s="126">
        <v>0</v>
      </c>
      <c r="E19" s="127">
        <v>0</v>
      </c>
      <c r="F19" s="127">
        <v>0</v>
      </c>
      <c r="G19" s="127">
        <v>0</v>
      </c>
      <c r="H19" s="127">
        <v>0</v>
      </c>
      <c r="I19" s="127">
        <v>0</v>
      </c>
      <c r="J19" s="127">
        <v>1</v>
      </c>
      <c r="K19" s="127">
        <v>0</v>
      </c>
      <c r="L19" s="127">
        <v>0</v>
      </c>
      <c r="M19" s="127">
        <v>0</v>
      </c>
      <c r="N19" s="127">
        <v>0</v>
      </c>
      <c r="O19" s="127">
        <v>0</v>
      </c>
      <c r="P19" s="127" t="s">
        <v>1288</v>
      </c>
      <c r="Q19" s="127" t="s">
        <v>1288</v>
      </c>
      <c r="R19" s="127" t="s">
        <v>1288</v>
      </c>
      <c r="S19" s="127">
        <v>0</v>
      </c>
      <c r="T19" s="127">
        <v>0</v>
      </c>
      <c r="U19" s="127">
        <v>1</v>
      </c>
      <c r="V19" s="127">
        <v>0</v>
      </c>
      <c r="W19" s="127">
        <v>0</v>
      </c>
      <c r="X19" s="130">
        <v>0</v>
      </c>
      <c r="Y19" s="131" t="s">
        <v>776</v>
      </c>
      <c r="Z19" s="132" t="s">
        <v>782</v>
      </c>
      <c r="AA19" s="132" t="s">
        <v>776</v>
      </c>
      <c r="AB19" s="131" t="s">
        <v>782</v>
      </c>
      <c r="AC19" s="126" t="s">
        <v>1288</v>
      </c>
      <c r="AD19" s="127" t="s">
        <v>1288</v>
      </c>
      <c r="AE19" s="136" t="s">
        <v>1288</v>
      </c>
      <c r="AF19" s="128" t="s">
        <v>1288</v>
      </c>
      <c r="AG19" s="133">
        <v>0</v>
      </c>
      <c r="AH19" s="133">
        <v>0</v>
      </c>
      <c r="AI19" s="133">
        <v>3.7499999999999999E-2</v>
      </c>
      <c r="AJ19" s="133">
        <v>0</v>
      </c>
      <c r="AK19" s="133">
        <v>0</v>
      </c>
      <c r="AL19" s="133">
        <v>0</v>
      </c>
      <c r="AM19" s="133">
        <v>0</v>
      </c>
      <c r="AN19" s="134">
        <v>0</v>
      </c>
      <c r="AO19" s="4"/>
      <c r="AP19" s="4"/>
      <c r="AQ19" s="4"/>
      <c r="AR19" s="4"/>
      <c r="AS19" s="4"/>
      <c r="AT19" s="187"/>
      <c r="AU19" s="4"/>
    </row>
    <row r="20" spans="2:47" x14ac:dyDescent="0.2">
      <c r="B20" s="178" t="s">
        <v>1303</v>
      </c>
      <c r="C20" s="249">
        <v>10.4</v>
      </c>
      <c r="D20" s="126">
        <v>0</v>
      </c>
      <c r="E20" s="127">
        <v>0</v>
      </c>
      <c r="F20" s="127">
        <v>0</v>
      </c>
      <c r="G20" s="127">
        <v>0</v>
      </c>
      <c r="H20" s="127">
        <v>0</v>
      </c>
      <c r="I20" s="127">
        <v>0</v>
      </c>
      <c r="J20" s="127">
        <v>0</v>
      </c>
      <c r="K20" s="127">
        <v>1</v>
      </c>
      <c r="L20" s="127">
        <v>0</v>
      </c>
      <c r="M20" s="127">
        <v>0</v>
      </c>
      <c r="N20" s="127">
        <v>0</v>
      </c>
      <c r="O20" s="127">
        <v>0</v>
      </c>
      <c r="P20" s="127" t="s">
        <v>1288</v>
      </c>
      <c r="Q20" s="127" t="s">
        <v>1288</v>
      </c>
      <c r="R20" s="127" t="s">
        <v>1288</v>
      </c>
      <c r="S20" s="127">
        <v>0</v>
      </c>
      <c r="T20" s="127">
        <v>0</v>
      </c>
      <c r="U20" s="127">
        <v>1</v>
      </c>
      <c r="V20" s="127">
        <v>0</v>
      </c>
      <c r="W20" s="127">
        <v>0</v>
      </c>
      <c r="X20" s="130">
        <v>0</v>
      </c>
      <c r="Y20" s="131" t="s">
        <v>776</v>
      </c>
      <c r="Z20" s="132" t="s">
        <v>782</v>
      </c>
      <c r="AA20" s="132" t="s">
        <v>776</v>
      </c>
      <c r="AB20" s="131" t="s">
        <v>782</v>
      </c>
      <c r="AC20" s="126" t="s">
        <v>1288</v>
      </c>
      <c r="AD20" s="127" t="s">
        <v>1288</v>
      </c>
      <c r="AE20" s="136" t="s">
        <v>1288</v>
      </c>
      <c r="AF20" s="128" t="s">
        <v>1288</v>
      </c>
      <c r="AG20" s="133">
        <v>0</v>
      </c>
      <c r="AH20" s="133">
        <v>0</v>
      </c>
      <c r="AI20" s="133">
        <v>0</v>
      </c>
      <c r="AJ20" s="133">
        <v>0.02</v>
      </c>
      <c r="AK20" s="133">
        <v>0</v>
      </c>
      <c r="AL20" s="133">
        <v>0</v>
      </c>
      <c r="AM20" s="133">
        <v>0</v>
      </c>
      <c r="AN20" s="134">
        <v>0</v>
      </c>
      <c r="AO20" s="4"/>
      <c r="AP20" s="4"/>
      <c r="AQ20" s="4"/>
      <c r="AR20" s="4"/>
      <c r="AS20" s="4"/>
      <c r="AT20" s="187"/>
      <c r="AU20" s="4"/>
    </row>
    <row r="21" spans="2:47" x14ac:dyDescent="0.2">
      <c r="B21" s="178" t="s">
        <v>1306</v>
      </c>
      <c r="C21" s="249">
        <v>10.5</v>
      </c>
      <c r="D21" s="126">
        <v>0</v>
      </c>
      <c r="E21" s="127">
        <v>0</v>
      </c>
      <c r="F21" s="127">
        <v>0</v>
      </c>
      <c r="G21" s="127">
        <v>0</v>
      </c>
      <c r="H21" s="127">
        <v>0</v>
      </c>
      <c r="I21" s="127">
        <v>0</v>
      </c>
      <c r="J21" s="127">
        <v>0</v>
      </c>
      <c r="K21" s="127">
        <v>0</v>
      </c>
      <c r="L21" s="127">
        <v>0</v>
      </c>
      <c r="M21" s="127">
        <v>0</v>
      </c>
      <c r="N21" s="127">
        <v>0</v>
      </c>
      <c r="O21" s="127">
        <v>0</v>
      </c>
      <c r="P21" s="127" t="s">
        <v>1288</v>
      </c>
      <c r="Q21" s="127" t="s">
        <v>1288</v>
      </c>
      <c r="R21" s="127" t="s">
        <v>1288</v>
      </c>
      <c r="S21" s="127">
        <v>0</v>
      </c>
      <c r="T21" s="127">
        <v>0</v>
      </c>
      <c r="U21" s="127">
        <v>0</v>
      </c>
      <c r="V21" s="127">
        <v>0</v>
      </c>
      <c r="W21" s="127">
        <v>0</v>
      </c>
      <c r="X21" s="130">
        <v>0</v>
      </c>
      <c r="Y21" s="131" t="s">
        <v>776</v>
      </c>
      <c r="Z21" s="132" t="s">
        <v>776</v>
      </c>
      <c r="AA21" s="132" t="s">
        <v>776</v>
      </c>
      <c r="AB21" s="131" t="s">
        <v>776</v>
      </c>
      <c r="AC21" s="126" t="s">
        <v>1288</v>
      </c>
      <c r="AD21" s="127" t="s">
        <v>1288</v>
      </c>
      <c r="AE21" s="136" t="s">
        <v>1288</v>
      </c>
      <c r="AF21" s="128" t="s">
        <v>1288</v>
      </c>
      <c r="AG21" s="133">
        <v>0</v>
      </c>
      <c r="AH21" s="133">
        <v>0</v>
      </c>
      <c r="AI21" s="133">
        <v>0</v>
      </c>
      <c r="AJ21" s="133">
        <v>0</v>
      </c>
      <c r="AK21" s="133">
        <v>0</v>
      </c>
      <c r="AL21" s="133">
        <v>0</v>
      </c>
      <c r="AM21" s="133">
        <v>0</v>
      </c>
      <c r="AN21" s="134">
        <v>0</v>
      </c>
      <c r="AO21" s="4"/>
      <c r="AP21" s="4"/>
      <c r="AQ21" s="4"/>
      <c r="AR21" s="4"/>
      <c r="AS21" s="4"/>
      <c r="AT21" s="187"/>
      <c r="AU21" s="4"/>
    </row>
    <row r="22" spans="2:47" x14ac:dyDescent="0.2">
      <c r="B22" s="178" t="s">
        <v>1308</v>
      </c>
      <c r="C22" s="249">
        <v>10.6</v>
      </c>
      <c r="D22" s="126">
        <v>0</v>
      </c>
      <c r="E22" s="127">
        <v>0</v>
      </c>
      <c r="F22" s="127">
        <v>0</v>
      </c>
      <c r="G22" s="127">
        <v>0</v>
      </c>
      <c r="H22" s="127">
        <v>0</v>
      </c>
      <c r="I22" s="127">
        <v>0</v>
      </c>
      <c r="J22" s="127">
        <v>0</v>
      </c>
      <c r="K22" s="127">
        <v>0</v>
      </c>
      <c r="L22" s="127">
        <v>0</v>
      </c>
      <c r="M22" s="127">
        <v>0</v>
      </c>
      <c r="N22" s="127">
        <v>0</v>
      </c>
      <c r="O22" s="127">
        <v>0</v>
      </c>
      <c r="P22" s="127" t="s">
        <v>1288</v>
      </c>
      <c r="Q22" s="127" t="s">
        <v>1288</v>
      </c>
      <c r="R22" s="127" t="s">
        <v>1288</v>
      </c>
      <c r="S22" s="127">
        <v>0</v>
      </c>
      <c r="T22" s="127">
        <v>0</v>
      </c>
      <c r="U22" s="127">
        <v>0</v>
      </c>
      <c r="V22" s="127">
        <v>0</v>
      </c>
      <c r="W22" s="127">
        <v>0</v>
      </c>
      <c r="X22" s="130">
        <v>0</v>
      </c>
      <c r="Y22" s="131" t="s">
        <v>776</v>
      </c>
      <c r="Z22" s="132" t="s">
        <v>776</v>
      </c>
      <c r="AA22" s="132" t="s">
        <v>776</v>
      </c>
      <c r="AB22" s="131" t="s">
        <v>776</v>
      </c>
      <c r="AC22" s="126" t="s">
        <v>1288</v>
      </c>
      <c r="AD22" s="127" t="s">
        <v>1288</v>
      </c>
      <c r="AE22" s="136" t="s">
        <v>1288</v>
      </c>
      <c r="AF22" s="128" t="s">
        <v>1288</v>
      </c>
      <c r="AG22" s="133">
        <v>0</v>
      </c>
      <c r="AH22" s="133">
        <v>0</v>
      </c>
      <c r="AI22" s="133">
        <v>0</v>
      </c>
      <c r="AJ22" s="133">
        <v>0</v>
      </c>
      <c r="AK22" s="133">
        <v>0</v>
      </c>
      <c r="AL22" s="133">
        <v>0</v>
      </c>
      <c r="AM22" s="133">
        <v>0</v>
      </c>
      <c r="AN22" s="134">
        <v>0</v>
      </c>
      <c r="AO22" s="4"/>
      <c r="AP22" s="4"/>
      <c r="AQ22" s="4"/>
      <c r="AR22" s="4"/>
      <c r="AS22" s="4"/>
      <c r="AT22" s="187"/>
      <c r="AU22" s="4"/>
    </row>
    <row r="23" spans="2:47" x14ac:dyDescent="0.2">
      <c r="B23" s="178" t="s">
        <v>1309</v>
      </c>
      <c r="C23" s="249">
        <v>10.5</v>
      </c>
      <c r="D23" s="126">
        <v>0</v>
      </c>
      <c r="E23" s="127">
        <v>0</v>
      </c>
      <c r="F23" s="127">
        <v>0</v>
      </c>
      <c r="G23" s="127">
        <v>0</v>
      </c>
      <c r="H23" s="127">
        <v>0</v>
      </c>
      <c r="I23" s="127">
        <v>1</v>
      </c>
      <c r="J23" s="127">
        <v>0</v>
      </c>
      <c r="K23" s="127">
        <v>1</v>
      </c>
      <c r="L23" s="127">
        <v>0</v>
      </c>
      <c r="M23" s="127">
        <v>0</v>
      </c>
      <c r="N23" s="127">
        <v>0</v>
      </c>
      <c r="O23" s="127">
        <v>0</v>
      </c>
      <c r="P23" s="127" t="s">
        <v>1288</v>
      </c>
      <c r="Q23" s="127" t="s">
        <v>1288</v>
      </c>
      <c r="R23" s="127" t="s">
        <v>1288</v>
      </c>
      <c r="S23" s="127">
        <v>0</v>
      </c>
      <c r="T23" s="127">
        <v>1</v>
      </c>
      <c r="U23" s="127">
        <v>1</v>
      </c>
      <c r="V23" s="127">
        <v>0</v>
      </c>
      <c r="W23" s="127">
        <v>0</v>
      </c>
      <c r="X23" s="130">
        <v>0</v>
      </c>
      <c r="Y23" s="131" t="s">
        <v>776</v>
      </c>
      <c r="Z23" s="132" t="s">
        <v>62</v>
      </c>
      <c r="AA23" s="132" t="s">
        <v>776</v>
      </c>
      <c r="AB23" s="131" t="s">
        <v>62</v>
      </c>
      <c r="AC23" s="126" t="s">
        <v>1288</v>
      </c>
      <c r="AD23" s="127" t="s">
        <v>1288</v>
      </c>
      <c r="AE23" s="136" t="s">
        <v>1288</v>
      </c>
      <c r="AF23" s="128" t="s">
        <v>1288</v>
      </c>
      <c r="AG23" s="133">
        <v>0</v>
      </c>
      <c r="AH23" s="133">
        <v>0.01</v>
      </c>
      <c r="AI23" s="133">
        <v>0</v>
      </c>
      <c r="AJ23" s="133">
        <v>1.4999999999999999E-2</v>
      </c>
      <c r="AK23" s="133">
        <v>0</v>
      </c>
      <c r="AL23" s="133">
        <v>0</v>
      </c>
      <c r="AM23" s="133">
        <v>0</v>
      </c>
      <c r="AN23" s="134">
        <v>0</v>
      </c>
      <c r="AO23" s="4"/>
      <c r="AP23" s="4"/>
      <c r="AQ23" s="4"/>
      <c r="AR23" s="4"/>
      <c r="AS23" s="4"/>
      <c r="AT23" s="187"/>
      <c r="AU23" s="4"/>
    </row>
    <row r="24" spans="2:47" x14ac:dyDescent="0.2">
      <c r="B24" s="178" t="s">
        <v>1310</v>
      </c>
      <c r="C24" s="249">
        <v>10.4</v>
      </c>
      <c r="D24" s="126">
        <v>0</v>
      </c>
      <c r="E24" s="127">
        <v>0</v>
      </c>
      <c r="F24" s="127">
        <v>0</v>
      </c>
      <c r="G24" s="127">
        <v>0</v>
      </c>
      <c r="H24" s="127">
        <v>0</v>
      </c>
      <c r="I24" s="127">
        <v>0</v>
      </c>
      <c r="J24" s="127">
        <v>0</v>
      </c>
      <c r="K24" s="127">
        <v>0</v>
      </c>
      <c r="L24" s="127">
        <v>0</v>
      </c>
      <c r="M24" s="127">
        <v>0</v>
      </c>
      <c r="N24" s="127">
        <v>0</v>
      </c>
      <c r="O24" s="127">
        <v>0</v>
      </c>
      <c r="P24" s="127" t="s">
        <v>1288</v>
      </c>
      <c r="Q24" s="127" t="s">
        <v>1288</v>
      </c>
      <c r="R24" s="127" t="s">
        <v>1288</v>
      </c>
      <c r="S24" s="127">
        <v>0</v>
      </c>
      <c r="T24" s="127">
        <v>0</v>
      </c>
      <c r="U24" s="127">
        <v>0</v>
      </c>
      <c r="V24" s="127">
        <v>0</v>
      </c>
      <c r="W24" s="127">
        <v>0</v>
      </c>
      <c r="X24" s="130">
        <v>0</v>
      </c>
      <c r="Y24" s="131" t="s">
        <v>776</v>
      </c>
      <c r="Z24" s="132" t="s">
        <v>776</v>
      </c>
      <c r="AA24" s="132" t="s">
        <v>776</v>
      </c>
      <c r="AB24" s="131" t="s">
        <v>776</v>
      </c>
      <c r="AC24" s="126" t="s">
        <v>1288</v>
      </c>
      <c r="AD24" s="127" t="s">
        <v>1288</v>
      </c>
      <c r="AE24" s="136" t="s">
        <v>1288</v>
      </c>
      <c r="AF24" s="128" t="s">
        <v>1288</v>
      </c>
      <c r="AG24" s="133">
        <v>0</v>
      </c>
      <c r="AH24" s="133">
        <v>0</v>
      </c>
      <c r="AI24" s="133">
        <v>0</v>
      </c>
      <c r="AJ24" s="133">
        <v>0</v>
      </c>
      <c r="AK24" s="133">
        <v>0</v>
      </c>
      <c r="AL24" s="133">
        <v>0</v>
      </c>
      <c r="AM24" s="133">
        <v>0</v>
      </c>
      <c r="AN24" s="134">
        <v>0</v>
      </c>
      <c r="AO24" s="4"/>
      <c r="AP24" s="4"/>
      <c r="AQ24" s="4"/>
      <c r="AR24" s="4"/>
      <c r="AS24" s="4"/>
      <c r="AT24" s="187"/>
      <c r="AU24" s="4"/>
    </row>
    <row r="25" spans="2:47" x14ac:dyDescent="0.2">
      <c r="B25" s="178" t="s">
        <v>1311</v>
      </c>
      <c r="C25" s="249">
        <v>10.6</v>
      </c>
      <c r="D25" s="126">
        <v>0</v>
      </c>
      <c r="E25" s="127">
        <v>0</v>
      </c>
      <c r="F25" s="127">
        <v>0</v>
      </c>
      <c r="G25" s="127">
        <v>0</v>
      </c>
      <c r="H25" s="127">
        <v>0</v>
      </c>
      <c r="I25" s="127">
        <v>0</v>
      </c>
      <c r="J25" s="127">
        <v>0</v>
      </c>
      <c r="K25" s="127">
        <v>0</v>
      </c>
      <c r="L25" s="127">
        <v>0</v>
      </c>
      <c r="M25" s="127">
        <v>0</v>
      </c>
      <c r="N25" s="127">
        <v>0</v>
      </c>
      <c r="O25" s="127">
        <v>0</v>
      </c>
      <c r="P25" s="127" t="s">
        <v>1288</v>
      </c>
      <c r="Q25" s="127" t="s">
        <v>1288</v>
      </c>
      <c r="R25" s="127" t="s">
        <v>1288</v>
      </c>
      <c r="S25" s="127">
        <v>0</v>
      </c>
      <c r="T25" s="127">
        <v>0</v>
      </c>
      <c r="U25" s="127">
        <v>0</v>
      </c>
      <c r="V25" s="127">
        <v>0</v>
      </c>
      <c r="W25" s="127">
        <v>0</v>
      </c>
      <c r="X25" s="130">
        <v>0</v>
      </c>
      <c r="Y25" s="131" t="s">
        <v>776</v>
      </c>
      <c r="Z25" s="132" t="s">
        <v>776</v>
      </c>
      <c r="AA25" s="132" t="s">
        <v>776</v>
      </c>
      <c r="AB25" s="131" t="s">
        <v>776</v>
      </c>
      <c r="AC25" s="126" t="s">
        <v>1288</v>
      </c>
      <c r="AD25" s="127" t="s">
        <v>1288</v>
      </c>
      <c r="AE25" s="136" t="s">
        <v>1288</v>
      </c>
      <c r="AF25" s="128" t="s">
        <v>1288</v>
      </c>
      <c r="AG25" s="133">
        <v>0</v>
      </c>
      <c r="AH25" s="133">
        <v>0</v>
      </c>
      <c r="AI25" s="133">
        <v>0</v>
      </c>
      <c r="AJ25" s="133">
        <v>0</v>
      </c>
      <c r="AK25" s="133">
        <v>0</v>
      </c>
      <c r="AL25" s="133">
        <v>0</v>
      </c>
      <c r="AM25" s="133">
        <v>0</v>
      </c>
      <c r="AN25" s="134">
        <v>0</v>
      </c>
      <c r="AO25" s="4"/>
      <c r="AP25" s="4"/>
      <c r="AQ25" s="4"/>
      <c r="AR25" s="4"/>
      <c r="AS25" s="4"/>
      <c r="AT25" s="187"/>
      <c r="AU25" s="4"/>
    </row>
    <row r="26" spans="2:47" x14ac:dyDescent="0.2">
      <c r="B26" s="178" t="s">
        <v>1313</v>
      </c>
      <c r="C26" s="249">
        <v>10.199999999999999</v>
      </c>
      <c r="D26" s="126">
        <v>0</v>
      </c>
      <c r="E26" s="127">
        <v>0</v>
      </c>
      <c r="F26" s="127">
        <v>0</v>
      </c>
      <c r="G26" s="127">
        <v>0</v>
      </c>
      <c r="H26" s="127">
        <v>0</v>
      </c>
      <c r="I26" s="127">
        <v>0</v>
      </c>
      <c r="J26" s="127">
        <v>0</v>
      </c>
      <c r="K26" s="127">
        <v>0</v>
      </c>
      <c r="L26" s="127">
        <v>0</v>
      </c>
      <c r="M26" s="127">
        <v>0</v>
      </c>
      <c r="N26" s="127">
        <v>0</v>
      </c>
      <c r="O26" s="127">
        <v>0</v>
      </c>
      <c r="P26" s="127" t="s">
        <v>1288</v>
      </c>
      <c r="Q26" s="127" t="s">
        <v>1288</v>
      </c>
      <c r="R26" s="127" t="s">
        <v>1288</v>
      </c>
      <c r="S26" s="127">
        <v>0</v>
      </c>
      <c r="T26" s="127">
        <v>0</v>
      </c>
      <c r="U26" s="127">
        <v>0</v>
      </c>
      <c r="V26" s="127">
        <v>0</v>
      </c>
      <c r="W26" s="127">
        <v>0</v>
      </c>
      <c r="X26" s="130">
        <v>0</v>
      </c>
      <c r="Y26" s="131" t="s">
        <v>776</v>
      </c>
      <c r="Z26" s="132" t="s">
        <v>776</v>
      </c>
      <c r="AA26" s="132" t="s">
        <v>776</v>
      </c>
      <c r="AB26" s="131" t="s">
        <v>776</v>
      </c>
      <c r="AC26" s="126" t="s">
        <v>1288</v>
      </c>
      <c r="AD26" s="127" t="s">
        <v>1288</v>
      </c>
      <c r="AE26" s="136" t="s">
        <v>1288</v>
      </c>
      <c r="AF26" s="128" t="s">
        <v>1288</v>
      </c>
      <c r="AG26" s="133">
        <v>0</v>
      </c>
      <c r="AH26" s="133">
        <v>0</v>
      </c>
      <c r="AI26" s="133">
        <v>0</v>
      </c>
      <c r="AJ26" s="133">
        <v>0</v>
      </c>
      <c r="AK26" s="133">
        <v>0</v>
      </c>
      <c r="AL26" s="133">
        <v>0</v>
      </c>
      <c r="AM26" s="133">
        <v>0</v>
      </c>
      <c r="AN26" s="134">
        <v>0</v>
      </c>
      <c r="AO26" s="4"/>
      <c r="AP26" s="4"/>
      <c r="AQ26" s="4"/>
      <c r="AR26" s="4"/>
      <c r="AS26" s="4"/>
      <c r="AT26" s="187"/>
      <c r="AU26" s="4"/>
    </row>
    <row r="27" spans="2:47" x14ac:dyDescent="0.2">
      <c r="B27" s="178" t="s">
        <v>1315</v>
      </c>
      <c r="C27" s="249">
        <v>10.6</v>
      </c>
      <c r="D27" s="126">
        <v>0</v>
      </c>
      <c r="E27" s="127">
        <v>0</v>
      </c>
      <c r="F27" s="127">
        <v>0</v>
      </c>
      <c r="G27" s="127">
        <v>0</v>
      </c>
      <c r="H27" s="127">
        <v>0</v>
      </c>
      <c r="I27" s="127">
        <v>0</v>
      </c>
      <c r="J27" s="127">
        <v>0</v>
      </c>
      <c r="K27" s="127">
        <v>0</v>
      </c>
      <c r="L27" s="127">
        <v>0</v>
      </c>
      <c r="M27" s="127">
        <v>0</v>
      </c>
      <c r="N27" s="127">
        <v>0</v>
      </c>
      <c r="O27" s="127">
        <v>0</v>
      </c>
      <c r="P27" s="127" t="s">
        <v>1288</v>
      </c>
      <c r="Q27" s="127" t="s">
        <v>1288</v>
      </c>
      <c r="R27" s="127" t="s">
        <v>1288</v>
      </c>
      <c r="S27" s="127">
        <v>0</v>
      </c>
      <c r="T27" s="127">
        <v>0</v>
      </c>
      <c r="U27" s="127">
        <v>0</v>
      </c>
      <c r="V27" s="127">
        <v>0</v>
      </c>
      <c r="W27" s="127">
        <v>0</v>
      </c>
      <c r="X27" s="130">
        <v>0</v>
      </c>
      <c r="Y27" s="131" t="s">
        <v>776</v>
      </c>
      <c r="Z27" s="132" t="s">
        <v>776</v>
      </c>
      <c r="AA27" s="132" t="s">
        <v>776</v>
      </c>
      <c r="AB27" s="131" t="s">
        <v>776</v>
      </c>
      <c r="AC27" s="126" t="s">
        <v>1288</v>
      </c>
      <c r="AD27" s="127" t="s">
        <v>1288</v>
      </c>
      <c r="AE27" s="136" t="s">
        <v>1288</v>
      </c>
      <c r="AF27" s="128" t="s">
        <v>1288</v>
      </c>
      <c r="AG27" s="133">
        <v>0</v>
      </c>
      <c r="AH27" s="133">
        <v>0</v>
      </c>
      <c r="AI27" s="133">
        <v>0</v>
      </c>
      <c r="AJ27" s="133">
        <v>0</v>
      </c>
      <c r="AK27" s="133">
        <v>0</v>
      </c>
      <c r="AL27" s="133">
        <v>0</v>
      </c>
      <c r="AM27" s="133">
        <v>0</v>
      </c>
      <c r="AN27" s="134">
        <v>0</v>
      </c>
      <c r="AO27" s="4"/>
      <c r="AP27" s="4"/>
      <c r="AQ27" s="4"/>
      <c r="AR27" s="4"/>
      <c r="AS27" s="4"/>
      <c r="AT27" s="187"/>
      <c r="AU27" s="4"/>
    </row>
    <row r="28" spans="2:47" x14ac:dyDescent="0.2">
      <c r="B28" s="178" t="s">
        <v>1317</v>
      </c>
      <c r="C28" s="249">
        <v>10.6</v>
      </c>
      <c r="D28" s="126">
        <v>0</v>
      </c>
      <c r="E28" s="127">
        <v>0</v>
      </c>
      <c r="F28" s="127">
        <v>0</v>
      </c>
      <c r="G28" s="127">
        <v>0</v>
      </c>
      <c r="H28" s="127">
        <v>0</v>
      </c>
      <c r="I28" s="127">
        <v>0</v>
      </c>
      <c r="J28" s="127">
        <v>0</v>
      </c>
      <c r="K28" s="127">
        <v>0</v>
      </c>
      <c r="L28" s="127">
        <v>0</v>
      </c>
      <c r="M28" s="127">
        <v>0</v>
      </c>
      <c r="N28" s="127">
        <v>0</v>
      </c>
      <c r="O28" s="127">
        <v>0</v>
      </c>
      <c r="P28" s="127" t="s">
        <v>1288</v>
      </c>
      <c r="Q28" s="127" t="s">
        <v>1288</v>
      </c>
      <c r="R28" s="127" t="s">
        <v>1288</v>
      </c>
      <c r="S28" s="127">
        <v>0</v>
      </c>
      <c r="T28" s="127">
        <v>0</v>
      </c>
      <c r="U28" s="127">
        <v>0</v>
      </c>
      <c r="V28" s="127">
        <v>0</v>
      </c>
      <c r="W28" s="127">
        <v>0</v>
      </c>
      <c r="X28" s="130">
        <v>0</v>
      </c>
      <c r="Y28" s="131" t="s">
        <v>776</v>
      </c>
      <c r="Z28" s="132" t="s">
        <v>776</v>
      </c>
      <c r="AA28" s="132" t="s">
        <v>776</v>
      </c>
      <c r="AB28" s="131" t="s">
        <v>776</v>
      </c>
      <c r="AC28" s="126" t="s">
        <v>1288</v>
      </c>
      <c r="AD28" s="127" t="s">
        <v>1288</v>
      </c>
      <c r="AE28" s="136" t="s">
        <v>1288</v>
      </c>
      <c r="AF28" s="128" t="s">
        <v>1288</v>
      </c>
      <c r="AG28" s="133">
        <v>0</v>
      </c>
      <c r="AH28" s="133">
        <v>0</v>
      </c>
      <c r="AI28" s="133">
        <v>0</v>
      </c>
      <c r="AJ28" s="133">
        <v>0</v>
      </c>
      <c r="AK28" s="133">
        <v>0</v>
      </c>
      <c r="AL28" s="133">
        <v>0</v>
      </c>
      <c r="AM28" s="133">
        <v>0</v>
      </c>
      <c r="AN28" s="134">
        <v>0</v>
      </c>
      <c r="AO28" s="4"/>
      <c r="AP28" s="4"/>
      <c r="AQ28" s="4"/>
      <c r="AR28" s="4"/>
      <c r="AS28" s="4"/>
      <c r="AT28" s="187"/>
      <c r="AU28" s="4"/>
    </row>
    <row r="29" spans="2:47" x14ac:dyDescent="0.2">
      <c r="B29" s="178" t="s">
        <v>1319</v>
      </c>
      <c r="C29" s="249">
        <v>10.3</v>
      </c>
      <c r="D29" s="126">
        <v>0</v>
      </c>
      <c r="E29" s="127">
        <v>0</v>
      </c>
      <c r="F29" s="127">
        <v>0</v>
      </c>
      <c r="G29" s="127">
        <v>0</v>
      </c>
      <c r="H29" s="127">
        <v>0</v>
      </c>
      <c r="I29" s="127">
        <v>0</v>
      </c>
      <c r="J29" s="127">
        <v>0</v>
      </c>
      <c r="K29" s="127">
        <v>0</v>
      </c>
      <c r="L29" s="127">
        <v>0</v>
      </c>
      <c r="M29" s="127">
        <v>0</v>
      </c>
      <c r="N29" s="127">
        <v>0</v>
      </c>
      <c r="O29" s="127">
        <v>0</v>
      </c>
      <c r="P29" s="127" t="s">
        <v>1288</v>
      </c>
      <c r="Q29" s="127" t="s">
        <v>1288</v>
      </c>
      <c r="R29" s="127" t="s">
        <v>1288</v>
      </c>
      <c r="S29" s="127">
        <v>0</v>
      </c>
      <c r="T29" s="127">
        <v>0</v>
      </c>
      <c r="U29" s="127">
        <v>0</v>
      </c>
      <c r="V29" s="127">
        <v>0</v>
      </c>
      <c r="W29" s="127">
        <v>0</v>
      </c>
      <c r="X29" s="130">
        <v>0</v>
      </c>
      <c r="Y29" s="131" t="s">
        <v>776</v>
      </c>
      <c r="Z29" s="132" t="s">
        <v>776</v>
      </c>
      <c r="AA29" s="132" t="s">
        <v>776</v>
      </c>
      <c r="AB29" s="131" t="s">
        <v>776</v>
      </c>
      <c r="AC29" s="126" t="s">
        <v>1288</v>
      </c>
      <c r="AD29" s="127" t="s">
        <v>1288</v>
      </c>
      <c r="AE29" s="136" t="s">
        <v>1288</v>
      </c>
      <c r="AF29" s="128" t="s">
        <v>1288</v>
      </c>
      <c r="AG29" s="133">
        <v>0</v>
      </c>
      <c r="AH29" s="133">
        <v>0</v>
      </c>
      <c r="AI29" s="133">
        <v>0</v>
      </c>
      <c r="AJ29" s="133">
        <v>0</v>
      </c>
      <c r="AK29" s="133">
        <v>0</v>
      </c>
      <c r="AL29" s="133">
        <v>0</v>
      </c>
      <c r="AM29" s="133">
        <v>0</v>
      </c>
      <c r="AN29" s="134">
        <v>0</v>
      </c>
      <c r="AO29" s="4"/>
      <c r="AP29" s="4"/>
      <c r="AQ29" s="4"/>
      <c r="AR29" s="4"/>
      <c r="AS29" s="4"/>
      <c r="AT29" s="187"/>
      <c r="AU29" s="4"/>
    </row>
    <row r="30" spans="2:47" x14ac:dyDescent="0.2">
      <c r="B30" s="178" t="s">
        <v>1320</v>
      </c>
      <c r="C30" s="249">
        <v>10.8</v>
      </c>
      <c r="D30" s="126">
        <v>0</v>
      </c>
      <c r="E30" s="127">
        <v>0</v>
      </c>
      <c r="F30" s="127">
        <v>0</v>
      </c>
      <c r="G30" s="127">
        <v>0</v>
      </c>
      <c r="H30" s="127">
        <v>0</v>
      </c>
      <c r="I30" s="127">
        <v>4</v>
      </c>
      <c r="J30" s="127">
        <v>0</v>
      </c>
      <c r="K30" s="127">
        <v>0</v>
      </c>
      <c r="L30" s="127">
        <v>0</v>
      </c>
      <c r="M30" s="127">
        <v>0</v>
      </c>
      <c r="N30" s="127">
        <v>0</v>
      </c>
      <c r="O30" s="127">
        <v>1</v>
      </c>
      <c r="P30" s="127" t="s">
        <v>1288</v>
      </c>
      <c r="Q30" s="127" t="s">
        <v>1288</v>
      </c>
      <c r="R30" s="127" t="s">
        <v>1288</v>
      </c>
      <c r="S30" s="127">
        <v>0</v>
      </c>
      <c r="T30" s="127">
        <v>4</v>
      </c>
      <c r="U30" s="127">
        <v>0</v>
      </c>
      <c r="V30" s="127">
        <v>0</v>
      </c>
      <c r="W30" s="127">
        <v>0</v>
      </c>
      <c r="X30" s="130">
        <v>1</v>
      </c>
      <c r="Y30" s="131" t="s">
        <v>776</v>
      </c>
      <c r="Z30" s="132" t="s">
        <v>62</v>
      </c>
      <c r="AA30" s="132" t="s">
        <v>782</v>
      </c>
      <c r="AB30" s="131" t="s">
        <v>62</v>
      </c>
      <c r="AC30" s="126" t="s">
        <v>1288</v>
      </c>
      <c r="AD30" s="127" t="s">
        <v>1288</v>
      </c>
      <c r="AE30" s="136" t="s">
        <v>1288</v>
      </c>
      <c r="AF30" s="128" t="s">
        <v>1288</v>
      </c>
      <c r="AG30" s="133">
        <v>0</v>
      </c>
      <c r="AH30" s="133">
        <v>0.32500000000000007</v>
      </c>
      <c r="AI30" s="133">
        <v>0</v>
      </c>
      <c r="AJ30" s="133">
        <v>0</v>
      </c>
      <c r="AK30" s="133">
        <v>0</v>
      </c>
      <c r="AL30" s="133">
        <v>0</v>
      </c>
      <c r="AM30" s="133">
        <v>0</v>
      </c>
      <c r="AN30" s="134">
        <v>2.6</v>
      </c>
      <c r="AO30" s="4"/>
      <c r="AP30" s="4"/>
      <c r="AQ30" s="4"/>
      <c r="AR30" s="4"/>
      <c r="AS30" s="4"/>
      <c r="AT30" s="187"/>
      <c r="AU30" s="4"/>
    </row>
    <row r="31" spans="2:47" x14ac:dyDescent="0.2">
      <c r="B31" s="178" t="s">
        <v>1322</v>
      </c>
      <c r="C31" s="249">
        <v>10.4</v>
      </c>
      <c r="D31" s="126">
        <v>0</v>
      </c>
      <c r="E31" s="127">
        <v>0</v>
      </c>
      <c r="F31" s="127">
        <v>0</v>
      </c>
      <c r="G31" s="127">
        <v>0</v>
      </c>
      <c r="H31" s="127">
        <v>0</v>
      </c>
      <c r="I31" s="127">
        <v>0</v>
      </c>
      <c r="J31" s="127">
        <v>0</v>
      </c>
      <c r="K31" s="127">
        <v>0</v>
      </c>
      <c r="L31" s="127">
        <v>0</v>
      </c>
      <c r="M31" s="127">
        <v>0</v>
      </c>
      <c r="N31" s="127">
        <v>0</v>
      </c>
      <c r="O31" s="127">
        <v>0</v>
      </c>
      <c r="P31" s="127" t="s">
        <v>1288</v>
      </c>
      <c r="Q31" s="127" t="s">
        <v>1288</v>
      </c>
      <c r="R31" s="127" t="s">
        <v>1288</v>
      </c>
      <c r="S31" s="127">
        <v>0</v>
      </c>
      <c r="T31" s="127">
        <v>0</v>
      </c>
      <c r="U31" s="127">
        <v>0</v>
      </c>
      <c r="V31" s="127">
        <v>0</v>
      </c>
      <c r="W31" s="127">
        <v>0</v>
      </c>
      <c r="X31" s="130">
        <v>0</v>
      </c>
      <c r="Y31" s="131" t="s">
        <v>776</v>
      </c>
      <c r="Z31" s="132" t="s">
        <v>776</v>
      </c>
      <c r="AA31" s="132" t="s">
        <v>776</v>
      </c>
      <c r="AB31" s="131" t="s">
        <v>776</v>
      </c>
      <c r="AC31" s="126" t="s">
        <v>1288</v>
      </c>
      <c r="AD31" s="127" t="s">
        <v>1288</v>
      </c>
      <c r="AE31" s="136" t="s">
        <v>1288</v>
      </c>
      <c r="AF31" s="128" t="s">
        <v>1288</v>
      </c>
      <c r="AG31" s="133">
        <v>0</v>
      </c>
      <c r="AH31" s="133">
        <v>0</v>
      </c>
      <c r="AI31" s="133">
        <v>0</v>
      </c>
      <c r="AJ31" s="133">
        <v>0</v>
      </c>
      <c r="AK31" s="133">
        <v>0</v>
      </c>
      <c r="AL31" s="133">
        <v>0</v>
      </c>
      <c r="AM31" s="133">
        <v>0</v>
      </c>
      <c r="AN31" s="134">
        <v>0</v>
      </c>
      <c r="AO31" s="4"/>
      <c r="AP31" s="4"/>
      <c r="AQ31" s="4"/>
      <c r="AR31" s="4"/>
      <c r="AS31" s="4"/>
      <c r="AT31" s="187"/>
      <c r="AU31" s="4"/>
    </row>
    <row r="32" spans="2:47" x14ac:dyDescent="0.2">
      <c r="B32" s="178" t="s">
        <v>1324</v>
      </c>
      <c r="C32" s="249">
        <v>10.5</v>
      </c>
      <c r="D32" s="126">
        <v>0</v>
      </c>
      <c r="E32" s="127">
        <v>0</v>
      </c>
      <c r="F32" s="127">
        <v>0</v>
      </c>
      <c r="G32" s="127">
        <v>0</v>
      </c>
      <c r="H32" s="127">
        <v>0</v>
      </c>
      <c r="I32" s="127">
        <v>0</v>
      </c>
      <c r="J32" s="127">
        <v>0</v>
      </c>
      <c r="K32" s="127">
        <v>0</v>
      </c>
      <c r="L32" s="127">
        <v>0</v>
      </c>
      <c r="M32" s="127">
        <v>0</v>
      </c>
      <c r="N32" s="127">
        <v>0</v>
      </c>
      <c r="O32" s="127">
        <v>0</v>
      </c>
      <c r="P32" s="127" t="s">
        <v>1288</v>
      </c>
      <c r="Q32" s="127" t="s">
        <v>1288</v>
      </c>
      <c r="R32" s="127" t="s">
        <v>1288</v>
      </c>
      <c r="S32" s="127">
        <v>0</v>
      </c>
      <c r="T32" s="127">
        <v>0</v>
      </c>
      <c r="U32" s="127">
        <v>0</v>
      </c>
      <c r="V32" s="127">
        <v>0</v>
      </c>
      <c r="W32" s="127">
        <v>0</v>
      </c>
      <c r="X32" s="130">
        <v>0</v>
      </c>
      <c r="Y32" s="131" t="s">
        <v>776</v>
      </c>
      <c r="Z32" s="132" t="s">
        <v>776</v>
      </c>
      <c r="AA32" s="132" t="s">
        <v>776</v>
      </c>
      <c r="AB32" s="131" t="s">
        <v>776</v>
      </c>
      <c r="AC32" s="126" t="s">
        <v>1288</v>
      </c>
      <c r="AD32" s="127" t="s">
        <v>1288</v>
      </c>
      <c r="AE32" s="136" t="s">
        <v>1288</v>
      </c>
      <c r="AF32" s="128" t="s">
        <v>1288</v>
      </c>
      <c r="AG32" s="133">
        <v>0</v>
      </c>
      <c r="AH32" s="133">
        <v>0</v>
      </c>
      <c r="AI32" s="133">
        <v>0</v>
      </c>
      <c r="AJ32" s="133">
        <v>0</v>
      </c>
      <c r="AK32" s="133">
        <v>0</v>
      </c>
      <c r="AL32" s="133">
        <v>0</v>
      </c>
      <c r="AM32" s="133">
        <v>0</v>
      </c>
      <c r="AN32" s="134">
        <v>0</v>
      </c>
      <c r="AO32" s="4"/>
      <c r="AP32" s="4"/>
      <c r="AQ32" s="4"/>
      <c r="AR32" s="4"/>
      <c r="AS32" s="4"/>
      <c r="AT32" s="187"/>
      <c r="AU32" s="4"/>
    </row>
    <row r="33" spans="2:47" x14ac:dyDescent="0.2">
      <c r="B33" s="178" t="s">
        <v>1326</v>
      </c>
      <c r="C33" s="249">
        <v>10.3</v>
      </c>
      <c r="D33" s="126">
        <v>0</v>
      </c>
      <c r="E33" s="127">
        <v>0</v>
      </c>
      <c r="F33" s="127">
        <v>0</v>
      </c>
      <c r="G33" s="127">
        <v>0</v>
      </c>
      <c r="H33" s="127">
        <v>0</v>
      </c>
      <c r="I33" s="127">
        <v>0</v>
      </c>
      <c r="J33" s="127">
        <v>0</v>
      </c>
      <c r="K33" s="127">
        <v>0</v>
      </c>
      <c r="L33" s="127">
        <v>0</v>
      </c>
      <c r="M33" s="127">
        <v>0</v>
      </c>
      <c r="N33" s="127">
        <v>0</v>
      </c>
      <c r="O33" s="127">
        <v>2</v>
      </c>
      <c r="P33" s="127" t="s">
        <v>1288</v>
      </c>
      <c r="Q33" s="127" t="s">
        <v>1288</v>
      </c>
      <c r="R33" s="127" t="s">
        <v>1288</v>
      </c>
      <c r="S33" s="127">
        <v>0</v>
      </c>
      <c r="T33" s="127">
        <v>0</v>
      </c>
      <c r="U33" s="127">
        <v>0</v>
      </c>
      <c r="V33" s="127">
        <v>0</v>
      </c>
      <c r="W33" s="127">
        <v>0</v>
      </c>
      <c r="X33" s="130">
        <v>2</v>
      </c>
      <c r="Y33" s="131" t="s">
        <v>776</v>
      </c>
      <c r="Z33" s="132" t="s">
        <v>776</v>
      </c>
      <c r="AA33" s="132" t="s">
        <v>782</v>
      </c>
      <c r="AB33" s="131" t="s">
        <v>782</v>
      </c>
      <c r="AC33" s="126" t="s">
        <v>1288</v>
      </c>
      <c r="AD33" s="127" t="s">
        <v>1288</v>
      </c>
      <c r="AE33" s="136" t="s">
        <v>1288</v>
      </c>
      <c r="AF33" s="128" t="s">
        <v>1288</v>
      </c>
      <c r="AG33" s="133">
        <v>0</v>
      </c>
      <c r="AH33" s="133">
        <v>0</v>
      </c>
      <c r="AI33" s="133">
        <v>0</v>
      </c>
      <c r="AJ33" s="133">
        <v>0</v>
      </c>
      <c r="AK33" s="133">
        <v>0</v>
      </c>
      <c r="AL33" s="133">
        <v>0</v>
      </c>
      <c r="AM33" s="133">
        <v>0</v>
      </c>
      <c r="AN33" s="134">
        <v>11.54</v>
      </c>
      <c r="AO33" s="4"/>
      <c r="AP33" s="4"/>
      <c r="AQ33" s="4"/>
      <c r="AR33" s="4"/>
      <c r="AS33" s="4"/>
      <c r="AT33" s="187"/>
      <c r="AU33" s="4"/>
    </row>
    <row r="34" spans="2:47" x14ac:dyDescent="0.2">
      <c r="B34" s="178" t="s">
        <v>1327</v>
      </c>
      <c r="C34" s="249">
        <v>10.3</v>
      </c>
      <c r="D34" s="126">
        <v>0</v>
      </c>
      <c r="E34" s="127">
        <v>0</v>
      </c>
      <c r="F34" s="127">
        <v>0</v>
      </c>
      <c r="G34" s="127">
        <v>0</v>
      </c>
      <c r="H34" s="127">
        <v>0</v>
      </c>
      <c r="I34" s="127">
        <v>0</v>
      </c>
      <c r="J34" s="127">
        <v>0</v>
      </c>
      <c r="K34" s="127">
        <v>1</v>
      </c>
      <c r="L34" s="127">
        <v>0</v>
      </c>
      <c r="M34" s="127">
        <v>0</v>
      </c>
      <c r="N34" s="127">
        <v>0</v>
      </c>
      <c r="O34" s="127">
        <v>0</v>
      </c>
      <c r="P34" s="127" t="s">
        <v>1288</v>
      </c>
      <c r="Q34" s="127" t="s">
        <v>1288</v>
      </c>
      <c r="R34" s="127" t="s">
        <v>1288</v>
      </c>
      <c r="S34" s="127">
        <v>0</v>
      </c>
      <c r="T34" s="127">
        <v>0</v>
      </c>
      <c r="U34" s="127">
        <v>1</v>
      </c>
      <c r="V34" s="127">
        <v>0</v>
      </c>
      <c r="W34" s="127">
        <v>0</v>
      </c>
      <c r="X34" s="130">
        <v>0</v>
      </c>
      <c r="Y34" s="131" t="s">
        <v>776</v>
      </c>
      <c r="Z34" s="132" t="s">
        <v>782</v>
      </c>
      <c r="AA34" s="132" t="s">
        <v>776</v>
      </c>
      <c r="AB34" s="131" t="s">
        <v>782</v>
      </c>
      <c r="AC34" s="126" t="s">
        <v>1288</v>
      </c>
      <c r="AD34" s="127" t="s">
        <v>1288</v>
      </c>
      <c r="AE34" s="136" t="s">
        <v>1288</v>
      </c>
      <c r="AF34" s="128" t="s">
        <v>1288</v>
      </c>
      <c r="AG34" s="133">
        <v>0</v>
      </c>
      <c r="AH34" s="133">
        <v>0</v>
      </c>
      <c r="AI34" s="133">
        <v>0</v>
      </c>
      <c r="AJ34" s="133">
        <v>0.01</v>
      </c>
      <c r="AK34" s="133">
        <v>0</v>
      </c>
      <c r="AL34" s="133">
        <v>0</v>
      </c>
      <c r="AM34" s="133">
        <v>0</v>
      </c>
      <c r="AN34" s="134">
        <v>0</v>
      </c>
      <c r="AO34" s="4"/>
      <c r="AP34" s="4"/>
      <c r="AQ34" s="4"/>
      <c r="AR34" s="4"/>
      <c r="AS34" s="4"/>
      <c r="AT34" s="187"/>
      <c r="AU34" s="4"/>
    </row>
    <row r="35" spans="2:47" x14ac:dyDescent="0.2">
      <c r="B35" s="178" t="s">
        <v>1328</v>
      </c>
      <c r="C35" s="249">
        <v>10.5</v>
      </c>
      <c r="D35" s="126">
        <v>0</v>
      </c>
      <c r="E35" s="127">
        <v>0</v>
      </c>
      <c r="F35" s="127">
        <v>0</v>
      </c>
      <c r="G35" s="127">
        <v>0</v>
      </c>
      <c r="H35" s="127">
        <v>0</v>
      </c>
      <c r="I35" s="127">
        <v>0</v>
      </c>
      <c r="J35" s="127">
        <v>0</v>
      </c>
      <c r="K35" s="127">
        <v>0</v>
      </c>
      <c r="L35" s="127">
        <v>0</v>
      </c>
      <c r="M35" s="127">
        <v>0</v>
      </c>
      <c r="N35" s="127">
        <v>0</v>
      </c>
      <c r="O35" s="127">
        <v>0</v>
      </c>
      <c r="P35" s="127" t="s">
        <v>1288</v>
      </c>
      <c r="Q35" s="127" t="s">
        <v>1288</v>
      </c>
      <c r="R35" s="127" t="s">
        <v>1288</v>
      </c>
      <c r="S35" s="127">
        <v>0</v>
      </c>
      <c r="T35" s="127">
        <v>0</v>
      </c>
      <c r="U35" s="127">
        <v>0</v>
      </c>
      <c r="V35" s="127">
        <v>0</v>
      </c>
      <c r="W35" s="127">
        <v>0</v>
      </c>
      <c r="X35" s="130">
        <v>0</v>
      </c>
      <c r="Y35" s="131" t="s">
        <v>776</v>
      </c>
      <c r="Z35" s="132" t="s">
        <v>776</v>
      </c>
      <c r="AA35" s="132" t="s">
        <v>776</v>
      </c>
      <c r="AB35" s="131" t="s">
        <v>776</v>
      </c>
      <c r="AC35" s="126" t="s">
        <v>1288</v>
      </c>
      <c r="AD35" s="127" t="s">
        <v>1288</v>
      </c>
      <c r="AE35" s="136" t="s">
        <v>1288</v>
      </c>
      <c r="AF35" s="128" t="s">
        <v>1288</v>
      </c>
      <c r="AG35" s="133">
        <v>0</v>
      </c>
      <c r="AH35" s="133">
        <v>0</v>
      </c>
      <c r="AI35" s="133">
        <v>0</v>
      </c>
      <c r="AJ35" s="133">
        <v>0</v>
      </c>
      <c r="AK35" s="133">
        <v>0</v>
      </c>
      <c r="AL35" s="133">
        <v>0</v>
      </c>
      <c r="AM35" s="133">
        <v>0</v>
      </c>
      <c r="AN35" s="134">
        <v>0</v>
      </c>
      <c r="AO35" s="4"/>
      <c r="AP35" s="4"/>
      <c r="AQ35" s="4"/>
      <c r="AR35" s="4"/>
      <c r="AS35" s="4"/>
      <c r="AT35" s="187"/>
      <c r="AU35" s="4"/>
    </row>
    <row r="36" spans="2:47" x14ac:dyDescent="0.2">
      <c r="B36" s="178" t="s">
        <v>1330</v>
      </c>
      <c r="C36" s="249">
        <v>10.4</v>
      </c>
      <c r="D36" s="126">
        <v>0</v>
      </c>
      <c r="E36" s="127">
        <v>0</v>
      </c>
      <c r="F36" s="127">
        <v>0</v>
      </c>
      <c r="G36" s="127">
        <v>0</v>
      </c>
      <c r="H36" s="127">
        <v>0</v>
      </c>
      <c r="I36" s="127">
        <v>0</v>
      </c>
      <c r="J36" s="127">
        <v>0</v>
      </c>
      <c r="K36" s="127">
        <v>0</v>
      </c>
      <c r="L36" s="127">
        <v>0</v>
      </c>
      <c r="M36" s="127">
        <v>0</v>
      </c>
      <c r="N36" s="127">
        <v>0</v>
      </c>
      <c r="O36" s="127">
        <v>0</v>
      </c>
      <c r="P36" s="127" t="s">
        <v>1288</v>
      </c>
      <c r="Q36" s="127" t="s">
        <v>1288</v>
      </c>
      <c r="R36" s="127" t="s">
        <v>1288</v>
      </c>
      <c r="S36" s="127">
        <v>0</v>
      </c>
      <c r="T36" s="127">
        <v>0</v>
      </c>
      <c r="U36" s="127">
        <v>0</v>
      </c>
      <c r="V36" s="127">
        <v>0</v>
      </c>
      <c r="W36" s="127">
        <v>0</v>
      </c>
      <c r="X36" s="130">
        <v>0</v>
      </c>
      <c r="Y36" s="131" t="s">
        <v>776</v>
      </c>
      <c r="Z36" s="132" t="s">
        <v>776</v>
      </c>
      <c r="AA36" s="132" t="s">
        <v>776</v>
      </c>
      <c r="AB36" s="131" t="s">
        <v>776</v>
      </c>
      <c r="AC36" s="126" t="s">
        <v>1288</v>
      </c>
      <c r="AD36" s="127" t="s">
        <v>1288</v>
      </c>
      <c r="AE36" s="136" t="s">
        <v>1288</v>
      </c>
      <c r="AF36" s="128" t="s">
        <v>1288</v>
      </c>
      <c r="AG36" s="133">
        <v>0</v>
      </c>
      <c r="AH36" s="133">
        <v>0</v>
      </c>
      <c r="AI36" s="133">
        <v>0</v>
      </c>
      <c r="AJ36" s="133">
        <v>0</v>
      </c>
      <c r="AK36" s="133">
        <v>0</v>
      </c>
      <c r="AL36" s="133">
        <v>0</v>
      </c>
      <c r="AM36" s="133">
        <v>0</v>
      </c>
      <c r="AN36" s="134">
        <v>0</v>
      </c>
      <c r="AO36" s="4"/>
      <c r="AP36" s="4"/>
      <c r="AQ36" s="4"/>
      <c r="AR36" s="4"/>
      <c r="AS36" s="4"/>
      <c r="AT36" s="187"/>
      <c r="AU36" s="4"/>
    </row>
    <row r="37" spans="2:47" x14ac:dyDescent="0.2">
      <c r="B37" s="178" t="s">
        <v>1331</v>
      </c>
      <c r="C37" s="249">
        <v>10.8</v>
      </c>
      <c r="D37" s="126">
        <v>0</v>
      </c>
      <c r="E37" s="127">
        <v>0</v>
      </c>
      <c r="F37" s="127">
        <v>0</v>
      </c>
      <c r="G37" s="127">
        <v>0</v>
      </c>
      <c r="H37" s="127">
        <v>0</v>
      </c>
      <c r="I37" s="127">
        <v>0</v>
      </c>
      <c r="J37" s="127">
        <v>0</v>
      </c>
      <c r="K37" s="127">
        <v>0</v>
      </c>
      <c r="L37" s="127">
        <v>0</v>
      </c>
      <c r="M37" s="127">
        <v>0</v>
      </c>
      <c r="N37" s="127">
        <v>0</v>
      </c>
      <c r="O37" s="127">
        <v>0</v>
      </c>
      <c r="P37" s="127" t="s">
        <v>1288</v>
      </c>
      <c r="Q37" s="127" t="s">
        <v>1288</v>
      </c>
      <c r="R37" s="127" t="s">
        <v>1288</v>
      </c>
      <c r="S37" s="127">
        <v>0</v>
      </c>
      <c r="T37" s="127">
        <v>0</v>
      </c>
      <c r="U37" s="127">
        <v>0</v>
      </c>
      <c r="V37" s="127">
        <v>0</v>
      </c>
      <c r="W37" s="127">
        <v>0</v>
      </c>
      <c r="X37" s="130">
        <v>0</v>
      </c>
      <c r="Y37" s="131" t="s">
        <v>776</v>
      </c>
      <c r="Z37" s="132" t="s">
        <v>776</v>
      </c>
      <c r="AA37" s="132" t="s">
        <v>776</v>
      </c>
      <c r="AB37" s="131" t="s">
        <v>776</v>
      </c>
      <c r="AC37" s="126" t="s">
        <v>1288</v>
      </c>
      <c r="AD37" s="127" t="s">
        <v>1288</v>
      </c>
      <c r="AE37" s="136" t="s">
        <v>1288</v>
      </c>
      <c r="AF37" s="128" t="s">
        <v>1288</v>
      </c>
      <c r="AG37" s="133">
        <v>0</v>
      </c>
      <c r="AH37" s="133">
        <v>0</v>
      </c>
      <c r="AI37" s="133">
        <v>0</v>
      </c>
      <c r="AJ37" s="133">
        <v>0</v>
      </c>
      <c r="AK37" s="133">
        <v>0</v>
      </c>
      <c r="AL37" s="133">
        <v>0</v>
      </c>
      <c r="AM37" s="133">
        <v>0</v>
      </c>
      <c r="AN37" s="134">
        <v>0</v>
      </c>
      <c r="AO37" s="4"/>
      <c r="AP37" s="4"/>
      <c r="AQ37" s="4"/>
      <c r="AR37" s="4"/>
      <c r="AS37" s="4"/>
      <c r="AT37" s="187"/>
      <c r="AU37" s="4"/>
    </row>
    <row r="38" spans="2:47" x14ac:dyDescent="0.2">
      <c r="B38" s="178" t="s">
        <v>1332</v>
      </c>
      <c r="C38" s="249">
        <v>10.3</v>
      </c>
      <c r="D38" s="126">
        <v>0</v>
      </c>
      <c r="E38" s="127">
        <v>0</v>
      </c>
      <c r="F38" s="127">
        <v>0</v>
      </c>
      <c r="G38" s="127">
        <v>0</v>
      </c>
      <c r="H38" s="127">
        <v>0</v>
      </c>
      <c r="I38" s="127">
        <v>0</v>
      </c>
      <c r="J38" s="127">
        <v>0</v>
      </c>
      <c r="K38" s="127">
        <v>0</v>
      </c>
      <c r="L38" s="127">
        <v>0</v>
      </c>
      <c r="M38" s="127">
        <v>0</v>
      </c>
      <c r="N38" s="127">
        <v>0</v>
      </c>
      <c r="O38" s="127">
        <v>0</v>
      </c>
      <c r="P38" s="127" t="s">
        <v>1288</v>
      </c>
      <c r="Q38" s="127" t="s">
        <v>1288</v>
      </c>
      <c r="R38" s="127" t="s">
        <v>1288</v>
      </c>
      <c r="S38" s="127">
        <v>0</v>
      </c>
      <c r="T38" s="127">
        <v>0</v>
      </c>
      <c r="U38" s="127">
        <v>0</v>
      </c>
      <c r="V38" s="127">
        <v>0</v>
      </c>
      <c r="W38" s="127">
        <v>0</v>
      </c>
      <c r="X38" s="130">
        <v>0</v>
      </c>
      <c r="Y38" s="131" t="s">
        <v>776</v>
      </c>
      <c r="Z38" s="132" t="s">
        <v>776</v>
      </c>
      <c r="AA38" s="132" t="s">
        <v>776</v>
      </c>
      <c r="AB38" s="131" t="s">
        <v>776</v>
      </c>
      <c r="AC38" s="126" t="s">
        <v>1288</v>
      </c>
      <c r="AD38" s="127" t="s">
        <v>1288</v>
      </c>
      <c r="AE38" s="136" t="s">
        <v>1288</v>
      </c>
      <c r="AF38" s="128" t="s">
        <v>1288</v>
      </c>
      <c r="AG38" s="133">
        <v>0</v>
      </c>
      <c r="AH38" s="133">
        <v>0</v>
      </c>
      <c r="AI38" s="133">
        <v>0</v>
      </c>
      <c r="AJ38" s="133">
        <v>0</v>
      </c>
      <c r="AK38" s="133">
        <v>0</v>
      </c>
      <c r="AL38" s="133">
        <v>0</v>
      </c>
      <c r="AM38" s="133">
        <v>0</v>
      </c>
      <c r="AN38" s="134">
        <v>0</v>
      </c>
      <c r="AO38" s="4"/>
      <c r="AP38" s="4"/>
      <c r="AQ38" s="4"/>
      <c r="AR38" s="4"/>
      <c r="AS38" s="4"/>
      <c r="AT38" s="187"/>
      <c r="AU38" s="4"/>
    </row>
    <row r="39" spans="2:47" x14ac:dyDescent="0.2">
      <c r="B39" s="178" t="s">
        <v>1334</v>
      </c>
      <c r="C39" s="249">
        <v>10.7</v>
      </c>
      <c r="D39" s="126">
        <v>0</v>
      </c>
      <c r="E39" s="127">
        <v>0</v>
      </c>
      <c r="F39" s="127">
        <v>0</v>
      </c>
      <c r="G39" s="127">
        <v>0</v>
      </c>
      <c r="H39" s="127">
        <v>0</v>
      </c>
      <c r="I39" s="127">
        <v>0</v>
      </c>
      <c r="J39" s="127">
        <v>0</v>
      </c>
      <c r="K39" s="127">
        <v>0</v>
      </c>
      <c r="L39" s="127">
        <v>0</v>
      </c>
      <c r="M39" s="127">
        <v>0</v>
      </c>
      <c r="N39" s="127">
        <v>0</v>
      </c>
      <c r="O39" s="127">
        <v>0</v>
      </c>
      <c r="P39" s="127" t="s">
        <v>1288</v>
      </c>
      <c r="Q39" s="127" t="s">
        <v>1288</v>
      </c>
      <c r="R39" s="127" t="s">
        <v>1288</v>
      </c>
      <c r="S39" s="127">
        <v>0</v>
      </c>
      <c r="T39" s="127">
        <v>0</v>
      </c>
      <c r="U39" s="127">
        <v>0</v>
      </c>
      <c r="V39" s="127">
        <v>0</v>
      </c>
      <c r="W39" s="127">
        <v>0</v>
      </c>
      <c r="X39" s="130">
        <v>0</v>
      </c>
      <c r="Y39" s="131" t="s">
        <v>776</v>
      </c>
      <c r="Z39" s="132" t="s">
        <v>776</v>
      </c>
      <c r="AA39" s="132" t="s">
        <v>776</v>
      </c>
      <c r="AB39" s="131" t="s">
        <v>776</v>
      </c>
      <c r="AC39" s="126" t="s">
        <v>1288</v>
      </c>
      <c r="AD39" s="127" t="s">
        <v>1288</v>
      </c>
      <c r="AE39" s="136" t="s">
        <v>1288</v>
      </c>
      <c r="AF39" s="128" t="s">
        <v>1288</v>
      </c>
      <c r="AG39" s="133">
        <v>0</v>
      </c>
      <c r="AH39" s="133">
        <v>0</v>
      </c>
      <c r="AI39" s="133">
        <v>0</v>
      </c>
      <c r="AJ39" s="133">
        <v>0</v>
      </c>
      <c r="AK39" s="133">
        <v>0</v>
      </c>
      <c r="AL39" s="133">
        <v>0</v>
      </c>
      <c r="AM39" s="133">
        <v>0</v>
      </c>
      <c r="AN39" s="134">
        <v>0</v>
      </c>
      <c r="AO39" s="4"/>
      <c r="AP39" s="4"/>
      <c r="AQ39" s="4"/>
      <c r="AR39" s="4"/>
      <c r="AS39" s="4"/>
      <c r="AT39" s="187"/>
      <c r="AU39" s="4"/>
    </row>
    <row r="40" spans="2:47" x14ac:dyDescent="0.2">
      <c r="B40" s="178" t="s">
        <v>1336</v>
      </c>
      <c r="C40" s="249">
        <v>10.199999999999999</v>
      </c>
      <c r="D40" s="126">
        <v>0</v>
      </c>
      <c r="E40" s="127">
        <v>0</v>
      </c>
      <c r="F40" s="127">
        <v>0</v>
      </c>
      <c r="G40" s="127">
        <v>1</v>
      </c>
      <c r="H40" s="127">
        <v>0</v>
      </c>
      <c r="I40" s="127">
        <v>0</v>
      </c>
      <c r="J40" s="127">
        <v>0</v>
      </c>
      <c r="K40" s="127">
        <v>0</v>
      </c>
      <c r="L40" s="127">
        <v>0</v>
      </c>
      <c r="M40" s="127">
        <v>0</v>
      </c>
      <c r="N40" s="127">
        <v>0</v>
      </c>
      <c r="O40" s="127">
        <v>0</v>
      </c>
      <c r="P40" s="127" t="s">
        <v>1288</v>
      </c>
      <c r="Q40" s="127" t="s">
        <v>1288</v>
      </c>
      <c r="R40" s="127">
        <v>1</v>
      </c>
      <c r="S40" s="127">
        <v>0</v>
      </c>
      <c r="T40" s="127">
        <v>0</v>
      </c>
      <c r="U40" s="127">
        <v>0</v>
      </c>
      <c r="V40" s="127">
        <v>0</v>
      </c>
      <c r="W40" s="127">
        <v>0</v>
      </c>
      <c r="X40" s="130">
        <v>0</v>
      </c>
      <c r="Y40" s="131" t="s">
        <v>782</v>
      </c>
      <c r="Z40" s="132" t="s">
        <v>776</v>
      </c>
      <c r="AA40" s="132" t="s">
        <v>776</v>
      </c>
      <c r="AB40" s="131" t="s">
        <v>782</v>
      </c>
      <c r="AC40" s="126" t="s">
        <v>1288</v>
      </c>
      <c r="AD40" s="127" t="s">
        <v>1288</v>
      </c>
      <c r="AE40" s="136" t="s">
        <v>1288</v>
      </c>
      <c r="AF40" s="128">
        <v>10.199999999999999</v>
      </c>
      <c r="AG40" s="133">
        <v>0</v>
      </c>
      <c r="AH40" s="133">
        <v>0</v>
      </c>
      <c r="AI40" s="133">
        <v>0</v>
      </c>
      <c r="AJ40" s="133">
        <v>0</v>
      </c>
      <c r="AK40" s="133">
        <v>0</v>
      </c>
      <c r="AL40" s="133">
        <v>0</v>
      </c>
      <c r="AM40" s="133">
        <v>0</v>
      </c>
      <c r="AN40" s="134">
        <v>0</v>
      </c>
      <c r="AO40" s="4"/>
      <c r="AP40" s="4"/>
      <c r="AQ40" s="4"/>
      <c r="AR40" s="4"/>
      <c r="AS40" s="4"/>
      <c r="AT40" s="187"/>
      <c r="AU40" s="4"/>
    </row>
    <row r="41" spans="2:47" x14ac:dyDescent="0.2">
      <c r="B41" s="178" t="s">
        <v>1339</v>
      </c>
      <c r="C41" s="249">
        <v>10.6</v>
      </c>
      <c r="D41" s="126">
        <v>0</v>
      </c>
      <c r="E41" s="127">
        <v>0</v>
      </c>
      <c r="F41" s="127">
        <v>0</v>
      </c>
      <c r="G41" s="127">
        <v>2</v>
      </c>
      <c r="H41" s="127">
        <v>0</v>
      </c>
      <c r="I41" s="127">
        <v>0</v>
      </c>
      <c r="J41" s="127">
        <v>0</v>
      </c>
      <c r="K41" s="127">
        <v>0</v>
      </c>
      <c r="L41" s="127">
        <v>0</v>
      </c>
      <c r="M41" s="127">
        <v>0</v>
      </c>
      <c r="N41" s="127">
        <v>0</v>
      </c>
      <c r="O41" s="127">
        <v>0</v>
      </c>
      <c r="P41" s="127" t="s">
        <v>1288</v>
      </c>
      <c r="Q41" s="127" t="s">
        <v>1288</v>
      </c>
      <c r="R41" s="127">
        <v>1</v>
      </c>
      <c r="S41" s="127">
        <v>0</v>
      </c>
      <c r="T41" s="127">
        <v>0</v>
      </c>
      <c r="U41" s="127">
        <v>0</v>
      </c>
      <c r="V41" s="127">
        <v>0</v>
      </c>
      <c r="W41" s="127">
        <v>0</v>
      </c>
      <c r="X41" s="130">
        <v>0</v>
      </c>
      <c r="Y41" s="131" t="s">
        <v>782</v>
      </c>
      <c r="Z41" s="132" t="s">
        <v>776</v>
      </c>
      <c r="AA41" s="132" t="s">
        <v>776</v>
      </c>
      <c r="AB41" s="131" t="s">
        <v>782</v>
      </c>
      <c r="AC41" s="126" t="s">
        <v>1288</v>
      </c>
      <c r="AD41" s="127" t="s">
        <v>1288</v>
      </c>
      <c r="AE41" s="136" t="s">
        <v>1288</v>
      </c>
      <c r="AF41" s="128">
        <v>10.6</v>
      </c>
      <c r="AG41" s="133">
        <v>0</v>
      </c>
      <c r="AH41" s="133">
        <v>0</v>
      </c>
      <c r="AI41" s="133">
        <v>0</v>
      </c>
      <c r="AJ41" s="133">
        <v>0</v>
      </c>
      <c r="AK41" s="133">
        <v>0</v>
      </c>
      <c r="AL41" s="133">
        <v>0</v>
      </c>
      <c r="AM41" s="133">
        <v>0</v>
      </c>
      <c r="AN41" s="134">
        <v>0</v>
      </c>
      <c r="AO41" s="4"/>
      <c r="AP41" s="4"/>
      <c r="AQ41" s="4"/>
      <c r="AR41" s="4"/>
      <c r="AS41" s="4"/>
      <c r="AT41" s="187"/>
      <c r="AU41" s="4"/>
    </row>
    <row r="42" spans="2:47" x14ac:dyDescent="0.2">
      <c r="B42" s="178" t="s">
        <v>1342</v>
      </c>
      <c r="C42" s="249">
        <v>10.9</v>
      </c>
      <c r="D42" s="126">
        <v>0</v>
      </c>
      <c r="E42" s="127">
        <v>0</v>
      </c>
      <c r="F42" s="127">
        <v>0</v>
      </c>
      <c r="G42" s="127">
        <v>0</v>
      </c>
      <c r="H42" s="127">
        <v>0</v>
      </c>
      <c r="I42" s="127">
        <v>0</v>
      </c>
      <c r="J42" s="127">
        <v>0</v>
      </c>
      <c r="K42" s="127">
        <v>0</v>
      </c>
      <c r="L42" s="127">
        <v>0</v>
      </c>
      <c r="M42" s="127">
        <v>0</v>
      </c>
      <c r="N42" s="127">
        <v>0</v>
      </c>
      <c r="O42" s="127">
        <v>0</v>
      </c>
      <c r="P42" s="127" t="s">
        <v>1288</v>
      </c>
      <c r="Q42" s="127" t="s">
        <v>1288</v>
      </c>
      <c r="R42" s="127" t="s">
        <v>1288</v>
      </c>
      <c r="S42" s="127">
        <v>0</v>
      </c>
      <c r="T42" s="127">
        <v>0</v>
      </c>
      <c r="U42" s="127">
        <v>0</v>
      </c>
      <c r="V42" s="127">
        <v>0</v>
      </c>
      <c r="W42" s="127">
        <v>0</v>
      </c>
      <c r="X42" s="130">
        <v>0</v>
      </c>
      <c r="Y42" s="131" t="s">
        <v>776</v>
      </c>
      <c r="Z42" s="132" t="s">
        <v>776</v>
      </c>
      <c r="AA42" s="132" t="s">
        <v>776</v>
      </c>
      <c r="AB42" s="131" t="s">
        <v>776</v>
      </c>
      <c r="AC42" s="126" t="s">
        <v>1288</v>
      </c>
      <c r="AD42" s="127" t="s">
        <v>1288</v>
      </c>
      <c r="AE42" s="136" t="s">
        <v>1288</v>
      </c>
      <c r="AF42" s="128" t="s">
        <v>1288</v>
      </c>
      <c r="AG42" s="133">
        <v>0</v>
      </c>
      <c r="AH42" s="133">
        <v>0</v>
      </c>
      <c r="AI42" s="133">
        <v>0</v>
      </c>
      <c r="AJ42" s="133">
        <v>0</v>
      </c>
      <c r="AK42" s="133">
        <v>0</v>
      </c>
      <c r="AL42" s="133">
        <v>0</v>
      </c>
      <c r="AM42" s="133">
        <v>0</v>
      </c>
      <c r="AN42" s="134">
        <v>0</v>
      </c>
      <c r="AO42" s="4"/>
      <c r="AP42" s="4"/>
      <c r="AQ42" s="4"/>
      <c r="AR42" s="4"/>
      <c r="AS42" s="4"/>
      <c r="AT42" s="187"/>
      <c r="AU42" s="4"/>
    </row>
    <row r="43" spans="2:47" x14ac:dyDescent="0.2">
      <c r="B43" s="178" t="s">
        <v>1343</v>
      </c>
      <c r="C43" s="249">
        <v>10.4</v>
      </c>
      <c r="D43" s="126">
        <v>0</v>
      </c>
      <c r="E43" s="127">
        <v>0</v>
      </c>
      <c r="F43" s="127">
        <v>0</v>
      </c>
      <c r="G43" s="127">
        <v>0</v>
      </c>
      <c r="H43" s="127">
        <v>0</v>
      </c>
      <c r="I43" s="127">
        <v>0</v>
      </c>
      <c r="J43" s="127">
        <v>0</v>
      </c>
      <c r="K43" s="127">
        <v>0</v>
      </c>
      <c r="L43" s="127">
        <v>0</v>
      </c>
      <c r="M43" s="127">
        <v>0</v>
      </c>
      <c r="N43" s="127">
        <v>0</v>
      </c>
      <c r="O43" s="127">
        <v>0</v>
      </c>
      <c r="P43" s="127" t="s">
        <v>1288</v>
      </c>
      <c r="Q43" s="127" t="s">
        <v>1288</v>
      </c>
      <c r="R43" s="127" t="s">
        <v>1288</v>
      </c>
      <c r="S43" s="127">
        <v>0</v>
      </c>
      <c r="T43" s="127">
        <v>0</v>
      </c>
      <c r="U43" s="127">
        <v>0</v>
      </c>
      <c r="V43" s="127">
        <v>0</v>
      </c>
      <c r="W43" s="127">
        <v>0</v>
      </c>
      <c r="X43" s="130">
        <v>0</v>
      </c>
      <c r="Y43" s="131" t="s">
        <v>776</v>
      </c>
      <c r="Z43" s="132" t="s">
        <v>776</v>
      </c>
      <c r="AA43" s="132" t="s">
        <v>776</v>
      </c>
      <c r="AB43" s="131" t="s">
        <v>776</v>
      </c>
      <c r="AC43" s="126" t="s">
        <v>1288</v>
      </c>
      <c r="AD43" s="127" t="s">
        <v>1288</v>
      </c>
      <c r="AE43" s="136" t="s">
        <v>1288</v>
      </c>
      <c r="AF43" s="128" t="s">
        <v>1288</v>
      </c>
      <c r="AG43" s="133">
        <v>0</v>
      </c>
      <c r="AH43" s="133">
        <v>0</v>
      </c>
      <c r="AI43" s="133">
        <v>0</v>
      </c>
      <c r="AJ43" s="133">
        <v>0</v>
      </c>
      <c r="AK43" s="133">
        <v>0</v>
      </c>
      <c r="AL43" s="133">
        <v>0</v>
      </c>
      <c r="AM43" s="133">
        <v>0</v>
      </c>
      <c r="AN43" s="134">
        <v>0</v>
      </c>
      <c r="AO43" s="4"/>
      <c r="AP43" s="4"/>
      <c r="AQ43" s="4"/>
      <c r="AR43" s="4"/>
      <c r="AS43" s="4"/>
      <c r="AT43" s="187"/>
      <c r="AU43" s="4"/>
    </row>
    <row r="44" spans="2:47" x14ac:dyDescent="0.2">
      <c r="B44" s="178" t="s">
        <v>1344</v>
      </c>
      <c r="C44" s="249">
        <v>10.3</v>
      </c>
      <c r="D44" s="126">
        <v>0</v>
      </c>
      <c r="E44" s="127">
        <v>0</v>
      </c>
      <c r="F44" s="127">
        <v>0</v>
      </c>
      <c r="G44" s="127">
        <v>0</v>
      </c>
      <c r="H44" s="127">
        <v>0</v>
      </c>
      <c r="I44" s="127">
        <v>0</v>
      </c>
      <c r="J44" s="127">
        <v>0</v>
      </c>
      <c r="K44" s="127">
        <v>0</v>
      </c>
      <c r="L44" s="127">
        <v>0</v>
      </c>
      <c r="M44" s="127">
        <v>0</v>
      </c>
      <c r="N44" s="127">
        <v>0</v>
      </c>
      <c r="O44" s="127">
        <v>0</v>
      </c>
      <c r="P44" s="127" t="s">
        <v>1288</v>
      </c>
      <c r="Q44" s="127" t="s">
        <v>1288</v>
      </c>
      <c r="R44" s="127" t="s">
        <v>1288</v>
      </c>
      <c r="S44" s="127">
        <v>0</v>
      </c>
      <c r="T44" s="127">
        <v>0</v>
      </c>
      <c r="U44" s="127">
        <v>0</v>
      </c>
      <c r="V44" s="127">
        <v>0</v>
      </c>
      <c r="W44" s="127">
        <v>0</v>
      </c>
      <c r="X44" s="130">
        <v>0</v>
      </c>
      <c r="Y44" s="131" t="s">
        <v>776</v>
      </c>
      <c r="Z44" s="132" t="s">
        <v>776</v>
      </c>
      <c r="AA44" s="132" t="s">
        <v>776</v>
      </c>
      <c r="AB44" s="131" t="s">
        <v>776</v>
      </c>
      <c r="AC44" s="126" t="s">
        <v>1288</v>
      </c>
      <c r="AD44" s="127" t="s">
        <v>1288</v>
      </c>
      <c r="AE44" s="136" t="s">
        <v>1288</v>
      </c>
      <c r="AF44" s="128" t="s">
        <v>1288</v>
      </c>
      <c r="AG44" s="133">
        <v>0</v>
      </c>
      <c r="AH44" s="133">
        <v>0</v>
      </c>
      <c r="AI44" s="133">
        <v>0</v>
      </c>
      <c r="AJ44" s="133">
        <v>0</v>
      </c>
      <c r="AK44" s="133">
        <v>0</v>
      </c>
      <c r="AL44" s="133">
        <v>0</v>
      </c>
      <c r="AM44" s="133">
        <v>0</v>
      </c>
      <c r="AN44" s="134">
        <v>0</v>
      </c>
      <c r="AO44" s="4"/>
      <c r="AP44" s="4"/>
      <c r="AQ44" s="4"/>
      <c r="AR44" s="4"/>
      <c r="AS44" s="4"/>
      <c r="AT44" s="187"/>
      <c r="AU44" s="4"/>
    </row>
    <row r="45" spans="2:47" x14ac:dyDescent="0.2">
      <c r="B45" s="178" t="s">
        <v>1345</v>
      </c>
      <c r="C45" s="249">
        <v>10.4</v>
      </c>
      <c r="D45" s="126">
        <v>0</v>
      </c>
      <c r="E45" s="127">
        <v>0</v>
      </c>
      <c r="F45" s="127">
        <v>0</v>
      </c>
      <c r="G45" s="127">
        <v>0</v>
      </c>
      <c r="H45" s="127">
        <v>0</v>
      </c>
      <c r="I45" s="127">
        <v>0</v>
      </c>
      <c r="J45" s="127">
        <v>0</v>
      </c>
      <c r="K45" s="127">
        <v>0</v>
      </c>
      <c r="L45" s="127">
        <v>0</v>
      </c>
      <c r="M45" s="127">
        <v>0</v>
      </c>
      <c r="N45" s="127">
        <v>0</v>
      </c>
      <c r="O45" s="127">
        <v>0</v>
      </c>
      <c r="P45" s="127" t="s">
        <v>1288</v>
      </c>
      <c r="Q45" s="127" t="s">
        <v>1288</v>
      </c>
      <c r="R45" s="127" t="s">
        <v>1288</v>
      </c>
      <c r="S45" s="127">
        <v>0</v>
      </c>
      <c r="T45" s="127">
        <v>0</v>
      </c>
      <c r="U45" s="127">
        <v>0</v>
      </c>
      <c r="V45" s="127">
        <v>0</v>
      </c>
      <c r="W45" s="127">
        <v>0</v>
      </c>
      <c r="X45" s="130">
        <v>0</v>
      </c>
      <c r="Y45" s="131" t="s">
        <v>776</v>
      </c>
      <c r="Z45" s="132" t="s">
        <v>776</v>
      </c>
      <c r="AA45" s="132" t="s">
        <v>776</v>
      </c>
      <c r="AB45" s="131" t="s">
        <v>776</v>
      </c>
      <c r="AC45" s="126" t="s">
        <v>1288</v>
      </c>
      <c r="AD45" s="127" t="s">
        <v>1288</v>
      </c>
      <c r="AE45" s="136" t="s">
        <v>1288</v>
      </c>
      <c r="AF45" s="128" t="s">
        <v>1288</v>
      </c>
      <c r="AG45" s="133">
        <v>0</v>
      </c>
      <c r="AH45" s="133">
        <v>0</v>
      </c>
      <c r="AI45" s="133">
        <v>0</v>
      </c>
      <c r="AJ45" s="133">
        <v>0</v>
      </c>
      <c r="AK45" s="133">
        <v>0</v>
      </c>
      <c r="AL45" s="133">
        <v>0</v>
      </c>
      <c r="AM45" s="133">
        <v>0</v>
      </c>
      <c r="AN45" s="134">
        <v>0</v>
      </c>
      <c r="AO45" s="4"/>
      <c r="AP45" s="4"/>
      <c r="AQ45" s="4"/>
      <c r="AR45" s="4"/>
      <c r="AS45" s="4"/>
      <c r="AT45" s="187"/>
      <c r="AU45" s="4"/>
    </row>
    <row r="46" spans="2:47" x14ac:dyDescent="0.2">
      <c r="B46" s="178" t="s">
        <v>1346</v>
      </c>
      <c r="C46" s="249">
        <v>10.4</v>
      </c>
      <c r="D46" s="126">
        <v>0</v>
      </c>
      <c r="E46" s="127">
        <v>0</v>
      </c>
      <c r="F46" s="127">
        <v>0</v>
      </c>
      <c r="G46" s="127">
        <v>0</v>
      </c>
      <c r="H46" s="127">
        <v>0</v>
      </c>
      <c r="I46" s="127">
        <v>0</v>
      </c>
      <c r="J46" s="127">
        <v>0</v>
      </c>
      <c r="K46" s="127">
        <v>0</v>
      </c>
      <c r="L46" s="127">
        <v>0</v>
      </c>
      <c r="M46" s="127">
        <v>0</v>
      </c>
      <c r="N46" s="127">
        <v>0</v>
      </c>
      <c r="O46" s="127">
        <v>1</v>
      </c>
      <c r="P46" s="127" t="s">
        <v>1288</v>
      </c>
      <c r="Q46" s="127" t="s">
        <v>1288</v>
      </c>
      <c r="R46" s="127" t="s">
        <v>1288</v>
      </c>
      <c r="S46" s="127">
        <v>0</v>
      </c>
      <c r="T46" s="127">
        <v>0</v>
      </c>
      <c r="U46" s="127">
        <v>0</v>
      </c>
      <c r="V46" s="127">
        <v>0</v>
      </c>
      <c r="W46" s="127">
        <v>0</v>
      </c>
      <c r="X46" s="130">
        <v>1</v>
      </c>
      <c r="Y46" s="131" t="s">
        <v>776</v>
      </c>
      <c r="Z46" s="132" t="s">
        <v>776</v>
      </c>
      <c r="AA46" s="132" t="s">
        <v>782</v>
      </c>
      <c r="AB46" s="131" t="s">
        <v>782</v>
      </c>
      <c r="AC46" s="126" t="s">
        <v>1288</v>
      </c>
      <c r="AD46" s="127" t="s">
        <v>1288</v>
      </c>
      <c r="AE46" s="136" t="s">
        <v>1288</v>
      </c>
      <c r="AF46" s="128" t="s">
        <v>1288</v>
      </c>
      <c r="AG46" s="133">
        <v>0</v>
      </c>
      <c r="AH46" s="133">
        <v>0</v>
      </c>
      <c r="AI46" s="133">
        <v>0</v>
      </c>
      <c r="AJ46" s="133">
        <v>0</v>
      </c>
      <c r="AK46" s="133">
        <v>0</v>
      </c>
      <c r="AL46" s="133">
        <v>0</v>
      </c>
      <c r="AM46" s="133">
        <v>0</v>
      </c>
      <c r="AN46" s="134">
        <v>2.65</v>
      </c>
      <c r="AO46" s="4"/>
      <c r="AP46" s="4"/>
      <c r="AQ46" s="4"/>
      <c r="AR46" s="4"/>
      <c r="AS46" s="4"/>
      <c r="AT46" s="187"/>
      <c r="AU46" s="4"/>
    </row>
    <row r="47" spans="2:47" x14ac:dyDescent="0.2">
      <c r="B47" s="178" t="s">
        <v>1347</v>
      </c>
      <c r="C47" s="249">
        <v>10.6</v>
      </c>
      <c r="D47" s="126">
        <v>0</v>
      </c>
      <c r="E47" s="127">
        <v>0</v>
      </c>
      <c r="F47" s="127">
        <v>0</v>
      </c>
      <c r="G47" s="127">
        <v>0</v>
      </c>
      <c r="H47" s="127">
        <v>0</v>
      </c>
      <c r="I47" s="127">
        <v>1</v>
      </c>
      <c r="J47" s="127">
        <v>0</v>
      </c>
      <c r="K47" s="127">
        <v>0</v>
      </c>
      <c r="L47" s="127">
        <v>0</v>
      </c>
      <c r="M47" s="127">
        <v>0</v>
      </c>
      <c r="N47" s="127">
        <v>0</v>
      </c>
      <c r="O47" s="127">
        <v>2</v>
      </c>
      <c r="P47" s="127" t="s">
        <v>1288</v>
      </c>
      <c r="Q47" s="127" t="s">
        <v>1288</v>
      </c>
      <c r="R47" s="127" t="s">
        <v>1288</v>
      </c>
      <c r="S47" s="127">
        <v>0</v>
      </c>
      <c r="T47" s="127">
        <v>1</v>
      </c>
      <c r="U47" s="127">
        <v>0</v>
      </c>
      <c r="V47" s="127">
        <v>0</v>
      </c>
      <c r="W47" s="127">
        <v>0</v>
      </c>
      <c r="X47" s="130">
        <v>2</v>
      </c>
      <c r="Y47" s="131" t="s">
        <v>776</v>
      </c>
      <c r="Z47" s="132" t="s">
        <v>62</v>
      </c>
      <c r="AA47" s="132" t="s">
        <v>782</v>
      </c>
      <c r="AB47" s="131" t="s">
        <v>62</v>
      </c>
      <c r="AC47" s="126" t="s">
        <v>1288</v>
      </c>
      <c r="AD47" s="127" t="s">
        <v>1288</v>
      </c>
      <c r="AE47" s="136" t="s">
        <v>1288</v>
      </c>
      <c r="AF47" s="128" t="s">
        <v>1288</v>
      </c>
      <c r="AG47" s="133">
        <v>0</v>
      </c>
      <c r="AH47" s="133">
        <v>7.4999999999999997E-3</v>
      </c>
      <c r="AI47" s="133">
        <v>0</v>
      </c>
      <c r="AJ47" s="133">
        <v>0</v>
      </c>
      <c r="AK47" s="133">
        <v>0</v>
      </c>
      <c r="AL47" s="133">
        <v>0</v>
      </c>
      <c r="AM47" s="133">
        <v>0</v>
      </c>
      <c r="AN47" s="134">
        <v>9.0399999999999991</v>
      </c>
      <c r="AO47" s="4"/>
      <c r="AP47" s="4"/>
      <c r="AQ47" s="4"/>
      <c r="AR47" s="4"/>
      <c r="AS47" s="4"/>
      <c r="AT47" s="187"/>
      <c r="AU47" s="4"/>
    </row>
    <row r="48" spans="2:47" x14ac:dyDescent="0.2">
      <c r="B48" s="178" t="s">
        <v>1349</v>
      </c>
      <c r="C48" s="249">
        <v>10.3</v>
      </c>
      <c r="D48" s="126">
        <v>0</v>
      </c>
      <c r="E48" s="127">
        <v>0</v>
      </c>
      <c r="F48" s="127">
        <v>0</v>
      </c>
      <c r="G48" s="127">
        <v>0</v>
      </c>
      <c r="H48" s="127">
        <v>0</v>
      </c>
      <c r="I48" s="127">
        <v>0</v>
      </c>
      <c r="J48" s="127">
        <v>0</v>
      </c>
      <c r="K48" s="127">
        <v>0</v>
      </c>
      <c r="L48" s="127">
        <v>0</v>
      </c>
      <c r="M48" s="127">
        <v>0</v>
      </c>
      <c r="N48" s="127">
        <v>0</v>
      </c>
      <c r="O48" s="127">
        <v>1</v>
      </c>
      <c r="P48" s="127" t="s">
        <v>1288</v>
      </c>
      <c r="Q48" s="127" t="s">
        <v>1288</v>
      </c>
      <c r="R48" s="127" t="s">
        <v>1288</v>
      </c>
      <c r="S48" s="127">
        <v>0</v>
      </c>
      <c r="T48" s="127">
        <v>0</v>
      </c>
      <c r="U48" s="127">
        <v>0</v>
      </c>
      <c r="V48" s="127">
        <v>0</v>
      </c>
      <c r="W48" s="127">
        <v>0</v>
      </c>
      <c r="X48" s="130">
        <v>1</v>
      </c>
      <c r="Y48" s="131" t="s">
        <v>776</v>
      </c>
      <c r="Z48" s="132" t="s">
        <v>776</v>
      </c>
      <c r="AA48" s="132" t="s">
        <v>782</v>
      </c>
      <c r="AB48" s="131" t="s">
        <v>782</v>
      </c>
      <c r="AC48" s="126" t="s">
        <v>1288</v>
      </c>
      <c r="AD48" s="127" t="s">
        <v>1288</v>
      </c>
      <c r="AE48" s="136" t="s">
        <v>1288</v>
      </c>
      <c r="AF48" s="128" t="s">
        <v>1288</v>
      </c>
      <c r="AG48" s="133">
        <v>0</v>
      </c>
      <c r="AH48" s="133">
        <v>0</v>
      </c>
      <c r="AI48" s="133">
        <v>0</v>
      </c>
      <c r="AJ48" s="133">
        <v>0</v>
      </c>
      <c r="AK48" s="133">
        <v>0</v>
      </c>
      <c r="AL48" s="133">
        <v>0</v>
      </c>
      <c r="AM48" s="133">
        <v>0</v>
      </c>
      <c r="AN48" s="134">
        <v>2.2999999999999998</v>
      </c>
      <c r="AO48" s="4"/>
      <c r="AP48" s="4"/>
      <c r="AQ48" s="4"/>
      <c r="AR48" s="4"/>
      <c r="AS48" s="4"/>
      <c r="AT48" s="187"/>
      <c r="AU48" s="4"/>
    </row>
    <row r="49" spans="2:47" x14ac:dyDescent="0.2">
      <c r="B49" s="178" t="s">
        <v>1350</v>
      </c>
      <c r="C49" s="249">
        <v>5.9</v>
      </c>
      <c r="D49" s="126">
        <v>0</v>
      </c>
      <c r="E49" s="127">
        <v>0</v>
      </c>
      <c r="F49" s="127">
        <v>0</v>
      </c>
      <c r="G49" s="127">
        <v>0</v>
      </c>
      <c r="H49" s="127">
        <v>0</v>
      </c>
      <c r="I49" s="127">
        <v>2</v>
      </c>
      <c r="J49" s="127">
        <v>0</v>
      </c>
      <c r="K49" s="127">
        <v>0</v>
      </c>
      <c r="L49" s="127">
        <v>0</v>
      </c>
      <c r="M49" s="127">
        <v>0</v>
      </c>
      <c r="N49" s="127">
        <v>0</v>
      </c>
      <c r="O49" s="127">
        <v>1</v>
      </c>
      <c r="P49" s="127" t="s">
        <v>1288</v>
      </c>
      <c r="Q49" s="127" t="s">
        <v>1288</v>
      </c>
      <c r="R49" s="127" t="s">
        <v>1288</v>
      </c>
      <c r="S49" s="127">
        <v>0</v>
      </c>
      <c r="T49" s="127">
        <v>2</v>
      </c>
      <c r="U49" s="127">
        <v>0</v>
      </c>
      <c r="V49" s="127">
        <v>0</v>
      </c>
      <c r="W49" s="127">
        <v>0</v>
      </c>
      <c r="X49" s="130">
        <v>1</v>
      </c>
      <c r="Y49" s="131" t="s">
        <v>776</v>
      </c>
      <c r="Z49" s="132" t="s">
        <v>62</v>
      </c>
      <c r="AA49" s="132" t="s">
        <v>782</v>
      </c>
      <c r="AB49" s="131" t="s">
        <v>62</v>
      </c>
      <c r="AC49" s="126" t="s">
        <v>1288</v>
      </c>
      <c r="AD49" s="127" t="s">
        <v>1288</v>
      </c>
      <c r="AE49" s="136" t="s">
        <v>1288</v>
      </c>
      <c r="AF49" s="128" t="s">
        <v>1288</v>
      </c>
      <c r="AG49" s="133">
        <v>0</v>
      </c>
      <c r="AH49" s="133">
        <v>0.1</v>
      </c>
      <c r="AI49" s="133">
        <v>0</v>
      </c>
      <c r="AJ49" s="133">
        <v>0</v>
      </c>
      <c r="AK49" s="133">
        <v>0</v>
      </c>
      <c r="AL49" s="133">
        <v>0</v>
      </c>
      <c r="AM49" s="133">
        <v>0</v>
      </c>
      <c r="AN49" s="134">
        <v>4.95</v>
      </c>
      <c r="AO49" s="4"/>
      <c r="AP49" s="4"/>
      <c r="AQ49" s="4"/>
      <c r="AR49" s="4"/>
      <c r="AS49" s="4"/>
      <c r="AT49" s="187"/>
      <c r="AU49" s="4"/>
    </row>
    <row r="50" spans="2:47" x14ac:dyDescent="0.2">
      <c r="B50" s="178" t="s">
        <v>1351</v>
      </c>
      <c r="C50" s="249">
        <v>6.2</v>
      </c>
      <c r="D50" s="126">
        <v>0</v>
      </c>
      <c r="E50" s="127">
        <v>0</v>
      </c>
      <c r="F50" s="127">
        <v>0</v>
      </c>
      <c r="G50" s="127">
        <v>0</v>
      </c>
      <c r="H50" s="127">
        <v>0</v>
      </c>
      <c r="I50" s="127">
        <v>0</v>
      </c>
      <c r="J50" s="127">
        <v>0</v>
      </c>
      <c r="K50" s="127">
        <v>0</v>
      </c>
      <c r="L50" s="127">
        <v>0</v>
      </c>
      <c r="M50" s="127">
        <v>0</v>
      </c>
      <c r="N50" s="127">
        <v>0</v>
      </c>
      <c r="O50" s="127">
        <v>1</v>
      </c>
      <c r="P50" s="127" t="s">
        <v>1288</v>
      </c>
      <c r="Q50" s="127" t="s">
        <v>1288</v>
      </c>
      <c r="R50" s="127" t="s">
        <v>1288</v>
      </c>
      <c r="S50" s="127">
        <v>0</v>
      </c>
      <c r="T50" s="127">
        <v>0</v>
      </c>
      <c r="U50" s="127">
        <v>0</v>
      </c>
      <c r="V50" s="127">
        <v>0</v>
      </c>
      <c r="W50" s="127">
        <v>0</v>
      </c>
      <c r="X50" s="130">
        <v>1</v>
      </c>
      <c r="Y50" s="131" t="s">
        <v>776</v>
      </c>
      <c r="Z50" s="132" t="s">
        <v>776</v>
      </c>
      <c r="AA50" s="132" t="s">
        <v>782</v>
      </c>
      <c r="AB50" s="131" t="s">
        <v>782</v>
      </c>
      <c r="AC50" s="126" t="s">
        <v>1288</v>
      </c>
      <c r="AD50" s="127" t="s">
        <v>1288</v>
      </c>
      <c r="AE50" s="136" t="s">
        <v>1288</v>
      </c>
      <c r="AF50" s="128" t="s">
        <v>1288</v>
      </c>
      <c r="AG50" s="133">
        <v>0</v>
      </c>
      <c r="AH50" s="133">
        <v>0</v>
      </c>
      <c r="AI50" s="133">
        <v>0</v>
      </c>
      <c r="AJ50" s="133">
        <v>0</v>
      </c>
      <c r="AK50" s="133">
        <v>0</v>
      </c>
      <c r="AL50" s="133">
        <v>0</v>
      </c>
      <c r="AM50" s="133">
        <v>0</v>
      </c>
      <c r="AN50" s="134">
        <v>4.8</v>
      </c>
      <c r="AO50" s="4"/>
      <c r="AP50" s="4"/>
      <c r="AQ50" s="4"/>
      <c r="AR50" s="4"/>
      <c r="AS50" s="4"/>
      <c r="AT50" s="187"/>
      <c r="AU50" s="4"/>
    </row>
    <row r="51" spans="2:47" x14ac:dyDescent="0.2">
      <c r="B51" s="178" t="s">
        <v>1353</v>
      </c>
      <c r="C51" s="249">
        <v>6.2</v>
      </c>
      <c r="D51" s="126">
        <v>0</v>
      </c>
      <c r="E51" s="127">
        <v>0</v>
      </c>
      <c r="F51" s="127">
        <v>0</v>
      </c>
      <c r="G51" s="127">
        <v>0</v>
      </c>
      <c r="H51" s="127">
        <v>0</v>
      </c>
      <c r="I51" s="127">
        <v>0</v>
      </c>
      <c r="J51" s="127">
        <v>1</v>
      </c>
      <c r="K51" s="127">
        <v>0</v>
      </c>
      <c r="L51" s="127">
        <v>0</v>
      </c>
      <c r="M51" s="127">
        <v>0</v>
      </c>
      <c r="N51" s="127">
        <v>0</v>
      </c>
      <c r="O51" s="127">
        <v>1</v>
      </c>
      <c r="P51" s="127" t="s">
        <v>1288</v>
      </c>
      <c r="Q51" s="127" t="s">
        <v>1288</v>
      </c>
      <c r="R51" s="127" t="s">
        <v>1288</v>
      </c>
      <c r="S51" s="127">
        <v>0</v>
      </c>
      <c r="T51" s="127">
        <v>0</v>
      </c>
      <c r="U51" s="127">
        <v>1</v>
      </c>
      <c r="V51" s="127">
        <v>0</v>
      </c>
      <c r="W51" s="127">
        <v>0</v>
      </c>
      <c r="X51" s="130">
        <v>1</v>
      </c>
      <c r="Y51" s="131" t="s">
        <v>776</v>
      </c>
      <c r="Z51" s="132" t="s">
        <v>782</v>
      </c>
      <c r="AA51" s="132" t="s">
        <v>782</v>
      </c>
      <c r="AB51" s="131" t="s">
        <v>782</v>
      </c>
      <c r="AC51" s="126" t="s">
        <v>1288</v>
      </c>
      <c r="AD51" s="127" t="s">
        <v>1288</v>
      </c>
      <c r="AE51" s="136" t="s">
        <v>1288</v>
      </c>
      <c r="AF51" s="128" t="s">
        <v>1288</v>
      </c>
      <c r="AG51" s="133">
        <v>0</v>
      </c>
      <c r="AH51" s="133">
        <v>0</v>
      </c>
      <c r="AI51" s="133">
        <v>0.23</v>
      </c>
      <c r="AJ51" s="133">
        <v>0</v>
      </c>
      <c r="AK51" s="133">
        <v>0</v>
      </c>
      <c r="AL51" s="133">
        <v>0</v>
      </c>
      <c r="AM51" s="133">
        <v>0</v>
      </c>
      <c r="AN51" s="134">
        <v>3.2</v>
      </c>
      <c r="AO51" s="4"/>
      <c r="AP51" s="4"/>
      <c r="AQ51" s="4"/>
      <c r="AR51" s="4"/>
      <c r="AS51" s="4"/>
      <c r="AT51" s="187"/>
      <c r="AU51" s="4"/>
    </row>
    <row r="52" spans="2:47" x14ac:dyDescent="0.2">
      <c r="B52" s="178" t="s">
        <v>1354</v>
      </c>
      <c r="C52" s="249">
        <v>5.7</v>
      </c>
      <c r="D52" s="126">
        <v>0</v>
      </c>
      <c r="E52" s="127">
        <v>0</v>
      </c>
      <c r="F52" s="127">
        <v>0</v>
      </c>
      <c r="G52" s="127">
        <v>0</v>
      </c>
      <c r="H52" s="127">
        <v>0</v>
      </c>
      <c r="I52" s="127">
        <v>0</v>
      </c>
      <c r="J52" s="127">
        <v>0</v>
      </c>
      <c r="K52" s="127">
        <v>0</v>
      </c>
      <c r="L52" s="127">
        <v>0</v>
      </c>
      <c r="M52" s="127">
        <v>0</v>
      </c>
      <c r="N52" s="127">
        <v>0</v>
      </c>
      <c r="O52" s="127">
        <v>0</v>
      </c>
      <c r="P52" s="127" t="s">
        <v>1288</v>
      </c>
      <c r="Q52" s="127" t="s">
        <v>1288</v>
      </c>
      <c r="R52" s="127" t="s">
        <v>1288</v>
      </c>
      <c r="S52" s="127">
        <v>0</v>
      </c>
      <c r="T52" s="127">
        <v>0</v>
      </c>
      <c r="U52" s="127">
        <v>0</v>
      </c>
      <c r="V52" s="127">
        <v>0</v>
      </c>
      <c r="W52" s="127">
        <v>0</v>
      </c>
      <c r="X52" s="130">
        <v>0</v>
      </c>
      <c r="Y52" s="131" t="s">
        <v>776</v>
      </c>
      <c r="Z52" s="132" t="s">
        <v>776</v>
      </c>
      <c r="AA52" s="132" t="s">
        <v>776</v>
      </c>
      <c r="AB52" s="131" t="s">
        <v>776</v>
      </c>
      <c r="AC52" s="126" t="s">
        <v>1288</v>
      </c>
      <c r="AD52" s="127" t="s">
        <v>1288</v>
      </c>
      <c r="AE52" s="136" t="s">
        <v>1288</v>
      </c>
      <c r="AF52" s="128" t="s">
        <v>1288</v>
      </c>
      <c r="AG52" s="133">
        <v>0</v>
      </c>
      <c r="AH52" s="133">
        <v>0</v>
      </c>
      <c r="AI52" s="133">
        <v>0</v>
      </c>
      <c r="AJ52" s="133">
        <v>0</v>
      </c>
      <c r="AK52" s="133">
        <v>0</v>
      </c>
      <c r="AL52" s="133">
        <v>0</v>
      </c>
      <c r="AM52" s="133">
        <v>0</v>
      </c>
      <c r="AN52" s="134">
        <v>0</v>
      </c>
      <c r="AO52" s="4"/>
      <c r="AP52" s="4"/>
      <c r="AQ52" s="4"/>
      <c r="AR52" s="4"/>
      <c r="AS52" s="4"/>
      <c r="AT52" s="187"/>
      <c r="AU52" s="4"/>
    </row>
    <row r="53" spans="2:47" x14ac:dyDescent="0.2">
      <c r="B53" s="178" t="s">
        <v>1355</v>
      </c>
      <c r="C53" s="249">
        <v>6.1</v>
      </c>
      <c r="D53" s="126">
        <v>0</v>
      </c>
      <c r="E53" s="127">
        <v>0</v>
      </c>
      <c r="F53" s="127">
        <v>0</v>
      </c>
      <c r="G53" s="127">
        <v>0</v>
      </c>
      <c r="H53" s="127">
        <v>0</v>
      </c>
      <c r="I53" s="127">
        <v>1</v>
      </c>
      <c r="J53" s="127">
        <v>0</v>
      </c>
      <c r="K53" s="127">
        <v>0</v>
      </c>
      <c r="L53" s="127">
        <v>0</v>
      </c>
      <c r="M53" s="127">
        <v>0</v>
      </c>
      <c r="N53" s="127">
        <v>0</v>
      </c>
      <c r="O53" s="127">
        <v>0</v>
      </c>
      <c r="P53" s="127" t="s">
        <v>1288</v>
      </c>
      <c r="Q53" s="127" t="s">
        <v>1288</v>
      </c>
      <c r="R53" s="127" t="s">
        <v>1288</v>
      </c>
      <c r="S53" s="127">
        <v>0</v>
      </c>
      <c r="T53" s="127">
        <v>1</v>
      </c>
      <c r="U53" s="127">
        <v>0</v>
      </c>
      <c r="V53" s="127">
        <v>0</v>
      </c>
      <c r="W53" s="127">
        <v>0</v>
      </c>
      <c r="X53" s="130">
        <v>0</v>
      </c>
      <c r="Y53" s="131" t="s">
        <v>776</v>
      </c>
      <c r="Z53" s="132" t="s">
        <v>62</v>
      </c>
      <c r="AA53" s="132" t="s">
        <v>776</v>
      </c>
      <c r="AB53" s="131" t="s">
        <v>62</v>
      </c>
      <c r="AC53" s="126" t="s">
        <v>1288</v>
      </c>
      <c r="AD53" s="127" t="s">
        <v>1288</v>
      </c>
      <c r="AE53" s="136" t="s">
        <v>1288</v>
      </c>
      <c r="AF53" s="128" t="s">
        <v>1288</v>
      </c>
      <c r="AG53" s="133">
        <v>0</v>
      </c>
      <c r="AH53" s="133">
        <v>0.13</v>
      </c>
      <c r="AI53" s="133">
        <v>0</v>
      </c>
      <c r="AJ53" s="133">
        <v>0</v>
      </c>
      <c r="AK53" s="133">
        <v>0</v>
      </c>
      <c r="AL53" s="133">
        <v>0</v>
      </c>
      <c r="AM53" s="133">
        <v>0</v>
      </c>
      <c r="AN53" s="134">
        <v>0</v>
      </c>
      <c r="AO53" s="4"/>
      <c r="AP53" s="4"/>
      <c r="AQ53" s="4"/>
      <c r="AR53" s="4"/>
      <c r="AS53" s="4"/>
      <c r="AT53" s="187"/>
      <c r="AU53" s="4"/>
    </row>
    <row r="54" spans="2:47" x14ac:dyDescent="0.2">
      <c r="B54" s="178" t="s">
        <v>1357</v>
      </c>
      <c r="C54" s="249">
        <v>10.4</v>
      </c>
      <c r="D54" s="126">
        <v>0</v>
      </c>
      <c r="E54" s="127">
        <v>0</v>
      </c>
      <c r="F54" s="127">
        <v>0</v>
      </c>
      <c r="G54" s="127">
        <v>0</v>
      </c>
      <c r="H54" s="127">
        <v>0</v>
      </c>
      <c r="I54" s="127">
        <v>0</v>
      </c>
      <c r="J54" s="127">
        <v>0</v>
      </c>
      <c r="K54" s="127">
        <v>0</v>
      </c>
      <c r="L54" s="127">
        <v>0</v>
      </c>
      <c r="M54" s="127">
        <v>0</v>
      </c>
      <c r="N54" s="127">
        <v>0</v>
      </c>
      <c r="O54" s="127">
        <v>0</v>
      </c>
      <c r="P54" s="127" t="s">
        <v>1288</v>
      </c>
      <c r="Q54" s="127" t="s">
        <v>1288</v>
      </c>
      <c r="R54" s="127" t="s">
        <v>1288</v>
      </c>
      <c r="S54" s="127">
        <v>0</v>
      </c>
      <c r="T54" s="127">
        <v>0</v>
      </c>
      <c r="U54" s="127">
        <v>0</v>
      </c>
      <c r="V54" s="127">
        <v>0</v>
      </c>
      <c r="W54" s="127">
        <v>0</v>
      </c>
      <c r="X54" s="130">
        <v>0</v>
      </c>
      <c r="Y54" s="131" t="s">
        <v>776</v>
      </c>
      <c r="Z54" s="132" t="s">
        <v>776</v>
      </c>
      <c r="AA54" s="132" t="s">
        <v>776</v>
      </c>
      <c r="AB54" s="131" t="s">
        <v>776</v>
      </c>
      <c r="AC54" s="126" t="s">
        <v>1288</v>
      </c>
      <c r="AD54" s="127" t="s">
        <v>1288</v>
      </c>
      <c r="AE54" s="136" t="s">
        <v>1288</v>
      </c>
      <c r="AF54" s="128" t="s">
        <v>1288</v>
      </c>
      <c r="AG54" s="133">
        <v>0</v>
      </c>
      <c r="AH54" s="133">
        <v>0</v>
      </c>
      <c r="AI54" s="133">
        <v>0</v>
      </c>
      <c r="AJ54" s="133">
        <v>0</v>
      </c>
      <c r="AK54" s="133">
        <v>0</v>
      </c>
      <c r="AL54" s="133">
        <v>0</v>
      </c>
      <c r="AM54" s="133">
        <v>0</v>
      </c>
      <c r="AN54" s="134">
        <v>0</v>
      </c>
      <c r="AO54" s="4"/>
      <c r="AP54" s="4"/>
      <c r="AQ54" s="4"/>
      <c r="AR54" s="4"/>
      <c r="AS54" s="4"/>
      <c r="AT54" s="187"/>
      <c r="AU54" s="4"/>
    </row>
    <row r="55" spans="2:47" x14ac:dyDescent="0.2">
      <c r="B55" s="178" t="s">
        <v>1359</v>
      </c>
      <c r="C55" s="249">
        <v>10.5</v>
      </c>
      <c r="D55" s="126">
        <v>0</v>
      </c>
      <c r="E55" s="127">
        <v>0</v>
      </c>
      <c r="F55" s="127">
        <v>0</v>
      </c>
      <c r="G55" s="127">
        <v>0</v>
      </c>
      <c r="H55" s="127">
        <v>0</v>
      </c>
      <c r="I55" s="127">
        <v>0</v>
      </c>
      <c r="J55" s="127">
        <v>0</v>
      </c>
      <c r="K55" s="127">
        <v>1</v>
      </c>
      <c r="L55" s="127">
        <v>0</v>
      </c>
      <c r="M55" s="127">
        <v>0</v>
      </c>
      <c r="N55" s="127">
        <v>0</v>
      </c>
      <c r="O55" s="127">
        <v>0</v>
      </c>
      <c r="P55" s="127" t="s">
        <v>1288</v>
      </c>
      <c r="Q55" s="127" t="s">
        <v>1288</v>
      </c>
      <c r="R55" s="127" t="s">
        <v>1288</v>
      </c>
      <c r="S55" s="127">
        <v>0</v>
      </c>
      <c r="T55" s="127">
        <v>0</v>
      </c>
      <c r="U55" s="127">
        <v>1</v>
      </c>
      <c r="V55" s="127">
        <v>0</v>
      </c>
      <c r="W55" s="127">
        <v>0</v>
      </c>
      <c r="X55" s="130">
        <v>0</v>
      </c>
      <c r="Y55" s="131" t="s">
        <v>776</v>
      </c>
      <c r="Z55" s="132" t="s">
        <v>782</v>
      </c>
      <c r="AA55" s="132" t="s">
        <v>776</v>
      </c>
      <c r="AB55" s="131" t="s">
        <v>782</v>
      </c>
      <c r="AC55" s="126" t="s">
        <v>1288</v>
      </c>
      <c r="AD55" s="127" t="s">
        <v>1288</v>
      </c>
      <c r="AE55" s="136" t="s">
        <v>1288</v>
      </c>
      <c r="AF55" s="128" t="s">
        <v>1288</v>
      </c>
      <c r="AG55" s="133">
        <v>0</v>
      </c>
      <c r="AH55" s="133">
        <v>0</v>
      </c>
      <c r="AI55" s="133">
        <v>0</v>
      </c>
      <c r="AJ55" s="133">
        <v>0.14000000000000001</v>
      </c>
      <c r="AK55" s="133">
        <v>0</v>
      </c>
      <c r="AL55" s="133">
        <v>0</v>
      </c>
      <c r="AM55" s="133">
        <v>0</v>
      </c>
      <c r="AN55" s="134">
        <v>0</v>
      </c>
      <c r="AO55" s="4"/>
      <c r="AP55" s="4"/>
      <c r="AQ55" s="4"/>
      <c r="AR55" s="4"/>
      <c r="AS55" s="4"/>
      <c r="AT55" s="187"/>
      <c r="AU55" s="4"/>
    </row>
    <row r="56" spans="2:47" x14ac:dyDescent="0.2">
      <c r="B56" s="178" t="s">
        <v>1360</v>
      </c>
      <c r="C56" s="249">
        <v>10.6</v>
      </c>
      <c r="D56" s="126">
        <v>0</v>
      </c>
      <c r="E56" s="127">
        <v>0</v>
      </c>
      <c r="F56" s="127">
        <v>0</v>
      </c>
      <c r="G56" s="127">
        <v>0</v>
      </c>
      <c r="H56" s="127">
        <v>0</v>
      </c>
      <c r="I56" s="127">
        <v>0</v>
      </c>
      <c r="J56" s="127">
        <v>0</v>
      </c>
      <c r="K56" s="127">
        <v>0</v>
      </c>
      <c r="L56" s="127">
        <v>0</v>
      </c>
      <c r="M56" s="127">
        <v>0</v>
      </c>
      <c r="N56" s="127">
        <v>0</v>
      </c>
      <c r="O56" s="127">
        <v>1</v>
      </c>
      <c r="P56" s="127" t="s">
        <v>1288</v>
      </c>
      <c r="Q56" s="127" t="s">
        <v>1288</v>
      </c>
      <c r="R56" s="127" t="s">
        <v>1288</v>
      </c>
      <c r="S56" s="127">
        <v>0</v>
      </c>
      <c r="T56" s="127">
        <v>0</v>
      </c>
      <c r="U56" s="127">
        <v>0</v>
      </c>
      <c r="V56" s="127">
        <v>0</v>
      </c>
      <c r="W56" s="127">
        <v>0</v>
      </c>
      <c r="X56" s="130">
        <v>1</v>
      </c>
      <c r="Y56" s="131" t="s">
        <v>776</v>
      </c>
      <c r="Z56" s="132" t="s">
        <v>776</v>
      </c>
      <c r="AA56" s="132" t="s">
        <v>782</v>
      </c>
      <c r="AB56" s="131" t="s">
        <v>782</v>
      </c>
      <c r="AC56" s="126" t="s">
        <v>1288</v>
      </c>
      <c r="AD56" s="127" t="s">
        <v>1288</v>
      </c>
      <c r="AE56" s="136" t="s">
        <v>1288</v>
      </c>
      <c r="AF56" s="128" t="s">
        <v>1288</v>
      </c>
      <c r="AG56" s="133">
        <v>0</v>
      </c>
      <c r="AH56" s="133">
        <v>0</v>
      </c>
      <c r="AI56" s="133">
        <v>0</v>
      </c>
      <c r="AJ56" s="133">
        <v>0</v>
      </c>
      <c r="AK56" s="133">
        <v>0</v>
      </c>
      <c r="AL56" s="133">
        <v>0</v>
      </c>
      <c r="AM56" s="133">
        <v>0</v>
      </c>
      <c r="AN56" s="134">
        <v>2.9</v>
      </c>
      <c r="AO56" s="4"/>
      <c r="AP56" s="4"/>
      <c r="AQ56" s="4"/>
      <c r="AR56" s="4"/>
      <c r="AS56" s="4"/>
      <c r="AT56" s="187"/>
      <c r="AU56" s="4"/>
    </row>
    <row r="57" spans="2:47" x14ac:dyDescent="0.2">
      <c r="B57" s="178" t="s">
        <v>1361</v>
      </c>
      <c r="C57" s="249">
        <v>10.5</v>
      </c>
      <c r="D57" s="126">
        <v>0</v>
      </c>
      <c r="E57" s="127">
        <v>0</v>
      </c>
      <c r="F57" s="127">
        <v>0</v>
      </c>
      <c r="G57" s="127">
        <v>0</v>
      </c>
      <c r="H57" s="127">
        <v>0</v>
      </c>
      <c r="I57" s="127">
        <v>0</v>
      </c>
      <c r="J57" s="127">
        <v>0</v>
      </c>
      <c r="K57" s="127">
        <v>1</v>
      </c>
      <c r="L57" s="127">
        <v>0</v>
      </c>
      <c r="M57" s="127">
        <v>0</v>
      </c>
      <c r="N57" s="127">
        <v>0</v>
      </c>
      <c r="O57" s="127">
        <v>0</v>
      </c>
      <c r="P57" s="127" t="s">
        <v>1288</v>
      </c>
      <c r="Q57" s="127" t="s">
        <v>1288</v>
      </c>
      <c r="R57" s="127" t="s">
        <v>1288</v>
      </c>
      <c r="S57" s="127">
        <v>0</v>
      </c>
      <c r="T57" s="127">
        <v>0</v>
      </c>
      <c r="U57" s="127">
        <v>1</v>
      </c>
      <c r="V57" s="127">
        <v>0</v>
      </c>
      <c r="W57" s="127">
        <v>0</v>
      </c>
      <c r="X57" s="130">
        <v>0</v>
      </c>
      <c r="Y57" s="131" t="s">
        <v>776</v>
      </c>
      <c r="Z57" s="132" t="s">
        <v>782</v>
      </c>
      <c r="AA57" s="132" t="s">
        <v>776</v>
      </c>
      <c r="AB57" s="131" t="s">
        <v>782</v>
      </c>
      <c r="AC57" s="126" t="s">
        <v>1288</v>
      </c>
      <c r="AD57" s="127" t="s">
        <v>1288</v>
      </c>
      <c r="AE57" s="136" t="s">
        <v>1288</v>
      </c>
      <c r="AF57" s="128" t="s">
        <v>1288</v>
      </c>
      <c r="AG57" s="133">
        <v>0</v>
      </c>
      <c r="AH57" s="133">
        <v>0</v>
      </c>
      <c r="AI57" s="133">
        <v>0</v>
      </c>
      <c r="AJ57" s="133">
        <v>0.01</v>
      </c>
      <c r="AK57" s="133">
        <v>0</v>
      </c>
      <c r="AL57" s="133">
        <v>0</v>
      </c>
      <c r="AM57" s="133">
        <v>0</v>
      </c>
      <c r="AN57" s="134">
        <v>0</v>
      </c>
      <c r="AO57" s="4"/>
      <c r="AP57" s="4"/>
      <c r="AQ57" s="4"/>
      <c r="AR57" s="4"/>
      <c r="AS57" s="4"/>
      <c r="AT57" s="187"/>
      <c r="AU57" s="4"/>
    </row>
    <row r="58" spans="2:47" x14ac:dyDescent="0.2">
      <c r="B58" s="178" t="s">
        <v>1362</v>
      </c>
      <c r="C58" s="249">
        <v>10.199999999999999</v>
      </c>
      <c r="D58" s="126">
        <v>0</v>
      </c>
      <c r="E58" s="127">
        <v>0</v>
      </c>
      <c r="F58" s="127">
        <v>0</v>
      </c>
      <c r="G58" s="127">
        <v>0</v>
      </c>
      <c r="H58" s="127">
        <v>0</v>
      </c>
      <c r="I58" s="127">
        <v>1</v>
      </c>
      <c r="J58" s="127">
        <v>0</v>
      </c>
      <c r="K58" s="127">
        <v>0</v>
      </c>
      <c r="L58" s="127">
        <v>0</v>
      </c>
      <c r="M58" s="127">
        <v>0</v>
      </c>
      <c r="N58" s="127">
        <v>1</v>
      </c>
      <c r="O58" s="127">
        <v>1</v>
      </c>
      <c r="P58" s="127" t="s">
        <v>1288</v>
      </c>
      <c r="Q58" s="127" t="s">
        <v>1288</v>
      </c>
      <c r="R58" s="127" t="s">
        <v>1288</v>
      </c>
      <c r="S58" s="127">
        <v>0</v>
      </c>
      <c r="T58" s="127">
        <v>1</v>
      </c>
      <c r="U58" s="127">
        <v>0</v>
      </c>
      <c r="V58" s="127">
        <v>0</v>
      </c>
      <c r="W58" s="127">
        <v>0</v>
      </c>
      <c r="X58" s="130">
        <v>2</v>
      </c>
      <c r="Y58" s="131" t="s">
        <v>776</v>
      </c>
      <c r="Z58" s="132" t="s">
        <v>62</v>
      </c>
      <c r="AA58" s="132" t="s">
        <v>782</v>
      </c>
      <c r="AB58" s="131" t="s">
        <v>62</v>
      </c>
      <c r="AC58" s="126" t="s">
        <v>1288</v>
      </c>
      <c r="AD58" s="127" t="s">
        <v>1288</v>
      </c>
      <c r="AE58" s="136" t="s">
        <v>1288</v>
      </c>
      <c r="AF58" s="128" t="s">
        <v>1288</v>
      </c>
      <c r="AG58" s="133">
        <v>0</v>
      </c>
      <c r="AH58" s="133">
        <v>0.06</v>
      </c>
      <c r="AI58" s="133">
        <v>0</v>
      </c>
      <c r="AJ58" s="133">
        <v>0</v>
      </c>
      <c r="AK58" s="133">
        <v>0</v>
      </c>
      <c r="AL58" s="133">
        <v>0</v>
      </c>
      <c r="AM58" s="133">
        <v>2.4500000000000002</v>
      </c>
      <c r="AN58" s="134">
        <v>4.05</v>
      </c>
      <c r="AO58" s="4"/>
      <c r="AP58" s="4"/>
      <c r="AQ58" s="4"/>
      <c r="AR58" s="4"/>
      <c r="AS58" s="4"/>
      <c r="AT58" s="187"/>
      <c r="AU58" s="4"/>
    </row>
    <row r="59" spans="2:47" x14ac:dyDescent="0.2">
      <c r="B59" s="178" t="s">
        <v>1364</v>
      </c>
      <c r="C59" s="249">
        <v>10.6</v>
      </c>
      <c r="D59" s="126">
        <v>0</v>
      </c>
      <c r="E59" s="127">
        <v>0</v>
      </c>
      <c r="F59" s="127">
        <v>0</v>
      </c>
      <c r="G59" s="127">
        <v>0</v>
      </c>
      <c r="H59" s="127">
        <v>0</v>
      </c>
      <c r="I59" s="127">
        <v>0</v>
      </c>
      <c r="J59" s="127">
        <v>0</v>
      </c>
      <c r="K59" s="127">
        <v>0</v>
      </c>
      <c r="L59" s="127">
        <v>0</v>
      </c>
      <c r="M59" s="127">
        <v>0</v>
      </c>
      <c r="N59" s="127">
        <v>0</v>
      </c>
      <c r="O59" s="127">
        <v>0</v>
      </c>
      <c r="P59" s="127" t="s">
        <v>1288</v>
      </c>
      <c r="Q59" s="127" t="s">
        <v>1288</v>
      </c>
      <c r="R59" s="127" t="s">
        <v>1288</v>
      </c>
      <c r="S59" s="127">
        <v>0</v>
      </c>
      <c r="T59" s="127">
        <v>0</v>
      </c>
      <c r="U59" s="127">
        <v>0</v>
      </c>
      <c r="V59" s="127">
        <v>0</v>
      </c>
      <c r="W59" s="127">
        <v>0</v>
      </c>
      <c r="X59" s="130">
        <v>0</v>
      </c>
      <c r="Y59" s="131" t="s">
        <v>776</v>
      </c>
      <c r="Z59" s="132" t="s">
        <v>776</v>
      </c>
      <c r="AA59" s="132" t="s">
        <v>776</v>
      </c>
      <c r="AB59" s="131" t="s">
        <v>776</v>
      </c>
      <c r="AC59" s="126" t="s">
        <v>1288</v>
      </c>
      <c r="AD59" s="127" t="s">
        <v>1288</v>
      </c>
      <c r="AE59" s="136" t="s">
        <v>1288</v>
      </c>
      <c r="AF59" s="128" t="s">
        <v>1288</v>
      </c>
      <c r="AG59" s="133">
        <v>0</v>
      </c>
      <c r="AH59" s="133">
        <v>0</v>
      </c>
      <c r="AI59" s="133">
        <v>0</v>
      </c>
      <c r="AJ59" s="133">
        <v>0</v>
      </c>
      <c r="AK59" s="133">
        <v>0</v>
      </c>
      <c r="AL59" s="133">
        <v>0</v>
      </c>
      <c r="AM59" s="133">
        <v>0</v>
      </c>
      <c r="AN59" s="134">
        <v>0</v>
      </c>
      <c r="AO59" s="4"/>
      <c r="AP59" s="4"/>
      <c r="AQ59" s="4"/>
      <c r="AR59" s="4"/>
      <c r="AS59" s="4"/>
      <c r="AT59" s="187"/>
      <c r="AU59" s="4"/>
    </row>
    <row r="60" spans="2:47" x14ac:dyDescent="0.2">
      <c r="B60" s="178" t="s">
        <v>1366</v>
      </c>
      <c r="C60" s="249">
        <v>10.3</v>
      </c>
      <c r="D60" s="126">
        <v>0</v>
      </c>
      <c r="E60" s="127">
        <v>0</v>
      </c>
      <c r="F60" s="127">
        <v>0</v>
      </c>
      <c r="G60" s="127">
        <v>0</v>
      </c>
      <c r="H60" s="127">
        <v>0</v>
      </c>
      <c r="I60" s="127">
        <v>0</v>
      </c>
      <c r="J60" s="127">
        <v>0</v>
      </c>
      <c r="K60" s="127">
        <v>0</v>
      </c>
      <c r="L60" s="127">
        <v>0</v>
      </c>
      <c r="M60" s="127">
        <v>0</v>
      </c>
      <c r="N60" s="127">
        <v>0</v>
      </c>
      <c r="O60" s="127">
        <v>1</v>
      </c>
      <c r="P60" s="127" t="s">
        <v>1288</v>
      </c>
      <c r="Q60" s="127" t="s">
        <v>1288</v>
      </c>
      <c r="R60" s="127" t="s">
        <v>1288</v>
      </c>
      <c r="S60" s="127">
        <v>0</v>
      </c>
      <c r="T60" s="127">
        <v>0</v>
      </c>
      <c r="U60" s="127">
        <v>0</v>
      </c>
      <c r="V60" s="127">
        <v>0</v>
      </c>
      <c r="W60" s="127">
        <v>0</v>
      </c>
      <c r="X60" s="130">
        <v>1</v>
      </c>
      <c r="Y60" s="131" t="s">
        <v>776</v>
      </c>
      <c r="Z60" s="132" t="s">
        <v>776</v>
      </c>
      <c r="AA60" s="132" t="s">
        <v>782</v>
      </c>
      <c r="AB60" s="131" t="s">
        <v>782</v>
      </c>
      <c r="AC60" s="126" t="s">
        <v>1288</v>
      </c>
      <c r="AD60" s="127" t="s">
        <v>1288</v>
      </c>
      <c r="AE60" s="136" t="s">
        <v>1288</v>
      </c>
      <c r="AF60" s="128" t="s">
        <v>1288</v>
      </c>
      <c r="AG60" s="133">
        <v>0</v>
      </c>
      <c r="AH60" s="133">
        <v>0</v>
      </c>
      <c r="AI60" s="133">
        <v>0</v>
      </c>
      <c r="AJ60" s="133">
        <v>0</v>
      </c>
      <c r="AK60" s="133">
        <v>0</v>
      </c>
      <c r="AL60" s="133">
        <v>0</v>
      </c>
      <c r="AM60" s="133">
        <v>0</v>
      </c>
      <c r="AN60" s="134">
        <v>2.7</v>
      </c>
      <c r="AO60" s="4"/>
      <c r="AP60" s="4"/>
      <c r="AQ60" s="4"/>
      <c r="AR60" s="4"/>
      <c r="AS60" s="4"/>
      <c r="AT60" s="187"/>
      <c r="AU60" s="4"/>
    </row>
    <row r="61" spans="2:47" x14ac:dyDescent="0.2">
      <c r="B61" s="178" t="s">
        <v>1368</v>
      </c>
      <c r="C61" s="249">
        <v>10.5</v>
      </c>
      <c r="D61" s="126">
        <v>0</v>
      </c>
      <c r="E61" s="127">
        <v>0</v>
      </c>
      <c r="F61" s="127">
        <v>0</v>
      </c>
      <c r="G61" s="127">
        <v>1</v>
      </c>
      <c r="H61" s="127">
        <v>0</v>
      </c>
      <c r="I61" s="127">
        <v>0</v>
      </c>
      <c r="J61" s="127">
        <v>0</v>
      </c>
      <c r="K61" s="127">
        <v>0</v>
      </c>
      <c r="L61" s="127">
        <v>0</v>
      </c>
      <c r="M61" s="127">
        <v>0</v>
      </c>
      <c r="N61" s="127">
        <v>0</v>
      </c>
      <c r="O61" s="127">
        <v>1</v>
      </c>
      <c r="P61" s="127" t="s">
        <v>1288</v>
      </c>
      <c r="Q61" s="127" t="s">
        <v>1288</v>
      </c>
      <c r="R61" s="127">
        <v>1</v>
      </c>
      <c r="S61" s="127">
        <v>0</v>
      </c>
      <c r="T61" s="127">
        <v>0</v>
      </c>
      <c r="U61" s="127">
        <v>0</v>
      </c>
      <c r="V61" s="127">
        <v>0</v>
      </c>
      <c r="W61" s="127">
        <v>0</v>
      </c>
      <c r="X61" s="130">
        <v>1</v>
      </c>
      <c r="Y61" s="131" t="s">
        <v>782</v>
      </c>
      <c r="Z61" s="132" t="s">
        <v>776</v>
      </c>
      <c r="AA61" s="132" t="s">
        <v>782</v>
      </c>
      <c r="AB61" s="131" t="s">
        <v>782</v>
      </c>
      <c r="AC61" s="126" t="s">
        <v>1288</v>
      </c>
      <c r="AD61" s="127" t="s">
        <v>1288</v>
      </c>
      <c r="AE61" s="136" t="s">
        <v>1288</v>
      </c>
      <c r="AF61" s="128">
        <v>10.5</v>
      </c>
      <c r="AG61" s="133">
        <v>0</v>
      </c>
      <c r="AH61" s="133">
        <v>0</v>
      </c>
      <c r="AI61" s="133">
        <v>0</v>
      </c>
      <c r="AJ61" s="133">
        <v>0</v>
      </c>
      <c r="AK61" s="133">
        <v>0</v>
      </c>
      <c r="AL61" s="133">
        <v>0</v>
      </c>
      <c r="AM61" s="133">
        <v>0</v>
      </c>
      <c r="AN61" s="134">
        <v>3.3</v>
      </c>
      <c r="AO61" s="4"/>
      <c r="AP61" s="4"/>
      <c r="AQ61" s="4"/>
      <c r="AR61" s="4"/>
      <c r="AS61" s="4"/>
      <c r="AT61" s="187"/>
      <c r="AU61" s="4"/>
    </row>
    <row r="62" spans="2:47" x14ac:dyDescent="0.2">
      <c r="B62" s="178" t="s">
        <v>1370</v>
      </c>
      <c r="C62" s="249">
        <v>10.3</v>
      </c>
      <c r="D62" s="126">
        <v>0</v>
      </c>
      <c r="E62" s="127">
        <v>0</v>
      </c>
      <c r="F62" s="127">
        <v>0</v>
      </c>
      <c r="G62" s="127">
        <v>1</v>
      </c>
      <c r="H62" s="127">
        <v>0</v>
      </c>
      <c r="I62" s="127">
        <v>0</v>
      </c>
      <c r="J62" s="127">
        <v>0</v>
      </c>
      <c r="K62" s="127">
        <v>0</v>
      </c>
      <c r="L62" s="127">
        <v>0</v>
      </c>
      <c r="M62" s="127">
        <v>0</v>
      </c>
      <c r="N62" s="127">
        <v>0</v>
      </c>
      <c r="O62" s="127">
        <v>1</v>
      </c>
      <c r="P62" s="127" t="s">
        <v>1288</v>
      </c>
      <c r="Q62" s="127" t="s">
        <v>1288</v>
      </c>
      <c r="R62" s="127">
        <v>1</v>
      </c>
      <c r="S62" s="127">
        <v>0</v>
      </c>
      <c r="T62" s="127">
        <v>0</v>
      </c>
      <c r="U62" s="127">
        <v>0</v>
      </c>
      <c r="V62" s="127">
        <v>0</v>
      </c>
      <c r="W62" s="127">
        <v>0</v>
      </c>
      <c r="X62" s="130">
        <v>1</v>
      </c>
      <c r="Y62" s="131" t="s">
        <v>782</v>
      </c>
      <c r="Z62" s="132" t="s">
        <v>776</v>
      </c>
      <c r="AA62" s="132" t="s">
        <v>782</v>
      </c>
      <c r="AB62" s="131" t="s">
        <v>782</v>
      </c>
      <c r="AC62" s="126" t="s">
        <v>1288</v>
      </c>
      <c r="AD62" s="127" t="s">
        <v>1288</v>
      </c>
      <c r="AE62" s="136" t="s">
        <v>1288</v>
      </c>
      <c r="AF62" s="128">
        <v>10.3</v>
      </c>
      <c r="AG62" s="133">
        <v>0</v>
      </c>
      <c r="AH62" s="133">
        <v>0</v>
      </c>
      <c r="AI62" s="133">
        <v>0</v>
      </c>
      <c r="AJ62" s="133">
        <v>0</v>
      </c>
      <c r="AK62" s="133">
        <v>0</v>
      </c>
      <c r="AL62" s="133">
        <v>0</v>
      </c>
      <c r="AM62" s="133">
        <v>0</v>
      </c>
      <c r="AN62" s="134">
        <v>1.95</v>
      </c>
      <c r="AO62" s="4"/>
      <c r="AP62" s="4"/>
      <c r="AQ62" s="4"/>
      <c r="AR62" s="4"/>
      <c r="AS62" s="4"/>
      <c r="AT62" s="187"/>
      <c r="AU62" s="4"/>
    </row>
    <row r="63" spans="2:47" x14ac:dyDescent="0.2">
      <c r="B63" s="178" t="s">
        <v>1371</v>
      </c>
      <c r="C63" s="249">
        <v>10.199999999999999</v>
      </c>
      <c r="D63" s="126">
        <v>0</v>
      </c>
      <c r="E63" s="127">
        <v>0</v>
      </c>
      <c r="F63" s="127">
        <v>0</v>
      </c>
      <c r="G63" s="127">
        <v>0</v>
      </c>
      <c r="H63" s="127">
        <v>0</v>
      </c>
      <c r="I63" s="127">
        <v>1</v>
      </c>
      <c r="J63" s="127">
        <v>0</v>
      </c>
      <c r="K63" s="127">
        <v>0</v>
      </c>
      <c r="L63" s="127">
        <v>0</v>
      </c>
      <c r="M63" s="127">
        <v>0</v>
      </c>
      <c r="N63" s="127">
        <v>1</v>
      </c>
      <c r="O63" s="127">
        <v>0</v>
      </c>
      <c r="P63" s="127" t="s">
        <v>1288</v>
      </c>
      <c r="Q63" s="127" t="s">
        <v>1288</v>
      </c>
      <c r="R63" s="127" t="s">
        <v>1288</v>
      </c>
      <c r="S63" s="127">
        <v>0</v>
      </c>
      <c r="T63" s="127">
        <v>1</v>
      </c>
      <c r="U63" s="127">
        <v>0</v>
      </c>
      <c r="V63" s="127">
        <v>0</v>
      </c>
      <c r="W63" s="127">
        <v>0</v>
      </c>
      <c r="X63" s="130">
        <v>1</v>
      </c>
      <c r="Y63" s="131" t="s">
        <v>776</v>
      </c>
      <c r="Z63" s="132" t="s">
        <v>62</v>
      </c>
      <c r="AA63" s="132" t="s">
        <v>782</v>
      </c>
      <c r="AB63" s="131" t="s">
        <v>62</v>
      </c>
      <c r="AC63" s="126" t="s">
        <v>1288</v>
      </c>
      <c r="AD63" s="127" t="s">
        <v>1288</v>
      </c>
      <c r="AE63" s="136" t="s">
        <v>1288</v>
      </c>
      <c r="AF63" s="128" t="s">
        <v>1288</v>
      </c>
      <c r="AG63" s="133">
        <v>0</v>
      </c>
      <c r="AH63" s="133">
        <v>0.02</v>
      </c>
      <c r="AI63" s="133">
        <v>0</v>
      </c>
      <c r="AJ63" s="133">
        <v>0</v>
      </c>
      <c r="AK63" s="133">
        <v>0</v>
      </c>
      <c r="AL63" s="133">
        <v>0</v>
      </c>
      <c r="AM63" s="133">
        <v>4.1500000000000004</v>
      </c>
      <c r="AN63" s="134">
        <v>0</v>
      </c>
      <c r="AO63" s="4"/>
      <c r="AP63" s="4"/>
      <c r="AQ63" s="4"/>
      <c r="AR63" s="4"/>
      <c r="AS63" s="4"/>
      <c r="AT63" s="187"/>
      <c r="AU63" s="4"/>
    </row>
    <row r="64" spans="2:47" x14ac:dyDescent="0.2">
      <c r="B64" s="178" t="s">
        <v>1374</v>
      </c>
      <c r="C64" s="249">
        <v>10.5</v>
      </c>
      <c r="D64" s="126">
        <v>0</v>
      </c>
      <c r="E64" s="127">
        <v>0</v>
      </c>
      <c r="F64" s="127">
        <v>0</v>
      </c>
      <c r="G64" s="127">
        <v>0</v>
      </c>
      <c r="H64" s="127">
        <v>0</v>
      </c>
      <c r="I64" s="127">
        <v>0</v>
      </c>
      <c r="J64" s="127">
        <v>0</v>
      </c>
      <c r="K64" s="127">
        <v>0</v>
      </c>
      <c r="L64" s="127">
        <v>0</v>
      </c>
      <c r="M64" s="127">
        <v>0</v>
      </c>
      <c r="N64" s="127">
        <v>0</v>
      </c>
      <c r="O64" s="127">
        <v>1</v>
      </c>
      <c r="P64" s="127" t="s">
        <v>1288</v>
      </c>
      <c r="Q64" s="127" t="s">
        <v>1288</v>
      </c>
      <c r="R64" s="127" t="s">
        <v>1288</v>
      </c>
      <c r="S64" s="127">
        <v>0</v>
      </c>
      <c r="T64" s="127">
        <v>0</v>
      </c>
      <c r="U64" s="127">
        <v>0</v>
      </c>
      <c r="V64" s="127">
        <v>0</v>
      </c>
      <c r="W64" s="127">
        <v>0</v>
      </c>
      <c r="X64" s="130">
        <v>1</v>
      </c>
      <c r="Y64" s="131" t="s">
        <v>776</v>
      </c>
      <c r="Z64" s="132" t="s">
        <v>776</v>
      </c>
      <c r="AA64" s="132" t="s">
        <v>782</v>
      </c>
      <c r="AB64" s="131" t="s">
        <v>782</v>
      </c>
      <c r="AC64" s="126" t="s">
        <v>1288</v>
      </c>
      <c r="AD64" s="127" t="s">
        <v>1288</v>
      </c>
      <c r="AE64" s="136" t="s">
        <v>1288</v>
      </c>
      <c r="AF64" s="128" t="s">
        <v>1288</v>
      </c>
      <c r="AG64" s="133">
        <v>0</v>
      </c>
      <c r="AH64" s="133">
        <v>0</v>
      </c>
      <c r="AI64" s="133">
        <v>0</v>
      </c>
      <c r="AJ64" s="133">
        <v>0</v>
      </c>
      <c r="AK64" s="133">
        <v>0</v>
      </c>
      <c r="AL64" s="133">
        <v>0</v>
      </c>
      <c r="AM64" s="133">
        <v>0</v>
      </c>
      <c r="AN64" s="134">
        <v>4.3</v>
      </c>
      <c r="AO64" s="4"/>
      <c r="AP64" s="4"/>
      <c r="AQ64" s="4"/>
      <c r="AR64" s="4"/>
      <c r="AS64" s="4"/>
      <c r="AT64" s="187"/>
      <c r="AU64" s="4"/>
    </row>
    <row r="65" spans="2:47" x14ac:dyDescent="0.2">
      <c r="B65" s="178" t="s">
        <v>1375</v>
      </c>
      <c r="C65" s="249">
        <v>10.5</v>
      </c>
      <c r="D65" s="126">
        <v>0</v>
      </c>
      <c r="E65" s="127">
        <v>0</v>
      </c>
      <c r="F65" s="127">
        <v>0</v>
      </c>
      <c r="G65" s="127">
        <v>0</v>
      </c>
      <c r="H65" s="127">
        <v>0</v>
      </c>
      <c r="I65" s="127">
        <v>0</v>
      </c>
      <c r="J65" s="127">
        <v>0</v>
      </c>
      <c r="K65" s="127">
        <v>0</v>
      </c>
      <c r="L65" s="127">
        <v>0</v>
      </c>
      <c r="M65" s="127">
        <v>0</v>
      </c>
      <c r="N65" s="127">
        <v>0</v>
      </c>
      <c r="O65" s="127">
        <v>1</v>
      </c>
      <c r="P65" s="127" t="s">
        <v>1288</v>
      </c>
      <c r="Q65" s="127" t="s">
        <v>1288</v>
      </c>
      <c r="R65" s="127" t="s">
        <v>1288</v>
      </c>
      <c r="S65" s="127">
        <v>0</v>
      </c>
      <c r="T65" s="127">
        <v>0</v>
      </c>
      <c r="U65" s="127">
        <v>0</v>
      </c>
      <c r="V65" s="127">
        <v>0</v>
      </c>
      <c r="W65" s="127">
        <v>0</v>
      </c>
      <c r="X65" s="130">
        <v>1</v>
      </c>
      <c r="Y65" s="131" t="s">
        <v>776</v>
      </c>
      <c r="Z65" s="132" t="s">
        <v>776</v>
      </c>
      <c r="AA65" s="132" t="s">
        <v>782</v>
      </c>
      <c r="AB65" s="131" t="s">
        <v>782</v>
      </c>
      <c r="AC65" s="126" t="s">
        <v>1288</v>
      </c>
      <c r="AD65" s="127" t="s">
        <v>1288</v>
      </c>
      <c r="AE65" s="136" t="s">
        <v>1288</v>
      </c>
      <c r="AF65" s="128" t="s">
        <v>1288</v>
      </c>
      <c r="AG65" s="133">
        <v>0</v>
      </c>
      <c r="AH65" s="133">
        <v>0</v>
      </c>
      <c r="AI65" s="133">
        <v>0</v>
      </c>
      <c r="AJ65" s="133">
        <v>0</v>
      </c>
      <c r="AK65" s="133">
        <v>0</v>
      </c>
      <c r="AL65" s="133">
        <v>0</v>
      </c>
      <c r="AM65" s="133">
        <v>0</v>
      </c>
      <c r="AN65" s="134">
        <v>4.25</v>
      </c>
      <c r="AO65" s="4"/>
      <c r="AP65" s="4"/>
      <c r="AQ65" s="4"/>
      <c r="AR65" s="4"/>
      <c r="AS65" s="4"/>
      <c r="AT65" s="187"/>
      <c r="AU65" s="4"/>
    </row>
    <row r="66" spans="2:47" x14ac:dyDescent="0.2">
      <c r="B66" s="178" t="s">
        <v>1376</v>
      </c>
      <c r="C66" s="249">
        <v>10.5</v>
      </c>
      <c r="D66" s="126">
        <v>0</v>
      </c>
      <c r="E66" s="127">
        <v>0</v>
      </c>
      <c r="F66" s="127">
        <v>0</v>
      </c>
      <c r="G66" s="127">
        <v>0</v>
      </c>
      <c r="H66" s="127">
        <v>0</v>
      </c>
      <c r="I66" s="127">
        <v>0</v>
      </c>
      <c r="J66" s="127">
        <v>0</v>
      </c>
      <c r="K66" s="127">
        <v>0</v>
      </c>
      <c r="L66" s="127">
        <v>0</v>
      </c>
      <c r="M66" s="127">
        <v>0</v>
      </c>
      <c r="N66" s="127">
        <v>0</v>
      </c>
      <c r="O66" s="127">
        <v>0</v>
      </c>
      <c r="P66" s="127" t="s">
        <v>1288</v>
      </c>
      <c r="Q66" s="127" t="s">
        <v>1288</v>
      </c>
      <c r="R66" s="127" t="s">
        <v>1288</v>
      </c>
      <c r="S66" s="127">
        <v>0</v>
      </c>
      <c r="T66" s="127">
        <v>0</v>
      </c>
      <c r="U66" s="127">
        <v>0</v>
      </c>
      <c r="V66" s="127">
        <v>0</v>
      </c>
      <c r="W66" s="127">
        <v>0</v>
      </c>
      <c r="X66" s="130">
        <v>0</v>
      </c>
      <c r="Y66" s="131" t="s">
        <v>776</v>
      </c>
      <c r="Z66" s="132" t="s">
        <v>776</v>
      </c>
      <c r="AA66" s="132" t="s">
        <v>776</v>
      </c>
      <c r="AB66" s="131" t="s">
        <v>776</v>
      </c>
      <c r="AC66" s="126" t="s">
        <v>1288</v>
      </c>
      <c r="AD66" s="127" t="s">
        <v>1288</v>
      </c>
      <c r="AE66" s="136" t="s">
        <v>1288</v>
      </c>
      <c r="AF66" s="128" t="s">
        <v>1288</v>
      </c>
      <c r="AG66" s="133">
        <v>0</v>
      </c>
      <c r="AH66" s="133">
        <v>0</v>
      </c>
      <c r="AI66" s="133">
        <v>0</v>
      </c>
      <c r="AJ66" s="133">
        <v>0</v>
      </c>
      <c r="AK66" s="133">
        <v>0</v>
      </c>
      <c r="AL66" s="133">
        <v>0</v>
      </c>
      <c r="AM66" s="133">
        <v>0</v>
      </c>
      <c r="AN66" s="134">
        <v>0</v>
      </c>
      <c r="AO66" s="4"/>
      <c r="AP66" s="4"/>
      <c r="AQ66" s="4"/>
      <c r="AR66" s="4"/>
      <c r="AS66" s="4"/>
      <c r="AT66" s="187"/>
      <c r="AU66" s="4"/>
    </row>
    <row r="67" spans="2:47" x14ac:dyDescent="0.2">
      <c r="B67" s="178" t="s">
        <v>1377</v>
      </c>
      <c r="C67" s="249">
        <v>10.5</v>
      </c>
      <c r="D67" s="126">
        <v>0</v>
      </c>
      <c r="E67" s="127">
        <v>0</v>
      </c>
      <c r="F67" s="127">
        <v>0</v>
      </c>
      <c r="G67" s="127">
        <v>0</v>
      </c>
      <c r="H67" s="127">
        <v>0</v>
      </c>
      <c r="I67" s="127">
        <v>0</v>
      </c>
      <c r="J67" s="127">
        <v>0</v>
      </c>
      <c r="K67" s="127">
        <v>0</v>
      </c>
      <c r="L67" s="127">
        <v>0</v>
      </c>
      <c r="M67" s="127">
        <v>0</v>
      </c>
      <c r="N67" s="127">
        <v>0</v>
      </c>
      <c r="O67" s="127">
        <v>0</v>
      </c>
      <c r="P67" s="127" t="s">
        <v>1288</v>
      </c>
      <c r="Q67" s="127" t="s">
        <v>1288</v>
      </c>
      <c r="R67" s="127" t="s">
        <v>1288</v>
      </c>
      <c r="S67" s="127">
        <v>0</v>
      </c>
      <c r="T67" s="127">
        <v>0</v>
      </c>
      <c r="U67" s="127">
        <v>0</v>
      </c>
      <c r="V67" s="127">
        <v>0</v>
      </c>
      <c r="W67" s="127">
        <v>0</v>
      </c>
      <c r="X67" s="130">
        <v>0</v>
      </c>
      <c r="Y67" s="131" t="s">
        <v>776</v>
      </c>
      <c r="Z67" s="132" t="s">
        <v>776</v>
      </c>
      <c r="AA67" s="132" t="s">
        <v>776</v>
      </c>
      <c r="AB67" s="131" t="s">
        <v>776</v>
      </c>
      <c r="AC67" s="126" t="s">
        <v>1288</v>
      </c>
      <c r="AD67" s="127" t="s">
        <v>1288</v>
      </c>
      <c r="AE67" s="136" t="s">
        <v>1288</v>
      </c>
      <c r="AF67" s="128" t="s">
        <v>1288</v>
      </c>
      <c r="AG67" s="133">
        <v>0</v>
      </c>
      <c r="AH67" s="133">
        <v>0</v>
      </c>
      <c r="AI67" s="133">
        <v>0</v>
      </c>
      <c r="AJ67" s="133">
        <v>0</v>
      </c>
      <c r="AK67" s="133">
        <v>0</v>
      </c>
      <c r="AL67" s="133">
        <v>0</v>
      </c>
      <c r="AM67" s="133">
        <v>0</v>
      </c>
      <c r="AN67" s="134">
        <v>0</v>
      </c>
      <c r="AO67" s="4"/>
      <c r="AP67" s="4"/>
      <c r="AQ67" s="4"/>
      <c r="AR67" s="4"/>
      <c r="AS67" s="4"/>
      <c r="AT67" s="187"/>
      <c r="AU67" s="4"/>
    </row>
    <row r="68" spans="2:47" x14ac:dyDescent="0.2">
      <c r="B68" s="178" t="s">
        <v>1378</v>
      </c>
      <c r="C68" s="249">
        <v>10.4</v>
      </c>
      <c r="D68" s="126">
        <v>0</v>
      </c>
      <c r="E68" s="127">
        <v>0</v>
      </c>
      <c r="F68" s="127">
        <v>0</v>
      </c>
      <c r="G68" s="127">
        <v>0</v>
      </c>
      <c r="H68" s="127">
        <v>0</v>
      </c>
      <c r="I68" s="127">
        <v>0</v>
      </c>
      <c r="J68" s="127">
        <v>0</v>
      </c>
      <c r="K68" s="127">
        <v>0</v>
      </c>
      <c r="L68" s="127">
        <v>0</v>
      </c>
      <c r="M68" s="127">
        <v>0</v>
      </c>
      <c r="N68" s="127">
        <v>0</v>
      </c>
      <c r="O68" s="127">
        <v>0</v>
      </c>
      <c r="P68" s="127" t="s">
        <v>1288</v>
      </c>
      <c r="Q68" s="127" t="s">
        <v>1288</v>
      </c>
      <c r="R68" s="127" t="s">
        <v>1288</v>
      </c>
      <c r="S68" s="127">
        <v>0</v>
      </c>
      <c r="T68" s="127">
        <v>0</v>
      </c>
      <c r="U68" s="127">
        <v>0</v>
      </c>
      <c r="V68" s="127">
        <v>0</v>
      </c>
      <c r="W68" s="127">
        <v>0</v>
      </c>
      <c r="X68" s="130">
        <v>0</v>
      </c>
      <c r="Y68" s="131" t="s">
        <v>776</v>
      </c>
      <c r="Z68" s="132" t="s">
        <v>776</v>
      </c>
      <c r="AA68" s="132" t="s">
        <v>776</v>
      </c>
      <c r="AB68" s="131" t="s">
        <v>776</v>
      </c>
      <c r="AC68" s="126" t="s">
        <v>1288</v>
      </c>
      <c r="AD68" s="127" t="s">
        <v>1288</v>
      </c>
      <c r="AE68" s="136" t="s">
        <v>1288</v>
      </c>
      <c r="AF68" s="128" t="s">
        <v>1288</v>
      </c>
      <c r="AG68" s="133">
        <v>0</v>
      </c>
      <c r="AH68" s="133">
        <v>0</v>
      </c>
      <c r="AI68" s="133">
        <v>0</v>
      </c>
      <c r="AJ68" s="133">
        <v>0</v>
      </c>
      <c r="AK68" s="133">
        <v>0</v>
      </c>
      <c r="AL68" s="133">
        <v>0</v>
      </c>
      <c r="AM68" s="133">
        <v>0</v>
      </c>
      <c r="AN68" s="134">
        <v>0</v>
      </c>
      <c r="AO68" s="4"/>
      <c r="AP68" s="4"/>
      <c r="AQ68" s="4"/>
      <c r="AR68" s="4"/>
      <c r="AS68" s="4"/>
      <c r="AT68" s="187"/>
      <c r="AU68" s="4"/>
    </row>
    <row r="69" spans="2:47" x14ac:dyDescent="0.2">
      <c r="B69" s="178" t="s">
        <v>1380</v>
      </c>
      <c r="C69" s="249">
        <v>10.3</v>
      </c>
      <c r="D69" s="126">
        <v>0</v>
      </c>
      <c r="E69" s="127">
        <v>0</v>
      </c>
      <c r="F69" s="127">
        <v>0</v>
      </c>
      <c r="G69" s="127">
        <v>0</v>
      </c>
      <c r="H69" s="127">
        <v>0</v>
      </c>
      <c r="I69" s="127">
        <v>0</v>
      </c>
      <c r="J69" s="127">
        <v>0</v>
      </c>
      <c r="K69" s="127">
        <v>0</v>
      </c>
      <c r="L69" s="127">
        <v>0</v>
      </c>
      <c r="M69" s="127">
        <v>0</v>
      </c>
      <c r="N69" s="127">
        <v>0</v>
      </c>
      <c r="O69" s="127">
        <v>0</v>
      </c>
      <c r="P69" s="127" t="s">
        <v>1288</v>
      </c>
      <c r="Q69" s="127" t="s">
        <v>1288</v>
      </c>
      <c r="R69" s="127" t="s">
        <v>1288</v>
      </c>
      <c r="S69" s="127">
        <v>0</v>
      </c>
      <c r="T69" s="127">
        <v>0</v>
      </c>
      <c r="U69" s="127">
        <v>0</v>
      </c>
      <c r="V69" s="127">
        <v>0</v>
      </c>
      <c r="W69" s="127">
        <v>0</v>
      </c>
      <c r="X69" s="130">
        <v>0</v>
      </c>
      <c r="Y69" s="131" t="s">
        <v>776</v>
      </c>
      <c r="Z69" s="132" t="s">
        <v>776</v>
      </c>
      <c r="AA69" s="132" t="s">
        <v>776</v>
      </c>
      <c r="AB69" s="131" t="s">
        <v>776</v>
      </c>
      <c r="AC69" s="126" t="s">
        <v>1288</v>
      </c>
      <c r="AD69" s="127" t="s">
        <v>1288</v>
      </c>
      <c r="AE69" s="136" t="s">
        <v>1288</v>
      </c>
      <c r="AF69" s="128" t="s">
        <v>1288</v>
      </c>
      <c r="AG69" s="133">
        <v>0</v>
      </c>
      <c r="AH69" s="133">
        <v>0</v>
      </c>
      <c r="AI69" s="133">
        <v>0</v>
      </c>
      <c r="AJ69" s="133">
        <v>0</v>
      </c>
      <c r="AK69" s="133">
        <v>0</v>
      </c>
      <c r="AL69" s="133">
        <v>0</v>
      </c>
      <c r="AM69" s="133">
        <v>0</v>
      </c>
      <c r="AN69" s="134">
        <v>0</v>
      </c>
      <c r="AO69" s="4"/>
      <c r="AP69" s="4"/>
      <c r="AQ69" s="4"/>
      <c r="AR69" s="4"/>
      <c r="AS69" s="4"/>
      <c r="AT69" s="187"/>
      <c r="AU69" s="4"/>
    </row>
    <row r="70" spans="2:47" x14ac:dyDescent="0.2">
      <c r="B70" s="178" t="s">
        <v>1382</v>
      </c>
      <c r="C70" s="249">
        <v>6.3</v>
      </c>
      <c r="D70" s="126">
        <v>0</v>
      </c>
      <c r="E70" s="127">
        <v>0</v>
      </c>
      <c r="F70" s="127">
        <v>0</v>
      </c>
      <c r="G70" s="127">
        <v>0</v>
      </c>
      <c r="H70" s="127">
        <v>0</v>
      </c>
      <c r="I70" s="127">
        <v>0</v>
      </c>
      <c r="J70" s="127">
        <v>0</v>
      </c>
      <c r="K70" s="127">
        <v>0</v>
      </c>
      <c r="L70" s="127">
        <v>0</v>
      </c>
      <c r="M70" s="127">
        <v>0</v>
      </c>
      <c r="N70" s="127">
        <v>0</v>
      </c>
      <c r="O70" s="127">
        <v>0</v>
      </c>
      <c r="P70" s="127" t="s">
        <v>1288</v>
      </c>
      <c r="Q70" s="127" t="s">
        <v>1288</v>
      </c>
      <c r="R70" s="127" t="s">
        <v>1288</v>
      </c>
      <c r="S70" s="127">
        <v>0</v>
      </c>
      <c r="T70" s="127">
        <v>0</v>
      </c>
      <c r="U70" s="127">
        <v>0</v>
      </c>
      <c r="V70" s="127">
        <v>0</v>
      </c>
      <c r="W70" s="127">
        <v>0</v>
      </c>
      <c r="X70" s="130">
        <v>0</v>
      </c>
      <c r="Y70" s="131" t="s">
        <v>776</v>
      </c>
      <c r="Z70" s="132" t="s">
        <v>776</v>
      </c>
      <c r="AA70" s="132" t="s">
        <v>776</v>
      </c>
      <c r="AB70" s="131" t="s">
        <v>776</v>
      </c>
      <c r="AC70" s="126" t="s">
        <v>1288</v>
      </c>
      <c r="AD70" s="127" t="s">
        <v>1288</v>
      </c>
      <c r="AE70" s="136" t="s">
        <v>1288</v>
      </c>
      <c r="AF70" s="128" t="s">
        <v>1288</v>
      </c>
      <c r="AG70" s="133">
        <v>0</v>
      </c>
      <c r="AH70" s="133">
        <v>0</v>
      </c>
      <c r="AI70" s="133">
        <v>0</v>
      </c>
      <c r="AJ70" s="133">
        <v>0</v>
      </c>
      <c r="AK70" s="133">
        <v>0</v>
      </c>
      <c r="AL70" s="133">
        <v>0</v>
      </c>
      <c r="AM70" s="133">
        <v>0</v>
      </c>
      <c r="AN70" s="134">
        <v>0</v>
      </c>
      <c r="AO70" s="4"/>
      <c r="AP70" s="4"/>
      <c r="AQ70" s="4"/>
      <c r="AR70" s="4"/>
      <c r="AS70" s="4"/>
      <c r="AT70" s="187"/>
      <c r="AU70" s="4"/>
    </row>
    <row r="71" spans="2:47" x14ac:dyDescent="0.2">
      <c r="B71" s="178" t="s">
        <v>1383</v>
      </c>
      <c r="C71" s="249">
        <v>5.8</v>
      </c>
      <c r="D71" s="126">
        <v>0</v>
      </c>
      <c r="E71" s="127">
        <v>0</v>
      </c>
      <c r="F71" s="127">
        <v>0</v>
      </c>
      <c r="G71" s="127">
        <v>0</v>
      </c>
      <c r="H71" s="127">
        <v>0</v>
      </c>
      <c r="I71" s="127">
        <v>0</v>
      </c>
      <c r="J71" s="127">
        <v>0</v>
      </c>
      <c r="K71" s="127">
        <v>0</v>
      </c>
      <c r="L71" s="127">
        <v>0</v>
      </c>
      <c r="M71" s="127">
        <v>0</v>
      </c>
      <c r="N71" s="127">
        <v>0</v>
      </c>
      <c r="O71" s="127">
        <v>0</v>
      </c>
      <c r="P71" s="127" t="s">
        <v>1288</v>
      </c>
      <c r="Q71" s="127" t="s">
        <v>1288</v>
      </c>
      <c r="R71" s="127" t="s">
        <v>1288</v>
      </c>
      <c r="S71" s="127">
        <v>0</v>
      </c>
      <c r="T71" s="127">
        <v>0</v>
      </c>
      <c r="U71" s="127">
        <v>0</v>
      </c>
      <c r="V71" s="127">
        <v>0</v>
      </c>
      <c r="W71" s="127">
        <v>0</v>
      </c>
      <c r="X71" s="130">
        <v>0</v>
      </c>
      <c r="Y71" s="131" t="s">
        <v>776</v>
      </c>
      <c r="Z71" s="132" t="s">
        <v>776</v>
      </c>
      <c r="AA71" s="132" t="s">
        <v>776</v>
      </c>
      <c r="AB71" s="131" t="s">
        <v>776</v>
      </c>
      <c r="AC71" s="126" t="s">
        <v>1288</v>
      </c>
      <c r="AD71" s="127" t="s">
        <v>1288</v>
      </c>
      <c r="AE71" s="136" t="s">
        <v>1288</v>
      </c>
      <c r="AF71" s="128" t="s">
        <v>1288</v>
      </c>
      <c r="AG71" s="133">
        <v>0</v>
      </c>
      <c r="AH71" s="133">
        <v>0</v>
      </c>
      <c r="AI71" s="133">
        <v>0</v>
      </c>
      <c r="AJ71" s="133">
        <v>0</v>
      </c>
      <c r="AK71" s="133">
        <v>0</v>
      </c>
      <c r="AL71" s="133">
        <v>0</v>
      </c>
      <c r="AM71" s="133">
        <v>0</v>
      </c>
      <c r="AN71" s="134">
        <v>0</v>
      </c>
      <c r="AO71" s="4"/>
      <c r="AP71" s="4"/>
      <c r="AQ71" s="4"/>
      <c r="AR71" s="4"/>
      <c r="AS71" s="4"/>
      <c r="AT71" s="187"/>
      <c r="AU71" s="4"/>
    </row>
    <row r="72" spans="2:47" x14ac:dyDescent="0.2">
      <c r="B72" s="178" t="s">
        <v>1384</v>
      </c>
      <c r="C72" s="249">
        <v>6</v>
      </c>
      <c r="D72" s="126">
        <v>0</v>
      </c>
      <c r="E72" s="127">
        <v>0</v>
      </c>
      <c r="F72" s="127">
        <v>0</v>
      </c>
      <c r="G72" s="127">
        <v>0</v>
      </c>
      <c r="H72" s="127">
        <v>0</v>
      </c>
      <c r="I72" s="127">
        <v>0</v>
      </c>
      <c r="J72" s="127">
        <v>1</v>
      </c>
      <c r="K72" s="127">
        <v>0</v>
      </c>
      <c r="L72" s="127">
        <v>0</v>
      </c>
      <c r="M72" s="127">
        <v>0</v>
      </c>
      <c r="N72" s="127">
        <v>0</v>
      </c>
      <c r="O72" s="127">
        <v>0</v>
      </c>
      <c r="P72" s="127" t="s">
        <v>1288</v>
      </c>
      <c r="Q72" s="127" t="s">
        <v>1288</v>
      </c>
      <c r="R72" s="127" t="s">
        <v>1288</v>
      </c>
      <c r="S72" s="127">
        <v>0</v>
      </c>
      <c r="T72" s="127">
        <v>0</v>
      </c>
      <c r="U72" s="127">
        <v>1</v>
      </c>
      <c r="V72" s="127">
        <v>0</v>
      </c>
      <c r="W72" s="127">
        <v>0</v>
      </c>
      <c r="X72" s="130">
        <v>0</v>
      </c>
      <c r="Y72" s="131" t="s">
        <v>776</v>
      </c>
      <c r="Z72" s="132" t="s">
        <v>782</v>
      </c>
      <c r="AA72" s="132" t="s">
        <v>776</v>
      </c>
      <c r="AB72" s="131" t="s">
        <v>782</v>
      </c>
      <c r="AC72" s="126" t="s">
        <v>1288</v>
      </c>
      <c r="AD72" s="127" t="s">
        <v>1288</v>
      </c>
      <c r="AE72" s="136" t="s">
        <v>1288</v>
      </c>
      <c r="AF72" s="128" t="s">
        <v>1288</v>
      </c>
      <c r="AG72" s="133">
        <v>0</v>
      </c>
      <c r="AH72" s="133">
        <v>0</v>
      </c>
      <c r="AI72" s="133">
        <v>0.2</v>
      </c>
      <c r="AJ72" s="133">
        <v>0</v>
      </c>
      <c r="AK72" s="133">
        <v>0</v>
      </c>
      <c r="AL72" s="133">
        <v>0</v>
      </c>
      <c r="AM72" s="133">
        <v>0</v>
      </c>
      <c r="AN72" s="134">
        <v>0</v>
      </c>
      <c r="AO72" s="4"/>
      <c r="AP72" s="4"/>
      <c r="AQ72" s="4"/>
      <c r="AR72" s="4"/>
      <c r="AS72" s="4"/>
      <c r="AT72" s="187"/>
      <c r="AU72" s="4"/>
    </row>
    <row r="73" spans="2:47" x14ac:dyDescent="0.2">
      <c r="B73" s="178" t="s">
        <v>1385</v>
      </c>
      <c r="C73" s="249">
        <v>6.2</v>
      </c>
      <c r="D73" s="126">
        <v>0</v>
      </c>
      <c r="E73" s="127">
        <v>0</v>
      </c>
      <c r="F73" s="127">
        <v>0</v>
      </c>
      <c r="G73" s="127">
        <v>0</v>
      </c>
      <c r="H73" s="127">
        <v>0</v>
      </c>
      <c r="I73" s="127">
        <v>0</v>
      </c>
      <c r="J73" s="127">
        <v>0</v>
      </c>
      <c r="K73" s="127">
        <v>0</v>
      </c>
      <c r="L73" s="127">
        <v>0</v>
      </c>
      <c r="M73" s="127">
        <v>0</v>
      </c>
      <c r="N73" s="127">
        <v>0</v>
      </c>
      <c r="O73" s="127">
        <v>0</v>
      </c>
      <c r="P73" s="127" t="s">
        <v>1288</v>
      </c>
      <c r="Q73" s="127" t="s">
        <v>1288</v>
      </c>
      <c r="R73" s="127" t="s">
        <v>1288</v>
      </c>
      <c r="S73" s="127">
        <v>0</v>
      </c>
      <c r="T73" s="127">
        <v>0</v>
      </c>
      <c r="U73" s="127">
        <v>0</v>
      </c>
      <c r="V73" s="127">
        <v>0</v>
      </c>
      <c r="W73" s="127">
        <v>0</v>
      </c>
      <c r="X73" s="130">
        <v>0</v>
      </c>
      <c r="Y73" s="131" t="s">
        <v>776</v>
      </c>
      <c r="Z73" s="132" t="s">
        <v>776</v>
      </c>
      <c r="AA73" s="132" t="s">
        <v>776</v>
      </c>
      <c r="AB73" s="131" t="s">
        <v>776</v>
      </c>
      <c r="AC73" s="126" t="s">
        <v>1288</v>
      </c>
      <c r="AD73" s="127" t="s">
        <v>1288</v>
      </c>
      <c r="AE73" s="136" t="s">
        <v>1288</v>
      </c>
      <c r="AF73" s="128" t="s">
        <v>1288</v>
      </c>
      <c r="AG73" s="133">
        <v>0</v>
      </c>
      <c r="AH73" s="133">
        <v>0</v>
      </c>
      <c r="AI73" s="133">
        <v>0</v>
      </c>
      <c r="AJ73" s="133">
        <v>0</v>
      </c>
      <c r="AK73" s="133">
        <v>0</v>
      </c>
      <c r="AL73" s="133">
        <v>0</v>
      </c>
      <c r="AM73" s="133">
        <v>0</v>
      </c>
      <c r="AN73" s="134">
        <v>0</v>
      </c>
      <c r="AO73" s="4"/>
      <c r="AP73" s="4"/>
      <c r="AQ73" s="4"/>
      <c r="AR73" s="4"/>
      <c r="AS73" s="4"/>
      <c r="AT73" s="187"/>
      <c r="AU73" s="4"/>
    </row>
    <row r="74" spans="2:47" x14ac:dyDescent="0.2">
      <c r="B74" s="178" t="s">
        <v>1387</v>
      </c>
      <c r="C74" s="249">
        <v>5.9</v>
      </c>
      <c r="D74" s="126">
        <v>0</v>
      </c>
      <c r="E74" s="127">
        <v>0</v>
      </c>
      <c r="F74" s="127">
        <v>0</v>
      </c>
      <c r="G74" s="127">
        <v>0</v>
      </c>
      <c r="H74" s="127">
        <v>0</v>
      </c>
      <c r="I74" s="127">
        <v>0</v>
      </c>
      <c r="J74" s="127">
        <v>0</v>
      </c>
      <c r="K74" s="127">
        <v>0</v>
      </c>
      <c r="L74" s="127">
        <v>0</v>
      </c>
      <c r="M74" s="127">
        <v>0</v>
      </c>
      <c r="N74" s="127">
        <v>0</v>
      </c>
      <c r="O74" s="127">
        <v>1</v>
      </c>
      <c r="P74" s="127" t="s">
        <v>1288</v>
      </c>
      <c r="Q74" s="127" t="s">
        <v>1288</v>
      </c>
      <c r="R74" s="127" t="s">
        <v>1288</v>
      </c>
      <c r="S74" s="127">
        <v>0</v>
      </c>
      <c r="T74" s="127">
        <v>0</v>
      </c>
      <c r="U74" s="127">
        <v>0</v>
      </c>
      <c r="V74" s="127">
        <v>0</v>
      </c>
      <c r="W74" s="127">
        <v>0</v>
      </c>
      <c r="X74" s="130">
        <v>1</v>
      </c>
      <c r="Y74" s="131" t="s">
        <v>776</v>
      </c>
      <c r="Z74" s="132" t="s">
        <v>776</v>
      </c>
      <c r="AA74" s="132" t="s">
        <v>782</v>
      </c>
      <c r="AB74" s="131" t="s">
        <v>782</v>
      </c>
      <c r="AC74" s="126" t="s">
        <v>1288</v>
      </c>
      <c r="AD74" s="127" t="s">
        <v>1288</v>
      </c>
      <c r="AE74" s="136" t="s">
        <v>1288</v>
      </c>
      <c r="AF74" s="128" t="s">
        <v>1288</v>
      </c>
      <c r="AG74" s="133">
        <v>0</v>
      </c>
      <c r="AH74" s="133">
        <v>0</v>
      </c>
      <c r="AI74" s="133">
        <v>0</v>
      </c>
      <c r="AJ74" s="133">
        <v>0</v>
      </c>
      <c r="AK74" s="133">
        <v>0</v>
      </c>
      <c r="AL74" s="133">
        <v>0</v>
      </c>
      <c r="AM74" s="133">
        <v>0</v>
      </c>
      <c r="AN74" s="134">
        <v>4.0999999999999996</v>
      </c>
      <c r="AO74" s="4"/>
      <c r="AP74" s="4"/>
      <c r="AQ74" s="4"/>
      <c r="AR74" s="4"/>
      <c r="AS74" s="4"/>
      <c r="AT74" s="187"/>
      <c r="AU74" s="4"/>
    </row>
    <row r="75" spans="2:47" x14ac:dyDescent="0.2">
      <c r="B75" s="178" t="s">
        <v>1388</v>
      </c>
      <c r="C75" s="249">
        <v>10.5</v>
      </c>
      <c r="D75" s="126">
        <v>0</v>
      </c>
      <c r="E75" s="127">
        <v>0</v>
      </c>
      <c r="F75" s="127">
        <v>0</v>
      </c>
      <c r="G75" s="127">
        <v>0</v>
      </c>
      <c r="H75" s="127">
        <v>0</v>
      </c>
      <c r="I75" s="127">
        <v>0</v>
      </c>
      <c r="J75" s="127">
        <v>0</v>
      </c>
      <c r="K75" s="127">
        <v>0</v>
      </c>
      <c r="L75" s="127">
        <v>0</v>
      </c>
      <c r="M75" s="127">
        <v>0</v>
      </c>
      <c r="N75" s="127">
        <v>0</v>
      </c>
      <c r="O75" s="127">
        <v>0</v>
      </c>
      <c r="P75" s="127" t="s">
        <v>1288</v>
      </c>
      <c r="Q75" s="127" t="s">
        <v>1288</v>
      </c>
      <c r="R75" s="127" t="s">
        <v>1288</v>
      </c>
      <c r="S75" s="127">
        <v>0</v>
      </c>
      <c r="T75" s="127">
        <v>0</v>
      </c>
      <c r="U75" s="127">
        <v>0</v>
      </c>
      <c r="V75" s="127">
        <v>0</v>
      </c>
      <c r="W75" s="127">
        <v>0</v>
      </c>
      <c r="X75" s="130">
        <v>0</v>
      </c>
      <c r="Y75" s="131" t="s">
        <v>776</v>
      </c>
      <c r="Z75" s="132" t="s">
        <v>776</v>
      </c>
      <c r="AA75" s="132" t="s">
        <v>776</v>
      </c>
      <c r="AB75" s="131" t="s">
        <v>776</v>
      </c>
      <c r="AC75" s="126" t="s">
        <v>1288</v>
      </c>
      <c r="AD75" s="127" t="s">
        <v>1288</v>
      </c>
      <c r="AE75" s="136" t="s">
        <v>1288</v>
      </c>
      <c r="AF75" s="128" t="s">
        <v>1288</v>
      </c>
      <c r="AG75" s="133">
        <v>0</v>
      </c>
      <c r="AH75" s="133">
        <v>0</v>
      </c>
      <c r="AI75" s="133">
        <v>0</v>
      </c>
      <c r="AJ75" s="133">
        <v>0</v>
      </c>
      <c r="AK75" s="133">
        <v>0</v>
      </c>
      <c r="AL75" s="133">
        <v>0</v>
      </c>
      <c r="AM75" s="133">
        <v>0</v>
      </c>
      <c r="AN75" s="134">
        <v>0</v>
      </c>
      <c r="AO75" s="4"/>
      <c r="AP75" s="4"/>
      <c r="AQ75" s="4"/>
      <c r="AR75" s="4"/>
      <c r="AS75" s="4"/>
      <c r="AT75" s="187"/>
      <c r="AU75" s="4"/>
    </row>
    <row r="76" spans="2:47" x14ac:dyDescent="0.2">
      <c r="B76" s="178" t="s">
        <v>1389</v>
      </c>
      <c r="C76" s="249">
        <v>10.6</v>
      </c>
      <c r="D76" s="126">
        <v>0</v>
      </c>
      <c r="E76" s="127">
        <v>0</v>
      </c>
      <c r="F76" s="127">
        <v>0</v>
      </c>
      <c r="G76" s="127">
        <v>0</v>
      </c>
      <c r="H76" s="127">
        <v>0</v>
      </c>
      <c r="I76" s="127">
        <v>0</v>
      </c>
      <c r="J76" s="127">
        <v>0</v>
      </c>
      <c r="K76" s="127">
        <v>0</v>
      </c>
      <c r="L76" s="127">
        <v>0</v>
      </c>
      <c r="M76" s="127">
        <v>0</v>
      </c>
      <c r="N76" s="127">
        <v>0</v>
      </c>
      <c r="O76" s="127">
        <v>0</v>
      </c>
      <c r="P76" s="127" t="s">
        <v>1288</v>
      </c>
      <c r="Q76" s="127" t="s">
        <v>1288</v>
      </c>
      <c r="R76" s="127" t="s">
        <v>1288</v>
      </c>
      <c r="S76" s="127">
        <v>0</v>
      </c>
      <c r="T76" s="127">
        <v>0</v>
      </c>
      <c r="U76" s="127">
        <v>0</v>
      </c>
      <c r="V76" s="127">
        <v>0</v>
      </c>
      <c r="W76" s="127">
        <v>0</v>
      </c>
      <c r="X76" s="130">
        <v>0</v>
      </c>
      <c r="Y76" s="131" t="s">
        <v>776</v>
      </c>
      <c r="Z76" s="132" t="s">
        <v>776</v>
      </c>
      <c r="AA76" s="132" t="s">
        <v>776</v>
      </c>
      <c r="AB76" s="131" t="s">
        <v>776</v>
      </c>
      <c r="AC76" s="126" t="s">
        <v>1288</v>
      </c>
      <c r="AD76" s="127" t="s">
        <v>1288</v>
      </c>
      <c r="AE76" s="136" t="s">
        <v>1288</v>
      </c>
      <c r="AF76" s="128" t="s">
        <v>1288</v>
      </c>
      <c r="AG76" s="133">
        <v>0</v>
      </c>
      <c r="AH76" s="133">
        <v>0</v>
      </c>
      <c r="AI76" s="133">
        <v>0</v>
      </c>
      <c r="AJ76" s="133">
        <v>0</v>
      </c>
      <c r="AK76" s="133">
        <v>0</v>
      </c>
      <c r="AL76" s="133">
        <v>0</v>
      </c>
      <c r="AM76" s="133">
        <v>0</v>
      </c>
      <c r="AN76" s="134">
        <v>0</v>
      </c>
      <c r="AO76" s="4"/>
      <c r="AP76" s="4"/>
      <c r="AQ76" s="4"/>
      <c r="AR76" s="4"/>
      <c r="AS76" s="4"/>
      <c r="AT76" s="187"/>
      <c r="AU76" s="4"/>
    </row>
    <row r="77" spans="2:47" x14ac:dyDescent="0.2">
      <c r="B77" s="178" t="s">
        <v>1391</v>
      </c>
      <c r="C77" s="249">
        <v>10.3</v>
      </c>
      <c r="D77" s="126">
        <v>0</v>
      </c>
      <c r="E77" s="127">
        <v>0</v>
      </c>
      <c r="F77" s="127">
        <v>0</v>
      </c>
      <c r="G77" s="127">
        <v>0</v>
      </c>
      <c r="H77" s="127">
        <v>0</v>
      </c>
      <c r="I77" s="127">
        <v>0</v>
      </c>
      <c r="J77" s="127">
        <v>0</v>
      </c>
      <c r="K77" s="127">
        <v>0</v>
      </c>
      <c r="L77" s="127">
        <v>0</v>
      </c>
      <c r="M77" s="127">
        <v>0</v>
      </c>
      <c r="N77" s="127">
        <v>3</v>
      </c>
      <c r="O77" s="127">
        <v>1</v>
      </c>
      <c r="P77" s="127" t="s">
        <v>1288</v>
      </c>
      <c r="Q77" s="127" t="s">
        <v>1288</v>
      </c>
      <c r="R77" s="127" t="s">
        <v>1288</v>
      </c>
      <c r="S77" s="127">
        <v>0</v>
      </c>
      <c r="T77" s="127">
        <v>0</v>
      </c>
      <c r="U77" s="127">
        <v>0</v>
      </c>
      <c r="V77" s="127">
        <v>0</v>
      </c>
      <c r="W77" s="127">
        <v>0</v>
      </c>
      <c r="X77" s="130">
        <v>4</v>
      </c>
      <c r="Y77" s="131" t="s">
        <v>776</v>
      </c>
      <c r="Z77" s="132" t="s">
        <v>776</v>
      </c>
      <c r="AA77" s="132" t="s">
        <v>782</v>
      </c>
      <c r="AB77" s="131" t="s">
        <v>782</v>
      </c>
      <c r="AC77" s="126" t="s">
        <v>1288</v>
      </c>
      <c r="AD77" s="127" t="s">
        <v>1288</v>
      </c>
      <c r="AE77" s="136" t="s">
        <v>1288</v>
      </c>
      <c r="AF77" s="128" t="s">
        <v>1288</v>
      </c>
      <c r="AG77" s="133">
        <v>0</v>
      </c>
      <c r="AH77" s="133">
        <v>0</v>
      </c>
      <c r="AI77" s="133">
        <v>0</v>
      </c>
      <c r="AJ77" s="133">
        <v>0</v>
      </c>
      <c r="AK77" s="133">
        <v>0</v>
      </c>
      <c r="AL77" s="133">
        <v>0</v>
      </c>
      <c r="AM77" s="133">
        <v>4.375</v>
      </c>
      <c r="AN77" s="134">
        <v>3.85</v>
      </c>
      <c r="AO77" s="4"/>
      <c r="AP77" s="4"/>
      <c r="AQ77" s="4"/>
      <c r="AR77" s="4"/>
      <c r="AS77" s="4"/>
      <c r="AT77" s="187"/>
      <c r="AU77" s="4"/>
    </row>
    <row r="78" spans="2:47" x14ac:dyDescent="0.2">
      <c r="B78" s="178" t="s">
        <v>1392</v>
      </c>
      <c r="C78" s="249">
        <v>10.5</v>
      </c>
      <c r="D78" s="126">
        <v>0</v>
      </c>
      <c r="E78" s="127">
        <v>0</v>
      </c>
      <c r="F78" s="127">
        <v>0</v>
      </c>
      <c r="G78" s="127">
        <v>0</v>
      </c>
      <c r="H78" s="127">
        <v>0</v>
      </c>
      <c r="I78" s="127">
        <v>0</v>
      </c>
      <c r="J78" s="127">
        <v>0</v>
      </c>
      <c r="K78" s="127">
        <v>0</v>
      </c>
      <c r="L78" s="127">
        <v>0</v>
      </c>
      <c r="M78" s="127">
        <v>1</v>
      </c>
      <c r="N78" s="127">
        <v>0</v>
      </c>
      <c r="O78" s="127">
        <v>0</v>
      </c>
      <c r="P78" s="127" t="s">
        <v>1288</v>
      </c>
      <c r="Q78" s="127" t="s">
        <v>1288</v>
      </c>
      <c r="R78" s="127" t="s">
        <v>1288</v>
      </c>
      <c r="S78" s="127">
        <v>0</v>
      </c>
      <c r="T78" s="127">
        <v>0</v>
      </c>
      <c r="U78" s="127">
        <v>0</v>
      </c>
      <c r="V78" s="127">
        <v>0</v>
      </c>
      <c r="W78" s="127">
        <v>1</v>
      </c>
      <c r="X78" s="130">
        <v>0</v>
      </c>
      <c r="Y78" s="131" t="s">
        <v>776</v>
      </c>
      <c r="Z78" s="132" t="s">
        <v>776</v>
      </c>
      <c r="AA78" s="132" t="s">
        <v>62</v>
      </c>
      <c r="AB78" s="131" t="s">
        <v>62</v>
      </c>
      <c r="AC78" s="126" t="s">
        <v>1288</v>
      </c>
      <c r="AD78" s="127" t="s">
        <v>1288</v>
      </c>
      <c r="AE78" s="136" t="s">
        <v>1288</v>
      </c>
      <c r="AF78" s="128" t="s">
        <v>1288</v>
      </c>
      <c r="AG78" s="133">
        <v>0</v>
      </c>
      <c r="AH78" s="133">
        <v>0</v>
      </c>
      <c r="AI78" s="133">
        <v>0</v>
      </c>
      <c r="AJ78" s="133">
        <v>0</v>
      </c>
      <c r="AK78" s="133">
        <v>0</v>
      </c>
      <c r="AL78" s="133">
        <v>5.52</v>
      </c>
      <c r="AM78" s="133">
        <v>0</v>
      </c>
      <c r="AN78" s="134">
        <v>0</v>
      </c>
      <c r="AO78" s="4"/>
      <c r="AP78" s="4"/>
      <c r="AQ78" s="4"/>
      <c r="AR78" s="4"/>
      <c r="AS78" s="4"/>
      <c r="AT78" s="187"/>
      <c r="AU78" s="4"/>
    </row>
    <row r="79" spans="2:47" x14ac:dyDescent="0.2">
      <c r="B79" s="178" t="s">
        <v>1395</v>
      </c>
      <c r="C79" s="249">
        <v>10.7</v>
      </c>
      <c r="D79" s="126">
        <v>0</v>
      </c>
      <c r="E79" s="127">
        <v>0</v>
      </c>
      <c r="F79" s="127">
        <v>0</v>
      </c>
      <c r="G79" s="127">
        <v>0</v>
      </c>
      <c r="H79" s="127">
        <v>0</v>
      </c>
      <c r="I79" s="127">
        <v>0</v>
      </c>
      <c r="J79" s="127">
        <v>0</v>
      </c>
      <c r="K79" s="127">
        <v>0</v>
      </c>
      <c r="L79" s="127">
        <v>0</v>
      </c>
      <c r="M79" s="127">
        <v>0</v>
      </c>
      <c r="N79" s="127">
        <v>3</v>
      </c>
      <c r="O79" s="127">
        <v>2</v>
      </c>
      <c r="P79" s="127" t="s">
        <v>1288</v>
      </c>
      <c r="Q79" s="127" t="s">
        <v>1288</v>
      </c>
      <c r="R79" s="127" t="s">
        <v>1288</v>
      </c>
      <c r="S79" s="127">
        <v>0</v>
      </c>
      <c r="T79" s="127">
        <v>0</v>
      </c>
      <c r="U79" s="127">
        <v>0</v>
      </c>
      <c r="V79" s="127">
        <v>0</v>
      </c>
      <c r="W79" s="127">
        <v>0</v>
      </c>
      <c r="X79" s="130">
        <v>5</v>
      </c>
      <c r="Y79" s="131" t="s">
        <v>776</v>
      </c>
      <c r="Z79" s="132" t="s">
        <v>776</v>
      </c>
      <c r="AA79" s="132" t="s">
        <v>782</v>
      </c>
      <c r="AB79" s="131" t="s">
        <v>782</v>
      </c>
      <c r="AC79" s="126" t="s">
        <v>1288</v>
      </c>
      <c r="AD79" s="127" t="s">
        <v>1288</v>
      </c>
      <c r="AE79" s="136" t="s">
        <v>1288</v>
      </c>
      <c r="AF79" s="128" t="s">
        <v>1288</v>
      </c>
      <c r="AG79" s="133">
        <v>0</v>
      </c>
      <c r="AH79" s="133">
        <v>0</v>
      </c>
      <c r="AI79" s="133">
        <v>0</v>
      </c>
      <c r="AJ79" s="133">
        <v>0</v>
      </c>
      <c r="AK79" s="133">
        <v>0</v>
      </c>
      <c r="AL79" s="133">
        <v>0</v>
      </c>
      <c r="AM79" s="133">
        <v>4.0999999999999996</v>
      </c>
      <c r="AN79" s="134">
        <v>7.7</v>
      </c>
      <c r="AO79" s="4"/>
      <c r="AP79" s="4"/>
      <c r="AQ79" s="4"/>
      <c r="AR79" s="4"/>
      <c r="AS79" s="4"/>
      <c r="AT79" s="187"/>
      <c r="AU79" s="4"/>
    </row>
    <row r="80" spans="2:47" x14ac:dyDescent="0.2">
      <c r="B80" s="178" t="s">
        <v>1399</v>
      </c>
      <c r="C80" s="249">
        <v>10.199999999999999</v>
      </c>
      <c r="D80" s="126">
        <v>0</v>
      </c>
      <c r="E80" s="127">
        <v>0</v>
      </c>
      <c r="F80" s="127">
        <v>0</v>
      </c>
      <c r="G80" s="127">
        <v>0</v>
      </c>
      <c r="H80" s="127">
        <v>0</v>
      </c>
      <c r="I80" s="127">
        <v>1</v>
      </c>
      <c r="J80" s="127">
        <v>0</v>
      </c>
      <c r="K80" s="127">
        <v>0</v>
      </c>
      <c r="L80" s="127">
        <v>0</v>
      </c>
      <c r="M80" s="127">
        <v>0</v>
      </c>
      <c r="N80" s="127">
        <v>0</v>
      </c>
      <c r="O80" s="127">
        <v>0</v>
      </c>
      <c r="P80" s="127" t="s">
        <v>1288</v>
      </c>
      <c r="Q80" s="127" t="s">
        <v>1288</v>
      </c>
      <c r="R80" s="127" t="s">
        <v>1288</v>
      </c>
      <c r="S80" s="127">
        <v>0</v>
      </c>
      <c r="T80" s="127">
        <v>1</v>
      </c>
      <c r="U80" s="127">
        <v>0</v>
      </c>
      <c r="V80" s="127">
        <v>0</v>
      </c>
      <c r="W80" s="127">
        <v>0</v>
      </c>
      <c r="X80" s="130">
        <v>0</v>
      </c>
      <c r="Y80" s="131" t="s">
        <v>776</v>
      </c>
      <c r="Z80" s="132" t="s">
        <v>62</v>
      </c>
      <c r="AA80" s="132" t="s">
        <v>776</v>
      </c>
      <c r="AB80" s="131" t="s">
        <v>62</v>
      </c>
      <c r="AC80" s="126" t="s">
        <v>1288</v>
      </c>
      <c r="AD80" s="127" t="s">
        <v>1288</v>
      </c>
      <c r="AE80" s="136" t="s">
        <v>1288</v>
      </c>
      <c r="AF80" s="128" t="s">
        <v>1288</v>
      </c>
      <c r="AG80" s="133">
        <v>0</v>
      </c>
      <c r="AH80" s="133">
        <v>0.03</v>
      </c>
      <c r="AI80" s="133">
        <v>0</v>
      </c>
      <c r="AJ80" s="133">
        <v>0</v>
      </c>
      <c r="AK80" s="133">
        <v>0</v>
      </c>
      <c r="AL80" s="133">
        <v>0</v>
      </c>
      <c r="AM80" s="133">
        <v>0</v>
      </c>
      <c r="AN80" s="134">
        <v>0</v>
      </c>
      <c r="AO80" s="4"/>
      <c r="AP80" s="4"/>
      <c r="AQ80" s="4"/>
      <c r="AR80" s="4"/>
      <c r="AS80" s="4"/>
      <c r="AT80" s="187"/>
      <c r="AU80" s="4"/>
    </row>
    <row r="81" spans="2:47" x14ac:dyDescent="0.2">
      <c r="B81" s="178" t="s">
        <v>1400</v>
      </c>
      <c r="C81" s="249">
        <v>10.6</v>
      </c>
      <c r="D81" s="126">
        <v>0</v>
      </c>
      <c r="E81" s="127">
        <v>0</v>
      </c>
      <c r="F81" s="127">
        <v>0</v>
      </c>
      <c r="G81" s="127">
        <v>0</v>
      </c>
      <c r="H81" s="127">
        <v>0</v>
      </c>
      <c r="I81" s="127">
        <v>0</v>
      </c>
      <c r="J81" s="127">
        <v>0</v>
      </c>
      <c r="K81" s="127">
        <v>0</v>
      </c>
      <c r="L81" s="127">
        <v>0</v>
      </c>
      <c r="M81" s="127">
        <v>0</v>
      </c>
      <c r="N81" s="127">
        <v>1</v>
      </c>
      <c r="O81" s="127">
        <v>0</v>
      </c>
      <c r="P81" s="127" t="s">
        <v>1288</v>
      </c>
      <c r="Q81" s="127" t="s">
        <v>1288</v>
      </c>
      <c r="R81" s="127" t="s">
        <v>1288</v>
      </c>
      <c r="S81" s="127">
        <v>0</v>
      </c>
      <c r="T81" s="127">
        <v>0</v>
      </c>
      <c r="U81" s="127">
        <v>0</v>
      </c>
      <c r="V81" s="127">
        <v>0</v>
      </c>
      <c r="W81" s="127">
        <v>0</v>
      </c>
      <c r="X81" s="130">
        <v>1</v>
      </c>
      <c r="Y81" s="131" t="s">
        <v>776</v>
      </c>
      <c r="Z81" s="132" t="s">
        <v>776</v>
      </c>
      <c r="AA81" s="132" t="s">
        <v>782</v>
      </c>
      <c r="AB81" s="131" t="s">
        <v>782</v>
      </c>
      <c r="AC81" s="126" t="s">
        <v>1288</v>
      </c>
      <c r="AD81" s="127" t="s">
        <v>1288</v>
      </c>
      <c r="AE81" s="136" t="s">
        <v>1288</v>
      </c>
      <c r="AF81" s="128" t="s">
        <v>1288</v>
      </c>
      <c r="AG81" s="133">
        <v>0</v>
      </c>
      <c r="AH81" s="133">
        <v>0</v>
      </c>
      <c r="AI81" s="133">
        <v>0</v>
      </c>
      <c r="AJ81" s="133">
        <v>0</v>
      </c>
      <c r="AK81" s="133">
        <v>0</v>
      </c>
      <c r="AL81" s="133">
        <v>0</v>
      </c>
      <c r="AM81" s="133">
        <v>3.9</v>
      </c>
      <c r="AN81" s="134">
        <v>0</v>
      </c>
      <c r="AO81" s="4"/>
      <c r="AP81" s="4"/>
      <c r="AQ81" s="4"/>
      <c r="AR81" s="4"/>
      <c r="AS81" s="4"/>
      <c r="AT81" s="187"/>
      <c r="AU81" s="4"/>
    </row>
    <row r="82" spans="2:47" x14ac:dyDescent="0.2">
      <c r="B82" s="178" t="s">
        <v>1401</v>
      </c>
      <c r="C82" s="249">
        <v>10.5</v>
      </c>
      <c r="D82" s="126">
        <v>0</v>
      </c>
      <c r="E82" s="127">
        <v>0</v>
      </c>
      <c r="F82" s="127">
        <v>0</v>
      </c>
      <c r="G82" s="127">
        <v>0</v>
      </c>
      <c r="H82" s="127">
        <v>0</v>
      </c>
      <c r="I82" s="127">
        <v>2</v>
      </c>
      <c r="J82" s="127">
        <v>0</v>
      </c>
      <c r="K82" s="127">
        <v>1</v>
      </c>
      <c r="L82" s="127">
        <v>0</v>
      </c>
      <c r="M82" s="127">
        <v>0</v>
      </c>
      <c r="N82" s="127">
        <v>0</v>
      </c>
      <c r="O82" s="127">
        <v>0</v>
      </c>
      <c r="P82" s="127" t="s">
        <v>1288</v>
      </c>
      <c r="Q82" s="127" t="s">
        <v>1288</v>
      </c>
      <c r="R82" s="127" t="s">
        <v>1288</v>
      </c>
      <c r="S82" s="127">
        <v>0</v>
      </c>
      <c r="T82" s="127">
        <v>2</v>
      </c>
      <c r="U82" s="127">
        <v>1</v>
      </c>
      <c r="V82" s="127">
        <v>0</v>
      </c>
      <c r="W82" s="127">
        <v>0</v>
      </c>
      <c r="X82" s="130">
        <v>0</v>
      </c>
      <c r="Y82" s="131" t="s">
        <v>776</v>
      </c>
      <c r="Z82" s="132" t="s">
        <v>62</v>
      </c>
      <c r="AA82" s="132" t="s">
        <v>776</v>
      </c>
      <c r="AB82" s="131" t="s">
        <v>62</v>
      </c>
      <c r="AC82" s="126" t="s">
        <v>1288</v>
      </c>
      <c r="AD82" s="127" t="s">
        <v>1288</v>
      </c>
      <c r="AE82" s="136" t="s">
        <v>1288</v>
      </c>
      <c r="AF82" s="128" t="s">
        <v>1288</v>
      </c>
      <c r="AG82" s="133">
        <v>0</v>
      </c>
      <c r="AH82" s="133">
        <v>0.27</v>
      </c>
      <c r="AI82" s="133">
        <v>0</v>
      </c>
      <c r="AJ82" s="133">
        <v>0.13500000000000001</v>
      </c>
      <c r="AK82" s="133">
        <v>0</v>
      </c>
      <c r="AL82" s="133">
        <v>0</v>
      </c>
      <c r="AM82" s="133">
        <v>0</v>
      </c>
      <c r="AN82" s="134">
        <v>0</v>
      </c>
      <c r="AO82" s="4"/>
      <c r="AP82" s="4"/>
      <c r="AQ82" s="4"/>
      <c r="AR82" s="4"/>
      <c r="AS82" s="4"/>
      <c r="AT82" s="187"/>
      <c r="AU82" s="4"/>
    </row>
    <row r="83" spans="2:47" x14ac:dyDescent="0.2">
      <c r="B83" s="178" t="s">
        <v>1404</v>
      </c>
      <c r="C83" s="249">
        <v>10.3</v>
      </c>
      <c r="D83" s="126">
        <v>0</v>
      </c>
      <c r="E83" s="127">
        <v>0</v>
      </c>
      <c r="F83" s="127">
        <v>0</v>
      </c>
      <c r="G83" s="127">
        <v>0</v>
      </c>
      <c r="H83" s="127">
        <v>0</v>
      </c>
      <c r="I83" s="127">
        <v>0</v>
      </c>
      <c r="J83" s="127">
        <v>0</v>
      </c>
      <c r="K83" s="127">
        <v>0</v>
      </c>
      <c r="L83" s="127">
        <v>0</v>
      </c>
      <c r="M83" s="127">
        <v>0</v>
      </c>
      <c r="N83" s="127">
        <v>4</v>
      </c>
      <c r="O83" s="127">
        <v>3</v>
      </c>
      <c r="P83" s="127" t="s">
        <v>1288</v>
      </c>
      <c r="Q83" s="127" t="s">
        <v>1288</v>
      </c>
      <c r="R83" s="127" t="s">
        <v>1288</v>
      </c>
      <c r="S83" s="127">
        <v>0</v>
      </c>
      <c r="T83" s="127">
        <v>0</v>
      </c>
      <c r="U83" s="127">
        <v>0</v>
      </c>
      <c r="V83" s="127">
        <v>0</v>
      </c>
      <c r="W83" s="127">
        <v>0</v>
      </c>
      <c r="X83" s="130">
        <v>7</v>
      </c>
      <c r="Y83" s="131">
        <v>1</v>
      </c>
      <c r="Z83" s="132" t="s">
        <v>776</v>
      </c>
      <c r="AA83" s="132" t="s">
        <v>782</v>
      </c>
      <c r="AB83" s="131" t="s">
        <v>782</v>
      </c>
      <c r="AC83" s="126" t="s">
        <v>1288</v>
      </c>
      <c r="AD83" s="127" t="s">
        <v>1288</v>
      </c>
      <c r="AE83" s="136" t="s">
        <v>1288</v>
      </c>
      <c r="AF83" s="128" t="s">
        <v>1288</v>
      </c>
      <c r="AG83" s="133">
        <v>0</v>
      </c>
      <c r="AH83" s="133">
        <v>0</v>
      </c>
      <c r="AI83" s="133">
        <v>0</v>
      </c>
      <c r="AJ83" s="133">
        <v>0</v>
      </c>
      <c r="AK83" s="133">
        <v>0</v>
      </c>
      <c r="AL83" s="133">
        <v>0</v>
      </c>
      <c r="AM83" s="133">
        <v>0.34</v>
      </c>
      <c r="AN83" s="134">
        <v>11.1</v>
      </c>
      <c r="AO83" s="4"/>
      <c r="AP83" s="4"/>
      <c r="AQ83" s="4"/>
      <c r="AR83" s="4"/>
      <c r="AS83" s="4"/>
      <c r="AT83" s="187"/>
      <c r="AU83" s="4"/>
    </row>
    <row r="84" spans="2:47" x14ac:dyDescent="0.2">
      <c r="B84" s="178" t="s">
        <v>1406</v>
      </c>
      <c r="C84" s="249">
        <v>10.5</v>
      </c>
      <c r="D84" s="126">
        <v>0</v>
      </c>
      <c r="E84" s="127">
        <v>0</v>
      </c>
      <c r="F84" s="127">
        <v>0</v>
      </c>
      <c r="G84" s="127">
        <v>0</v>
      </c>
      <c r="H84" s="127">
        <v>0</v>
      </c>
      <c r="I84" s="127">
        <v>0</v>
      </c>
      <c r="J84" s="127">
        <v>0</v>
      </c>
      <c r="K84" s="127">
        <v>0</v>
      </c>
      <c r="L84" s="127">
        <v>0</v>
      </c>
      <c r="M84" s="127">
        <v>0</v>
      </c>
      <c r="N84" s="127">
        <v>0</v>
      </c>
      <c r="O84" s="127">
        <v>0</v>
      </c>
      <c r="P84" s="127" t="s">
        <v>1288</v>
      </c>
      <c r="Q84" s="127" t="s">
        <v>1288</v>
      </c>
      <c r="R84" s="127" t="s">
        <v>1288</v>
      </c>
      <c r="S84" s="127">
        <v>0</v>
      </c>
      <c r="T84" s="127">
        <v>0</v>
      </c>
      <c r="U84" s="127">
        <v>0</v>
      </c>
      <c r="V84" s="127">
        <v>0</v>
      </c>
      <c r="W84" s="127">
        <v>0</v>
      </c>
      <c r="X84" s="130">
        <v>0</v>
      </c>
      <c r="Y84" s="131" t="s">
        <v>776</v>
      </c>
      <c r="Z84" s="132" t="s">
        <v>776</v>
      </c>
      <c r="AA84" s="132" t="s">
        <v>776</v>
      </c>
      <c r="AB84" s="131" t="s">
        <v>776</v>
      </c>
      <c r="AC84" s="126" t="s">
        <v>1288</v>
      </c>
      <c r="AD84" s="127" t="s">
        <v>1288</v>
      </c>
      <c r="AE84" s="136" t="s">
        <v>1288</v>
      </c>
      <c r="AF84" s="128" t="s">
        <v>1288</v>
      </c>
      <c r="AG84" s="133">
        <v>0</v>
      </c>
      <c r="AH84" s="133">
        <v>0</v>
      </c>
      <c r="AI84" s="133">
        <v>0</v>
      </c>
      <c r="AJ84" s="133">
        <v>0</v>
      </c>
      <c r="AK84" s="133">
        <v>0</v>
      </c>
      <c r="AL84" s="133">
        <v>0</v>
      </c>
      <c r="AM84" s="133">
        <v>0</v>
      </c>
      <c r="AN84" s="134">
        <v>0</v>
      </c>
      <c r="AO84" s="4"/>
      <c r="AP84" s="4"/>
      <c r="AQ84" s="4"/>
      <c r="AR84" s="4"/>
      <c r="AS84" s="4"/>
      <c r="AT84" s="187"/>
      <c r="AU84" s="4"/>
    </row>
    <row r="85" spans="2:47" x14ac:dyDescent="0.2">
      <c r="B85" s="178" t="s">
        <v>1407</v>
      </c>
      <c r="C85" s="249">
        <v>10.4</v>
      </c>
      <c r="D85" s="126">
        <v>0</v>
      </c>
      <c r="E85" s="127">
        <v>0</v>
      </c>
      <c r="F85" s="127">
        <v>0</v>
      </c>
      <c r="G85" s="127">
        <v>0</v>
      </c>
      <c r="H85" s="127">
        <v>0</v>
      </c>
      <c r="I85" s="127">
        <v>0</v>
      </c>
      <c r="J85" s="127">
        <v>0</v>
      </c>
      <c r="K85" s="127">
        <v>0</v>
      </c>
      <c r="L85" s="127">
        <v>0</v>
      </c>
      <c r="M85" s="127">
        <v>0</v>
      </c>
      <c r="N85" s="127">
        <v>0</v>
      </c>
      <c r="O85" s="127">
        <v>1</v>
      </c>
      <c r="P85" s="127" t="s">
        <v>1288</v>
      </c>
      <c r="Q85" s="127" t="s">
        <v>1288</v>
      </c>
      <c r="R85" s="127" t="s">
        <v>1288</v>
      </c>
      <c r="S85" s="127">
        <v>0</v>
      </c>
      <c r="T85" s="127">
        <v>0</v>
      </c>
      <c r="U85" s="127">
        <v>0</v>
      </c>
      <c r="V85" s="127">
        <v>0</v>
      </c>
      <c r="W85" s="127">
        <v>0</v>
      </c>
      <c r="X85" s="130">
        <v>1</v>
      </c>
      <c r="Y85" s="131" t="s">
        <v>776</v>
      </c>
      <c r="Z85" s="132" t="s">
        <v>776</v>
      </c>
      <c r="AA85" s="132" t="s">
        <v>782</v>
      </c>
      <c r="AB85" s="131" t="s">
        <v>782</v>
      </c>
      <c r="AC85" s="126" t="s">
        <v>1288</v>
      </c>
      <c r="AD85" s="127" t="s">
        <v>1288</v>
      </c>
      <c r="AE85" s="136" t="s">
        <v>1288</v>
      </c>
      <c r="AF85" s="128" t="s">
        <v>1288</v>
      </c>
      <c r="AG85" s="133">
        <v>0</v>
      </c>
      <c r="AH85" s="133">
        <v>0</v>
      </c>
      <c r="AI85" s="133">
        <v>0</v>
      </c>
      <c r="AJ85" s="133">
        <v>0</v>
      </c>
      <c r="AK85" s="133">
        <v>0</v>
      </c>
      <c r="AL85" s="133">
        <v>0</v>
      </c>
      <c r="AM85" s="133">
        <v>0</v>
      </c>
      <c r="AN85" s="134">
        <v>4.25</v>
      </c>
      <c r="AO85" s="4"/>
      <c r="AP85" s="4"/>
      <c r="AQ85" s="4"/>
      <c r="AR85" s="4"/>
      <c r="AS85" s="4"/>
      <c r="AT85" s="187"/>
      <c r="AU85" s="4"/>
    </row>
    <row r="86" spans="2:47" x14ac:dyDescent="0.2">
      <c r="B86" s="178" t="s">
        <v>1408</v>
      </c>
      <c r="C86" s="249">
        <v>10.4</v>
      </c>
      <c r="D86" s="126">
        <v>0</v>
      </c>
      <c r="E86" s="127">
        <v>0</v>
      </c>
      <c r="F86" s="127">
        <v>0</v>
      </c>
      <c r="G86" s="127">
        <v>0</v>
      </c>
      <c r="H86" s="127">
        <v>0</v>
      </c>
      <c r="I86" s="127">
        <v>0</v>
      </c>
      <c r="J86" s="127">
        <v>0</v>
      </c>
      <c r="K86" s="127">
        <v>1</v>
      </c>
      <c r="L86" s="127">
        <v>0</v>
      </c>
      <c r="M86" s="127">
        <v>0</v>
      </c>
      <c r="N86" s="127">
        <v>1</v>
      </c>
      <c r="O86" s="127">
        <v>0</v>
      </c>
      <c r="P86" s="127" t="s">
        <v>1288</v>
      </c>
      <c r="Q86" s="127" t="s">
        <v>1288</v>
      </c>
      <c r="R86" s="127" t="s">
        <v>1288</v>
      </c>
      <c r="S86" s="127">
        <v>0</v>
      </c>
      <c r="T86" s="127">
        <v>0</v>
      </c>
      <c r="U86" s="127">
        <v>1</v>
      </c>
      <c r="V86" s="127">
        <v>0</v>
      </c>
      <c r="W86" s="127">
        <v>0</v>
      </c>
      <c r="X86" s="130">
        <v>1</v>
      </c>
      <c r="Y86" s="131" t="s">
        <v>776</v>
      </c>
      <c r="Z86" s="132" t="s">
        <v>782</v>
      </c>
      <c r="AA86" s="132" t="s">
        <v>782</v>
      </c>
      <c r="AB86" s="131" t="s">
        <v>782</v>
      </c>
      <c r="AC86" s="126" t="s">
        <v>1288</v>
      </c>
      <c r="AD86" s="127" t="s">
        <v>1288</v>
      </c>
      <c r="AE86" s="136" t="s">
        <v>1288</v>
      </c>
      <c r="AF86" s="128" t="s">
        <v>1288</v>
      </c>
      <c r="AG86" s="133">
        <v>0</v>
      </c>
      <c r="AH86" s="133">
        <v>0</v>
      </c>
      <c r="AI86" s="133">
        <v>0</v>
      </c>
      <c r="AJ86" s="133">
        <v>1</v>
      </c>
      <c r="AK86" s="133">
        <v>0</v>
      </c>
      <c r="AL86" s="133">
        <v>0</v>
      </c>
      <c r="AM86" s="133">
        <v>0.12</v>
      </c>
      <c r="AN86" s="134">
        <v>0</v>
      </c>
      <c r="AO86" s="4"/>
      <c r="AP86" s="4"/>
      <c r="AQ86" s="4"/>
      <c r="AR86" s="4"/>
      <c r="AS86" s="4"/>
      <c r="AT86" s="187"/>
      <c r="AU86" s="4"/>
    </row>
    <row r="87" spans="2:47" x14ac:dyDescent="0.2">
      <c r="B87" s="178" t="s">
        <v>1410</v>
      </c>
      <c r="C87" s="249">
        <v>10.5</v>
      </c>
      <c r="D87" s="126">
        <v>0</v>
      </c>
      <c r="E87" s="127">
        <v>0</v>
      </c>
      <c r="F87" s="127">
        <v>0</v>
      </c>
      <c r="G87" s="127">
        <v>0</v>
      </c>
      <c r="H87" s="127">
        <v>0</v>
      </c>
      <c r="I87" s="127">
        <v>0</v>
      </c>
      <c r="J87" s="127">
        <v>0</v>
      </c>
      <c r="K87" s="127">
        <v>0</v>
      </c>
      <c r="L87" s="127">
        <v>0</v>
      </c>
      <c r="M87" s="127">
        <v>0</v>
      </c>
      <c r="N87" s="127">
        <v>0</v>
      </c>
      <c r="O87" s="127">
        <v>3</v>
      </c>
      <c r="P87" s="127" t="s">
        <v>1288</v>
      </c>
      <c r="Q87" s="127" t="s">
        <v>1288</v>
      </c>
      <c r="R87" s="127" t="s">
        <v>1288</v>
      </c>
      <c r="S87" s="127">
        <v>0</v>
      </c>
      <c r="T87" s="127">
        <v>0</v>
      </c>
      <c r="U87" s="127">
        <v>0</v>
      </c>
      <c r="V87" s="127">
        <v>0</v>
      </c>
      <c r="W87" s="127">
        <v>0</v>
      </c>
      <c r="X87" s="130">
        <v>3</v>
      </c>
      <c r="Y87" s="131" t="s">
        <v>776</v>
      </c>
      <c r="Z87" s="132" t="s">
        <v>776</v>
      </c>
      <c r="AA87" s="132" t="s">
        <v>782</v>
      </c>
      <c r="AB87" s="131" t="s">
        <v>782</v>
      </c>
      <c r="AC87" s="126" t="s">
        <v>1288</v>
      </c>
      <c r="AD87" s="127" t="s">
        <v>1288</v>
      </c>
      <c r="AE87" s="136" t="s">
        <v>1288</v>
      </c>
      <c r="AF87" s="128" t="s">
        <v>1288</v>
      </c>
      <c r="AG87" s="133">
        <v>0</v>
      </c>
      <c r="AH87" s="133">
        <v>0</v>
      </c>
      <c r="AI87" s="133">
        <v>0</v>
      </c>
      <c r="AJ87" s="133">
        <v>0</v>
      </c>
      <c r="AK87" s="133">
        <v>0</v>
      </c>
      <c r="AL87" s="133">
        <v>0</v>
      </c>
      <c r="AM87" s="133">
        <v>0</v>
      </c>
      <c r="AN87" s="134">
        <v>7.7</v>
      </c>
      <c r="AO87" s="4"/>
      <c r="AP87" s="4"/>
      <c r="AQ87" s="4"/>
      <c r="AR87" s="4"/>
      <c r="AS87" s="4"/>
      <c r="AT87" s="187"/>
      <c r="AU87" s="4"/>
    </row>
    <row r="88" spans="2:47" x14ac:dyDescent="0.2">
      <c r="B88" s="178" t="s">
        <v>1412</v>
      </c>
      <c r="C88" s="249">
        <v>10.6</v>
      </c>
      <c r="D88" s="126">
        <v>0</v>
      </c>
      <c r="E88" s="127">
        <v>0</v>
      </c>
      <c r="F88" s="127">
        <v>0</v>
      </c>
      <c r="G88" s="127">
        <v>0</v>
      </c>
      <c r="H88" s="127">
        <v>0</v>
      </c>
      <c r="I88" s="127">
        <v>0</v>
      </c>
      <c r="J88" s="127">
        <v>0</v>
      </c>
      <c r="K88" s="127">
        <v>0</v>
      </c>
      <c r="L88" s="127">
        <v>0</v>
      </c>
      <c r="M88" s="127">
        <v>0</v>
      </c>
      <c r="N88" s="127">
        <v>0</v>
      </c>
      <c r="O88" s="127">
        <v>1</v>
      </c>
      <c r="P88" s="127" t="s">
        <v>1288</v>
      </c>
      <c r="Q88" s="127" t="s">
        <v>1288</v>
      </c>
      <c r="R88" s="127" t="s">
        <v>1288</v>
      </c>
      <c r="S88" s="127">
        <v>0</v>
      </c>
      <c r="T88" s="127">
        <v>0</v>
      </c>
      <c r="U88" s="127">
        <v>0</v>
      </c>
      <c r="V88" s="127">
        <v>0</v>
      </c>
      <c r="W88" s="127">
        <v>0</v>
      </c>
      <c r="X88" s="130">
        <v>1</v>
      </c>
      <c r="Y88" s="131" t="s">
        <v>776</v>
      </c>
      <c r="Z88" s="132" t="s">
        <v>776</v>
      </c>
      <c r="AA88" s="132" t="s">
        <v>782</v>
      </c>
      <c r="AB88" s="131" t="s">
        <v>782</v>
      </c>
      <c r="AC88" s="126" t="s">
        <v>1288</v>
      </c>
      <c r="AD88" s="127" t="s">
        <v>1288</v>
      </c>
      <c r="AE88" s="136" t="s">
        <v>1288</v>
      </c>
      <c r="AF88" s="128" t="s">
        <v>1288</v>
      </c>
      <c r="AG88" s="133">
        <v>0</v>
      </c>
      <c r="AH88" s="133">
        <v>0</v>
      </c>
      <c r="AI88" s="133">
        <v>0</v>
      </c>
      <c r="AJ88" s="133">
        <v>0</v>
      </c>
      <c r="AK88" s="133">
        <v>0</v>
      </c>
      <c r="AL88" s="133">
        <v>0</v>
      </c>
      <c r="AM88" s="133">
        <v>0</v>
      </c>
      <c r="AN88" s="134">
        <v>3.05</v>
      </c>
      <c r="AO88" s="4"/>
      <c r="AP88" s="4"/>
      <c r="AQ88" s="4"/>
      <c r="AR88" s="4"/>
      <c r="AS88" s="4"/>
      <c r="AT88" s="187"/>
      <c r="AU88" s="4"/>
    </row>
    <row r="89" spans="2:47" x14ac:dyDescent="0.2">
      <c r="B89" s="178" t="s">
        <v>1413</v>
      </c>
      <c r="C89" s="249">
        <v>10.4</v>
      </c>
      <c r="D89" s="126">
        <v>0</v>
      </c>
      <c r="E89" s="127">
        <v>0</v>
      </c>
      <c r="F89" s="127">
        <v>0</v>
      </c>
      <c r="G89" s="127">
        <v>0</v>
      </c>
      <c r="H89" s="127">
        <v>0</v>
      </c>
      <c r="I89" s="127">
        <v>0</v>
      </c>
      <c r="J89" s="127">
        <v>0</v>
      </c>
      <c r="K89" s="127">
        <v>0</v>
      </c>
      <c r="L89" s="127">
        <v>0</v>
      </c>
      <c r="M89" s="127">
        <v>0</v>
      </c>
      <c r="N89" s="127">
        <v>0</v>
      </c>
      <c r="O89" s="127">
        <v>0</v>
      </c>
      <c r="P89" s="127" t="s">
        <v>1288</v>
      </c>
      <c r="Q89" s="127" t="s">
        <v>1288</v>
      </c>
      <c r="R89" s="127" t="s">
        <v>1288</v>
      </c>
      <c r="S89" s="127">
        <v>0</v>
      </c>
      <c r="T89" s="127">
        <v>0</v>
      </c>
      <c r="U89" s="127">
        <v>0</v>
      </c>
      <c r="V89" s="127">
        <v>0</v>
      </c>
      <c r="W89" s="127">
        <v>0</v>
      </c>
      <c r="X89" s="130">
        <v>0</v>
      </c>
      <c r="Y89" s="131" t="s">
        <v>776</v>
      </c>
      <c r="Z89" s="132" t="s">
        <v>776</v>
      </c>
      <c r="AA89" s="132" t="s">
        <v>776</v>
      </c>
      <c r="AB89" s="131" t="s">
        <v>776</v>
      </c>
      <c r="AC89" s="126" t="s">
        <v>1288</v>
      </c>
      <c r="AD89" s="127" t="s">
        <v>1288</v>
      </c>
      <c r="AE89" s="136" t="s">
        <v>1288</v>
      </c>
      <c r="AF89" s="128" t="s">
        <v>1288</v>
      </c>
      <c r="AG89" s="133">
        <v>0</v>
      </c>
      <c r="AH89" s="133">
        <v>0</v>
      </c>
      <c r="AI89" s="133">
        <v>0</v>
      </c>
      <c r="AJ89" s="133">
        <v>0</v>
      </c>
      <c r="AK89" s="133">
        <v>0</v>
      </c>
      <c r="AL89" s="133">
        <v>0</v>
      </c>
      <c r="AM89" s="133">
        <v>0</v>
      </c>
      <c r="AN89" s="134">
        <v>0</v>
      </c>
      <c r="AO89" s="4"/>
      <c r="AP89" s="4"/>
      <c r="AQ89" s="4"/>
      <c r="AR89" s="4"/>
      <c r="AS89" s="4"/>
      <c r="AT89" s="187"/>
      <c r="AU89" s="4"/>
    </row>
    <row r="90" spans="2:47" x14ac:dyDescent="0.2">
      <c r="B90" s="178" t="s">
        <v>1415</v>
      </c>
      <c r="C90" s="249">
        <v>10.5</v>
      </c>
      <c r="D90" s="126">
        <v>0</v>
      </c>
      <c r="E90" s="127">
        <v>0</v>
      </c>
      <c r="F90" s="127">
        <v>0</v>
      </c>
      <c r="G90" s="127">
        <v>0</v>
      </c>
      <c r="H90" s="127">
        <v>0</v>
      </c>
      <c r="I90" s="127">
        <v>0</v>
      </c>
      <c r="J90" s="127">
        <v>0</v>
      </c>
      <c r="K90" s="127">
        <v>0</v>
      </c>
      <c r="L90" s="127">
        <v>0</v>
      </c>
      <c r="M90" s="127">
        <v>0</v>
      </c>
      <c r="N90" s="127">
        <v>0</v>
      </c>
      <c r="O90" s="127">
        <v>2</v>
      </c>
      <c r="P90" s="127" t="s">
        <v>1288</v>
      </c>
      <c r="Q90" s="127" t="s">
        <v>1288</v>
      </c>
      <c r="R90" s="127" t="s">
        <v>1288</v>
      </c>
      <c r="S90" s="127">
        <v>0</v>
      </c>
      <c r="T90" s="127">
        <v>0</v>
      </c>
      <c r="U90" s="127">
        <v>0</v>
      </c>
      <c r="V90" s="127">
        <v>0</v>
      </c>
      <c r="W90" s="127">
        <v>0</v>
      </c>
      <c r="X90" s="130">
        <v>2</v>
      </c>
      <c r="Y90" s="131" t="s">
        <v>776</v>
      </c>
      <c r="Z90" s="132" t="s">
        <v>776</v>
      </c>
      <c r="AA90" s="132" t="s">
        <v>782</v>
      </c>
      <c r="AB90" s="131" t="s">
        <v>782</v>
      </c>
      <c r="AC90" s="126" t="s">
        <v>1288</v>
      </c>
      <c r="AD90" s="127" t="s">
        <v>1288</v>
      </c>
      <c r="AE90" s="136" t="s">
        <v>1288</v>
      </c>
      <c r="AF90" s="128" t="s">
        <v>1288</v>
      </c>
      <c r="AG90" s="133">
        <v>0</v>
      </c>
      <c r="AH90" s="133">
        <v>0</v>
      </c>
      <c r="AI90" s="133">
        <v>0</v>
      </c>
      <c r="AJ90" s="133">
        <v>0</v>
      </c>
      <c r="AK90" s="133">
        <v>0</v>
      </c>
      <c r="AL90" s="133">
        <v>0</v>
      </c>
      <c r="AM90" s="133">
        <v>0</v>
      </c>
      <c r="AN90" s="134">
        <v>6.7</v>
      </c>
      <c r="AO90" s="4"/>
      <c r="AP90" s="4"/>
      <c r="AQ90" s="4"/>
      <c r="AR90" s="4"/>
      <c r="AS90" s="4"/>
      <c r="AT90" s="187"/>
      <c r="AU90" s="4"/>
    </row>
    <row r="91" spans="2:47" x14ac:dyDescent="0.2">
      <c r="B91" s="178" t="s">
        <v>1416</v>
      </c>
      <c r="C91" s="249">
        <v>10.6</v>
      </c>
      <c r="D91" s="126">
        <v>0</v>
      </c>
      <c r="E91" s="127">
        <v>0</v>
      </c>
      <c r="F91" s="127">
        <v>0</v>
      </c>
      <c r="G91" s="127">
        <v>0</v>
      </c>
      <c r="H91" s="127">
        <v>0</v>
      </c>
      <c r="I91" s="127">
        <v>0</v>
      </c>
      <c r="J91" s="127">
        <v>0</v>
      </c>
      <c r="K91" s="127">
        <v>2</v>
      </c>
      <c r="L91" s="127">
        <v>0</v>
      </c>
      <c r="M91" s="127">
        <v>0</v>
      </c>
      <c r="N91" s="127">
        <v>0</v>
      </c>
      <c r="O91" s="127">
        <v>8</v>
      </c>
      <c r="P91" s="127" t="s">
        <v>1288</v>
      </c>
      <c r="Q91" s="127" t="s">
        <v>1288</v>
      </c>
      <c r="R91" s="127" t="s">
        <v>1288</v>
      </c>
      <c r="S91" s="127">
        <v>0</v>
      </c>
      <c r="T91" s="127">
        <v>0</v>
      </c>
      <c r="U91" s="127">
        <v>2</v>
      </c>
      <c r="V91" s="127">
        <v>0</v>
      </c>
      <c r="W91" s="127">
        <v>0</v>
      </c>
      <c r="X91" s="130">
        <v>8</v>
      </c>
      <c r="Y91" s="131" t="s">
        <v>776</v>
      </c>
      <c r="Z91" s="132" t="s">
        <v>782</v>
      </c>
      <c r="AA91" s="132" t="s">
        <v>782</v>
      </c>
      <c r="AB91" s="131" t="s">
        <v>782</v>
      </c>
      <c r="AC91" s="126" t="s">
        <v>1288</v>
      </c>
      <c r="AD91" s="127" t="s">
        <v>1288</v>
      </c>
      <c r="AE91" s="136" t="s">
        <v>1288</v>
      </c>
      <c r="AF91" s="128" t="s">
        <v>1288</v>
      </c>
      <c r="AG91" s="133">
        <v>0</v>
      </c>
      <c r="AH91" s="133">
        <v>0</v>
      </c>
      <c r="AI91" s="133">
        <v>0</v>
      </c>
      <c r="AJ91" s="133">
        <v>1.0049999999999999</v>
      </c>
      <c r="AK91" s="133">
        <v>0</v>
      </c>
      <c r="AL91" s="133">
        <v>0</v>
      </c>
      <c r="AM91" s="133">
        <v>0</v>
      </c>
      <c r="AN91" s="134">
        <v>22.099999999999998</v>
      </c>
      <c r="AO91" s="4"/>
      <c r="AP91" s="4"/>
      <c r="AQ91" s="4"/>
      <c r="AR91" s="4"/>
      <c r="AS91" s="4"/>
      <c r="AT91" s="187"/>
      <c r="AU91" s="4"/>
    </row>
    <row r="92" spans="2:47" x14ac:dyDescent="0.2">
      <c r="B92" s="178" t="s">
        <v>1421</v>
      </c>
      <c r="C92" s="249">
        <v>10.1</v>
      </c>
      <c r="D92" s="126">
        <v>0</v>
      </c>
      <c r="E92" s="127">
        <v>0</v>
      </c>
      <c r="F92" s="127">
        <v>0</v>
      </c>
      <c r="G92" s="127">
        <v>0</v>
      </c>
      <c r="H92" s="127">
        <v>0</v>
      </c>
      <c r="I92" s="127">
        <v>0</v>
      </c>
      <c r="J92" s="127">
        <v>0</v>
      </c>
      <c r="K92" s="127">
        <v>0</v>
      </c>
      <c r="L92" s="127">
        <v>0</v>
      </c>
      <c r="M92" s="127">
        <v>0</v>
      </c>
      <c r="N92" s="127">
        <v>0</v>
      </c>
      <c r="O92" s="127">
        <v>0</v>
      </c>
      <c r="P92" s="127" t="s">
        <v>1288</v>
      </c>
      <c r="Q92" s="127" t="s">
        <v>1288</v>
      </c>
      <c r="R92" s="127" t="s">
        <v>1288</v>
      </c>
      <c r="S92" s="127">
        <v>0</v>
      </c>
      <c r="T92" s="127">
        <v>0</v>
      </c>
      <c r="U92" s="127">
        <v>0</v>
      </c>
      <c r="V92" s="127">
        <v>0</v>
      </c>
      <c r="W92" s="127">
        <v>0</v>
      </c>
      <c r="X92" s="130">
        <v>0</v>
      </c>
      <c r="Y92" s="131" t="s">
        <v>776</v>
      </c>
      <c r="Z92" s="132" t="s">
        <v>776</v>
      </c>
      <c r="AA92" s="132" t="s">
        <v>776</v>
      </c>
      <c r="AB92" s="131" t="s">
        <v>776</v>
      </c>
      <c r="AC92" s="126" t="s">
        <v>1288</v>
      </c>
      <c r="AD92" s="127" t="s">
        <v>1288</v>
      </c>
      <c r="AE92" s="136" t="s">
        <v>1288</v>
      </c>
      <c r="AF92" s="128" t="s">
        <v>1288</v>
      </c>
      <c r="AG92" s="133">
        <v>0</v>
      </c>
      <c r="AH92" s="133">
        <v>0</v>
      </c>
      <c r="AI92" s="133">
        <v>0</v>
      </c>
      <c r="AJ92" s="133">
        <v>0</v>
      </c>
      <c r="AK92" s="133">
        <v>0</v>
      </c>
      <c r="AL92" s="133">
        <v>0</v>
      </c>
      <c r="AM92" s="133">
        <v>0</v>
      </c>
      <c r="AN92" s="134">
        <v>0</v>
      </c>
      <c r="AO92" s="4"/>
      <c r="AP92" s="4"/>
      <c r="AQ92" s="4"/>
      <c r="AR92" s="4"/>
      <c r="AS92" s="4"/>
      <c r="AT92" s="187"/>
      <c r="AU92" s="4"/>
    </row>
    <row r="93" spans="2:47" x14ac:dyDescent="0.2">
      <c r="B93" s="178" t="s">
        <v>1422</v>
      </c>
      <c r="C93" s="249">
        <v>10.8</v>
      </c>
      <c r="D93" s="126">
        <v>0</v>
      </c>
      <c r="E93" s="127">
        <v>0</v>
      </c>
      <c r="F93" s="127">
        <v>0</v>
      </c>
      <c r="G93" s="127">
        <v>0</v>
      </c>
      <c r="H93" s="127">
        <v>0</v>
      </c>
      <c r="I93" s="127">
        <v>0</v>
      </c>
      <c r="J93" s="127">
        <v>2</v>
      </c>
      <c r="K93" s="127">
        <v>0</v>
      </c>
      <c r="L93" s="127">
        <v>0</v>
      </c>
      <c r="M93" s="127">
        <v>0</v>
      </c>
      <c r="N93" s="127">
        <v>0</v>
      </c>
      <c r="O93" s="127">
        <v>2</v>
      </c>
      <c r="P93" s="127" t="s">
        <v>1288</v>
      </c>
      <c r="Q93" s="127" t="s">
        <v>1288</v>
      </c>
      <c r="R93" s="127" t="s">
        <v>1288</v>
      </c>
      <c r="S93" s="127">
        <v>0</v>
      </c>
      <c r="T93" s="127">
        <v>0</v>
      </c>
      <c r="U93" s="127">
        <v>2</v>
      </c>
      <c r="V93" s="127">
        <v>0</v>
      </c>
      <c r="W93" s="127">
        <v>0</v>
      </c>
      <c r="X93" s="130">
        <v>2</v>
      </c>
      <c r="Y93" s="131" t="s">
        <v>776</v>
      </c>
      <c r="Z93" s="132" t="s">
        <v>782</v>
      </c>
      <c r="AA93" s="132" t="s">
        <v>782</v>
      </c>
      <c r="AB93" s="131" t="s">
        <v>782</v>
      </c>
      <c r="AC93" s="126" t="s">
        <v>1288</v>
      </c>
      <c r="AD93" s="127" t="s">
        <v>1288</v>
      </c>
      <c r="AE93" s="136" t="s">
        <v>1288</v>
      </c>
      <c r="AF93" s="128" t="s">
        <v>1288</v>
      </c>
      <c r="AG93" s="133">
        <v>0</v>
      </c>
      <c r="AH93" s="133">
        <v>0</v>
      </c>
      <c r="AI93" s="133">
        <v>0.29000000000000004</v>
      </c>
      <c r="AJ93" s="133">
        <v>0</v>
      </c>
      <c r="AK93" s="133">
        <v>0</v>
      </c>
      <c r="AL93" s="133">
        <v>0</v>
      </c>
      <c r="AM93" s="133">
        <v>0</v>
      </c>
      <c r="AN93" s="134">
        <v>6.75</v>
      </c>
      <c r="AO93" s="4"/>
      <c r="AP93" s="4"/>
      <c r="AQ93" s="4"/>
      <c r="AR93" s="4"/>
      <c r="AS93" s="4"/>
      <c r="AT93" s="187"/>
      <c r="AU93" s="4"/>
    </row>
    <row r="94" spans="2:47" x14ac:dyDescent="0.2">
      <c r="B94" s="178" t="s">
        <v>1425</v>
      </c>
      <c r="C94" s="249">
        <v>10.3</v>
      </c>
      <c r="D94" s="126">
        <v>0</v>
      </c>
      <c r="E94" s="127">
        <v>0</v>
      </c>
      <c r="F94" s="127">
        <v>0</v>
      </c>
      <c r="G94" s="127">
        <v>0</v>
      </c>
      <c r="H94" s="127">
        <v>0</v>
      </c>
      <c r="I94" s="127">
        <v>0</v>
      </c>
      <c r="J94" s="127">
        <v>0</v>
      </c>
      <c r="K94" s="127">
        <v>0</v>
      </c>
      <c r="L94" s="127">
        <v>0</v>
      </c>
      <c r="M94" s="127">
        <v>0</v>
      </c>
      <c r="N94" s="127">
        <v>0</v>
      </c>
      <c r="O94" s="127">
        <v>7</v>
      </c>
      <c r="P94" s="127" t="s">
        <v>1288</v>
      </c>
      <c r="Q94" s="127" t="s">
        <v>1288</v>
      </c>
      <c r="R94" s="127" t="s">
        <v>1288</v>
      </c>
      <c r="S94" s="127">
        <v>0</v>
      </c>
      <c r="T94" s="127">
        <v>0</v>
      </c>
      <c r="U94" s="127">
        <v>0</v>
      </c>
      <c r="V94" s="127">
        <v>0</v>
      </c>
      <c r="W94" s="127">
        <v>0</v>
      </c>
      <c r="X94" s="130">
        <v>7</v>
      </c>
      <c r="Y94" s="131" t="s">
        <v>776</v>
      </c>
      <c r="Z94" s="132" t="s">
        <v>776</v>
      </c>
      <c r="AA94" s="132" t="s">
        <v>782</v>
      </c>
      <c r="AB94" s="131" t="s">
        <v>782</v>
      </c>
      <c r="AC94" s="126" t="s">
        <v>1288</v>
      </c>
      <c r="AD94" s="127" t="s">
        <v>1288</v>
      </c>
      <c r="AE94" s="136" t="s">
        <v>1288</v>
      </c>
      <c r="AF94" s="128" t="s">
        <v>1288</v>
      </c>
      <c r="AG94" s="133">
        <v>0</v>
      </c>
      <c r="AH94" s="133">
        <v>0</v>
      </c>
      <c r="AI94" s="133">
        <v>0</v>
      </c>
      <c r="AJ94" s="133">
        <v>0</v>
      </c>
      <c r="AK94" s="133">
        <v>0</v>
      </c>
      <c r="AL94" s="133">
        <v>0</v>
      </c>
      <c r="AM94" s="133">
        <v>0</v>
      </c>
      <c r="AN94" s="134">
        <v>19.099999999999998</v>
      </c>
      <c r="AO94" s="4"/>
      <c r="AP94" s="4"/>
      <c r="AQ94" s="4"/>
      <c r="AR94" s="4"/>
      <c r="AS94" s="4"/>
      <c r="AT94" s="187"/>
      <c r="AU94" s="4"/>
    </row>
    <row r="95" spans="2:47" x14ac:dyDescent="0.2">
      <c r="B95" s="178" t="s">
        <v>1426</v>
      </c>
      <c r="C95" s="249">
        <v>10.6</v>
      </c>
      <c r="D95" s="126">
        <v>0</v>
      </c>
      <c r="E95" s="127">
        <v>0</v>
      </c>
      <c r="F95" s="127">
        <v>0</v>
      </c>
      <c r="G95" s="127">
        <v>0</v>
      </c>
      <c r="H95" s="127">
        <v>0</v>
      </c>
      <c r="I95" s="127">
        <v>0</v>
      </c>
      <c r="J95" s="127">
        <v>0</v>
      </c>
      <c r="K95" s="127">
        <v>0</v>
      </c>
      <c r="L95" s="127">
        <v>0</v>
      </c>
      <c r="M95" s="127">
        <v>0</v>
      </c>
      <c r="N95" s="127">
        <v>0</v>
      </c>
      <c r="O95" s="127">
        <v>5</v>
      </c>
      <c r="P95" s="127" t="s">
        <v>1288</v>
      </c>
      <c r="Q95" s="127" t="s">
        <v>1288</v>
      </c>
      <c r="R95" s="127" t="s">
        <v>1288</v>
      </c>
      <c r="S95" s="127">
        <v>0</v>
      </c>
      <c r="T95" s="127">
        <v>0</v>
      </c>
      <c r="U95" s="127">
        <v>0</v>
      </c>
      <c r="V95" s="127">
        <v>0</v>
      </c>
      <c r="W95" s="127">
        <v>0</v>
      </c>
      <c r="X95" s="130">
        <v>5</v>
      </c>
      <c r="Y95" s="131" t="s">
        <v>776</v>
      </c>
      <c r="Z95" s="132" t="s">
        <v>776</v>
      </c>
      <c r="AA95" s="132" t="s">
        <v>782</v>
      </c>
      <c r="AB95" s="131" t="s">
        <v>782</v>
      </c>
      <c r="AC95" s="126" t="s">
        <v>1288</v>
      </c>
      <c r="AD95" s="127" t="s">
        <v>1288</v>
      </c>
      <c r="AE95" s="136" t="s">
        <v>1288</v>
      </c>
      <c r="AF95" s="128" t="s">
        <v>1288</v>
      </c>
      <c r="AG95" s="133">
        <v>0</v>
      </c>
      <c r="AH95" s="133">
        <v>0</v>
      </c>
      <c r="AI95" s="133">
        <v>0</v>
      </c>
      <c r="AJ95" s="133">
        <v>0</v>
      </c>
      <c r="AK95" s="133">
        <v>0</v>
      </c>
      <c r="AL95" s="133">
        <v>0</v>
      </c>
      <c r="AM95" s="133">
        <v>0</v>
      </c>
      <c r="AN95" s="134">
        <v>14.7</v>
      </c>
      <c r="AO95" s="4"/>
      <c r="AP95" s="4"/>
      <c r="AQ95" s="4"/>
      <c r="AR95" s="4"/>
      <c r="AS95" s="4"/>
      <c r="AT95" s="187"/>
      <c r="AU95" s="4"/>
    </row>
    <row r="96" spans="2:47" x14ac:dyDescent="0.2">
      <c r="B96" s="178" t="s">
        <v>1428</v>
      </c>
      <c r="C96" s="249">
        <v>10.3</v>
      </c>
      <c r="D96" s="126">
        <v>0</v>
      </c>
      <c r="E96" s="127">
        <v>0</v>
      </c>
      <c r="F96" s="127">
        <v>0</v>
      </c>
      <c r="G96" s="127">
        <v>0</v>
      </c>
      <c r="H96" s="127">
        <v>0</v>
      </c>
      <c r="I96" s="127">
        <v>0</v>
      </c>
      <c r="J96" s="127">
        <v>0</v>
      </c>
      <c r="K96" s="127">
        <v>0</v>
      </c>
      <c r="L96" s="127">
        <v>0</v>
      </c>
      <c r="M96" s="127">
        <v>0</v>
      </c>
      <c r="N96" s="127">
        <v>2</v>
      </c>
      <c r="O96" s="127">
        <v>2</v>
      </c>
      <c r="P96" s="127" t="s">
        <v>1288</v>
      </c>
      <c r="Q96" s="127" t="s">
        <v>1288</v>
      </c>
      <c r="R96" s="127" t="s">
        <v>1288</v>
      </c>
      <c r="S96" s="127">
        <v>0</v>
      </c>
      <c r="T96" s="127">
        <v>0</v>
      </c>
      <c r="U96" s="127">
        <v>0</v>
      </c>
      <c r="V96" s="127">
        <v>0</v>
      </c>
      <c r="W96" s="127">
        <v>0</v>
      </c>
      <c r="X96" s="130">
        <v>4</v>
      </c>
      <c r="Y96" s="131" t="s">
        <v>776</v>
      </c>
      <c r="Z96" s="132" t="s">
        <v>776</v>
      </c>
      <c r="AA96" s="132" t="s">
        <v>782</v>
      </c>
      <c r="AB96" s="131" t="s">
        <v>782</v>
      </c>
      <c r="AC96" s="126" t="s">
        <v>1288</v>
      </c>
      <c r="AD96" s="127" t="s">
        <v>1288</v>
      </c>
      <c r="AE96" s="136" t="s">
        <v>1288</v>
      </c>
      <c r="AF96" s="128" t="s">
        <v>1288</v>
      </c>
      <c r="AG96" s="133">
        <v>0</v>
      </c>
      <c r="AH96" s="133">
        <v>0</v>
      </c>
      <c r="AI96" s="133">
        <v>0</v>
      </c>
      <c r="AJ96" s="133">
        <v>0</v>
      </c>
      <c r="AK96" s="133">
        <v>0</v>
      </c>
      <c r="AL96" s="133">
        <v>0</v>
      </c>
      <c r="AM96" s="133">
        <v>8.0500000000000007</v>
      </c>
      <c r="AN96" s="134">
        <v>6.6000000000000005</v>
      </c>
      <c r="AO96" s="4"/>
      <c r="AP96" s="4"/>
      <c r="AQ96" s="4"/>
      <c r="AR96" s="4"/>
      <c r="AS96" s="4"/>
      <c r="AT96" s="187"/>
      <c r="AU96" s="4"/>
    </row>
    <row r="97" spans="2:47" x14ac:dyDescent="0.2">
      <c r="B97" s="178" t="s">
        <v>1430</v>
      </c>
      <c r="C97" s="249">
        <v>10.5</v>
      </c>
      <c r="D97" s="126">
        <v>0</v>
      </c>
      <c r="E97" s="127">
        <v>0</v>
      </c>
      <c r="F97" s="127">
        <v>0</v>
      </c>
      <c r="G97" s="127">
        <v>0</v>
      </c>
      <c r="H97" s="127">
        <v>0</v>
      </c>
      <c r="I97" s="127">
        <v>0</v>
      </c>
      <c r="J97" s="127">
        <v>0</v>
      </c>
      <c r="K97" s="127">
        <v>0</v>
      </c>
      <c r="L97" s="127">
        <v>0</v>
      </c>
      <c r="M97" s="127">
        <v>0</v>
      </c>
      <c r="N97" s="127">
        <v>1</v>
      </c>
      <c r="O97" s="127">
        <v>0</v>
      </c>
      <c r="P97" s="127" t="s">
        <v>1288</v>
      </c>
      <c r="Q97" s="127" t="s">
        <v>1288</v>
      </c>
      <c r="R97" s="127" t="s">
        <v>1288</v>
      </c>
      <c r="S97" s="127">
        <v>0</v>
      </c>
      <c r="T97" s="127">
        <v>0</v>
      </c>
      <c r="U97" s="127">
        <v>0</v>
      </c>
      <c r="V97" s="127">
        <v>0</v>
      </c>
      <c r="W97" s="127">
        <v>0</v>
      </c>
      <c r="X97" s="130">
        <v>1</v>
      </c>
      <c r="Y97" s="131" t="s">
        <v>776</v>
      </c>
      <c r="Z97" s="132" t="s">
        <v>776</v>
      </c>
      <c r="AA97" s="132" t="s">
        <v>782</v>
      </c>
      <c r="AB97" s="131" t="s">
        <v>782</v>
      </c>
      <c r="AC97" s="126" t="s">
        <v>1288</v>
      </c>
      <c r="AD97" s="127" t="s">
        <v>1288</v>
      </c>
      <c r="AE97" s="136" t="s">
        <v>1288</v>
      </c>
      <c r="AF97" s="128" t="s">
        <v>1288</v>
      </c>
      <c r="AG97" s="133">
        <v>0</v>
      </c>
      <c r="AH97" s="133">
        <v>0</v>
      </c>
      <c r="AI97" s="133">
        <v>0</v>
      </c>
      <c r="AJ97" s="133">
        <v>0</v>
      </c>
      <c r="AK97" s="133">
        <v>0</v>
      </c>
      <c r="AL97" s="133">
        <v>0</v>
      </c>
      <c r="AM97" s="133">
        <v>4.05</v>
      </c>
      <c r="AN97" s="134">
        <v>0</v>
      </c>
      <c r="AO97" s="4"/>
      <c r="AP97" s="4"/>
      <c r="AQ97" s="4"/>
      <c r="AR97" s="4"/>
      <c r="AS97" s="4"/>
      <c r="AT97" s="187"/>
      <c r="AU97" s="4"/>
    </row>
    <row r="98" spans="2:47" x14ac:dyDescent="0.2">
      <c r="B98" s="178" t="s">
        <v>1432</v>
      </c>
      <c r="C98" s="249">
        <v>10.4</v>
      </c>
      <c r="D98" s="126">
        <v>0</v>
      </c>
      <c r="E98" s="127">
        <v>0</v>
      </c>
      <c r="F98" s="127">
        <v>0</v>
      </c>
      <c r="G98" s="127">
        <v>0</v>
      </c>
      <c r="H98" s="127">
        <v>0</v>
      </c>
      <c r="I98" s="127">
        <v>0</v>
      </c>
      <c r="J98" s="127">
        <v>0</v>
      </c>
      <c r="K98" s="127">
        <v>0</v>
      </c>
      <c r="L98" s="127">
        <v>0</v>
      </c>
      <c r="M98" s="127">
        <v>0</v>
      </c>
      <c r="N98" s="127">
        <v>1</v>
      </c>
      <c r="O98" s="127">
        <v>2</v>
      </c>
      <c r="P98" s="127" t="s">
        <v>1288</v>
      </c>
      <c r="Q98" s="127" t="s">
        <v>1288</v>
      </c>
      <c r="R98" s="127" t="s">
        <v>1288</v>
      </c>
      <c r="S98" s="127">
        <v>0</v>
      </c>
      <c r="T98" s="127">
        <v>0</v>
      </c>
      <c r="U98" s="127">
        <v>0</v>
      </c>
      <c r="V98" s="127">
        <v>0</v>
      </c>
      <c r="W98" s="127">
        <v>0</v>
      </c>
      <c r="X98" s="130">
        <v>3</v>
      </c>
      <c r="Y98" s="131" t="s">
        <v>776</v>
      </c>
      <c r="Z98" s="132" t="s">
        <v>776</v>
      </c>
      <c r="AA98" s="132" t="s">
        <v>782</v>
      </c>
      <c r="AB98" s="131" t="s">
        <v>782</v>
      </c>
      <c r="AC98" s="126" t="s">
        <v>1288</v>
      </c>
      <c r="AD98" s="127" t="s">
        <v>1288</v>
      </c>
      <c r="AE98" s="136" t="s">
        <v>1288</v>
      </c>
      <c r="AF98" s="128" t="s">
        <v>1288</v>
      </c>
      <c r="AG98" s="133">
        <v>0</v>
      </c>
      <c r="AH98" s="133">
        <v>0</v>
      </c>
      <c r="AI98" s="133">
        <v>0</v>
      </c>
      <c r="AJ98" s="133">
        <v>0</v>
      </c>
      <c r="AK98" s="133">
        <v>0</v>
      </c>
      <c r="AL98" s="133">
        <v>0</v>
      </c>
      <c r="AM98" s="133">
        <v>0.02</v>
      </c>
      <c r="AN98" s="134">
        <v>7.95</v>
      </c>
      <c r="AO98" s="4"/>
      <c r="AP98" s="4"/>
      <c r="AQ98" s="4"/>
      <c r="AR98" s="4"/>
      <c r="AS98" s="4"/>
      <c r="AT98" s="187"/>
      <c r="AU98" s="4"/>
    </row>
    <row r="99" spans="2:47" x14ac:dyDescent="0.2">
      <c r="B99" s="178" t="s">
        <v>1434</v>
      </c>
      <c r="C99" s="249">
        <v>10.6</v>
      </c>
      <c r="D99" s="126">
        <v>0</v>
      </c>
      <c r="E99" s="127">
        <v>0</v>
      </c>
      <c r="F99" s="127">
        <v>0</v>
      </c>
      <c r="G99" s="127">
        <v>0</v>
      </c>
      <c r="H99" s="127">
        <v>0</v>
      </c>
      <c r="I99" s="127">
        <v>0</v>
      </c>
      <c r="J99" s="127">
        <v>0</v>
      </c>
      <c r="K99" s="127">
        <v>0</v>
      </c>
      <c r="L99" s="127">
        <v>0</v>
      </c>
      <c r="M99" s="127">
        <v>0</v>
      </c>
      <c r="N99" s="127">
        <v>0</v>
      </c>
      <c r="O99" s="127">
        <v>0</v>
      </c>
      <c r="P99" s="127" t="s">
        <v>1288</v>
      </c>
      <c r="Q99" s="127" t="s">
        <v>1288</v>
      </c>
      <c r="R99" s="127" t="s">
        <v>1288</v>
      </c>
      <c r="S99" s="127">
        <v>0</v>
      </c>
      <c r="T99" s="127">
        <v>0</v>
      </c>
      <c r="U99" s="127">
        <v>0</v>
      </c>
      <c r="V99" s="127">
        <v>0</v>
      </c>
      <c r="W99" s="127">
        <v>0</v>
      </c>
      <c r="X99" s="130">
        <v>0</v>
      </c>
      <c r="Y99" s="131" t="s">
        <v>776</v>
      </c>
      <c r="Z99" s="132" t="s">
        <v>776</v>
      </c>
      <c r="AA99" s="132" t="s">
        <v>776</v>
      </c>
      <c r="AB99" s="131" t="s">
        <v>776</v>
      </c>
      <c r="AC99" s="126" t="s">
        <v>1288</v>
      </c>
      <c r="AD99" s="127" t="s">
        <v>1288</v>
      </c>
      <c r="AE99" s="136" t="s">
        <v>1288</v>
      </c>
      <c r="AF99" s="128" t="s">
        <v>1288</v>
      </c>
      <c r="AG99" s="133">
        <v>0</v>
      </c>
      <c r="AH99" s="133">
        <v>0</v>
      </c>
      <c r="AI99" s="133">
        <v>0</v>
      </c>
      <c r="AJ99" s="133">
        <v>0</v>
      </c>
      <c r="AK99" s="133">
        <v>0</v>
      </c>
      <c r="AL99" s="133">
        <v>0</v>
      </c>
      <c r="AM99" s="133">
        <v>0</v>
      </c>
      <c r="AN99" s="134">
        <v>0</v>
      </c>
      <c r="AO99" s="4"/>
      <c r="AP99" s="4"/>
      <c r="AQ99" s="4"/>
      <c r="AR99" s="4"/>
      <c r="AS99" s="4"/>
      <c r="AT99" s="187"/>
      <c r="AU99" s="4"/>
    </row>
    <row r="100" spans="2:47" x14ac:dyDescent="0.2">
      <c r="B100" s="178" t="s">
        <v>1435</v>
      </c>
      <c r="C100" s="249">
        <v>10.199999999999999</v>
      </c>
      <c r="D100" s="126">
        <v>0</v>
      </c>
      <c r="E100" s="127">
        <v>0</v>
      </c>
      <c r="F100" s="127">
        <v>0</v>
      </c>
      <c r="G100" s="127">
        <v>0</v>
      </c>
      <c r="H100" s="127">
        <v>0</v>
      </c>
      <c r="I100" s="127">
        <v>0</v>
      </c>
      <c r="J100" s="127">
        <v>0</v>
      </c>
      <c r="K100" s="127">
        <v>0</v>
      </c>
      <c r="L100" s="127">
        <v>0</v>
      </c>
      <c r="M100" s="127">
        <v>0</v>
      </c>
      <c r="N100" s="127">
        <v>0</v>
      </c>
      <c r="O100" s="127">
        <v>1</v>
      </c>
      <c r="P100" s="127" t="s">
        <v>1288</v>
      </c>
      <c r="Q100" s="127" t="s">
        <v>1288</v>
      </c>
      <c r="R100" s="127" t="s">
        <v>1288</v>
      </c>
      <c r="S100" s="127">
        <v>0</v>
      </c>
      <c r="T100" s="127">
        <v>0</v>
      </c>
      <c r="U100" s="127">
        <v>0</v>
      </c>
      <c r="V100" s="127">
        <v>0</v>
      </c>
      <c r="W100" s="127">
        <v>0</v>
      </c>
      <c r="X100" s="130">
        <v>1</v>
      </c>
      <c r="Y100" s="131" t="s">
        <v>776</v>
      </c>
      <c r="Z100" s="132" t="s">
        <v>776</v>
      </c>
      <c r="AA100" s="132" t="s">
        <v>782</v>
      </c>
      <c r="AB100" s="131" t="s">
        <v>782</v>
      </c>
      <c r="AC100" s="126" t="s">
        <v>1288</v>
      </c>
      <c r="AD100" s="127" t="s">
        <v>1288</v>
      </c>
      <c r="AE100" s="136" t="s">
        <v>1288</v>
      </c>
      <c r="AF100" s="128" t="s">
        <v>1288</v>
      </c>
      <c r="AG100" s="133">
        <v>0</v>
      </c>
      <c r="AH100" s="133">
        <v>0</v>
      </c>
      <c r="AI100" s="133">
        <v>0</v>
      </c>
      <c r="AJ100" s="133">
        <v>0</v>
      </c>
      <c r="AK100" s="133">
        <v>0</v>
      </c>
      <c r="AL100" s="133">
        <v>0</v>
      </c>
      <c r="AM100" s="133">
        <v>0</v>
      </c>
      <c r="AN100" s="134">
        <v>4.25</v>
      </c>
      <c r="AO100" s="4"/>
      <c r="AP100" s="4"/>
      <c r="AQ100" s="4"/>
      <c r="AR100" s="4"/>
      <c r="AS100" s="4"/>
      <c r="AT100" s="187"/>
      <c r="AU100" s="4"/>
    </row>
    <row r="101" spans="2:47" x14ac:dyDescent="0.2">
      <c r="B101" s="178" t="s">
        <v>1436</v>
      </c>
      <c r="C101" s="249">
        <v>10.4</v>
      </c>
      <c r="D101" s="126">
        <v>0</v>
      </c>
      <c r="E101" s="127">
        <v>0</v>
      </c>
      <c r="F101" s="127">
        <v>0</v>
      </c>
      <c r="G101" s="127">
        <v>0</v>
      </c>
      <c r="H101" s="127">
        <v>0</v>
      </c>
      <c r="I101" s="127">
        <v>0</v>
      </c>
      <c r="J101" s="127">
        <v>0</v>
      </c>
      <c r="K101" s="127">
        <v>0</v>
      </c>
      <c r="L101" s="127">
        <v>0</v>
      </c>
      <c r="M101" s="127">
        <v>0</v>
      </c>
      <c r="N101" s="127">
        <v>0</v>
      </c>
      <c r="O101" s="127">
        <v>0</v>
      </c>
      <c r="P101" s="127" t="s">
        <v>1288</v>
      </c>
      <c r="Q101" s="127" t="s">
        <v>1288</v>
      </c>
      <c r="R101" s="127" t="s">
        <v>1288</v>
      </c>
      <c r="S101" s="127">
        <v>0</v>
      </c>
      <c r="T101" s="127">
        <v>0</v>
      </c>
      <c r="U101" s="127">
        <v>0</v>
      </c>
      <c r="V101" s="127">
        <v>0</v>
      </c>
      <c r="W101" s="127">
        <v>0</v>
      </c>
      <c r="X101" s="130">
        <v>0</v>
      </c>
      <c r="Y101" s="131" t="s">
        <v>776</v>
      </c>
      <c r="Z101" s="132" t="s">
        <v>776</v>
      </c>
      <c r="AA101" s="132" t="s">
        <v>776</v>
      </c>
      <c r="AB101" s="131" t="s">
        <v>776</v>
      </c>
      <c r="AC101" s="126" t="s">
        <v>1288</v>
      </c>
      <c r="AD101" s="127" t="s">
        <v>1288</v>
      </c>
      <c r="AE101" s="136" t="s">
        <v>1288</v>
      </c>
      <c r="AF101" s="128" t="s">
        <v>1288</v>
      </c>
      <c r="AG101" s="133">
        <v>0</v>
      </c>
      <c r="AH101" s="133">
        <v>0</v>
      </c>
      <c r="AI101" s="133">
        <v>0</v>
      </c>
      <c r="AJ101" s="133">
        <v>0</v>
      </c>
      <c r="AK101" s="133">
        <v>0</v>
      </c>
      <c r="AL101" s="133">
        <v>0</v>
      </c>
      <c r="AM101" s="133">
        <v>0</v>
      </c>
      <c r="AN101" s="134">
        <v>0</v>
      </c>
      <c r="AO101" s="4"/>
      <c r="AP101" s="4"/>
      <c r="AQ101" s="4"/>
      <c r="AR101" s="4"/>
      <c r="AS101" s="4"/>
      <c r="AT101" s="187"/>
      <c r="AU101" s="4"/>
    </row>
    <row r="102" spans="2:47" x14ac:dyDescent="0.2">
      <c r="B102" s="178" t="s">
        <v>1437</v>
      </c>
      <c r="C102" s="249">
        <v>10.4</v>
      </c>
      <c r="D102" s="126">
        <v>0</v>
      </c>
      <c r="E102" s="127">
        <v>0</v>
      </c>
      <c r="F102" s="127">
        <v>0</v>
      </c>
      <c r="G102" s="127">
        <v>0</v>
      </c>
      <c r="H102" s="127">
        <v>0</v>
      </c>
      <c r="I102" s="127">
        <v>0</v>
      </c>
      <c r="J102" s="127">
        <v>0</v>
      </c>
      <c r="K102" s="127">
        <v>0</v>
      </c>
      <c r="L102" s="127">
        <v>0</v>
      </c>
      <c r="M102" s="127">
        <v>0</v>
      </c>
      <c r="N102" s="127">
        <v>0</v>
      </c>
      <c r="O102" s="127">
        <v>0</v>
      </c>
      <c r="P102" s="127" t="s">
        <v>1288</v>
      </c>
      <c r="Q102" s="127" t="s">
        <v>1288</v>
      </c>
      <c r="R102" s="127" t="s">
        <v>1288</v>
      </c>
      <c r="S102" s="127">
        <v>0</v>
      </c>
      <c r="T102" s="127">
        <v>0</v>
      </c>
      <c r="U102" s="127">
        <v>0</v>
      </c>
      <c r="V102" s="127">
        <v>0</v>
      </c>
      <c r="W102" s="127">
        <v>0</v>
      </c>
      <c r="X102" s="130">
        <v>0</v>
      </c>
      <c r="Y102" s="131" t="s">
        <v>776</v>
      </c>
      <c r="Z102" s="132" t="s">
        <v>776</v>
      </c>
      <c r="AA102" s="132" t="s">
        <v>776</v>
      </c>
      <c r="AB102" s="131" t="s">
        <v>776</v>
      </c>
      <c r="AC102" s="126" t="s">
        <v>1288</v>
      </c>
      <c r="AD102" s="127" t="s">
        <v>1288</v>
      </c>
      <c r="AE102" s="136" t="s">
        <v>1288</v>
      </c>
      <c r="AF102" s="128" t="s">
        <v>1288</v>
      </c>
      <c r="AG102" s="133">
        <v>0</v>
      </c>
      <c r="AH102" s="133">
        <v>0</v>
      </c>
      <c r="AI102" s="133">
        <v>0</v>
      </c>
      <c r="AJ102" s="133">
        <v>0</v>
      </c>
      <c r="AK102" s="133">
        <v>0</v>
      </c>
      <c r="AL102" s="133">
        <v>0</v>
      </c>
      <c r="AM102" s="133">
        <v>0</v>
      </c>
      <c r="AN102" s="134">
        <v>0</v>
      </c>
      <c r="AO102" s="4"/>
      <c r="AP102" s="4"/>
      <c r="AQ102" s="4"/>
      <c r="AR102" s="4"/>
      <c r="AS102" s="4"/>
      <c r="AT102" s="187"/>
      <c r="AU102" s="4"/>
    </row>
    <row r="103" spans="2:47" x14ac:dyDescent="0.2">
      <c r="B103" s="178" t="s">
        <v>1438</v>
      </c>
      <c r="C103" s="249">
        <v>10.3</v>
      </c>
      <c r="D103" s="126">
        <v>0</v>
      </c>
      <c r="E103" s="127">
        <v>0</v>
      </c>
      <c r="F103" s="127">
        <v>0</v>
      </c>
      <c r="G103" s="127">
        <v>0</v>
      </c>
      <c r="H103" s="127">
        <v>0</v>
      </c>
      <c r="I103" s="127">
        <v>0</v>
      </c>
      <c r="J103" s="127">
        <v>1</v>
      </c>
      <c r="K103" s="127">
        <v>0</v>
      </c>
      <c r="L103" s="127">
        <v>0</v>
      </c>
      <c r="M103" s="127">
        <v>0</v>
      </c>
      <c r="N103" s="127">
        <v>0</v>
      </c>
      <c r="O103" s="127">
        <v>0</v>
      </c>
      <c r="P103" s="127" t="s">
        <v>1288</v>
      </c>
      <c r="Q103" s="127" t="s">
        <v>1288</v>
      </c>
      <c r="R103" s="127" t="s">
        <v>1288</v>
      </c>
      <c r="S103" s="127">
        <v>0</v>
      </c>
      <c r="T103" s="127">
        <v>0</v>
      </c>
      <c r="U103" s="127">
        <v>1</v>
      </c>
      <c r="V103" s="127">
        <v>0</v>
      </c>
      <c r="W103" s="127">
        <v>0</v>
      </c>
      <c r="X103" s="130">
        <v>0</v>
      </c>
      <c r="Y103" s="131" t="s">
        <v>776</v>
      </c>
      <c r="Z103" s="132" t="s">
        <v>782</v>
      </c>
      <c r="AA103" s="132" t="s">
        <v>776</v>
      </c>
      <c r="AB103" s="131" t="s">
        <v>782</v>
      </c>
      <c r="AC103" s="126" t="s">
        <v>1288</v>
      </c>
      <c r="AD103" s="127" t="s">
        <v>1288</v>
      </c>
      <c r="AE103" s="136" t="s">
        <v>1288</v>
      </c>
      <c r="AF103" s="128" t="s">
        <v>1288</v>
      </c>
      <c r="AG103" s="133">
        <v>0</v>
      </c>
      <c r="AH103" s="133">
        <v>0</v>
      </c>
      <c r="AI103" s="133">
        <v>0.27500000000000002</v>
      </c>
      <c r="AJ103" s="133">
        <v>0</v>
      </c>
      <c r="AK103" s="133">
        <v>0</v>
      </c>
      <c r="AL103" s="133">
        <v>0</v>
      </c>
      <c r="AM103" s="133">
        <v>0</v>
      </c>
      <c r="AN103" s="134">
        <v>0</v>
      </c>
      <c r="AO103" s="4"/>
      <c r="AP103" s="4"/>
      <c r="AQ103" s="4"/>
      <c r="AR103" s="4"/>
      <c r="AS103" s="4"/>
      <c r="AT103" s="187">
        <f t="shared" si="0"/>
        <v>2</v>
      </c>
      <c r="AU103" s="4"/>
    </row>
    <row r="104" spans="2:47" x14ac:dyDescent="0.2">
      <c r="B104" s="178" t="s">
        <v>1439</v>
      </c>
      <c r="C104" s="249">
        <v>10.5</v>
      </c>
      <c r="D104" s="126">
        <v>0</v>
      </c>
      <c r="E104" s="127">
        <v>0</v>
      </c>
      <c r="F104" s="127">
        <v>0</v>
      </c>
      <c r="G104" s="127">
        <v>0</v>
      </c>
      <c r="H104" s="127">
        <v>0</v>
      </c>
      <c r="I104" s="127">
        <v>3</v>
      </c>
      <c r="J104" s="127">
        <v>0</v>
      </c>
      <c r="K104" s="127">
        <v>0</v>
      </c>
      <c r="L104" s="127">
        <v>0</v>
      </c>
      <c r="M104" s="127">
        <v>0</v>
      </c>
      <c r="N104" s="127">
        <v>1</v>
      </c>
      <c r="O104" s="127">
        <v>1</v>
      </c>
      <c r="P104" s="127" t="s">
        <v>1288</v>
      </c>
      <c r="Q104" s="127" t="s">
        <v>1288</v>
      </c>
      <c r="R104" s="127" t="s">
        <v>1288</v>
      </c>
      <c r="S104" s="127">
        <v>0</v>
      </c>
      <c r="T104" s="127">
        <v>3</v>
      </c>
      <c r="U104" s="127">
        <v>0</v>
      </c>
      <c r="V104" s="127">
        <v>0</v>
      </c>
      <c r="W104" s="127">
        <v>0</v>
      </c>
      <c r="X104" s="130">
        <v>2</v>
      </c>
      <c r="Y104" s="131" t="s">
        <v>776</v>
      </c>
      <c r="Z104" s="132" t="s">
        <v>62</v>
      </c>
      <c r="AA104" s="132" t="s">
        <v>782</v>
      </c>
      <c r="AB104" s="131" t="s">
        <v>62</v>
      </c>
      <c r="AC104" s="126" t="s">
        <v>1288</v>
      </c>
      <c r="AD104" s="127" t="s">
        <v>1288</v>
      </c>
      <c r="AE104" s="127" t="s">
        <v>1288</v>
      </c>
      <c r="AF104" s="128" t="s">
        <v>1288</v>
      </c>
      <c r="AG104" s="133">
        <v>0</v>
      </c>
      <c r="AH104" s="133">
        <v>0.48</v>
      </c>
      <c r="AI104" s="133">
        <v>0</v>
      </c>
      <c r="AJ104" s="133">
        <v>0</v>
      </c>
      <c r="AK104" s="133">
        <v>0</v>
      </c>
      <c r="AL104" s="133">
        <v>0</v>
      </c>
      <c r="AM104" s="133">
        <v>2.75</v>
      </c>
      <c r="AN104" s="134">
        <v>4.2</v>
      </c>
      <c r="AO104" s="4"/>
      <c r="AP104" s="4"/>
      <c r="AQ104" s="4"/>
      <c r="AR104" s="4"/>
      <c r="AS104" s="4"/>
      <c r="AT104" s="187">
        <f t="shared" si="0"/>
        <v>3</v>
      </c>
      <c r="AU104" s="4"/>
    </row>
    <row r="105" spans="2:47" x14ac:dyDescent="0.2">
      <c r="B105" s="178" t="s">
        <v>1440</v>
      </c>
      <c r="C105" s="249">
        <v>10.7</v>
      </c>
      <c r="D105" s="126">
        <v>0</v>
      </c>
      <c r="E105" s="127">
        <v>0</v>
      </c>
      <c r="F105" s="127">
        <v>0</v>
      </c>
      <c r="G105" s="127">
        <v>0</v>
      </c>
      <c r="H105" s="127">
        <v>0</v>
      </c>
      <c r="I105" s="127">
        <v>0</v>
      </c>
      <c r="J105" s="127">
        <v>0</v>
      </c>
      <c r="K105" s="127">
        <v>0</v>
      </c>
      <c r="L105" s="127">
        <v>0</v>
      </c>
      <c r="M105" s="127">
        <v>0</v>
      </c>
      <c r="N105" s="127">
        <v>1</v>
      </c>
      <c r="O105" s="127">
        <v>1</v>
      </c>
      <c r="P105" s="127" t="s">
        <v>1288</v>
      </c>
      <c r="Q105" s="127" t="s">
        <v>1288</v>
      </c>
      <c r="R105" s="127" t="s">
        <v>1288</v>
      </c>
      <c r="S105" s="127">
        <v>0</v>
      </c>
      <c r="T105" s="127">
        <v>0</v>
      </c>
      <c r="U105" s="127">
        <v>0</v>
      </c>
      <c r="V105" s="127">
        <v>0</v>
      </c>
      <c r="W105" s="127">
        <v>0</v>
      </c>
      <c r="X105" s="130">
        <v>2</v>
      </c>
      <c r="Y105" s="131" t="s">
        <v>776</v>
      </c>
      <c r="Z105" s="132" t="s">
        <v>776</v>
      </c>
      <c r="AA105" s="132" t="s">
        <v>782</v>
      </c>
      <c r="AB105" s="131" t="s">
        <v>782</v>
      </c>
      <c r="AC105" s="126" t="s">
        <v>1288</v>
      </c>
      <c r="AD105" s="127" t="s">
        <v>1288</v>
      </c>
      <c r="AE105" s="127" t="s">
        <v>1288</v>
      </c>
      <c r="AF105" s="128" t="s">
        <v>1288</v>
      </c>
      <c r="AG105" s="243">
        <v>0</v>
      </c>
      <c r="AH105" s="133">
        <v>0</v>
      </c>
      <c r="AI105" s="133">
        <v>0</v>
      </c>
      <c r="AJ105" s="133">
        <v>0</v>
      </c>
      <c r="AK105" s="133">
        <v>0</v>
      </c>
      <c r="AL105" s="133">
        <v>0</v>
      </c>
      <c r="AM105" s="127">
        <v>0.09</v>
      </c>
      <c r="AN105" s="130">
        <v>3.95</v>
      </c>
      <c r="AO105" s="4"/>
      <c r="AP105" s="4"/>
      <c r="AQ105" s="4"/>
      <c r="AR105" s="4"/>
      <c r="AS105" s="4"/>
      <c r="AT105" s="187">
        <f t="shared" si="0"/>
        <v>2</v>
      </c>
      <c r="AU105" s="4"/>
    </row>
    <row r="106" spans="2:47" x14ac:dyDescent="0.2">
      <c r="B106" s="178" t="s">
        <v>1441</v>
      </c>
      <c r="C106" s="250">
        <v>10.4</v>
      </c>
      <c r="D106" s="126">
        <v>0</v>
      </c>
      <c r="E106" s="127">
        <v>0</v>
      </c>
      <c r="F106" s="127">
        <v>0</v>
      </c>
      <c r="G106" s="127">
        <v>0</v>
      </c>
      <c r="H106" s="127">
        <v>0</v>
      </c>
      <c r="I106" s="127">
        <v>1</v>
      </c>
      <c r="J106" s="127">
        <v>0</v>
      </c>
      <c r="K106" s="127">
        <v>0</v>
      </c>
      <c r="L106" s="127">
        <v>0</v>
      </c>
      <c r="M106" s="127">
        <v>0</v>
      </c>
      <c r="N106" s="127">
        <v>1</v>
      </c>
      <c r="O106" s="127">
        <v>5</v>
      </c>
      <c r="P106" s="127" t="s">
        <v>1288</v>
      </c>
      <c r="Q106" s="127" t="s">
        <v>1288</v>
      </c>
      <c r="R106" s="128" t="s">
        <v>1288</v>
      </c>
      <c r="S106" s="129">
        <v>0</v>
      </c>
      <c r="T106" s="127">
        <v>1</v>
      </c>
      <c r="U106" s="128">
        <v>0</v>
      </c>
      <c r="V106" s="129">
        <v>0</v>
      </c>
      <c r="W106" s="127">
        <v>0</v>
      </c>
      <c r="X106" s="130">
        <v>6</v>
      </c>
      <c r="Y106" s="131" t="s">
        <v>776</v>
      </c>
      <c r="Z106" s="132" t="s">
        <v>62</v>
      </c>
      <c r="AA106" s="132" t="s">
        <v>782</v>
      </c>
      <c r="AB106" s="131" t="s">
        <v>62</v>
      </c>
      <c r="AC106" s="126" t="s">
        <v>1288</v>
      </c>
      <c r="AD106" s="127" t="s">
        <v>1288</v>
      </c>
      <c r="AE106" s="127" t="s">
        <v>1288</v>
      </c>
      <c r="AF106" s="128" t="s">
        <v>1288</v>
      </c>
      <c r="AG106" s="243">
        <v>0</v>
      </c>
      <c r="AH106" s="133">
        <v>0.04</v>
      </c>
      <c r="AI106" s="133">
        <v>0</v>
      </c>
      <c r="AJ106" s="133">
        <v>0</v>
      </c>
      <c r="AK106" s="133">
        <v>0</v>
      </c>
      <c r="AL106" s="133">
        <v>0</v>
      </c>
      <c r="AM106" s="133">
        <v>2.65</v>
      </c>
      <c r="AN106" s="134">
        <v>20.500000000000004</v>
      </c>
      <c r="AO106" s="4"/>
      <c r="AP106" s="4"/>
      <c r="AQ106" s="4"/>
      <c r="AR106" s="4"/>
      <c r="AS106" s="4"/>
      <c r="AT106" s="187">
        <f t="shared" si="0"/>
        <v>3</v>
      </c>
      <c r="AU106" s="4"/>
    </row>
    <row r="107" spans="2:47" x14ac:dyDescent="0.2">
      <c r="B107" s="178" t="s">
        <v>1442</v>
      </c>
      <c r="C107" s="250">
        <v>10.5</v>
      </c>
      <c r="D107" s="126">
        <v>0</v>
      </c>
      <c r="E107" s="127">
        <v>0</v>
      </c>
      <c r="F107" s="127">
        <v>0</v>
      </c>
      <c r="G107" s="127">
        <v>0</v>
      </c>
      <c r="H107" s="127">
        <v>0</v>
      </c>
      <c r="I107" s="127">
        <v>0</v>
      </c>
      <c r="J107" s="127">
        <v>0</v>
      </c>
      <c r="K107" s="127">
        <v>0</v>
      </c>
      <c r="L107" s="127">
        <v>0</v>
      </c>
      <c r="M107" s="127">
        <v>0</v>
      </c>
      <c r="N107" s="127">
        <v>0</v>
      </c>
      <c r="O107" s="127">
        <v>2</v>
      </c>
      <c r="P107" s="127" t="s">
        <v>1288</v>
      </c>
      <c r="Q107" s="127" t="s">
        <v>1288</v>
      </c>
      <c r="R107" s="128" t="s">
        <v>1288</v>
      </c>
      <c r="S107" s="129">
        <v>0</v>
      </c>
      <c r="T107" s="127">
        <v>0</v>
      </c>
      <c r="U107" s="128">
        <v>0</v>
      </c>
      <c r="V107" s="129">
        <v>0</v>
      </c>
      <c r="W107" s="127">
        <v>0</v>
      </c>
      <c r="X107" s="130">
        <v>2</v>
      </c>
      <c r="Y107" s="131" t="s">
        <v>776</v>
      </c>
      <c r="Z107" s="132" t="s">
        <v>776</v>
      </c>
      <c r="AA107" s="132" t="s">
        <v>782</v>
      </c>
      <c r="AB107" s="131" t="s">
        <v>782</v>
      </c>
      <c r="AC107" s="126" t="s">
        <v>1288</v>
      </c>
      <c r="AD107" s="127" t="s">
        <v>1288</v>
      </c>
      <c r="AE107" s="127" t="s">
        <v>1288</v>
      </c>
      <c r="AF107" s="128" t="s">
        <v>1288</v>
      </c>
      <c r="AG107" s="243">
        <v>0</v>
      </c>
      <c r="AH107" s="133">
        <v>0</v>
      </c>
      <c r="AI107" s="133">
        <v>0</v>
      </c>
      <c r="AJ107" s="133">
        <v>0</v>
      </c>
      <c r="AK107" s="133">
        <v>0</v>
      </c>
      <c r="AL107" s="133">
        <v>0</v>
      </c>
      <c r="AM107" s="133">
        <v>0</v>
      </c>
      <c r="AN107" s="134">
        <v>7.3000000000000007</v>
      </c>
      <c r="AO107" s="4"/>
      <c r="AP107" s="4"/>
      <c r="AQ107" s="4"/>
      <c r="AR107" s="4"/>
      <c r="AS107" s="4"/>
      <c r="AT107" s="187">
        <f t="shared" si="0"/>
        <v>2</v>
      </c>
      <c r="AU107" s="4"/>
    </row>
    <row r="108" spans="2:47" x14ac:dyDescent="0.2">
      <c r="B108" s="178" t="s">
        <v>1443</v>
      </c>
      <c r="C108" s="250">
        <v>10.3</v>
      </c>
      <c r="D108" s="126">
        <v>0</v>
      </c>
      <c r="E108" s="127">
        <v>0</v>
      </c>
      <c r="F108" s="127">
        <v>0</v>
      </c>
      <c r="G108" s="127">
        <v>1</v>
      </c>
      <c r="H108" s="127">
        <v>0</v>
      </c>
      <c r="I108" s="127">
        <v>0</v>
      </c>
      <c r="J108" s="127">
        <v>0</v>
      </c>
      <c r="K108" s="127">
        <v>0</v>
      </c>
      <c r="L108" s="127">
        <v>0</v>
      </c>
      <c r="M108" s="127">
        <v>0</v>
      </c>
      <c r="N108" s="127">
        <v>0</v>
      </c>
      <c r="O108" s="127">
        <v>1</v>
      </c>
      <c r="P108" s="127" t="s">
        <v>1288</v>
      </c>
      <c r="Q108" s="127" t="s">
        <v>1288</v>
      </c>
      <c r="R108" s="128">
        <v>1</v>
      </c>
      <c r="S108" s="129">
        <v>0</v>
      </c>
      <c r="T108" s="127">
        <v>0</v>
      </c>
      <c r="U108" s="128">
        <v>0</v>
      </c>
      <c r="V108" s="129">
        <v>0</v>
      </c>
      <c r="W108" s="127">
        <v>0</v>
      </c>
      <c r="X108" s="130">
        <v>1</v>
      </c>
      <c r="Y108" s="131" t="s">
        <v>782</v>
      </c>
      <c r="Z108" s="132" t="s">
        <v>776</v>
      </c>
      <c r="AA108" s="132" t="s">
        <v>782</v>
      </c>
      <c r="AB108" s="131" t="s">
        <v>782</v>
      </c>
      <c r="AC108" s="126" t="s">
        <v>1288</v>
      </c>
      <c r="AD108" s="127" t="s">
        <v>1288</v>
      </c>
      <c r="AE108" s="127" t="s">
        <v>1288</v>
      </c>
      <c r="AF108" s="245">
        <v>10.3</v>
      </c>
      <c r="AG108" s="243">
        <v>0</v>
      </c>
      <c r="AH108" s="133">
        <v>0</v>
      </c>
      <c r="AI108" s="133">
        <v>0</v>
      </c>
      <c r="AJ108" s="133">
        <v>0</v>
      </c>
      <c r="AK108" s="133">
        <v>0</v>
      </c>
      <c r="AL108" s="133">
        <v>0</v>
      </c>
      <c r="AM108" s="133">
        <v>0</v>
      </c>
      <c r="AN108" s="134">
        <v>3.1</v>
      </c>
      <c r="AO108" s="4"/>
      <c r="AP108" s="4"/>
      <c r="AQ108" s="4"/>
      <c r="AR108" s="4"/>
      <c r="AS108" s="4"/>
      <c r="AT108" s="187">
        <f t="shared" si="0"/>
        <v>2</v>
      </c>
      <c r="AU108" s="4"/>
    </row>
    <row r="109" spans="2:47" x14ac:dyDescent="0.2">
      <c r="B109" s="178" t="s">
        <v>1444</v>
      </c>
      <c r="C109" s="250">
        <v>10.6</v>
      </c>
      <c r="D109" s="126">
        <v>0</v>
      </c>
      <c r="E109" s="127">
        <v>0</v>
      </c>
      <c r="F109" s="127">
        <v>0</v>
      </c>
      <c r="G109" s="127">
        <v>0</v>
      </c>
      <c r="H109" s="127">
        <v>0</v>
      </c>
      <c r="I109" s="127">
        <v>0</v>
      </c>
      <c r="J109" s="127">
        <v>0</v>
      </c>
      <c r="K109" s="127">
        <v>1</v>
      </c>
      <c r="L109" s="127">
        <v>0</v>
      </c>
      <c r="M109" s="127">
        <v>0</v>
      </c>
      <c r="N109" s="127">
        <v>0</v>
      </c>
      <c r="O109" s="127">
        <v>7</v>
      </c>
      <c r="P109" s="127" t="s">
        <v>1288</v>
      </c>
      <c r="Q109" s="127" t="s">
        <v>1288</v>
      </c>
      <c r="R109" s="128" t="s">
        <v>1288</v>
      </c>
      <c r="S109" s="129">
        <v>0</v>
      </c>
      <c r="T109" s="127">
        <v>0</v>
      </c>
      <c r="U109" s="128">
        <v>1</v>
      </c>
      <c r="V109" s="129">
        <v>0</v>
      </c>
      <c r="W109" s="127">
        <v>0</v>
      </c>
      <c r="X109" s="130">
        <v>7</v>
      </c>
      <c r="Y109" s="131" t="s">
        <v>776</v>
      </c>
      <c r="Z109" s="132" t="s">
        <v>782</v>
      </c>
      <c r="AA109" s="132" t="s">
        <v>782</v>
      </c>
      <c r="AB109" s="131" t="s">
        <v>782</v>
      </c>
      <c r="AC109" s="126" t="s">
        <v>1288</v>
      </c>
      <c r="AD109" s="127" t="s">
        <v>1288</v>
      </c>
      <c r="AE109" s="127" t="s">
        <v>1288</v>
      </c>
      <c r="AF109" s="128" t="s">
        <v>1288</v>
      </c>
      <c r="AG109" s="243">
        <v>0</v>
      </c>
      <c r="AH109" s="133">
        <v>0</v>
      </c>
      <c r="AI109" s="133">
        <v>0</v>
      </c>
      <c r="AJ109" s="244">
        <v>1.4999999999999999E-2</v>
      </c>
      <c r="AK109" s="133">
        <v>0</v>
      </c>
      <c r="AL109" s="133">
        <v>0</v>
      </c>
      <c r="AM109" s="133">
        <v>0</v>
      </c>
      <c r="AN109" s="134">
        <v>19.75</v>
      </c>
      <c r="AO109" s="4"/>
      <c r="AP109" s="4"/>
      <c r="AQ109" s="4"/>
      <c r="AR109" s="4"/>
      <c r="AS109" s="4"/>
      <c r="AT109" s="187">
        <f t="shared" si="0"/>
        <v>2</v>
      </c>
      <c r="AU109" s="4"/>
    </row>
    <row r="110" spans="2:47" x14ac:dyDescent="0.2">
      <c r="B110" s="178" t="s">
        <v>1445</v>
      </c>
      <c r="C110" s="250">
        <v>10.5</v>
      </c>
      <c r="D110" s="126">
        <v>0</v>
      </c>
      <c r="E110" s="127">
        <v>0</v>
      </c>
      <c r="F110" s="127">
        <v>0</v>
      </c>
      <c r="G110" s="128">
        <v>0</v>
      </c>
      <c r="H110" s="129">
        <v>0</v>
      </c>
      <c r="I110" s="127">
        <v>2</v>
      </c>
      <c r="J110" s="127">
        <v>0</v>
      </c>
      <c r="K110" s="128">
        <v>0</v>
      </c>
      <c r="L110" s="129">
        <v>0</v>
      </c>
      <c r="M110" s="127">
        <v>0</v>
      </c>
      <c r="N110" s="127">
        <v>0</v>
      </c>
      <c r="O110" s="128">
        <v>1</v>
      </c>
      <c r="P110" s="129" t="s">
        <v>1288</v>
      </c>
      <c r="Q110" s="127" t="s">
        <v>1288</v>
      </c>
      <c r="R110" s="128" t="s">
        <v>1288</v>
      </c>
      <c r="S110" s="129">
        <v>0</v>
      </c>
      <c r="T110" s="127">
        <v>2</v>
      </c>
      <c r="U110" s="128">
        <v>0</v>
      </c>
      <c r="V110" s="129">
        <v>0</v>
      </c>
      <c r="W110" s="127">
        <v>0</v>
      </c>
      <c r="X110" s="130">
        <v>1</v>
      </c>
      <c r="Y110" s="131" t="s">
        <v>776</v>
      </c>
      <c r="Z110" s="132" t="s">
        <v>62</v>
      </c>
      <c r="AA110" s="132" t="s">
        <v>782</v>
      </c>
      <c r="AB110" s="131" t="s">
        <v>62</v>
      </c>
      <c r="AC110" s="126" t="s">
        <v>1288</v>
      </c>
      <c r="AD110" s="127" t="s">
        <v>1288</v>
      </c>
      <c r="AE110" s="127" t="s">
        <v>1288</v>
      </c>
      <c r="AF110" s="128" t="s">
        <v>1288</v>
      </c>
      <c r="AG110" s="243">
        <v>0</v>
      </c>
      <c r="AH110" s="133">
        <v>0.05</v>
      </c>
      <c r="AI110" s="133">
        <v>0</v>
      </c>
      <c r="AJ110" s="133">
        <v>0</v>
      </c>
      <c r="AK110" s="133">
        <v>0</v>
      </c>
      <c r="AL110" s="133">
        <v>0</v>
      </c>
      <c r="AM110" s="133">
        <v>0</v>
      </c>
      <c r="AN110" s="134">
        <v>3.8</v>
      </c>
      <c r="AO110" s="4"/>
      <c r="AP110" s="4"/>
      <c r="AQ110" s="4"/>
      <c r="AR110" s="4"/>
      <c r="AS110" s="4"/>
      <c r="AT110" s="187">
        <f t="shared" si="0"/>
        <v>3</v>
      </c>
      <c r="AU110" s="4"/>
    </row>
    <row r="111" spans="2:47" x14ac:dyDescent="0.2">
      <c r="B111" s="178" t="s">
        <v>1446</v>
      </c>
      <c r="C111" s="250">
        <v>10.4</v>
      </c>
      <c r="D111" s="126">
        <v>0</v>
      </c>
      <c r="E111" s="127">
        <v>0</v>
      </c>
      <c r="F111" s="127">
        <v>0</v>
      </c>
      <c r="G111" s="128">
        <v>0</v>
      </c>
      <c r="H111" s="129">
        <v>0</v>
      </c>
      <c r="I111" s="127">
        <v>2</v>
      </c>
      <c r="J111" s="127">
        <v>0</v>
      </c>
      <c r="K111" s="128">
        <v>0</v>
      </c>
      <c r="L111" s="129">
        <v>0</v>
      </c>
      <c r="M111" s="127">
        <v>0</v>
      </c>
      <c r="N111" s="127">
        <v>0</v>
      </c>
      <c r="O111" s="128">
        <v>1</v>
      </c>
      <c r="P111" s="129" t="s">
        <v>1288</v>
      </c>
      <c r="Q111" s="127" t="s">
        <v>1288</v>
      </c>
      <c r="R111" s="128" t="s">
        <v>1288</v>
      </c>
      <c r="S111" s="129">
        <v>0</v>
      </c>
      <c r="T111" s="127">
        <v>2</v>
      </c>
      <c r="U111" s="128">
        <v>0</v>
      </c>
      <c r="V111" s="129">
        <v>0</v>
      </c>
      <c r="W111" s="127">
        <v>0</v>
      </c>
      <c r="X111" s="130">
        <v>1</v>
      </c>
      <c r="Y111" s="131" t="s">
        <v>776</v>
      </c>
      <c r="Z111" s="132" t="s">
        <v>62</v>
      </c>
      <c r="AA111" s="132" t="s">
        <v>782</v>
      </c>
      <c r="AB111" s="131" t="s">
        <v>62</v>
      </c>
      <c r="AC111" s="126" t="s">
        <v>1288</v>
      </c>
      <c r="AD111" s="127" t="s">
        <v>1288</v>
      </c>
      <c r="AE111" s="127" t="s">
        <v>1288</v>
      </c>
      <c r="AF111" s="128" t="s">
        <v>1288</v>
      </c>
      <c r="AG111" s="243">
        <v>0</v>
      </c>
      <c r="AH111" s="133">
        <v>0.19</v>
      </c>
      <c r="AI111" s="133">
        <v>0</v>
      </c>
      <c r="AJ111" s="133">
        <v>0</v>
      </c>
      <c r="AK111" s="133">
        <v>0</v>
      </c>
      <c r="AL111" s="133">
        <v>0</v>
      </c>
      <c r="AM111" s="133">
        <v>0</v>
      </c>
      <c r="AN111" s="134">
        <v>3.65</v>
      </c>
      <c r="AO111" s="4"/>
      <c r="AP111" s="4"/>
      <c r="AQ111" s="4"/>
      <c r="AR111" s="4"/>
      <c r="AS111" s="4"/>
      <c r="AT111" s="187">
        <f t="shared" si="0"/>
        <v>3</v>
      </c>
      <c r="AU111" s="4"/>
    </row>
    <row r="112" spans="2:47" x14ac:dyDescent="0.2">
      <c r="B112" s="178" t="s">
        <v>1447</v>
      </c>
      <c r="C112" s="250">
        <v>10.6</v>
      </c>
      <c r="D112" s="126">
        <v>0</v>
      </c>
      <c r="E112" s="127">
        <v>0</v>
      </c>
      <c r="F112" s="127">
        <v>0</v>
      </c>
      <c r="G112" s="128">
        <v>0</v>
      </c>
      <c r="H112" s="129">
        <v>0</v>
      </c>
      <c r="I112" s="127">
        <v>0</v>
      </c>
      <c r="J112" s="127">
        <v>0</v>
      </c>
      <c r="K112" s="128">
        <v>0</v>
      </c>
      <c r="L112" s="129">
        <v>0</v>
      </c>
      <c r="M112" s="127">
        <v>0</v>
      </c>
      <c r="N112" s="127">
        <v>0</v>
      </c>
      <c r="O112" s="128">
        <v>0</v>
      </c>
      <c r="P112" s="129" t="s">
        <v>1288</v>
      </c>
      <c r="Q112" s="127" t="s">
        <v>1288</v>
      </c>
      <c r="R112" s="128" t="s">
        <v>1288</v>
      </c>
      <c r="S112" s="129">
        <v>0</v>
      </c>
      <c r="T112" s="127">
        <v>0</v>
      </c>
      <c r="U112" s="128">
        <v>0</v>
      </c>
      <c r="V112" s="129">
        <v>0</v>
      </c>
      <c r="W112" s="127">
        <v>0</v>
      </c>
      <c r="X112" s="130">
        <v>0</v>
      </c>
      <c r="Y112" s="131" t="s">
        <v>776</v>
      </c>
      <c r="Z112" s="132" t="s">
        <v>776</v>
      </c>
      <c r="AA112" s="132" t="s">
        <v>776</v>
      </c>
      <c r="AB112" s="131" t="s">
        <v>776</v>
      </c>
      <c r="AC112" s="126" t="s">
        <v>1288</v>
      </c>
      <c r="AD112" s="127" t="s">
        <v>1288</v>
      </c>
      <c r="AE112" s="127" t="s">
        <v>1288</v>
      </c>
      <c r="AF112" s="128" t="s">
        <v>1288</v>
      </c>
      <c r="AG112" s="243">
        <v>0</v>
      </c>
      <c r="AH112" s="133">
        <v>0</v>
      </c>
      <c r="AI112" s="133">
        <v>0</v>
      </c>
      <c r="AJ112" s="133">
        <v>0</v>
      </c>
      <c r="AK112" s="133">
        <v>0</v>
      </c>
      <c r="AL112" s="133">
        <v>0</v>
      </c>
      <c r="AM112" s="133">
        <v>0</v>
      </c>
      <c r="AN112" s="134">
        <v>0</v>
      </c>
      <c r="AO112" s="4"/>
      <c r="AP112" s="4"/>
      <c r="AQ112" s="4"/>
      <c r="AR112" s="4"/>
      <c r="AS112" s="4"/>
      <c r="AT112" s="187">
        <f t="shared" si="0"/>
        <v>1</v>
      </c>
      <c r="AU112" s="4"/>
    </row>
    <row r="113" spans="2:47" x14ac:dyDescent="0.2">
      <c r="B113" s="178" t="s">
        <v>1448</v>
      </c>
      <c r="C113" s="250">
        <v>10.5</v>
      </c>
      <c r="D113" s="126">
        <v>0</v>
      </c>
      <c r="E113" s="127">
        <v>0</v>
      </c>
      <c r="F113" s="127">
        <v>0</v>
      </c>
      <c r="G113" s="128">
        <v>0</v>
      </c>
      <c r="H113" s="129">
        <v>0</v>
      </c>
      <c r="I113" s="127">
        <v>1</v>
      </c>
      <c r="J113" s="127">
        <v>0</v>
      </c>
      <c r="K113" s="128">
        <v>0</v>
      </c>
      <c r="L113" s="129">
        <v>0</v>
      </c>
      <c r="M113" s="127">
        <v>0</v>
      </c>
      <c r="N113" s="127">
        <v>0</v>
      </c>
      <c r="O113" s="128">
        <v>0</v>
      </c>
      <c r="P113" s="129" t="s">
        <v>1288</v>
      </c>
      <c r="Q113" s="127" t="s">
        <v>1288</v>
      </c>
      <c r="R113" s="128" t="s">
        <v>1288</v>
      </c>
      <c r="S113" s="129">
        <v>0</v>
      </c>
      <c r="T113" s="127">
        <v>1</v>
      </c>
      <c r="U113" s="128">
        <v>0</v>
      </c>
      <c r="V113" s="129">
        <v>0</v>
      </c>
      <c r="W113" s="127">
        <v>0</v>
      </c>
      <c r="X113" s="130">
        <v>0</v>
      </c>
      <c r="Y113" s="131" t="s">
        <v>776</v>
      </c>
      <c r="Z113" s="132" t="s">
        <v>62</v>
      </c>
      <c r="AA113" s="132" t="s">
        <v>776</v>
      </c>
      <c r="AB113" s="131" t="s">
        <v>62</v>
      </c>
      <c r="AC113" s="126" t="s">
        <v>1288</v>
      </c>
      <c r="AD113" s="127" t="s">
        <v>1288</v>
      </c>
      <c r="AE113" s="127" t="s">
        <v>1288</v>
      </c>
      <c r="AF113" s="128" t="s">
        <v>1288</v>
      </c>
      <c r="AG113" s="243">
        <v>0</v>
      </c>
      <c r="AH113" s="133">
        <v>0.05</v>
      </c>
      <c r="AI113" s="133">
        <v>0</v>
      </c>
      <c r="AJ113" s="133">
        <v>0</v>
      </c>
      <c r="AK113" s="133">
        <v>0</v>
      </c>
      <c r="AL113" s="133">
        <v>0</v>
      </c>
      <c r="AM113" s="133">
        <v>0</v>
      </c>
      <c r="AN113" s="134">
        <v>0</v>
      </c>
      <c r="AO113" s="4"/>
      <c r="AP113" s="4"/>
      <c r="AQ113" s="4"/>
      <c r="AR113" s="4"/>
      <c r="AS113" s="4"/>
      <c r="AT113" s="187">
        <f t="shared" si="0"/>
        <v>3</v>
      </c>
      <c r="AU113" s="4"/>
    </row>
    <row r="114" spans="2:47" x14ac:dyDescent="0.2">
      <c r="B114" s="178" t="s">
        <v>1449</v>
      </c>
      <c r="C114" s="250">
        <v>10.3</v>
      </c>
      <c r="D114" s="126">
        <v>0</v>
      </c>
      <c r="E114" s="127">
        <v>0</v>
      </c>
      <c r="F114" s="127">
        <v>0</v>
      </c>
      <c r="G114" s="128">
        <v>0</v>
      </c>
      <c r="H114" s="129">
        <v>0</v>
      </c>
      <c r="I114" s="127">
        <v>0</v>
      </c>
      <c r="J114" s="127">
        <v>0</v>
      </c>
      <c r="K114" s="128">
        <v>0</v>
      </c>
      <c r="L114" s="129">
        <v>0</v>
      </c>
      <c r="M114" s="127">
        <v>0</v>
      </c>
      <c r="N114" s="127">
        <v>0</v>
      </c>
      <c r="O114" s="128">
        <v>0</v>
      </c>
      <c r="P114" s="129" t="s">
        <v>1288</v>
      </c>
      <c r="Q114" s="127" t="s">
        <v>1288</v>
      </c>
      <c r="R114" s="128" t="s">
        <v>1288</v>
      </c>
      <c r="S114" s="129">
        <v>0</v>
      </c>
      <c r="T114" s="127">
        <v>0</v>
      </c>
      <c r="U114" s="128">
        <v>0</v>
      </c>
      <c r="V114" s="129">
        <v>0</v>
      </c>
      <c r="W114" s="127">
        <v>0</v>
      </c>
      <c r="X114" s="130">
        <v>0</v>
      </c>
      <c r="Y114" s="131" t="s">
        <v>776</v>
      </c>
      <c r="Z114" s="132" t="s">
        <v>776</v>
      </c>
      <c r="AA114" s="132" t="s">
        <v>776</v>
      </c>
      <c r="AB114" s="131" t="s">
        <v>776</v>
      </c>
      <c r="AC114" s="126" t="s">
        <v>1288</v>
      </c>
      <c r="AD114" s="127" t="s">
        <v>1288</v>
      </c>
      <c r="AE114" s="127" t="s">
        <v>1288</v>
      </c>
      <c r="AF114" s="128" t="s">
        <v>1288</v>
      </c>
      <c r="AG114" s="243">
        <v>0</v>
      </c>
      <c r="AH114" s="133">
        <v>0</v>
      </c>
      <c r="AI114" s="133">
        <v>0</v>
      </c>
      <c r="AJ114" s="133">
        <v>0</v>
      </c>
      <c r="AK114" s="133">
        <v>0</v>
      </c>
      <c r="AL114" s="133">
        <v>0</v>
      </c>
      <c r="AM114" s="133">
        <v>0</v>
      </c>
      <c r="AN114" s="134">
        <v>0</v>
      </c>
      <c r="AO114" s="4"/>
      <c r="AP114" s="4"/>
      <c r="AQ114" s="4"/>
      <c r="AR114" s="4"/>
      <c r="AS114" s="4"/>
      <c r="AT114" s="187">
        <f t="shared" si="0"/>
        <v>1</v>
      </c>
      <c r="AU114" s="4"/>
    </row>
    <row r="115" spans="2:47" x14ac:dyDescent="0.2">
      <c r="B115" s="178" t="s">
        <v>1450</v>
      </c>
      <c r="C115" s="250">
        <v>10.7</v>
      </c>
      <c r="D115" s="126">
        <v>0</v>
      </c>
      <c r="E115" s="127">
        <v>0</v>
      </c>
      <c r="F115" s="127">
        <v>0</v>
      </c>
      <c r="G115" s="128">
        <v>0</v>
      </c>
      <c r="H115" s="129">
        <v>0</v>
      </c>
      <c r="I115" s="127">
        <v>2</v>
      </c>
      <c r="J115" s="127">
        <v>0</v>
      </c>
      <c r="K115" s="128">
        <v>0</v>
      </c>
      <c r="L115" s="129">
        <v>0</v>
      </c>
      <c r="M115" s="127">
        <v>0</v>
      </c>
      <c r="N115" s="127">
        <v>1</v>
      </c>
      <c r="O115" s="128">
        <v>2</v>
      </c>
      <c r="P115" s="129" t="s">
        <v>1288</v>
      </c>
      <c r="Q115" s="127" t="s">
        <v>1288</v>
      </c>
      <c r="R115" s="128" t="s">
        <v>1288</v>
      </c>
      <c r="S115" s="129">
        <v>0</v>
      </c>
      <c r="T115" s="127">
        <v>2</v>
      </c>
      <c r="U115" s="128">
        <v>0</v>
      </c>
      <c r="V115" s="129">
        <v>0</v>
      </c>
      <c r="W115" s="127">
        <v>0</v>
      </c>
      <c r="X115" s="130">
        <v>3</v>
      </c>
      <c r="Y115" s="131" t="s">
        <v>776</v>
      </c>
      <c r="Z115" s="132" t="s">
        <v>62</v>
      </c>
      <c r="AA115" s="132" t="s">
        <v>782</v>
      </c>
      <c r="AB115" s="131" t="s">
        <v>62</v>
      </c>
      <c r="AC115" s="126" t="s">
        <v>1288</v>
      </c>
      <c r="AD115" s="127" t="s">
        <v>1288</v>
      </c>
      <c r="AE115" s="127" t="s">
        <v>1288</v>
      </c>
      <c r="AF115" s="128" t="s">
        <v>1288</v>
      </c>
      <c r="AG115" s="243">
        <v>0</v>
      </c>
      <c r="AH115" s="133">
        <v>0.15</v>
      </c>
      <c r="AI115" s="133">
        <v>0</v>
      </c>
      <c r="AJ115" s="133">
        <v>0</v>
      </c>
      <c r="AK115" s="133">
        <v>0</v>
      </c>
      <c r="AL115" s="133">
        <v>0</v>
      </c>
      <c r="AM115" s="133">
        <v>4.2</v>
      </c>
      <c r="AN115" s="134">
        <v>6.4</v>
      </c>
      <c r="AO115" s="4"/>
      <c r="AP115" s="4"/>
      <c r="AQ115" s="4"/>
      <c r="AR115" s="4"/>
      <c r="AS115" s="4"/>
      <c r="AT115" s="187">
        <f t="shared" si="0"/>
        <v>3</v>
      </c>
      <c r="AU115" s="4"/>
    </row>
    <row r="116" spans="2:47" x14ac:dyDescent="0.2">
      <c r="B116" s="178" t="s">
        <v>1451</v>
      </c>
      <c r="C116" s="250">
        <v>10.7</v>
      </c>
      <c r="D116" s="126">
        <v>0</v>
      </c>
      <c r="E116" s="127">
        <v>0</v>
      </c>
      <c r="F116" s="127">
        <v>0</v>
      </c>
      <c r="G116" s="128">
        <v>0</v>
      </c>
      <c r="H116" s="129">
        <v>0</v>
      </c>
      <c r="I116" s="127">
        <v>0</v>
      </c>
      <c r="J116" s="127">
        <v>0</v>
      </c>
      <c r="K116" s="128">
        <v>0</v>
      </c>
      <c r="L116" s="129">
        <v>0</v>
      </c>
      <c r="M116" s="127">
        <v>0</v>
      </c>
      <c r="N116" s="127">
        <v>2</v>
      </c>
      <c r="O116" s="128">
        <v>1</v>
      </c>
      <c r="P116" s="129" t="s">
        <v>1288</v>
      </c>
      <c r="Q116" s="127" t="s">
        <v>1288</v>
      </c>
      <c r="R116" s="128" t="s">
        <v>1288</v>
      </c>
      <c r="S116" s="129">
        <v>0</v>
      </c>
      <c r="T116" s="127">
        <v>0</v>
      </c>
      <c r="U116" s="128">
        <v>0</v>
      </c>
      <c r="V116" s="129">
        <v>0</v>
      </c>
      <c r="W116" s="127">
        <v>0</v>
      </c>
      <c r="X116" s="130">
        <v>3</v>
      </c>
      <c r="Y116" s="131" t="s">
        <v>776</v>
      </c>
      <c r="Z116" s="132" t="s">
        <v>776</v>
      </c>
      <c r="AA116" s="132" t="s">
        <v>782</v>
      </c>
      <c r="AB116" s="131" t="s">
        <v>782</v>
      </c>
      <c r="AC116" s="126" t="s">
        <v>1288</v>
      </c>
      <c r="AD116" s="127" t="s">
        <v>1288</v>
      </c>
      <c r="AE116" s="127" t="s">
        <v>1288</v>
      </c>
      <c r="AF116" s="128" t="s">
        <v>1288</v>
      </c>
      <c r="AG116" s="243">
        <v>0</v>
      </c>
      <c r="AH116" s="133">
        <v>0</v>
      </c>
      <c r="AI116" s="133">
        <v>0</v>
      </c>
      <c r="AJ116" s="133">
        <v>0</v>
      </c>
      <c r="AK116" s="133">
        <v>0</v>
      </c>
      <c r="AL116" s="133">
        <v>0</v>
      </c>
      <c r="AM116" s="133">
        <v>4.3499999999999996</v>
      </c>
      <c r="AN116" s="134">
        <v>4.3</v>
      </c>
      <c r="AO116" s="4"/>
      <c r="AP116" s="4"/>
      <c r="AQ116" s="4"/>
      <c r="AR116" s="4"/>
      <c r="AS116" s="4"/>
      <c r="AT116" s="187">
        <f t="shared" si="0"/>
        <v>2</v>
      </c>
      <c r="AU116" s="4"/>
    </row>
    <row r="117" spans="2:47" ht="12.6" thickBot="1" x14ac:dyDescent="0.25">
      <c r="B117" s="179" t="s">
        <v>611</v>
      </c>
      <c r="C117" s="251">
        <v>2.8</v>
      </c>
      <c r="D117" s="137">
        <v>0</v>
      </c>
      <c r="E117" s="138">
        <v>0</v>
      </c>
      <c r="F117" s="138">
        <v>0</v>
      </c>
      <c r="G117" s="139">
        <v>0</v>
      </c>
      <c r="H117" s="140">
        <v>0</v>
      </c>
      <c r="I117" s="138">
        <v>0</v>
      </c>
      <c r="J117" s="138">
        <v>0</v>
      </c>
      <c r="K117" s="139">
        <v>0</v>
      </c>
      <c r="L117" s="140">
        <v>0</v>
      </c>
      <c r="M117" s="138">
        <v>0</v>
      </c>
      <c r="N117" s="138">
        <v>0</v>
      </c>
      <c r="O117" s="139">
        <v>0</v>
      </c>
      <c r="P117" s="140" t="s">
        <v>1288</v>
      </c>
      <c r="Q117" s="138" t="s">
        <v>1288</v>
      </c>
      <c r="R117" s="139" t="s">
        <v>1288</v>
      </c>
      <c r="S117" s="140">
        <v>0</v>
      </c>
      <c r="T117" s="138">
        <v>0</v>
      </c>
      <c r="U117" s="139">
        <v>0</v>
      </c>
      <c r="V117" s="140">
        <v>0</v>
      </c>
      <c r="W117" s="138">
        <v>0</v>
      </c>
      <c r="X117" s="141">
        <v>0</v>
      </c>
      <c r="Y117" s="142" t="s">
        <v>776</v>
      </c>
      <c r="Z117" s="143" t="s">
        <v>776</v>
      </c>
      <c r="AA117" s="143" t="s">
        <v>776</v>
      </c>
      <c r="AB117" s="142" t="s">
        <v>776</v>
      </c>
      <c r="AC117" s="137" t="s">
        <v>1288</v>
      </c>
      <c r="AD117" s="138" t="s">
        <v>1288</v>
      </c>
      <c r="AE117" s="138" t="s">
        <v>1288</v>
      </c>
      <c r="AF117" s="139" t="s">
        <v>1288</v>
      </c>
      <c r="AG117" s="246">
        <v>0</v>
      </c>
      <c r="AH117" s="247">
        <v>0</v>
      </c>
      <c r="AI117" s="247">
        <v>0</v>
      </c>
      <c r="AJ117" s="247">
        <v>0</v>
      </c>
      <c r="AK117" s="247">
        <v>0</v>
      </c>
      <c r="AL117" s="247">
        <v>0</v>
      </c>
      <c r="AM117" s="247">
        <v>0</v>
      </c>
      <c r="AN117" s="248">
        <v>0</v>
      </c>
      <c r="AO117" s="4"/>
      <c r="AP117" s="4"/>
      <c r="AQ117" s="4"/>
      <c r="AR117" s="4"/>
      <c r="AS117" s="4"/>
      <c r="AT117" s="187">
        <f t="shared" si="0"/>
        <v>1</v>
      </c>
      <c r="AU117" s="4"/>
    </row>
    <row r="118" spans="2:47" ht="15" customHeight="1" thickTop="1" thickBot="1" x14ac:dyDescent="0.25">
      <c r="B118" s="956" t="s">
        <v>56</v>
      </c>
      <c r="C118" s="957"/>
      <c r="D118" s="144">
        <f t="shared" ref="D118:X118" si="1">SUM(D10:D117)</f>
        <v>0</v>
      </c>
      <c r="E118" s="145">
        <f t="shared" si="1"/>
        <v>0</v>
      </c>
      <c r="F118" s="145">
        <f t="shared" si="1"/>
        <v>0</v>
      </c>
      <c r="G118" s="146">
        <f t="shared" si="1"/>
        <v>8</v>
      </c>
      <c r="H118" s="147">
        <f t="shared" si="1"/>
        <v>0</v>
      </c>
      <c r="I118" s="145">
        <f t="shared" si="1"/>
        <v>27</v>
      </c>
      <c r="J118" s="145">
        <f t="shared" si="1"/>
        <v>8</v>
      </c>
      <c r="K118" s="146">
        <f t="shared" si="1"/>
        <v>11</v>
      </c>
      <c r="L118" s="147">
        <f t="shared" si="1"/>
        <v>0</v>
      </c>
      <c r="M118" s="145">
        <f t="shared" si="1"/>
        <v>1</v>
      </c>
      <c r="N118" s="145">
        <f t="shared" si="1"/>
        <v>24</v>
      </c>
      <c r="O118" s="146">
        <f t="shared" si="1"/>
        <v>83</v>
      </c>
      <c r="P118" s="147">
        <f t="shared" si="1"/>
        <v>0</v>
      </c>
      <c r="Q118" s="145">
        <f t="shared" si="1"/>
        <v>0</v>
      </c>
      <c r="R118" s="146">
        <f t="shared" si="1"/>
        <v>7</v>
      </c>
      <c r="S118" s="147">
        <f t="shared" si="1"/>
        <v>0</v>
      </c>
      <c r="T118" s="145">
        <f t="shared" si="1"/>
        <v>27</v>
      </c>
      <c r="U118" s="146">
        <f t="shared" si="1"/>
        <v>19</v>
      </c>
      <c r="V118" s="147">
        <f t="shared" si="1"/>
        <v>0</v>
      </c>
      <c r="W118" s="145">
        <f t="shared" si="1"/>
        <v>1</v>
      </c>
      <c r="X118" s="148">
        <f t="shared" si="1"/>
        <v>107</v>
      </c>
      <c r="Y118" s="149"/>
      <c r="Z118" s="150"/>
      <c r="AA118" s="150"/>
      <c r="AB118" s="149"/>
      <c r="AC118" s="151">
        <f>SUM(AC11:AC117)</f>
        <v>0</v>
      </c>
      <c r="AD118" s="152">
        <f>SUM(AD11:AD117)</f>
        <v>0</v>
      </c>
      <c r="AE118" s="152">
        <f>SUM(AE11:AE117)</f>
        <v>0</v>
      </c>
      <c r="AF118" s="153">
        <f>SUM(AF11:AF117)</f>
        <v>72.899999999999991</v>
      </c>
      <c r="AG118" s="154">
        <f t="shared" ref="AG118:AN118" si="2">SUM(AG10:AG117)</f>
        <v>0</v>
      </c>
      <c r="AH118" s="155">
        <f t="shared" si="2"/>
        <v>2.0625000000000004</v>
      </c>
      <c r="AI118" s="155">
        <f t="shared" si="2"/>
        <v>1.4725000000000001</v>
      </c>
      <c r="AJ118" s="155">
        <f t="shared" si="2"/>
        <v>2.37</v>
      </c>
      <c r="AK118" s="155">
        <f t="shared" si="2"/>
        <v>0</v>
      </c>
      <c r="AL118" s="155">
        <f t="shared" si="2"/>
        <v>5.52</v>
      </c>
      <c r="AM118" s="155">
        <f t="shared" si="2"/>
        <v>45.595000000000013</v>
      </c>
      <c r="AN118" s="156">
        <f t="shared" si="2"/>
        <v>281.07999999999993</v>
      </c>
      <c r="AO118" s="4"/>
      <c r="AP118" s="4"/>
      <c r="AQ118" s="4"/>
      <c r="AR118" s="4"/>
      <c r="AS118" s="4"/>
      <c r="AT118" s="162">
        <f>MAX(AT10:AT117)</f>
        <v>3</v>
      </c>
      <c r="AU118" s="4" t="s">
        <v>319</v>
      </c>
    </row>
    <row r="119" spans="2:47" x14ac:dyDescent="0.2">
      <c r="D119" s="119" t="s">
        <v>557</v>
      </c>
      <c r="E119" s="118"/>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19"/>
      <c r="AC119" s="119"/>
      <c r="AD119" s="119"/>
      <c r="AE119" s="119"/>
      <c r="AF119" s="119"/>
      <c r="AG119" s="119"/>
      <c r="AH119" s="119"/>
      <c r="AI119" s="119"/>
      <c r="AJ119" s="119"/>
      <c r="AK119" s="119"/>
      <c r="AL119" s="119"/>
      <c r="AM119" s="119"/>
      <c r="AN119" s="119"/>
    </row>
    <row r="120" spans="2:47" x14ac:dyDescent="0.2">
      <c r="D120" s="119" t="s">
        <v>558</v>
      </c>
      <c r="E120" s="118"/>
      <c r="F120" s="119"/>
      <c r="G120" s="119"/>
      <c r="H120" s="119"/>
      <c r="I120" s="119"/>
      <c r="J120" s="119"/>
      <c r="K120" s="119"/>
      <c r="L120" s="119"/>
      <c r="M120" s="119"/>
      <c r="N120" s="119"/>
      <c r="O120" s="119"/>
      <c r="P120" s="119"/>
      <c r="Q120" s="119"/>
      <c r="R120" s="119"/>
      <c r="S120" s="119"/>
      <c r="T120" s="119"/>
      <c r="U120" s="119"/>
      <c r="V120" s="119"/>
      <c r="W120" s="119"/>
      <c r="X120" s="119"/>
      <c r="Y120" s="119"/>
      <c r="Z120" s="119"/>
      <c r="AA120" s="119"/>
      <c r="AB120" s="119"/>
      <c r="AC120" s="119"/>
      <c r="AD120" s="119"/>
      <c r="AE120" s="119"/>
      <c r="AF120" s="119"/>
      <c r="AG120" s="119"/>
      <c r="AH120" s="119"/>
      <c r="AI120" s="119"/>
      <c r="AJ120" s="119"/>
      <c r="AK120" s="119"/>
      <c r="AL120" s="119"/>
      <c r="AM120" s="119"/>
      <c r="AN120" s="119"/>
    </row>
    <row r="121" spans="2:47" x14ac:dyDescent="0.2">
      <c r="D121" s="119" t="s">
        <v>297</v>
      </c>
      <c r="E121" s="118"/>
      <c r="F121" s="119"/>
      <c r="G121" s="119"/>
      <c r="H121" s="119"/>
      <c r="I121" s="119"/>
      <c r="J121" s="119"/>
      <c r="K121" s="119"/>
      <c r="L121" s="119"/>
      <c r="M121" s="119"/>
      <c r="N121" s="119"/>
      <c r="O121" s="119"/>
      <c r="P121" s="119"/>
      <c r="Q121" s="119"/>
      <c r="R121" s="119"/>
      <c r="S121" s="119"/>
      <c r="T121" s="119"/>
      <c r="U121" s="119"/>
      <c r="V121" s="119"/>
      <c r="W121" s="119"/>
      <c r="X121" s="119"/>
      <c r="Y121" s="119"/>
      <c r="Z121" s="119"/>
      <c r="AA121" s="119"/>
      <c r="AB121" s="119"/>
      <c r="AC121" s="119"/>
      <c r="AD121" s="119"/>
      <c r="AE121" s="119"/>
      <c r="AF121" s="119"/>
      <c r="AG121" s="119"/>
      <c r="AH121" s="119"/>
      <c r="AI121" s="119"/>
      <c r="AJ121" s="119"/>
      <c r="AK121" s="119"/>
      <c r="AL121" s="119"/>
      <c r="AM121" s="119"/>
      <c r="AN121" s="119"/>
    </row>
    <row r="122" spans="2:47" x14ac:dyDescent="0.2">
      <c r="D122" s="119" t="s">
        <v>562</v>
      </c>
      <c r="E122" s="118"/>
      <c r="F122" s="119"/>
      <c r="G122" s="119"/>
      <c r="H122" s="119"/>
      <c r="I122" s="119"/>
      <c r="J122" s="119"/>
      <c r="K122" s="119"/>
      <c r="L122" s="119"/>
      <c r="M122" s="119"/>
      <c r="N122" s="119"/>
      <c r="O122" s="119"/>
      <c r="P122" s="119"/>
      <c r="Q122" s="119"/>
      <c r="R122" s="119"/>
      <c r="S122" s="119"/>
      <c r="T122" s="119"/>
      <c r="U122" s="119"/>
      <c r="V122" s="119"/>
      <c r="W122" s="119"/>
      <c r="X122" s="119"/>
      <c r="Y122" s="119"/>
      <c r="Z122" s="119"/>
      <c r="AA122" s="119"/>
      <c r="AB122" s="119"/>
      <c r="AC122" s="119"/>
      <c r="AD122" s="119"/>
      <c r="AE122" s="119"/>
      <c r="AF122" s="119"/>
      <c r="AG122" s="119"/>
      <c r="AH122" s="119"/>
      <c r="AI122" s="119"/>
      <c r="AJ122" s="119"/>
      <c r="AK122" s="119"/>
      <c r="AL122" s="119"/>
      <c r="AM122" s="119"/>
      <c r="AN122" s="119"/>
    </row>
    <row r="123" spans="2:47" x14ac:dyDescent="0.2">
      <c r="D123" s="119" t="s">
        <v>298</v>
      </c>
      <c r="E123" s="118"/>
      <c r="F123" s="119"/>
      <c r="G123" s="119"/>
      <c r="H123" s="119"/>
      <c r="I123" s="119"/>
      <c r="J123" s="119"/>
      <c r="K123" s="119"/>
      <c r="L123" s="119"/>
      <c r="M123" s="119"/>
      <c r="N123" s="119"/>
      <c r="O123" s="119"/>
      <c r="P123" s="119"/>
      <c r="Q123" s="119"/>
      <c r="R123" s="119"/>
      <c r="S123" s="119"/>
      <c r="T123" s="119"/>
      <c r="U123" s="119"/>
      <c r="V123" s="119"/>
      <c r="W123" s="119"/>
      <c r="X123" s="119"/>
      <c r="Y123" s="119"/>
      <c r="Z123" s="119"/>
      <c r="AA123" s="119"/>
      <c r="AB123" s="119"/>
      <c r="AC123" s="119"/>
      <c r="AD123" s="119"/>
      <c r="AE123" s="119"/>
      <c r="AF123" s="119"/>
      <c r="AG123" s="119"/>
      <c r="AH123" s="119"/>
      <c r="AI123" s="119"/>
      <c r="AJ123" s="119"/>
      <c r="AK123" s="119"/>
      <c r="AL123" s="119"/>
      <c r="AM123" s="119"/>
      <c r="AN123" s="119"/>
    </row>
    <row r="124" spans="2:47" x14ac:dyDescent="0.2">
      <c r="D124" s="119" t="s">
        <v>563</v>
      </c>
      <c r="E124" s="118"/>
      <c r="F124" s="119"/>
      <c r="G124" s="119"/>
      <c r="H124" s="119"/>
      <c r="I124" s="119"/>
      <c r="J124" s="119"/>
      <c r="K124" s="119"/>
      <c r="L124" s="119"/>
      <c r="M124" s="119"/>
      <c r="N124" s="119"/>
      <c r="O124" s="119"/>
      <c r="P124" s="119"/>
      <c r="Q124" s="119"/>
      <c r="R124" s="119"/>
      <c r="S124" s="119"/>
      <c r="T124" s="119"/>
      <c r="U124" s="119"/>
      <c r="V124" s="119"/>
      <c r="W124" s="119"/>
      <c r="X124" s="119"/>
      <c r="Y124" s="119"/>
      <c r="Z124" s="119"/>
      <c r="AA124" s="119"/>
      <c r="AB124" s="119"/>
      <c r="AC124" s="119"/>
      <c r="AD124" s="119"/>
      <c r="AE124" s="119"/>
      <c r="AF124" s="119"/>
      <c r="AG124" s="119"/>
      <c r="AH124" s="119"/>
      <c r="AI124" s="119"/>
      <c r="AJ124" s="119"/>
      <c r="AK124" s="119"/>
      <c r="AL124" s="119"/>
      <c r="AM124" s="119"/>
      <c r="AN124" s="119"/>
    </row>
  </sheetData>
  <mergeCells count="42">
    <mergeCell ref="AT6:AT9"/>
    <mergeCell ref="C6:C9"/>
    <mergeCell ref="B6:B9"/>
    <mergeCell ref="B118:C118"/>
    <mergeCell ref="Z8:Z9"/>
    <mergeCell ref="Y8:Y9"/>
    <mergeCell ref="Y6:AB7"/>
    <mergeCell ref="P7:X7"/>
    <mergeCell ref="D7:O7"/>
    <mergeCell ref="D6:X6"/>
    <mergeCell ref="V8:X8"/>
    <mergeCell ref="AB8:AB9"/>
    <mergeCell ref="D8:G8"/>
    <mergeCell ref="H8:K8"/>
    <mergeCell ref="L8:O8"/>
    <mergeCell ref="P8:R8"/>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S8:U8"/>
    <mergeCell ref="Y3:AF3"/>
    <mergeCell ref="AC8:AF8"/>
    <mergeCell ref="AG8:AJ8"/>
    <mergeCell ref="AA8:AA9"/>
    <mergeCell ref="AK8:AN8"/>
    <mergeCell ref="AC7:AF7"/>
    <mergeCell ref="AG7:AN7"/>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M80"/>
  <sheetViews>
    <sheetView view="pageBreakPreview" zoomScale="80" zoomScaleNormal="85" zoomScaleSheetLayoutView="80" workbookViewId="0">
      <selection activeCell="A3" sqref="A3"/>
    </sheetView>
  </sheetViews>
  <sheetFormatPr defaultRowHeight="13.2" x14ac:dyDescent="0.2"/>
  <cols>
    <col min="2" max="2" width="18.109375" bestFit="1" customWidth="1"/>
    <col min="3" max="3" width="22.88671875" customWidth="1"/>
    <col min="4" max="5" width="18.33203125" bestFit="1" customWidth="1"/>
    <col min="6" max="6" width="12.88671875" customWidth="1"/>
    <col min="7" max="7" width="9.33203125" customWidth="1"/>
    <col min="8" max="8" width="14" bestFit="1" customWidth="1"/>
    <col min="9" max="9" width="14.109375" customWidth="1"/>
    <col min="10" max="10" width="11.88671875" bestFit="1" customWidth="1"/>
    <col min="11" max="11" width="3.88671875" customWidth="1"/>
    <col min="12" max="12" width="16.109375" customWidth="1"/>
    <col min="13" max="13" width="9.44140625" customWidth="1"/>
    <col min="14" max="14" width="2.88671875" customWidth="1"/>
  </cols>
  <sheetData>
    <row r="3" spans="2:13" ht="13.8" thickBot="1" x14ac:dyDescent="0.25"/>
    <row r="4" spans="2:13" ht="13.8" thickBot="1" x14ac:dyDescent="0.25">
      <c r="B4" s="971" t="s">
        <v>539</v>
      </c>
      <c r="C4" s="972"/>
      <c r="D4" s="972"/>
      <c r="E4" s="973"/>
    </row>
    <row r="5" spans="2:13" ht="13.8" thickBot="1" x14ac:dyDescent="0.25">
      <c r="B5" s="170" t="s">
        <v>522</v>
      </c>
      <c r="C5" s="170" t="s">
        <v>523</v>
      </c>
      <c r="D5" s="170" t="s">
        <v>536</v>
      </c>
      <c r="E5" s="170" t="s">
        <v>537</v>
      </c>
    </row>
    <row r="6" spans="2:13" ht="13.8" thickTop="1" x14ac:dyDescent="0.2">
      <c r="B6" s="208" t="s">
        <v>524</v>
      </c>
      <c r="C6" s="208" t="s">
        <v>531</v>
      </c>
      <c r="D6" s="208" t="s">
        <v>353</v>
      </c>
      <c r="E6" s="208" t="s">
        <v>353</v>
      </c>
    </row>
    <row r="7" spans="2:13" x14ac:dyDescent="0.2">
      <c r="B7" s="209" t="s">
        <v>525</v>
      </c>
      <c r="C7" s="209" t="s">
        <v>532</v>
      </c>
      <c r="D7" s="209" t="s">
        <v>538</v>
      </c>
      <c r="E7" s="209" t="s">
        <v>538</v>
      </c>
    </row>
    <row r="8" spans="2:13" x14ac:dyDescent="0.2">
      <c r="B8" s="210" t="s">
        <v>526</v>
      </c>
      <c r="C8" s="210" t="s">
        <v>533</v>
      </c>
      <c r="D8" s="211"/>
      <c r="E8" s="211"/>
    </row>
    <row r="9" spans="2:13" x14ac:dyDescent="0.2">
      <c r="B9" s="210" t="s">
        <v>527</v>
      </c>
      <c r="C9" s="210" t="s">
        <v>534</v>
      </c>
      <c r="D9" s="211"/>
      <c r="E9" s="211"/>
    </row>
    <row r="10" spans="2:13" x14ac:dyDescent="0.2">
      <c r="B10" s="210" t="s">
        <v>529</v>
      </c>
      <c r="C10" s="210" t="s">
        <v>357</v>
      </c>
      <c r="D10" s="211"/>
      <c r="E10" s="211"/>
    </row>
    <row r="11" spans="2:13" x14ac:dyDescent="0.2">
      <c r="B11" s="211" t="s">
        <v>528</v>
      </c>
      <c r="C11" s="211"/>
      <c r="D11" s="211"/>
      <c r="E11" s="211"/>
    </row>
    <row r="12" spans="2:13" x14ac:dyDescent="0.2">
      <c r="B12" s="211" t="s">
        <v>530</v>
      </c>
      <c r="C12" s="56"/>
    </row>
    <row r="13" spans="2:13" ht="13.8" thickBot="1" x14ac:dyDescent="0.25"/>
    <row r="14" spans="2:13" ht="13.8" thickBot="1" x14ac:dyDescent="0.25">
      <c r="B14" s="967" t="s">
        <v>555</v>
      </c>
      <c r="C14" s="968"/>
      <c r="D14" s="968"/>
      <c r="E14" s="968"/>
      <c r="F14" s="968"/>
      <c r="G14" s="968"/>
      <c r="H14" s="968"/>
      <c r="I14" s="968"/>
      <c r="J14" s="969"/>
      <c r="L14" t="s">
        <v>417</v>
      </c>
    </row>
    <row r="15" spans="2:13" ht="13.8" thickBot="1" x14ac:dyDescent="0.25">
      <c r="B15" s="170" t="s">
        <v>347</v>
      </c>
      <c r="C15" t="s">
        <v>460</v>
      </c>
      <c r="D15" s="170" t="s">
        <v>461</v>
      </c>
      <c r="E15" s="170" t="s">
        <v>462</v>
      </c>
      <c r="F15" s="170" t="s">
        <v>463</v>
      </c>
      <c r="G15" s="170" t="s">
        <v>464</v>
      </c>
      <c r="H15" s="170" t="s">
        <v>465</v>
      </c>
      <c r="I15" s="170" t="s">
        <v>466</v>
      </c>
      <c r="J15" s="170" t="s">
        <v>467</v>
      </c>
      <c r="L15" t="s">
        <v>418</v>
      </c>
      <c r="M15" t="s">
        <v>425</v>
      </c>
    </row>
    <row r="16" spans="2:13" ht="13.8" thickTop="1" x14ac:dyDescent="0.2">
      <c r="B16" s="169" t="s">
        <v>561</v>
      </c>
      <c r="C16" s="205" t="s">
        <v>511</v>
      </c>
      <c r="D16" s="183" t="s">
        <v>361</v>
      </c>
      <c r="E16" s="183" t="s">
        <v>354</v>
      </c>
      <c r="F16" s="183" t="s">
        <v>362</v>
      </c>
      <c r="G16" s="183" t="s">
        <v>362</v>
      </c>
      <c r="H16" s="183" t="s">
        <v>378</v>
      </c>
      <c r="I16" s="172" t="s">
        <v>383</v>
      </c>
      <c r="J16" s="172" t="s">
        <v>381</v>
      </c>
      <c r="L16" t="s">
        <v>419</v>
      </c>
      <c r="M16" t="s">
        <v>419</v>
      </c>
    </row>
    <row r="17" spans="2:13" x14ac:dyDescent="0.2">
      <c r="B17" s="171" t="s">
        <v>348</v>
      </c>
      <c r="C17" s="206" t="s">
        <v>512</v>
      </c>
      <c r="D17" s="173" t="s">
        <v>351</v>
      </c>
      <c r="E17" s="173" t="s">
        <v>355</v>
      </c>
      <c r="F17" s="173" t="s">
        <v>363</v>
      </c>
      <c r="G17" s="173" t="s">
        <v>367</v>
      </c>
      <c r="H17" s="173" t="s">
        <v>379</v>
      </c>
      <c r="I17" s="173" t="s">
        <v>384</v>
      </c>
      <c r="J17" s="173" t="s">
        <v>380</v>
      </c>
      <c r="L17" t="s">
        <v>421</v>
      </c>
      <c r="M17" t="s">
        <v>420</v>
      </c>
    </row>
    <row r="18" spans="2:13" x14ac:dyDescent="0.2">
      <c r="B18" s="171" t="s">
        <v>349</v>
      </c>
      <c r="C18" s="206" t="s">
        <v>513</v>
      </c>
      <c r="D18" s="173" t="s">
        <v>352</v>
      </c>
      <c r="E18" s="173" t="s">
        <v>559</v>
      </c>
      <c r="F18" s="173" t="s">
        <v>364</v>
      </c>
      <c r="G18" s="173" t="s">
        <v>365</v>
      </c>
      <c r="H18" s="173"/>
      <c r="I18" s="173" t="s">
        <v>379</v>
      </c>
      <c r="J18" s="173" t="s">
        <v>382</v>
      </c>
      <c r="L18" t="s">
        <v>422</v>
      </c>
      <c r="M18" t="s">
        <v>423</v>
      </c>
    </row>
    <row r="19" spans="2:13" x14ac:dyDescent="0.2">
      <c r="B19" s="171" t="s">
        <v>350</v>
      </c>
      <c r="C19" s="206" t="s">
        <v>514</v>
      </c>
      <c r="D19" s="173"/>
      <c r="E19" s="173" t="s">
        <v>572</v>
      </c>
      <c r="F19" s="173" t="s">
        <v>365</v>
      </c>
      <c r="G19" s="173" t="s">
        <v>366</v>
      </c>
      <c r="H19" s="173"/>
      <c r="I19" s="173"/>
      <c r="J19" s="173"/>
      <c r="L19" t="s">
        <v>423</v>
      </c>
      <c r="M19" t="s">
        <v>424</v>
      </c>
    </row>
    <row r="20" spans="2:13" x14ac:dyDescent="0.2">
      <c r="B20" s="174" t="s">
        <v>357</v>
      </c>
      <c r="C20" s="206" t="s">
        <v>509</v>
      </c>
      <c r="D20" s="173"/>
      <c r="E20" s="173" t="s">
        <v>356</v>
      </c>
      <c r="F20" s="173" t="s">
        <v>366</v>
      </c>
      <c r="G20" s="173" t="s">
        <v>542</v>
      </c>
      <c r="H20" s="173"/>
      <c r="I20" s="173"/>
      <c r="J20" s="173"/>
      <c r="L20" t="s">
        <v>424</v>
      </c>
    </row>
    <row r="21" spans="2:13" x14ac:dyDescent="0.2">
      <c r="B21" s="174"/>
      <c r="C21" s="206" t="s">
        <v>510</v>
      </c>
      <c r="D21" s="173"/>
      <c r="E21" s="173" t="s">
        <v>541</v>
      </c>
      <c r="F21" s="173" t="s">
        <v>542</v>
      </c>
      <c r="G21" s="173"/>
      <c r="H21" s="173"/>
      <c r="I21" s="173"/>
      <c r="J21" s="173"/>
    </row>
    <row r="22" spans="2:13" x14ac:dyDescent="0.2">
      <c r="C22" s="206" t="s">
        <v>515</v>
      </c>
      <c r="D22" s="173"/>
      <c r="E22" s="173" t="s">
        <v>357</v>
      </c>
      <c r="F22" s="173"/>
      <c r="G22" s="173"/>
      <c r="H22" s="173"/>
      <c r="I22" s="173"/>
      <c r="J22" s="173"/>
      <c r="L22" t="s">
        <v>426</v>
      </c>
    </row>
    <row r="23" spans="2:13" x14ac:dyDescent="0.2">
      <c r="C23" s="206" t="s">
        <v>516</v>
      </c>
      <c r="D23" s="173"/>
      <c r="E23" s="173"/>
      <c r="F23" s="173"/>
      <c r="G23" s="173"/>
      <c r="H23" s="173"/>
      <c r="I23" s="173"/>
      <c r="J23" s="173"/>
    </row>
    <row r="24" spans="2:13" x14ac:dyDescent="0.2">
      <c r="C24" s="206" t="s">
        <v>517</v>
      </c>
      <c r="D24" s="173"/>
      <c r="E24" s="173"/>
      <c r="F24" s="173"/>
      <c r="G24" s="173"/>
      <c r="H24" s="173"/>
      <c r="I24" s="173"/>
      <c r="J24" s="173"/>
    </row>
    <row r="25" spans="2:13" x14ac:dyDescent="0.2">
      <c r="C25" s="206" t="s">
        <v>518</v>
      </c>
      <c r="D25" s="173"/>
      <c r="E25" s="173" t="s">
        <v>355</v>
      </c>
      <c r="F25" s="173"/>
      <c r="G25" s="173"/>
      <c r="H25" s="173"/>
      <c r="I25" s="173"/>
      <c r="J25" s="173"/>
    </row>
    <row r="26" spans="2:13" x14ac:dyDescent="0.2">
      <c r="C26" s="206" t="s">
        <v>519</v>
      </c>
      <c r="D26" s="173"/>
      <c r="E26" s="229" t="s">
        <v>559</v>
      </c>
      <c r="F26" s="173"/>
      <c r="G26" s="173"/>
      <c r="H26" s="173"/>
      <c r="I26" s="173"/>
      <c r="J26" s="173"/>
    </row>
    <row r="27" spans="2:13" x14ac:dyDescent="0.2">
      <c r="C27" s="206" t="s">
        <v>520</v>
      </c>
      <c r="D27" s="173"/>
      <c r="E27" s="173" t="s">
        <v>368</v>
      </c>
      <c r="F27" s="173"/>
      <c r="G27" s="173"/>
      <c r="H27" s="173"/>
      <c r="I27" s="173"/>
      <c r="J27" s="173"/>
    </row>
    <row r="28" spans="2:13" x14ac:dyDescent="0.2">
      <c r="C28" s="204" t="s">
        <v>521</v>
      </c>
      <c r="D28" s="173"/>
      <c r="E28" s="229" t="s">
        <v>577</v>
      </c>
      <c r="F28" s="173"/>
      <c r="G28" s="173"/>
      <c r="H28" s="173"/>
      <c r="I28" s="173"/>
      <c r="J28" s="173"/>
    </row>
    <row r="29" spans="2:13" x14ac:dyDescent="0.2">
      <c r="C29" s="207" t="s">
        <v>357</v>
      </c>
      <c r="D29" s="173"/>
      <c r="E29" s="173" t="s">
        <v>540</v>
      </c>
      <c r="F29" s="173"/>
      <c r="G29" s="173"/>
      <c r="H29" s="173"/>
      <c r="I29" s="173"/>
      <c r="J29" s="173"/>
    </row>
    <row r="30" spans="2:13" x14ac:dyDescent="0.2">
      <c r="C30" s="173"/>
      <c r="D30" s="173"/>
      <c r="E30" s="173" t="s">
        <v>357</v>
      </c>
      <c r="F30" s="173"/>
      <c r="G30" s="173"/>
      <c r="H30" s="173"/>
      <c r="I30" s="173"/>
      <c r="J30" s="173"/>
    </row>
    <row r="31" spans="2:13" x14ac:dyDescent="0.2">
      <c r="C31" s="173" t="s">
        <v>370</v>
      </c>
      <c r="D31" s="173"/>
      <c r="E31" s="173"/>
      <c r="F31" s="173"/>
      <c r="G31" s="173"/>
      <c r="H31" s="173"/>
      <c r="I31" s="173"/>
      <c r="J31" s="173"/>
    </row>
    <row r="32" spans="2:13" x14ac:dyDescent="0.2">
      <c r="C32" s="173" t="s">
        <v>357</v>
      </c>
      <c r="D32" s="173"/>
      <c r="E32" s="173" t="s">
        <v>358</v>
      </c>
      <c r="F32" s="173"/>
      <c r="G32" s="173"/>
      <c r="H32" s="173"/>
      <c r="I32" s="173"/>
      <c r="J32" s="173"/>
    </row>
    <row r="33" spans="3:10" x14ac:dyDescent="0.2">
      <c r="C33" s="173"/>
      <c r="D33" s="173"/>
      <c r="E33" s="173" t="s">
        <v>468</v>
      </c>
      <c r="F33" s="173"/>
      <c r="G33" s="173"/>
      <c r="H33" s="173"/>
      <c r="I33" s="173"/>
      <c r="J33" s="173"/>
    </row>
    <row r="34" spans="3:10" x14ac:dyDescent="0.2">
      <c r="C34" s="173" t="s">
        <v>371</v>
      </c>
      <c r="D34" s="173"/>
      <c r="E34" s="173" t="s">
        <v>369</v>
      </c>
      <c r="F34" s="173"/>
      <c r="G34" s="173"/>
      <c r="H34" s="173"/>
      <c r="I34" s="173"/>
      <c r="J34" s="173"/>
    </row>
    <row r="35" spans="3:10" x14ac:dyDescent="0.2">
      <c r="C35" s="173" t="s">
        <v>372</v>
      </c>
      <c r="D35" s="173"/>
      <c r="E35" s="173" t="s">
        <v>359</v>
      </c>
      <c r="F35" s="173"/>
      <c r="G35" s="173"/>
      <c r="H35" s="173"/>
      <c r="I35" s="173"/>
      <c r="J35" s="173"/>
    </row>
    <row r="36" spans="3:10" x14ac:dyDescent="0.2">
      <c r="C36" s="173" t="s">
        <v>357</v>
      </c>
      <c r="D36" s="173"/>
      <c r="E36" s="173" t="s">
        <v>360</v>
      </c>
      <c r="F36" s="173"/>
      <c r="G36" s="173"/>
      <c r="H36" s="173"/>
      <c r="I36" s="173"/>
      <c r="J36" s="173"/>
    </row>
    <row r="37" spans="3:10" x14ac:dyDescent="0.2">
      <c r="C37" s="173"/>
      <c r="D37" s="173"/>
      <c r="E37" s="173" t="s">
        <v>540</v>
      </c>
      <c r="F37" s="173"/>
      <c r="G37" s="173"/>
      <c r="H37" s="173"/>
      <c r="I37" s="173"/>
      <c r="J37" s="173"/>
    </row>
    <row r="38" spans="3:10" x14ac:dyDescent="0.2">
      <c r="C38" s="173" t="s">
        <v>373</v>
      </c>
      <c r="D38" s="173"/>
      <c r="E38" s="173" t="s">
        <v>357</v>
      </c>
      <c r="F38" s="173"/>
      <c r="G38" s="173"/>
      <c r="H38" s="173"/>
      <c r="I38" s="173"/>
      <c r="J38" s="173"/>
    </row>
    <row r="39" spans="3:10" x14ac:dyDescent="0.2">
      <c r="C39" s="173" t="s">
        <v>374</v>
      </c>
      <c r="D39" s="173"/>
      <c r="E39" s="173"/>
      <c r="F39" s="173"/>
      <c r="G39" s="173"/>
      <c r="H39" s="173"/>
      <c r="I39" s="173"/>
      <c r="J39" s="173"/>
    </row>
    <row r="40" spans="3:10" x14ac:dyDescent="0.2">
      <c r="C40" s="173" t="s">
        <v>375</v>
      </c>
      <c r="D40" s="173"/>
      <c r="E40" s="173"/>
      <c r="F40" s="173"/>
      <c r="G40" s="173"/>
      <c r="H40" s="173"/>
      <c r="I40" s="173"/>
      <c r="J40" s="173"/>
    </row>
    <row r="41" spans="3:10" x14ac:dyDescent="0.2">
      <c r="C41" s="173" t="s">
        <v>377</v>
      </c>
      <c r="D41" s="173"/>
      <c r="E41" s="173"/>
      <c r="F41" s="173"/>
      <c r="G41" s="173"/>
      <c r="H41" s="173"/>
      <c r="I41" s="173"/>
      <c r="J41" s="173"/>
    </row>
    <row r="42" spans="3:10" x14ac:dyDescent="0.2">
      <c r="C42" s="173" t="s">
        <v>376</v>
      </c>
      <c r="D42" s="173"/>
      <c r="E42" s="173"/>
      <c r="F42" s="173"/>
      <c r="G42" s="173"/>
      <c r="H42" s="173"/>
      <c r="I42" s="173"/>
      <c r="J42" s="173"/>
    </row>
    <row r="43" spans="3:10" x14ac:dyDescent="0.2">
      <c r="C43" s="173" t="s">
        <v>357</v>
      </c>
      <c r="D43" s="173"/>
      <c r="E43" s="173"/>
      <c r="F43" s="173"/>
      <c r="G43" s="173"/>
      <c r="H43" s="173"/>
      <c r="I43" s="173"/>
      <c r="J43" s="173"/>
    </row>
    <row r="44" spans="3:10" x14ac:dyDescent="0.2">
      <c r="C44" s="173"/>
      <c r="D44" s="173"/>
      <c r="E44" s="173"/>
      <c r="F44" s="173"/>
      <c r="G44" s="173"/>
      <c r="H44" s="173"/>
      <c r="I44" s="173"/>
      <c r="J44" s="173"/>
    </row>
    <row r="45" spans="3:10" x14ac:dyDescent="0.2">
      <c r="C45" s="173" t="s">
        <v>357</v>
      </c>
      <c r="D45" s="173"/>
      <c r="E45" s="173"/>
      <c r="F45" s="173"/>
      <c r="G45" s="173"/>
      <c r="H45" s="173"/>
      <c r="I45" s="173"/>
      <c r="J45" s="173"/>
    </row>
    <row r="46" spans="3:10" x14ac:dyDescent="0.2">
      <c r="C46" s="173"/>
      <c r="D46" s="173"/>
      <c r="E46" s="173"/>
      <c r="F46" s="173"/>
      <c r="G46" s="173"/>
      <c r="H46" s="173"/>
      <c r="I46" s="173"/>
      <c r="J46" s="173"/>
    </row>
    <row r="48" spans="3:10" x14ac:dyDescent="0.2">
      <c r="C48" s="174"/>
      <c r="D48" s="174"/>
      <c r="E48" s="174"/>
      <c r="F48" s="174"/>
      <c r="G48" s="174"/>
    </row>
    <row r="49" spans="2:7" x14ac:dyDescent="0.2">
      <c r="B49" s="970" t="s">
        <v>560</v>
      </c>
      <c r="C49" s="880"/>
      <c r="D49" s="880"/>
      <c r="E49" s="880"/>
      <c r="F49" s="880"/>
      <c r="G49" s="881"/>
    </row>
    <row r="50" spans="2:7" ht="13.8" thickBot="1" x14ac:dyDescent="0.25">
      <c r="B50" s="180" t="s">
        <v>385</v>
      </c>
      <c r="C50" s="180" t="s">
        <v>347</v>
      </c>
      <c r="D50" s="180" t="s">
        <v>386</v>
      </c>
      <c r="E50" s="180" t="s">
        <v>387</v>
      </c>
      <c r="F50" s="181" t="s">
        <v>410</v>
      </c>
      <c r="G50" s="181" t="s">
        <v>413</v>
      </c>
    </row>
    <row r="51" spans="2:7" ht="13.8" thickTop="1" x14ac:dyDescent="0.2">
      <c r="B51" t="s">
        <v>388</v>
      </c>
      <c r="C51" t="s">
        <v>390</v>
      </c>
      <c r="D51" t="s">
        <v>403</v>
      </c>
      <c r="E51" t="s">
        <v>405</v>
      </c>
      <c r="F51" t="s">
        <v>411</v>
      </c>
      <c r="G51" t="s">
        <v>414</v>
      </c>
    </row>
    <row r="52" spans="2:7" x14ac:dyDescent="0.2">
      <c r="B52" t="s">
        <v>389</v>
      </c>
      <c r="C52" t="s">
        <v>391</v>
      </c>
      <c r="D52" t="s">
        <v>508</v>
      </c>
      <c r="E52" t="s">
        <v>406</v>
      </c>
      <c r="F52" t="s">
        <v>412</v>
      </c>
      <c r="G52" t="s">
        <v>415</v>
      </c>
    </row>
    <row r="53" spans="2:7" x14ac:dyDescent="0.2">
      <c r="B53" t="s">
        <v>506</v>
      </c>
      <c r="C53" t="s">
        <v>545</v>
      </c>
      <c r="D53" t="s">
        <v>404</v>
      </c>
      <c r="E53" t="s">
        <v>407</v>
      </c>
      <c r="G53" t="s">
        <v>416</v>
      </c>
    </row>
    <row r="54" spans="2:7" x14ac:dyDescent="0.2">
      <c r="B54" t="s">
        <v>546</v>
      </c>
      <c r="E54" t="s">
        <v>408</v>
      </c>
    </row>
    <row r="55" spans="2:7" x14ac:dyDescent="0.2">
      <c r="C55" t="s">
        <v>392</v>
      </c>
      <c r="E55" t="s">
        <v>507</v>
      </c>
    </row>
    <row r="56" spans="2:7" x14ac:dyDescent="0.2">
      <c r="C56" t="s">
        <v>393</v>
      </c>
      <c r="E56" t="s">
        <v>409</v>
      </c>
    </row>
    <row r="57" spans="2:7" x14ac:dyDescent="0.2">
      <c r="C57" t="s">
        <v>394</v>
      </c>
    </row>
    <row r="58" spans="2:7" x14ac:dyDescent="0.2">
      <c r="C58" t="s">
        <v>395</v>
      </c>
    </row>
    <row r="59" spans="2:7" x14ac:dyDescent="0.2">
      <c r="C59" t="s">
        <v>357</v>
      </c>
    </row>
    <row r="61" spans="2:7" x14ac:dyDescent="0.2">
      <c r="C61" t="s">
        <v>430</v>
      </c>
    </row>
    <row r="62" spans="2:7" x14ac:dyDescent="0.2">
      <c r="C62" t="s">
        <v>431</v>
      </c>
    </row>
    <row r="63" spans="2:7" x14ac:dyDescent="0.2">
      <c r="C63" t="s">
        <v>432</v>
      </c>
    </row>
    <row r="64" spans="2:7" x14ac:dyDescent="0.2">
      <c r="C64" t="s">
        <v>396</v>
      </c>
    </row>
    <row r="65" spans="3:3" x14ac:dyDescent="0.2">
      <c r="C65" t="s">
        <v>397</v>
      </c>
    </row>
    <row r="66" spans="3:3" x14ac:dyDescent="0.2">
      <c r="C66" t="s">
        <v>398</v>
      </c>
    </row>
    <row r="67" spans="3:3" x14ac:dyDescent="0.2">
      <c r="C67" t="s">
        <v>399</v>
      </c>
    </row>
    <row r="68" spans="3:3" x14ac:dyDescent="0.2">
      <c r="C68" t="s">
        <v>435</v>
      </c>
    </row>
    <row r="69" spans="3:3" x14ac:dyDescent="0.2">
      <c r="C69" t="s">
        <v>436</v>
      </c>
    </row>
    <row r="70" spans="3:3" x14ac:dyDescent="0.2">
      <c r="C70" t="s">
        <v>434</v>
      </c>
    </row>
    <row r="71" spans="3:3" x14ac:dyDescent="0.2">
      <c r="C71" t="s">
        <v>400</v>
      </c>
    </row>
    <row r="72" spans="3:3" x14ac:dyDescent="0.2">
      <c r="C72" t="s">
        <v>437</v>
      </c>
    </row>
    <row r="73" spans="3:3" x14ac:dyDescent="0.2">
      <c r="C73" t="s">
        <v>433</v>
      </c>
    </row>
    <row r="74" spans="3:3" x14ac:dyDescent="0.2">
      <c r="C74" t="s">
        <v>357</v>
      </c>
    </row>
    <row r="76" spans="3:3" x14ac:dyDescent="0.2">
      <c r="C76" t="s">
        <v>401</v>
      </c>
    </row>
    <row r="77" spans="3:3" x14ac:dyDescent="0.2">
      <c r="C77" t="s">
        <v>547</v>
      </c>
    </row>
    <row r="78" spans="3:3" x14ac:dyDescent="0.2">
      <c r="C78" t="s">
        <v>548</v>
      </c>
    </row>
    <row r="79" spans="3:3" x14ac:dyDescent="0.2">
      <c r="C79" t="s">
        <v>402</v>
      </c>
    </row>
    <row r="80" spans="3:3" x14ac:dyDescent="0.2">
      <c r="C80" t="s">
        <v>357</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273</vt:i4>
      </vt:variant>
      <vt:variant>
        <vt:lpstr>名前付き一覧</vt:lpstr>
      </vt:variant>
      <vt:variant>
        <vt:i4>785</vt:i4>
      </vt:variant>
    </vt:vector>
  </HeadingPairs>
  <TitlesOfParts>
    <vt:vector size="1058" baseType="lpstr">
      <vt:lpstr>点検様式作成フロー</vt:lpstr>
      <vt:lpstr>変状面積算出方法</vt:lpstr>
      <vt:lpstr>様式A-1</vt:lpstr>
      <vt:lpstr>様式A-2</vt:lpstr>
      <vt:lpstr>様式A-3</vt:lpstr>
      <vt:lpstr>様式B</vt:lpstr>
      <vt:lpstr>様式B (2)</vt:lpstr>
      <vt:lpstr>様式B (3)</vt:lpstr>
      <vt:lpstr>様式B (4)</vt:lpstr>
      <vt:lpstr>様式B (5)</vt:lpstr>
      <vt:lpstr>様式B (6)</vt:lpstr>
      <vt:lpstr>様式B (7)</vt:lpstr>
      <vt:lpstr>様式B (8)</vt:lpstr>
      <vt:lpstr>様式B (9)</vt:lpstr>
      <vt:lpstr>様式B (10)</vt:lpstr>
      <vt:lpstr>様式C-1-1</vt:lpstr>
      <vt:lpstr>様式C-1-2</vt:lpstr>
      <vt:lpstr>様式C-2</vt:lpstr>
      <vt:lpstr>様式D-1-1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様式D-1-1 (43)</vt:lpstr>
      <vt:lpstr>様式D-1-1 (44)</vt:lpstr>
      <vt:lpstr>様式D-1-1 (45)</vt:lpstr>
      <vt:lpstr>様式D-1-1 (46)</vt:lpstr>
      <vt:lpstr>様式D-1-1 (47)</vt:lpstr>
      <vt:lpstr>様式D-1-1 (48)</vt:lpstr>
      <vt:lpstr>様式D-1-1 (49)</vt:lpstr>
      <vt:lpstr>様式D-1-1 (50)</vt:lpstr>
      <vt:lpstr>様式D-1-1 (51)</vt:lpstr>
      <vt:lpstr>様式D-1-1 (52)</vt:lpstr>
      <vt:lpstr>様式D-1-1 (53)</vt:lpstr>
      <vt:lpstr>様式D-1-1 (54)</vt:lpstr>
      <vt:lpstr>様式D-1-1 (55)</vt:lpstr>
      <vt:lpstr>様式D-1-1 (56)</vt:lpstr>
      <vt:lpstr>様式D-1-1 (57)</vt:lpstr>
      <vt:lpstr>様式D-1-1 (58)</vt:lpstr>
      <vt:lpstr>様式D-1-1 (59)</vt:lpstr>
      <vt:lpstr>様式D-1-1 (60)</vt:lpstr>
      <vt:lpstr>様式D-1-1 (61)</vt:lpstr>
      <vt:lpstr>様式D-1-1 (62)</vt:lpstr>
      <vt:lpstr>様式D-1-1 (63)</vt:lpstr>
      <vt:lpstr>様式D-1-1 (64)</vt:lpstr>
      <vt:lpstr>様式D-1-1 (65)</vt:lpstr>
      <vt:lpstr>様式D-1-1 (66)</vt:lpstr>
      <vt:lpstr>様式D-1-1 (67)</vt:lpstr>
      <vt:lpstr>様式D-1-1 (68)</vt:lpstr>
      <vt:lpstr>様式D-1-1 (69)</vt:lpstr>
      <vt:lpstr>様式D-1-1 (70)</vt:lpstr>
      <vt:lpstr>様式D-1-1 (71)</vt:lpstr>
      <vt:lpstr>様式D-1-1 (72)</vt:lpstr>
      <vt:lpstr>様式D-1-1 (73)</vt:lpstr>
      <vt:lpstr>様式D-1-1 (74)</vt:lpstr>
      <vt:lpstr>様式D-1-1 (75)</vt:lpstr>
      <vt:lpstr>様式D-1-1 (76)</vt:lpstr>
      <vt:lpstr>様式D-1-1 (77)</vt:lpstr>
      <vt:lpstr>様式D-1-1 (78)</vt:lpstr>
      <vt:lpstr>様式D-1-1 (79)</vt:lpstr>
      <vt:lpstr>様式D-1-1 (80)</vt:lpstr>
      <vt:lpstr>様式D-1-1 (81)</vt:lpstr>
      <vt:lpstr>様式D-1-1 (82)</vt:lpstr>
      <vt:lpstr>様式D-1-1 (83)</vt:lpstr>
      <vt:lpstr>様式D-1-1 (84)</vt:lpstr>
      <vt:lpstr>様式D-1-1 (85)</vt:lpstr>
      <vt:lpstr>様式D-1-1 (86)</vt:lpstr>
      <vt:lpstr>様式D-1-1 (87)</vt:lpstr>
      <vt:lpstr>様式D-1-1 (88)</vt:lpstr>
      <vt:lpstr>様式D-1-1 (89)</vt:lpstr>
      <vt:lpstr>様式D-1-1 (90)</vt:lpstr>
      <vt:lpstr>様式D-1-1 (91)</vt:lpstr>
      <vt:lpstr>様式D-1-1 (92)</vt:lpstr>
      <vt:lpstr>様式D-1-1 (93)</vt:lpstr>
      <vt:lpstr>様式D-1-1 (94)</vt:lpstr>
      <vt:lpstr>様式D-1-1 (95)</vt:lpstr>
      <vt:lpstr>様式D-1-1 (96)</vt:lpstr>
      <vt:lpstr>様式D-1-1 (97)</vt:lpstr>
      <vt:lpstr>様式D-1-1 (98)</vt:lpstr>
      <vt:lpstr>様式D-1-1 (99)</vt:lpstr>
      <vt:lpstr>様式D-1-1 (100)</vt:lpstr>
      <vt:lpstr>様式D-1-1 (101)</vt:lpstr>
      <vt:lpstr>様式D-1-1 (102)</vt:lpstr>
      <vt:lpstr>様式D-1-1 (103)</vt:lpstr>
      <vt:lpstr>様式D-1-1 (104)</vt:lpstr>
      <vt:lpstr>様式D-1-1 (105)</vt:lpstr>
      <vt:lpstr>様式D-1-1 (106)</vt:lpstr>
      <vt:lpstr>様式D-1-1 (107)</vt:lpstr>
      <vt:lpstr>様式D-1-1 (108)</vt:lpstr>
      <vt:lpstr>様式D-1-1 (109)</vt:lpstr>
      <vt:lpstr>様式D-1-1 (110)</vt:lpstr>
      <vt:lpstr>様式D-1-1 (111)</vt:lpstr>
      <vt:lpstr>様式D-1-1 (112)</vt:lpstr>
      <vt:lpstr>様式D-1-1 (113)</vt:lpstr>
      <vt:lpstr>様式D-1-1 (114)</vt:lpstr>
      <vt:lpstr>様式D-1-1 (115)</vt:lpstr>
      <vt:lpstr>様式D-1-1 (116)</vt:lpstr>
      <vt:lpstr>様式D-1-1 (117)</vt:lpstr>
      <vt:lpstr>様式D-1-1 (118)</vt:lpstr>
      <vt:lpstr>様式D-1-1 (119)</vt:lpstr>
      <vt:lpstr>様式D-1-1 (120)</vt:lpstr>
      <vt:lpstr>様式D-1-1 (121)</vt:lpstr>
      <vt:lpstr>様式D-1-1 (122)</vt:lpstr>
      <vt:lpstr>様式D-1-1 (123)</vt:lpstr>
      <vt:lpstr>様式D-1-1 (124)</vt:lpstr>
      <vt:lpstr>様式D-1-1 (125)</vt:lpstr>
      <vt:lpstr>様式D-1-1 (126)</vt:lpstr>
      <vt:lpstr>様式D-1-1 (127)</vt:lpstr>
      <vt:lpstr>様式D-1-1 (128)</vt:lpstr>
      <vt:lpstr>様式D-1-1 (129)</vt:lpstr>
      <vt:lpstr>様式D-1-2</vt:lpstr>
      <vt:lpstr>様式D-2-1</vt:lpstr>
      <vt:lpstr>様式D-2-1´</vt:lpstr>
      <vt:lpstr>様式D-2-1 (2)</vt:lpstr>
      <vt:lpstr>様式D-2-1 (3)</vt:lpstr>
      <vt:lpstr>様式D-2-1 (4)</vt:lpstr>
      <vt:lpstr>様式D-2-1 (5)</vt:lpstr>
      <vt:lpstr>様式D-2-1 (6)</vt:lpstr>
      <vt:lpstr>様式D-2-1 (7)</vt:lpstr>
      <vt:lpstr>様式D-2-1 (8)</vt:lpstr>
      <vt:lpstr>様式D-2-1 (9)</vt:lpstr>
      <vt:lpstr>様式D-2-1 (10)</vt:lpstr>
      <vt:lpstr>様式D-2-1 (11)</vt:lpstr>
      <vt:lpstr>様式D-2-1 (12)</vt:lpstr>
      <vt:lpstr>様式D-2-1 (13)</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様式D-3_S057</vt:lpstr>
      <vt:lpstr>様式D-3_S058</vt:lpstr>
      <vt:lpstr>様式D-3_S059</vt:lpstr>
      <vt:lpstr>様式D-3_S060</vt:lpstr>
      <vt:lpstr>様式D-3_S061</vt:lpstr>
      <vt:lpstr>様式D-3_S062</vt:lpstr>
      <vt:lpstr>様式D-3_S063</vt:lpstr>
      <vt:lpstr>様式D-3_S064</vt:lpstr>
      <vt:lpstr>様式D-3_S065</vt:lpstr>
      <vt:lpstr>様式D-3_S066</vt:lpstr>
      <vt:lpstr>様式D-3_S067</vt:lpstr>
      <vt:lpstr>様式D-3_S068</vt:lpstr>
      <vt:lpstr>様式D-3_S069</vt:lpstr>
      <vt:lpstr>様式D-3_S070</vt:lpstr>
      <vt:lpstr>様式D-3_S071</vt:lpstr>
      <vt:lpstr>様式D-3_S072</vt:lpstr>
      <vt:lpstr>様式D-3_S073</vt:lpstr>
      <vt:lpstr>様式D-3_S074</vt:lpstr>
      <vt:lpstr>様式D-3_S075</vt:lpstr>
      <vt:lpstr>様式D-3_S076</vt:lpstr>
      <vt:lpstr>様式D-3_S077</vt:lpstr>
      <vt:lpstr>様式D-3_S078</vt:lpstr>
      <vt:lpstr>様式D-3_S079</vt:lpstr>
      <vt:lpstr>様式D-3_S080</vt:lpstr>
      <vt:lpstr>様式D-3_S081</vt:lpstr>
      <vt:lpstr>様式D-3_S082</vt:lpstr>
      <vt:lpstr>様式D-3_S083</vt:lpstr>
      <vt:lpstr>様式D-3_S084</vt:lpstr>
      <vt:lpstr>様式D-3_S085</vt:lpstr>
      <vt:lpstr>様式D-3_S086</vt:lpstr>
      <vt:lpstr>様式D-3_S087</vt:lpstr>
      <vt:lpstr>様式D-3_S088</vt:lpstr>
      <vt:lpstr>様式D-3_S089</vt:lpstr>
      <vt:lpstr>様式D-3_S090</vt:lpstr>
      <vt:lpstr>様式D-3_S091</vt:lpstr>
      <vt:lpstr>様式D-3_S092</vt:lpstr>
      <vt:lpstr>様式D-3_S093</vt:lpstr>
      <vt:lpstr>様式D-3_S094</vt:lpstr>
      <vt:lpstr>様式D-3_S095</vt:lpstr>
      <vt:lpstr>様式D-3_S096</vt:lpstr>
      <vt:lpstr>様式D-3_S097</vt:lpstr>
      <vt:lpstr>様式D-3_S098</vt:lpstr>
      <vt:lpstr>様式D-3_S099</vt:lpstr>
      <vt:lpstr>様式D-3_S100</vt:lpstr>
      <vt:lpstr>様式D-3_S101</vt:lpstr>
      <vt:lpstr>様式D-3_S0102</vt:lpstr>
      <vt:lpstr>様式D-3_S103</vt:lpstr>
      <vt:lpstr>様式D-3_S104</vt:lpstr>
      <vt:lpstr>様式D-3_S105</vt:lpstr>
      <vt:lpstr>様式D-3_S106</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'様式B (10)'!Print_Area</vt:lpstr>
      <vt:lpstr>'様式B (2)'!Print_Area</vt:lpstr>
      <vt:lpstr>'様式B (3)'!Print_Area</vt:lpstr>
      <vt:lpstr>'様式B (4)'!Print_Area</vt:lpstr>
      <vt:lpstr>'様式B (5)'!Print_Area</vt:lpstr>
      <vt:lpstr>'様式B (6)'!Print_Area</vt:lpstr>
      <vt:lpstr>'様式B (7)'!Print_Area</vt:lpstr>
      <vt:lpstr>'様式B (8)'!Print_Area</vt:lpstr>
      <vt:lpstr>'様式B (9)'!Print_Area</vt:lpstr>
      <vt:lpstr>'様式C-1-1'!Print_Area</vt:lpstr>
      <vt:lpstr>'様式C-1-2'!Print_Area</vt:lpstr>
      <vt:lpstr>'様式C-2'!Print_Area</vt:lpstr>
      <vt:lpstr>'様式D-1-1'!Print_Area</vt:lpstr>
      <vt:lpstr>'様式D-1-1 (10)'!Print_Area</vt:lpstr>
      <vt:lpstr>'様式D-1-1 (100)'!Print_Area</vt:lpstr>
      <vt:lpstr>'様式D-1-1 (101)'!Print_Area</vt:lpstr>
      <vt:lpstr>'様式D-1-1 (102)'!Print_Area</vt:lpstr>
      <vt:lpstr>'様式D-1-1 (103)'!Print_Area</vt:lpstr>
      <vt:lpstr>'様式D-1-1 (104)'!Print_Area</vt:lpstr>
      <vt:lpstr>'様式D-1-1 (105)'!Print_Area</vt:lpstr>
      <vt:lpstr>'様式D-1-1 (106)'!Print_Area</vt:lpstr>
      <vt:lpstr>'様式D-1-1 (107)'!Print_Area</vt:lpstr>
      <vt:lpstr>'様式D-1-1 (108)'!Print_Area</vt:lpstr>
      <vt:lpstr>'様式D-1-1 (109)'!Print_Area</vt:lpstr>
      <vt:lpstr>'様式D-1-1 (11)'!Print_Area</vt:lpstr>
      <vt:lpstr>'様式D-1-1 (110)'!Print_Area</vt:lpstr>
      <vt:lpstr>'様式D-1-1 (111)'!Print_Area</vt:lpstr>
      <vt:lpstr>'様式D-1-1 (112)'!Print_Area</vt:lpstr>
      <vt:lpstr>'様式D-1-1 (113)'!Print_Area</vt:lpstr>
      <vt:lpstr>'様式D-1-1 (114)'!Print_Area</vt:lpstr>
      <vt:lpstr>'様式D-1-1 (115)'!Print_Area</vt:lpstr>
      <vt:lpstr>'様式D-1-1 (116)'!Print_Area</vt:lpstr>
      <vt:lpstr>'様式D-1-1 (117)'!Print_Area</vt:lpstr>
      <vt:lpstr>'様式D-1-1 (118)'!Print_Area</vt:lpstr>
      <vt:lpstr>'様式D-1-1 (119)'!Print_Area</vt:lpstr>
      <vt:lpstr>'様式D-1-1 (12)'!Print_Area</vt:lpstr>
      <vt:lpstr>'様式D-1-1 (120)'!Print_Area</vt:lpstr>
      <vt:lpstr>'様式D-1-1 (121)'!Print_Area</vt:lpstr>
      <vt:lpstr>'様式D-1-1 (122)'!Print_Area</vt:lpstr>
      <vt:lpstr>'様式D-1-1 (123)'!Print_Area</vt:lpstr>
      <vt:lpstr>'様式D-1-1 (124)'!Print_Area</vt:lpstr>
      <vt:lpstr>'様式D-1-1 (125)'!Print_Area</vt:lpstr>
      <vt:lpstr>'様式D-1-1 (126)'!Print_Area</vt:lpstr>
      <vt:lpstr>'様式D-1-1 (127)'!Print_Area</vt:lpstr>
      <vt:lpstr>'様式D-1-1 (128)'!Print_Area</vt:lpstr>
      <vt:lpstr>'様式D-1-1 (129)'!Print_Area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(43)'!Print_Area</vt:lpstr>
      <vt:lpstr>'様式D-1-1 (44)'!Print_Area</vt:lpstr>
      <vt:lpstr>'様式D-1-1 (45)'!Print_Area</vt:lpstr>
      <vt:lpstr>'様式D-1-1 (46)'!Print_Area</vt:lpstr>
      <vt:lpstr>'様式D-1-1 (47)'!Print_Area</vt:lpstr>
      <vt:lpstr>'様式D-1-1 (48)'!Print_Area</vt:lpstr>
      <vt:lpstr>'様式D-1-1 (49)'!Print_Area</vt:lpstr>
      <vt:lpstr>'様式D-1-1 (5)'!Print_Area</vt:lpstr>
      <vt:lpstr>'様式D-1-1 (50)'!Print_Area</vt:lpstr>
      <vt:lpstr>'様式D-1-1 (51)'!Print_Area</vt:lpstr>
      <vt:lpstr>'様式D-1-1 (52)'!Print_Area</vt:lpstr>
      <vt:lpstr>'様式D-1-1 (53)'!Print_Area</vt:lpstr>
      <vt:lpstr>'様式D-1-1 (54)'!Print_Area</vt:lpstr>
      <vt:lpstr>'様式D-1-1 (55)'!Print_Area</vt:lpstr>
      <vt:lpstr>'様式D-1-1 (56)'!Print_Area</vt:lpstr>
      <vt:lpstr>'様式D-1-1 (57)'!Print_Area</vt:lpstr>
      <vt:lpstr>'様式D-1-1 (58)'!Print_Area</vt:lpstr>
      <vt:lpstr>'様式D-1-1 (59)'!Print_Area</vt:lpstr>
      <vt:lpstr>'様式D-1-1 (6)'!Print_Area</vt:lpstr>
      <vt:lpstr>'様式D-1-1 (60)'!Print_Area</vt:lpstr>
      <vt:lpstr>'様式D-1-1 (61)'!Print_Area</vt:lpstr>
      <vt:lpstr>'様式D-1-1 (62)'!Print_Area</vt:lpstr>
      <vt:lpstr>'様式D-1-1 (63)'!Print_Area</vt:lpstr>
      <vt:lpstr>'様式D-1-1 (64)'!Print_Area</vt:lpstr>
      <vt:lpstr>'様式D-1-1 (65)'!Print_Area</vt:lpstr>
      <vt:lpstr>'様式D-1-1 (66)'!Print_Area</vt:lpstr>
      <vt:lpstr>'様式D-1-1 (67)'!Print_Area</vt:lpstr>
      <vt:lpstr>'様式D-1-1 (68)'!Print_Area</vt:lpstr>
      <vt:lpstr>'様式D-1-1 (69)'!Print_Area</vt:lpstr>
      <vt:lpstr>'様式D-1-1 (7)'!Print_Area</vt:lpstr>
      <vt:lpstr>'様式D-1-1 (70)'!Print_Area</vt:lpstr>
      <vt:lpstr>'様式D-1-1 (71)'!Print_Area</vt:lpstr>
      <vt:lpstr>'様式D-1-1 (72)'!Print_Area</vt:lpstr>
      <vt:lpstr>'様式D-1-1 (73)'!Print_Area</vt:lpstr>
      <vt:lpstr>'様式D-1-1 (74)'!Print_Area</vt:lpstr>
      <vt:lpstr>'様式D-1-1 (75)'!Print_Area</vt:lpstr>
      <vt:lpstr>'様式D-1-1 (76)'!Print_Area</vt:lpstr>
      <vt:lpstr>'様式D-1-1 (77)'!Print_Area</vt:lpstr>
      <vt:lpstr>'様式D-1-1 (78)'!Print_Area</vt:lpstr>
      <vt:lpstr>'様式D-1-1 (79)'!Print_Area</vt:lpstr>
      <vt:lpstr>'様式D-1-1 (8)'!Print_Area</vt:lpstr>
      <vt:lpstr>'様式D-1-1 (80)'!Print_Area</vt:lpstr>
      <vt:lpstr>'様式D-1-1 (81)'!Print_Area</vt:lpstr>
      <vt:lpstr>'様式D-1-1 (82)'!Print_Area</vt:lpstr>
      <vt:lpstr>'様式D-1-1 (83)'!Print_Area</vt:lpstr>
      <vt:lpstr>'様式D-1-1 (84)'!Print_Area</vt:lpstr>
      <vt:lpstr>'様式D-1-1 (85)'!Print_Area</vt:lpstr>
      <vt:lpstr>'様式D-1-1 (86)'!Print_Area</vt:lpstr>
      <vt:lpstr>'様式D-1-1 (87)'!Print_Area</vt:lpstr>
      <vt:lpstr>'様式D-1-1 (88)'!Print_Area</vt:lpstr>
      <vt:lpstr>'様式D-1-1 (89)'!Print_Area</vt:lpstr>
      <vt:lpstr>'様式D-1-1 (9)'!Print_Area</vt:lpstr>
      <vt:lpstr>'様式D-1-1 (90)'!Print_Area</vt:lpstr>
      <vt:lpstr>'様式D-1-1 (91)'!Print_Area</vt:lpstr>
      <vt:lpstr>'様式D-1-1 (92)'!Print_Area</vt:lpstr>
      <vt:lpstr>'様式D-1-1 (93)'!Print_Area</vt:lpstr>
      <vt:lpstr>'様式D-1-1 (94)'!Print_Area</vt:lpstr>
      <vt:lpstr>'様式D-1-1 (95)'!Print_Area</vt:lpstr>
      <vt:lpstr>'様式D-1-1 (96)'!Print_Area</vt:lpstr>
      <vt:lpstr>'様式D-1-1 (97)'!Print_Area</vt:lpstr>
      <vt:lpstr>'様式D-1-1 (98)'!Print_Area</vt:lpstr>
      <vt:lpstr>'様式D-1-1 (99)'!Print_Area</vt:lpstr>
      <vt:lpstr>'様式D-1-2'!Print_Area</vt:lpstr>
      <vt:lpstr>'様式D-2-1'!Print_Area</vt:lpstr>
      <vt:lpstr>'様式D-2-1 (10)'!Print_Area</vt:lpstr>
      <vt:lpstr>'様式D-2-1 (11)'!Print_Area</vt:lpstr>
      <vt:lpstr>'様式D-2-1 (12)'!Print_Area</vt:lpstr>
      <vt:lpstr>'様式D-2-1 (13)'!Print_Area</vt:lpstr>
      <vt:lpstr>'様式D-2-1 (2)'!Print_Area</vt:lpstr>
      <vt:lpstr>'様式D-2-1 (3)'!Print_Area</vt:lpstr>
      <vt:lpstr>'様式D-2-1 (4)'!Print_Area</vt:lpstr>
      <vt:lpstr>'様式D-2-1 (5)'!Print_Area</vt:lpstr>
      <vt:lpstr>'様式D-2-1 (6)'!Print_Area</vt:lpstr>
      <vt:lpstr>'様式D-2-1 (7)'!Print_Area</vt:lpstr>
      <vt:lpstr>'様式D-2-1 (8)'!Print_Area</vt:lpstr>
      <vt:lpstr>'様式D-2-1 (9)'!Print_Area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'様式D-3_S0102'!Print_Area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'様式D-3_S057'!Print_Area</vt:lpstr>
      <vt:lpstr>'様式D-3_S058'!Print_Area</vt:lpstr>
      <vt:lpstr>'様式D-3_S059'!Print_Area</vt:lpstr>
      <vt:lpstr>'様式D-3_S060'!Print_Area</vt:lpstr>
      <vt:lpstr>'様式D-3_S061'!Print_Area</vt:lpstr>
      <vt:lpstr>'様式D-3_S062'!Print_Area</vt:lpstr>
      <vt:lpstr>'様式D-3_S063'!Print_Area</vt:lpstr>
      <vt:lpstr>'様式D-3_S064'!Print_Area</vt:lpstr>
      <vt:lpstr>'様式D-3_S065'!Print_Area</vt:lpstr>
      <vt:lpstr>'様式D-3_S066'!Print_Area</vt:lpstr>
      <vt:lpstr>'様式D-3_S067'!Print_Area</vt:lpstr>
      <vt:lpstr>'様式D-3_S068'!Print_Area</vt:lpstr>
      <vt:lpstr>'様式D-3_S069'!Print_Area</vt:lpstr>
      <vt:lpstr>'様式D-3_S070'!Print_Area</vt:lpstr>
      <vt:lpstr>'様式D-3_S071'!Print_Area</vt:lpstr>
      <vt:lpstr>'様式D-3_S072'!Print_Area</vt:lpstr>
      <vt:lpstr>'様式D-3_S073'!Print_Area</vt:lpstr>
      <vt:lpstr>'様式D-3_S074'!Print_Area</vt:lpstr>
      <vt:lpstr>'様式D-3_S075'!Print_Area</vt:lpstr>
      <vt:lpstr>'様式D-3_S076'!Print_Area</vt:lpstr>
      <vt:lpstr>'様式D-3_S077'!Print_Area</vt:lpstr>
      <vt:lpstr>'様式D-3_S078'!Print_Area</vt:lpstr>
      <vt:lpstr>'様式D-3_S079'!Print_Area</vt:lpstr>
      <vt:lpstr>'様式D-3_S080'!Print_Area</vt:lpstr>
      <vt:lpstr>'様式D-3_S081'!Print_Area</vt:lpstr>
      <vt:lpstr>'様式D-3_S082'!Print_Area</vt:lpstr>
      <vt:lpstr>'様式D-3_S083'!Print_Area</vt:lpstr>
      <vt:lpstr>'様式D-3_S084'!Print_Area</vt:lpstr>
      <vt:lpstr>'様式D-3_S085'!Print_Area</vt:lpstr>
      <vt:lpstr>'様式D-3_S086'!Print_Area</vt:lpstr>
      <vt:lpstr>'様式D-3_S087'!Print_Area</vt:lpstr>
      <vt:lpstr>'様式D-3_S088'!Print_Area</vt:lpstr>
      <vt:lpstr>'様式D-3_S089'!Print_Area</vt:lpstr>
      <vt:lpstr>'様式D-3_S090'!Print_Area</vt:lpstr>
      <vt:lpstr>'様式D-3_S091'!Print_Area</vt:lpstr>
      <vt:lpstr>'様式D-3_S092'!Print_Area</vt:lpstr>
      <vt:lpstr>'様式D-3_S093'!Print_Area</vt:lpstr>
      <vt:lpstr>'様式D-3_S094'!Print_Area</vt:lpstr>
      <vt:lpstr>'様式D-3_S095'!Print_Area</vt:lpstr>
      <vt:lpstr>'様式D-3_S096'!Print_Area</vt:lpstr>
      <vt:lpstr>'様式D-3_S097'!Print_Area</vt:lpstr>
      <vt:lpstr>'様式D-3_S098'!Print_Area</vt:lpstr>
      <vt:lpstr>'様式D-3_S099'!Print_Area</vt:lpstr>
      <vt:lpstr>'様式D-3_S100'!Print_Area</vt:lpstr>
      <vt:lpstr>'様式D-3_S101'!Print_Area</vt:lpstr>
      <vt:lpstr>'様式D-3_S103'!Print_Area</vt:lpstr>
      <vt:lpstr>'様式D-3_S104'!Print_Area</vt:lpstr>
      <vt:lpstr>'様式D-3_S105'!Print_Area</vt:lpstr>
      <vt:lpstr>'様式D-3_S106'!Print_Area</vt:lpstr>
      <vt:lpstr>様式F!Print_Area</vt:lpstr>
      <vt:lpstr>'様式A-2'!Print_Titles</vt:lpstr>
      <vt:lpstr>'様式C-1-1'!Print_Titles</vt:lpstr>
      <vt:lpstr>'様式D-1-1'!Print_Titles</vt:lpstr>
      <vt:lpstr>'様式D-1-1 (10)'!Print_Titles</vt:lpstr>
      <vt:lpstr>'様式D-1-1 (100)'!Print_Titles</vt:lpstr>
      <vt:lpstr>'様式D-1-1 (101)'!Print_Titles</vt:lpstr>
      <vt:lpstr>'様式D-1-1 (102)'!Print_Titles</vt:lpstr>
      <vt:lpstr>'様式D-1-1 (103)'!Print_Titles</vt:lpstr>
      <vt:lpstr>'様式D-1-1 (104)'!Print_Titles</vt:lpstr>
      <vt:lpstr>'様式D-1-1 (105)'!Print_Titles</vt:lpstr>
      <vt:lpstr>'様式D-1-1 (106)'!Print_Titles</vt:lpstr>
      <vt:lpstr>'様式D-1-1 (107)'!Print_Titles</vt:lpstr>
      <vt:lpstr>'様式D-1-1 (108)'!Print_Titles</vt:lpstr>
      <vt:lpstr>'様式D-1-1 (109)'!Print_Titles</vt:lpstr>
      <vt:lpstr>'様式D-1-1 (11)'!Print_Titles</vt:lpstr>
      <vt:lpstr>'様式D-1-1 (110)'!Print_Titles</vt:lpstr>
      <vt:lpstr>'様式D-1-1 (111)'!Print_Titles</vt:lpstr>
      <vt:lpstr>'様式D-1-1 (112)'!Print_Titles</vt:lpstr>
      <vt:lpstr>'様式D-1-1 (113)'!Print_Titles</vt:lpstr>
      <vt:lpstr>'様式D-1-1 (114)'!Print_Titles</vt:lpstr>
      <vt:lpstr>'様式D-1-1 (115)'!Print_Titles</vt:lpstr>
      <vt:lpstr>'様式D-1-1 (116)'!Print_Titles</vt:lpstr>
      <vt:lpstr>'様式D-1-1 (117)'!Print_Titles</vt:lpstr>
      <vt:lpstr>'様式D-1-1 (118)'!Print_Titles</vt:lpstr>
      <vt:lpstr>'様式D-1-1 (119)'!Print_Titles</vt:lpstr>
      <vt:lpstr>'様式D-1-1 (12)'!Print_Titles</vt:lpstr>
      <vt:lpstr>'様式D-1-1 (120)'!Print_Titles</vt:lpstr>
      <vt:lpstr>'様式D-1-1 (121)'!Print_Titles</vt:lpstr>
      <vt:lpstr>'様式D-1-1 (122)'!Print_Titles</vt:lpstr>
      <vt:lpstr>'様式D-1-1 (123)'!Print_Titles</vt:lpstr>
      <vt:lpstr>'様式D-1-1 (124)'!Print_Titles</vt:lpstr>
      <vt:lpstr>'様式D-1-1 (125)'!Print_Titles</vt:lpstr>
      <vt:lpstr>'様式D-1-1 (126)'!Print_Titles</vt:lpstr>
      <vt:lpstr>'様式D-1-1 (127)'!Print_Titles</vt:lpstr>
      <vt:lpstr>'様式D-1-1 (128)'!Print_Titles</vt:lpstr>
      <vt:lpstr>'様式D-1-1 (129)'!Print_Titles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(43)'!Print_Titles</vt:lpstr>
      <vt:lpstr>'様式D-1-1 (44)'!Print_Titles</vt:lpstr>
      <vt:lpstr>'様式D-1-1 (45)'!Print_Titles</vt:lpstr>
      <vt:lpstr>'様式D-1-1 (46)'!Print_Titles</vt:lpstr>
      <vt:lpstr>'様式D-1-1 (47)'!Print_Titles</vt:lpstr>
      <vt:lpstr>'様式D-1-1 (48)'!Print_Titles</vt:lpstr>
      <vt:lpstr>'様式D-1-1 (49)'!Print_Titles</vt:lpstr>
      <vt:lpstr>'様式D-1-1 (5)'!Print_Titles</vt:lpstr>
      <vt:lpstr>'様式D-1-1 (50)'!Print_Titles</vt:lpstr>
      <vt:lpstr>'様式D-1-1 (51)'!Print_Titles</vt:lpstr>
      <vt:lpstr>'様式D-1-1 (52)'!Print_Titles</vt:lpstr>
      <vt:lpstr>'様式D-1-1 (53)'!Print_Titles</vt:lpstr>
      <vt:lpstr>'様式D-1-1 (54)'!Print_Titles</vt:lpstr>
      <vt:lpstr>'様式D-1-1 (55)'!Print_Titles</vt:lpstr>
      <vt:lpstr>'様式D-1-1 (56)'!Print_Titles</vt:lpstr>
      <vt:lpstr>'様式D-1-1 (57)'!Print_Titles</vt:lpstr>
      <vt:lpstr>'様式D-1-1 (58)'!Print_Titles</vt:lpstr>
      <vt:lpstr>'様式D-1-1 (59)'!Print_Titles</vt:lpstr>
      <vt:lpstr>'様式D-1-1 (6)'!Print_Titles</vt:lpstr>
      <vt:lpstr>'様式D-1-1 (60)'!Print_Titles</vt:lpstr>
      <vt:lpstr>'様式D-1-1 (61)'!Print_Titles</vt:lpstr>
      <vt:lpstr>'様式D-1-1 (62)'!Print_Titles</vt:lpstr>
      <vt:lpstr>'様式D-1-1 (63)'!Print_Titles</vt:lpstr>
      <vt:lpstr>'様式D-1-1 (64)'!Print_Titles</vt:lpstr>
      <vt:lpstr>'様式D-1-1 (65)'!Print_Titles</vt:lpstr>
      <vt:lpstr>'様式D-1-1 (66)'!Print_Titles</vt:lpstr>
      <vt:lpstr>'様式D-1-1 (67)'!Print_Titles</vt:lpstr>
      <vt:lpstr>'様式D-1-1 (68)'!Print_Titles</vt:lpstr>
      <vt:lpstr>'様式D-1-1 (69)'!Print_Titles</vt:lpstr>
      <vt:lpstr>'様式D-1-1 (7)'!Print_Titles</vt:lpstr>
      <vt:lpstr>'様式D-1-1 (70)'!Print_Titles</vt:lpstr>
      <vt:lpstr>'様式D-1-1 (71)'!Print_Titles</vt:lpstr>
      <vt:lpstr>'様式D-1-1 (72)'!Print_Titles</vt:lpstr>
      <vt:lpstr>'様式D-1-1 (73)'!Print_Titles</vt:lpstr>
      <vt:lpstr>'様式D-1-1 (74)'!Print_Titles</vt:lpstr>
      <vt:lpstr>'様式D-1-1 (75)'!Print_Titles</vt:lpstr>
      <vt:lpstr>'様式D-1-1 (76)'!Print_Titles</vt:lpstr>
      <vt:lpstr>'様式D-1-1 (77)'!Print_Titles</vt:lpstr>
      <vt:lpstr>'様式D-1-1 (78)'!Print_Titles</vt:lpstr>
      <vt:lpstr>'様式D-1-1 (79)'!Print_Titles</vt:lpstr>
      <vt:lpstr>'様式D-1-1 (8)'!Print_Titles</vt:lpstr>
      <vt:lpstr>'様式D-1-1 (80)'!Print_Titles</vt:lpstr>
      <vt:lpstr>'様式D-1-1 (81)'!Print_Titles</vt:lpstr>
      <vt:lpstr>'様式D-1-1 (82)'!Print_Titles</vt:lpstr>
      <vt:lpstr>'様式D-1-1 (83)'!Print_Titles</vt:lpstr>
      <vt:lpstr>'様式D-1-1 (84)'!Print_Titles</vt:lpstr>
      <vt:lpstr>'様式D-1-1 (85)'!Print_Titles</vt:lpstr>
      <vt:lpstr>'様式D-1-1 (86)'!Print_Titles</vt:lpstr>
      <vt:lpstr>'様式D-1-1 (87)'!Print_Titles</vt:lpstr>
      <vt:lpstr>'様式D-1-1 (88)'!Print_Titles</vt:lpstr>
      <vt:lpstr>'様式D-1-1 (89)'!Print_Titles</vt:lpstr>
      <vt:lpstr>'様式D-1-1 (9)'!Print_Titles</vt:lpstr>
      <vt:lpstr>'様式D-1-1 (90)'!Print_Titles</vt:lpstr>
      <vt:lpstr>'様式D-1-1 (91)'!Print_Titles</vt:lpstr>
      <vt:lpstr>'様式D-1-1 (92)'!Print_Titles</vt:lpstr>
      <vt:lpstr>'様式D-1-1 (93)'!Print_Titles</vt:lpstr>
      <vt:lpstr>'様式D-1-1 (94)'!Print_Titles</vt:lpstr>
      <vt:lpstr>'様式D-1-1 (95)'!Print_Titles</vt:lpstr>
      <vt:lpstr>'様式D-1-1 (96)'!Print_Titles</vt:lpstr>
      <vt:lpstr>'様式D-1-1 (97)'!Print_Titles</vt:lpstr>
      <vt:lpstr>'様式D-1-1 (98)'!Print_Titles</vt:lpstr>
      <vt:lpstr>'様式D-1-1 (99)'!Print_Titles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'様式D-3_S0102'!Print_Titles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'様式D-3_S057'!Print_Titles</vt:lpstr>
      <vt:lpstr>'様式D-3_S058'!Print_Titles</vt:lpstr>
      <vt:lpstr>'様式D-3_S059'!Print_Titles</vt:lpstr>
      <vt:lpstr>'様式D-3_S060'!Print_Titles</vt:lpstr>
      <vt:lpstr>'様式D-3_S061'!Print_Titles</vt:lpstr>
      <vt:lpstr>'様式D-3_S062'!Print_Titles</vt:lpstr>
      <vt:lpstr>'様式D-3_S063'!Print_Titles</vt:lpstr>
      <vt:lpstr>'様式D-3_S064'!Print_Titles</vt:lpstr>
      <vt:lpstr>'様式D-3_S065'!Print_Titles</vt:lpstr>
      <vt:lpstr>'様式D-3_S066'!Print_Titles</vt:lpstr>
      <vt:lpstr>'様式D-3_S067'!Print_Titles</vt:lpstr>
      <vt:lpstr>'様式D-3_S068'!Print_Titles</vt:lpstr>
      <vt:lpstr>'様式D-3_S069'!Print_Titles</vt:lpstr>
      <vt:lpstr>'様式D-3_S070'!Print_Titles</vt:lpstr>
      <vt:lpstr>'様式D-3_S071'!Print_Titles</vt:lpstr>
      <vt:lpstr>'様式D-3_S072'!Print_Titles</vt:lpstr>
      <vt:lpstr>'様式D-3_S073'!Print_Titles</vt:lpstr>
      <vt:lpstr>'様式D-3_S074'!Print_Titles</vt:lpstr>
      <vt:lpstr>'様式D-3_S075'!Print_Titles</vt:lpstr>
      <vt:lpstr>'様式D-3_S076'!Print_Titles</vt:lpstr>
      <vt:lpstr>'様式D-3_S077'!Print_Titles</vt:lpstr>
      <vt:lpstr>'様式D-3_S078'!Print_Titles</vt:lpstr>
      <vt:lpstr>'様式D-3_S079'!Print_Titles</vt:lpstr>
      <vt:lpstr>'様式D-3_S080'!Print_Titles</vt:lpstr>
      <vt:lpstr>'様式D-3_S081'!Print_Titles</vt:lpstr>
      <vt:lpstr>'様式D-3_S082'!Print_Titles</vt:lpstr>
      <vt:lpstr>'様式D-3_S083'!Print_Titles</vt:lpstr>
      <vt:lpstr>'様式D-3_S084'!Print_Titles</vt:lpstr>
      <vt:lpstr>'様式D-3_S085'!Print_Titles</vt:lpstr>
      <vt:lpstr>'様式D-3_S086'!Print_Titles</vt:lpstr>
      <vt:lpstr>'様式D-3_S087'!Print_Titles</vt:lpstr>
      <vt:lpstr>'様式D-3_S088'!Print_Titles</vt:lpstr>
      <vt:lpstr>'様式D-3_S089'!Print_Titles</vt:lpstr>
      <vt:lpstr>'様式D-3_S090'!Print_Titles</vt:lpstr>
      <vt:lpstr>'様式D-3_S091'!Print_Titles</vt:lpstr>
      <vt:lpstr>'様式D-3_S092'!Print_Titles</vt:lpstr>
      <vt:lpstr>'様式D-3_S093'!Print_Titles</vt:lpstr>
      <vt:lpstr>'様式D-3_S094'!Print_Titles</vt:lpstr>
      <vt:lpstr>'様式D-3_S095'!Print_Titles</vt:lpstr>
      <vt:lpstr>'様式D-3_S096'!Print_Titles</vt:lpstr>
      <vt:lpstr>'様式D-3_S097'!Print_Titles</vt:lpstr>
      <vt:lpstr>'様式D-3_S098'!Print_Titles</vt:lpstr>
      <vt:lpstr>'様式D-3_S099'!Print_Titles</vt:lpstr>
      <vt:lpstr>'様式D-3_S100'!Print_Titles</vt:lpstr>
      <vt:lpstr>'様式D-3_S101'!Print_Titles</vt:lpstr>
      <vt:lpstr>'様式D-3_S103'!Print_Titles</vt:lpstr>
      <vt:lpstr>'様式D-3_S104'!Print_Titles</vt:lpstr>
      <vt:lpstr>'様式D-3_S105'!Print_Titles</vt:lpstr>
      <vt:lpstr>'様式D-3_S106'!Print_Titles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'様式B (10)'!対象箇所</vt:lpstr>
      <vt:lpstr>'様式B (2)'!対象箇所</vt:lpstr>
      <vt:lpstr>'様式B (3)'!対象箇所</vt:lpstr>
      <vt:lpstr>'様式B (4)'!対象箇所</vt:lpstr>
      <vt:lpstr>'様式B (5)'!対象箇所</vt:lpstr>
      <vt:lpstr>'様式B (6)'!対象箇所</vt:lpstr>
      <vt:lpstr>'様式B (7)'!対象箇所</vt:lpstr>
      <vt:lpstr>'様式B (8)'!対象箇所</vt:lpstr>
      <vt:lpstr>'様式B (9)'!対象箇所</vt:lpstr>
      <vt:lpstr>'様式D-1-1 (10)'!対象箇所</vt:lpstr>
      <vt:lpstr>'様式D-1-1 (100)'!対象箇所</vt:lpstr>
      <vt:lpstr>'様式D-1-1 (101)'!対象箇所</vt:lpstr>
      <vt:lpstr>'様式D-1-1 (102)'!対象箇所</vt:lpstr>
      <vt:lpstr>'様式D-1-1 (103)'!対象箇所</vt:lpstr>
      <vt:lpstr>'様式D-1-1 (104)'!対象箇所</vt:lpstr>
      <vt:lpstr>'様式D-1-1 (105)'!対象箇所</vt:lpstr>
      <vt:lpstr>'様式D-1-1 (106)'!対象箇所</vt:lpstr>
      <vt:lpstr>'様式D-1-1 (107)'!対象箇所</vt:lpstr>
      <vt:lpstr>'様式D-1-1 (108)'!対象箇所</vt:lpstr>
      <vt:lpstr>'様式D-1-1 (109)'!対象箇所</vt:lpstr>
      <vt:lpstr>'様式D-1-1 (11)'!対象箇所</vt:lpstr>
      <vt:lpstr>'様式D-1-1 (110)'!対象箇所</vt:lpstr>
      <vt:lpstr>'様式D-1-1 (111)'!対象箇所</vt:lpstr>
      <vt:lpstr>'様式D-1-1 (112)'!対象箇所</vt:lpstr>
      <vt:lpstr>'様式D-1-1 (113)'!対象箇所</vt:lpstr>
      <vt:lpstr>'様式D-1-1 (114)'!対象箇所</vt:lpstr>
      <vt:lpstr>'様式D-1-1 (115)'!対象箇所</vt:lpstr>
      <vt:lpstr>'様式D-1-1 (116)'!対象箇所</vt:lpstr>
      <vt:lpstr>'様式D-1-1 (117)'!対象箇所</vt:lpstr>
      <vt:lpstr>'様式D-1-1 (118)'!対象箇所</vt:lpstr>
      <vt:lpstr>'様式D-1-1 (119)'!対象箇所</vt:lpstr>
      <vt:lpstr>'様式D-1-1 (12)'!対象箇所</vt:lpstr>
      <vt:lpstr>'様式D-1-1 (120)'!対象箇所</vt:lpstr>
      <vt:lpstr>'様式D-1-1 (121)'!対象箇所</vt:lpstr>
      <vt:lpstr>'様式D-1-1 (122)'!対象箇所</vt:lpstr>
      <vt:lpstr>'様式D-1-1 (123)'!対象箇所</vt:lpstr>
      <vt:lpstr>'様式D-1-1 (124)'!対象箇所</vt:lpstr>
      <vt:lpstr>'様式D-1-1 (125)'!対象箇所</vt:lpstr>
      <vt:lpstr>'様式D-1-1 (126)'!対象箇所</vt:lpstr>
      <vt:lpstr>'様式D-1-1 (127)'!対象箇所</vt:lpstr>
      <vt:lpstr>'様式D-1-1 (128)'!対象箇所</vt:lpstr>
      <vt:lpstr>'様式D-1-1 (129)'!対象箇所</vt:lpstr>
      <vt:lpstr>'様式D-1-1 (13)'!対象箇所</vt:lpstr>
      <vt:lpstr>'様式D-1-1 (14)'!対象箇所</vt:lpstr>
      <vt:lpstr>'様式D-1-1 (15)'!対象箇所</vt:lpstr>
      <vt:lpstr>'様式D-1-1 (16)'!対象箇所</vt:lpstr>
      <vt:lpstr>'様式D-1-1 (17)'!対象箇所</vt:lpstr>
      <vt:lpstr>'様式D-1-1 (18)'!対象箇所</vt:lpstr>
      <vt:lpstr>'様式D-1-1 (19)'!対象箇所</vt:lpstr>
      <vt:lpstr>'様式D-1-1 (2)'!対象箇所</vt:lpstr>
      <vt:lpstr>'様式D-1-1 (20)'!対象箇所</vt:lpstr>
      <vt:lpstr>'様式D-1-1 (21)'!対象箇所</vt:lpstr>
      <vt:lpstr>'様式D-1-1 (22)'!対象箇所</vt:lpstr>
      <vt:lpstr>'様式D-1-1 (23)'!対象箇所</vt:lpstr>
      <vt:lpstr>'様式D-1-1 (24)'!対象箇所</vt:lpstr>
      <vt:lpstr>'様式D-1-1 (25)'!対象箇所</vt:lpstr>
      <vt:lpstr>'様式D-1-1 (26)'!対象箇所</vt:lpstr>
      <vt:lpstr>'様式D-1-1 (27)'!対象箇所</vt:lpstr>
      <vt:lpstr>'様式D-1-1 (28)'!対象箇所</vt:lpstr>
      <vt:lpstr>'様式D-1-1 (29)'!対象箇所</vt:lpstr>
      <vt:lpstr>'様式D-1-1 (3)'!対象箇所</vt:lpstr>
      <vt:lpstr>'様式D-1-1 (30)'!対象箇所</vt:lpstr>
      <vt:lpstr>'様式D-1-1 (31)'!対象箇所</vt:lpstr>
      <vt:lpstr>'様式D-1-1 (32)'!対象箇所</vt:lpstr>
      <vt:lpstr>'様式D-1-1 (33)'!対象箇所</vt:lpstr>
      <vt:lpstr>'様式D-1-1 (34)'!対象箇所</vt:lpstr>
      <vt:lpstr>'様式D-1-1 (35)'!対象箇所</vt:lpstr>
      <vt:lpstr>'様式D-1-1 (36)'!対象箇所</vt:lpstr>
      <vt:lpstr>'様式D-1-1 (37)'!対象箇所</vt:lpstr>
      <vt:lpstr>'様式D-1-1 (38)'!対象箇所</vt:lpstr>
      <vt:lpstr>'様式D-1-1 (39)'!対象箇所</vt:lpstr>
      <vt:lpstr>'様式D-1-1 (4)'!対象箇所</vt:lpstr>
      <vt:lpstr>'様式D-1-1 (40)'!対象箇所</vt:lpstr>
      <vt:lpstr>'様式D-1-1 (41)'!対象箇所</vt:lpstr>
      <vt:lpstr>'様式D-1-1 (42)'!対象箇所</vt:lpstr>
      <vt:lpstr>'様式D-1-1 (43)'!対象箇所</vt:lpstr>
      <vt:lpstr>'様式D-1-1 (44)'!対象箇所</vt:lpstr>
      <vt:lpstr>'様式D-1-1 (45)'!対象箇所</vt:lpstr>
      <vt:lpstr>'様式D-1-1 (46)'!対象箇所</vt:lpstr>
      <vt:lpstr>'様式D-1-1 (47)'!対象箇所</vt:lpstr>
      <vt:lpstr>'様式D-1-1 (48)'!対象箇所</vt:lpstr>
      <vt:lpstr>'様式D-1-1 (49)'!対象箇所</vt:lpstr>
      <vt:lpstr>'様式D-1-1 (5)'!対象箇所</vt:lpstr>
      <vt:lpstr>'様式D-1-1 (50)'!対象箇所</vt:lpstr>
      <vt:lpstr>'様式D-1-1 (51)'!対象箇所</vt:lpstr>
      <vt:lpstr>'様式D-1-1 (52)'!対象箇所</vt:lpstr>
      <vt:lpstr>'様式D-1-1 (53)'!対象箇所</vt:lpstr>
      <vt:lpstr>'様式D-1-1 (54)'!対象箇所</vt:lpstr>
      <vt:lpstr>'様式D-1-1 (55)'!対象箇所</vt:lpstr>
      <vt:lpstr>'様式D-1-1 (56)'!対象箇所</vt:lpstr>
      <vt:lpstr>'様式D-1-1 (57)'!対象箇所</vt:lpstr>
      <vt:lpstr>'様式D-1-1 (58)'!対象箇所</vt:lpstr>
      <vt:lpstr>'様式D-1-1 (59)'!対象箇所</vt:lpstr>
      <vt:lpstr>'様式D-1-1 (6)'!対象箇所</vt:lpstr>
      <vt:lpstr>'様式D-1-1 (60)'!対象箇所</vt:lpstr>
      <vt:lpstr>'様式D-1-1 (61)'!対象箇所</vt:lpstr>
      <vt:lpstr>'様式D-1-1 (62)'!対象箇所</vt:lpstr>
      <vt:lpstr>'様式D-1-1 (63)'!対象箇所</vt:lpstr>
      <vt:lpstr>'様式D-1-1 (64)'!対象箇所</vt:lpstr>
      <vt:lpstr>'様式D-1-1 (65)'!対象箇所</vt:lpstr>
      <vt:lpstr>'様式D-1-1 (66)'!対象箇所</vt:lpstr>
      <vt:lpstr>'様式D-1-1 (67)'!対象箇所</vt:lpstr>
      <vt:lpstr>'様式D-1-1 (68)'!対象箇所</vt:lpstr>
      <vt:lpstr>'様式D-1-1 (69)'!対象箇所</vt:lpstr>
      <vt:lpstr>'様式D-1-1 (7)'!対象箇所</vt:lpstr>
      <vt:lpstr>'様式D-1-1 (70)'!対象箇所</vt:lpstr>
      <vt:lpstr>'様式D-1-1 (71)'!対象箇所</vt:lpstr>
      <vt:lpstr>'様式D-1-1 (72)'!対象箇所</vt:lpstr>
      <vt:lpstr>'様式D-1-1 (73)'!対象箇所</vt:lpstr>
      <vt:lpstr>'様式D-1-1 (74)'!対象箇所</vt:lpstr>
      <vt:lpstr>'様式D-1-1 (75)'!対象箇所</vt:lpstr>
      <vt:lpstr>'様式D-1-1 (76)'!対象箇所</vt:lpstr>
      <vt:lpstr>'様式D-1-1 (77)'!対象箇所</vt:lpstr>
      <vt:lpstr>'様式D-1-1 (78)'!対象箇所</vt:lpstr>
      <vt:lpstr>'様式D-1-1 (79)'!対象箇所</vt:lpstr>
      <vt:lpstr>'様式D-1-1 (8)'!対象箇所</vt:lpstr>
      <vt:lpstr>'様式D-1-1 (80)'!対象箇所</vt:lpstr>
      <vt:lpstr>'様式D-1-1 (81)'!対象箇所</vt:lpstr>
      <vt:lpstr>'様式D-1-1 (82)'!対象箇所</vt:lpstr>
      <vt:lpstr>'様式D-1-1 (83)'!対象箇所</vt:lpstr>
      <vt:lpstr>'様式D-1-1 (84)'!対象箇所</vt:lpstr>
      <vt:lpstr>'様式D-1-1 (85)'!対象箇所</vt:lpstr>
      <vt:lpstr>'様式D-1-1 (86)'!対象箇所</vt:lpstr>
      <vt:lpstr>'様式D-1-1 (87)'!対象箇所</vt:lpstr>
      <vt:lpstr>'様式D-1-1 (88)'!対象箇所</vt:lpstr>
      <vt:lpstr>'様式D-1-1 (89)'!対象箇所</vt:lpstr>
      <vt:lpstr>'様式D-1-1 (9)'!対象箇所</vt:lpstr>
      <vt:lpstr>'様式D-1-1 (90)'!対象箇所</vt:lpstr>
      <vt:lpstr>'様式D-1-1 (91)'!対象箇所</vt:lpstr>
      <vt:lpstr>'様式D-1-1 (92)'!対象箇所</vt:lpstr>
      <vt:lpstr>'様式D-1-1 (93)'!対象箇所</vt:lpstr>
      <vt:lpstr>'様式D-1-1 (94)'!対象箇所</vt:lpstr>
      <vt:lpstr>'様式D-1-1 (95)'!対象箇所</vt:lpstr>
      <vt:lpstr>'様式D-1-1 (96)'!対象箇所</vt:lpstr>
      <vt:lpstr>'様式D-1-1 (97)'!対象箇所</vt:lpstr>
      <vt:lpstr>'様式D-1-1 (98)'!対象箇所</vt:lpstr>
      <vt:lpstr>'様式D-1-1 (99)'!対象箇所</vt:lpstr>
      <vt:lpstr>'様式D-2-1 (10)'!対象箇所</vt:lpstr>
      <vt:lpstr>'様式D-2-1 (11)'!対象箇所</vt:lpstr>
      <vt:lpstr>'様式D-2-1 (12)'!対象箇所</vt:lpstr>
      <vt:lpstr>'様式D-2-1 (13)'!対象箇所</vt:lpstr>
      <vt:lpstr>'様式D-2-1 (2)'!対象箇所</vt:lpstr>
      <vt:lpstr>'様式D-2-1 (3)'!対象箇所</vt:lpstr>
      <vt:lpstr>'様式D-2-1 (4)'!対象箇所</vt:lpstr>
      <vt:lpstr>'様式D-2-1 (5)'!対象箇所</vt:lpstr>
      <vt:lpstr>'様式D-2-1 (6)'!対象箇所</vt:lpstr>
      <vt:lpstr>'様式D-2-1 (7)'!対象箇所</vt:lpstr>
      <vt:lpstr>'様式D-2-1 (8)'!対象箇所</vt:lpstr>
      <vt:lpstr>'様式D-2-1 (9)'!対象箇所</vt:lpstr>
      <vt:lpstr>'様式D-3_PE'!対象箇所</vt:lpstr>
      <vt:lpstr>'様式D-3_S001'!対象箇所</vt:lpstr>
      <vt:lpstr>'様式D-3_S002'!対象箇所</vt:lpstr>
      <vt:lpstr>'様式D-3_S003'!対象箇所</vt:lpstr>
      <vt:lpstr>'様式D-3_S004'!対象箇所</vt:lpstr>
      <vt:lpstr>'様式D-3_S005'!対象箇所</vt:lpstr>
      <vt:lpstr>'様式D-3_S006'!対象箇所</vt:lpstr>
      <vt:lpstr>'様式D-3_S007'!対象箇所</vt:lpstr>
      <vt:lpstr>'様式D-3_S008'!対象箇所</vt:lpstr>
      <vt:lpstr>'様式D-3_S009'!対象箇所</vt:lpstr>
      <vt:lpstr>'様式D-3_S010'!対象箇所</vt:lpstr>
      <vt:lpstr>'様式D-3_S0102'!対象箇所</vt:lpstr>
      <vt:lpstr>'様式D-3_S011'!対象箇所</vt:lpstr>
      <vt:lpstr>'様式D-3_S012'!対象箇所</vt:lpstr>
      <vt:lpstr>'様式D-3_S013'!対象箇所</vt:lpstr>
      <vt:lpstr>'様式D-3_S014'!対象箇所</vt:lpstr>
      <vt:lpstr>'様式D-3_S015'!対象箇所</vt:lpstr>
      <vt:lpstr>'様式D-3_S016'!対象箇所</vt:lpstr>
      <vt:lpstr>'様式D-3_S017'!対象箇所</vt:lpstr>
      <vt:lpstr>'様式D-3_S018'!対象箇所</vt:lpstr>
      <vt:lpstr>'様式D-3_S019'!対象箇所</vt:lpstr>
      <vt:lpstr>'様式D-3_S020'!対象箇所</vt:lpstr>
      <vt:lpstr>'様式D-3_S021'!対象箇所</vt:lpstr>
      <vt:lpstr>'様式D-3_S022'!対象箇所</vt:lpstr>
      <vt:lpstr>'様式D-3_S023'!対象箇所</vt:lpstr>
      <vt:lpstr>'様式D-3_S024'!対象箇所</vt:lpstr>
      <vt:lpstr>'様式D-3_S025'!対象箇所</vt:lpstr>
      <vt:lpstr>'様式D-3_S026'!対象箇所</vt:lpstr>
      <vt:lpstr>'様式D-3_S027'!対象箇所</vt:lpstr>
      <vt:lpstr>'様式D-3_S028'!対象箇所</vt:lpstr>
      <vt:lpstr>'様式D-3_S029'!対象箇所</vt:lpstr>
      <vt:lpstr>'様式D-3_S030'!対象箇所</vt:lpstr>
      <vt:lpstr>'様式D-3_S031'!対象箇所</vt:lpstr>
      <vt:lpstr>'様式D-3_S032'!対象箇所</vt:lpstr>
      <vt:lpstr>'様式D-3_S033'!対象箇所</vt:lpstr>
      <vt:lpstr>'様式D-3_S034'!対象箇所</vt:lpstr>
      <vt:lpstr>'様式D-3_S035'!対象箇所</vt:lpstr>
      <vt:lpstr>'様式D-3_S036'!対象箇所</vt:lpstr>
      <vt:lpstr>'様式D-3_S037'!対象箇所</vt:lpstr>
      <vt:lpstr>'様式D-3_S038'!対象箇所</vt:lpstr>
      <vt:lpstr>'様式D-3_S039'!対象箇所</vt:lpstr>
      <vt:lpstr>'様式D-3_S040'!対象箇所</vt:lpstr>
      <vt:lpstr>'様式D-3_S041'!対象箇所</vt:lpstr>
      <vt:lpstr>'様式D-3_S042'!対象箇所</vt:lpstr>
      <vt:lpstr>'様式D-3_S043'!対象箇所</vt:lpstr>
      <vt:lpstr>'様式D-3_S044'!対象箇所</vt:lpstr>
      <vt:lpstr>'様式D-3_S045'!対象箇所</vt:lpstr>
      <vt:lpstr>'様式D-3_S046'!対象箇所</vt:lpstr>
      <vt:lpstr>'様式D-3_S047'!対象箇所</vt:lpstr>
      <vt:lpstr>'様式D-3_S048'!対象箇所</vt:lpstr>
      <vt:lpstr>'様式D-3_S049'!対象箇所</vt:lpstr>
      <vt:lpstr>'様式D-3_S050'!対象箇所</vt:lpstr>
      <vt:lpstr>'様式D-3_S051'!対象箇所</vt:lpstr>
      <vt:lpstr>'様式D-3_S052'!対象箇所</vt:lpstr>
      <vt:lpstr>'様式D-3_S053'!対象箇所</vt:lpstr>
      <vt:lpstr>'様式D-3_S054'!対象箇所</vt:lpstr>
      <vt:lpstr>'様式D-3_S055'!対象箇所</vt:lpstr>
      <vt:lpstr>'様式D-3_S056'!対象箇所</vt:lpstr>
      <vt:lpstr>'様式D-3_S057'!対象箇所</vt:lpstr>
      <vt:lpstr>'様式D-3_S058'!対象箇所</vt:lpstr>
      <vt:lpstr>'様式D-3_S059'!対象箇所</vt:lpstr>
      <vt:lpstr>'様式D-3_S060'!対象箇所</vt:lpstr>
      <vt:lpstr>'様式D-3_S061'!対象箇所</vt:lpstr>
      <vt:lpstr>'様式D-3_S062'!対象箇所</vt:lpstr>
      <vt:lpstr>'様式D-3_S063'!対象箇所</vt:lpstr>
      <vt:lpstr>'様式D-3_S064'!対象箇所</vt:lpstr>
      <vt:lpstr>'様式D-3_S065'!対象箇所</vt:lpstr>
      <vt:lpstr>'様式D-3_S066'!対象箇所</vt:lpstr>
      <vt:lpstr>'様式D-3_S067'!対象箇所</vt:lpstr>
      <vt:lpstr>'様式D-3_S068'!対象箇所</vt:lpstr>
      <vt:lpstr>'様式D-3_S069'!対象箇所</vt:lpstr>
      <vt:lpstr>'様式D-3_S070'!対象箇所</vt:lpstr>
      <vt:lpstr>'様式D-3_S071'!対象箇所</vt:lpstr>
      <vt:lpstr>'様式D-3_S072'!対象箇所</vt:lpstr>
      <vt:lpstr>'様式D-3_S073'!対象箇所</vt:lpstr>
      <vt:lpstr>'様式D-3_S074'!対象箇所</vt:lpstr>
      <vt:lpstr>'様式D-3_S075'!対象箇所</vt:lpstr>
      <vt:lpstr>'様式D-3_S076'!対象箇所</vt:lpstr>
      <vt:lpstr>'様式D-3_S077'!対象箇所</vt:lpstr>
      <vt:lpstr>'様式D-3_S078'!対象箇所</vt:lpstr>
      <vt:lpstr>'様式D-3_S079'!対象箇所</vt:lpstr>
      <vt:lpstr>'様式D-3_S080'!対象箇所</vt:lpstr>
      <vt:lpstr>'様式D-3_S081'!対象箇所</vt:lpstr>
      <vt:lpstr>'様式D-3_S082'!対象箇所</vt:lpstr>
      <vt:lpstr>'様式D-3_S083'!対象箇所</vt:lpstr>
      <vt:lpstr>'様式D-3_S084'!対象箇所</vt:lpstr>
      <vt:lpstr>'様式D-3_S085'!対象箇所</vt:lpstr>
      <vt:lpstr>'様式D-3_S086'!対象箇所</vt:lpstr>
      <vt:lpstr>'様式D-3_S087'!対象箇所</vt:lpstr>
      <vt:lpstr>'様式D-3_S088'!対象箇所</vt:lpstr>
      <vt:lpstr>'様式D-3_S089'!対象箇所</vt:lpstr>
      <vt:lpstr>'様式D-3_S090'!対象箇所</vt:lpstr>
      <vt:lpstr>'様式D-3_S091'!対象箇所</vt:lpstr>
      <vt:lpstr>'様式D-3_S092'!対象箇所</vt:lpstr>
      <vt:lpstr>'様式D-3_S093'!対象箇所</vt:lpstr>
      <vt:lpstr>'様式D-3_S094'!対象箇所</vt:lpstr>
      <vt:lpstr>'様式D-3_S095'!対象箇所</vt:lpstr>
      <vt:lpstr>'様式D-3_S096'!対象箇所</vt:lpstr>
      <vt:lpstr>'様式D-3_S097'!対象箇所</vt:lpstr>
      <vt:lpstr>'様式D-3_S098'!対象箇所</vt:lpstr>
      <vt:lpstr>'様式D-3_S099'!対象箇所</vt:lpstr>
      <vt:lpstr>'様式D-3_S100'!対象箇所</vt:lpstr>
      <vt:lpstr>'様式D-3_S101'!対象箇所</vt:lpstr>
      <vt:lpstr>'様式D-3_S103'!対象箇所</vt:lpstr>
      <vt:lpstr>'様式D-3_S104'!対象箇所</vt:lpstr>
      <vt:lpstr>'様式D-3_S105'!対象箇所</vt:lpstr>
      <vt:lpstr>'様式D-3_S106'!対象箇所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太一 村上</cp:lastModifiedBy>
  <cp:lastPrinted>2024-04-22T08:06:20Z</cp:lastPrinted>
  <dcterms:created xsi:type="dcterms:W3CDTF">2012-04-09T00:49:26Z</dcterms:created>
  <dcterms:modified xsi:type="dcterms:W3CDTF">2024-04-23T01:21:34Z</dcterms:modified>
</cp:coreProperties>
</file>