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404\Box\070 2023年 案件フォルダ\000029942_山口23-00011_山口県Ｔ維持計画\05_データ\11_既往点検データ\20230928借用データ\トンネル別に整理\137_佐連アワサンゴ\2022年3月30日\"/>
    </mc:Choice>
  </mc:AlternateContent>
  <xr:revisionPtr revIDLastSave="0" documentId="13_ncr:1_{A3ED9662-771A-4283-AF96-FC3B4D520E9A}" xr6:coauthVersionLast="47" xr6:coauthVersionMax="47" xr10:uidLastSave="{00000000-0000-0000-0000-000000000000}"/>
  <bookViews>
    <workbookView xWindow="-120" yWindow="-120" windowWidth="29040" windowHeight="17520" tabRatio="985" firstSheet="1" activeTab="15"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83" r:id="rId6"/>
    <sheet name="様式C-1-1" sheetId="60" r:id="rId7"/>
    <sheet name="様式C-1-2" sheetId="61" r:id="rId8"/>
    <sheet name="様式C-2" sheetId="63" r:id="rId9"/>
    <sheet name="様式D-1-1(トンネル様式2P001)" sheetId="82" r:id="rId10"/>
    <sheet name="様式D-1-2" sheetId="65" r:id="rId11"/>
    <sheet name="様式D-2-1" sheetId="42" r:id="rId12"/>
    <sheet name="様式D-2-1´" sheetId="55" r:id="rId13"/>
    <sheet name="様式D-3_S00" sheetId="80" r:id="rId14"/>
    <sheet name="様式E" sheetId="64" r:id="rId15"/>
    <sheet name="様式F" sheetId="56" r:id="rId16"/>
    <sheet name="(参考)リスト" sheetId="74" r:id="rId17"/>
  </sheets>
  <definedNames>
    <definedName name="_xlnm.Print_Area" localSheetId="16">'(参考)リスト'!$A$3:$K$80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'様式A-3'!$B$3:$AI$121</definedName>
    <definedName name="_xlnm.Print_Area" localSheetId="5">'様式B(トンネル様式1P001)'!$A$1:$AA$124</definedName>
    <definedName name="_xlnm.Print_Area" localSheetId="6">'様式C-1-1'!$B$2:$Z$47</definedName>
    <definedName name="_xlnm.Print_Area" localSheetId="7">'様式C-1-2'!$B$2:$Z$43</definedName>
    <definedName name="_xlnm.Print_Area" localSheetId="8">'様式C-2'!$B$2:$Z$23</definedName>
    <definedName name="_xlnm.Print_Area" localSheetId="9">'様式D-1-1(トンネル様式2P001)'!$B$2:$W$43</definedName>
    <definedName name="_xlnm.Print_Area" localSheetId="10">'様式D-1-2'!$B$2:$Y$58</definedName>
    <definedName name="_xlnm.Print_Area" localSheetId="11">'様式D-2-1'!$B$3:$AI$70</definedName>
    <definedName name="_xlnm.Print_Area" localSheetId="12">'様式D-2-1´'!$B$3:$AI$19</definedName>
    <definedName name="_xlnm.Print_Area" localSheetId="13">'様式D-3_S00'!$A$1:$AO$1248</definedName>
    <definedName name="_xlnm.Print_Area" localSheetId="15">様式F!$B$1:$AN$50</definedName>
    <definedName name="_xlnm.Print_Titles" localSheetId="3">'様式A-2'!$3:$9</definedName>
    <definedName name="_xlnm.Print_Titles" localSheetId="6">'様式C-1-1'!$B:$B,'様式C-1-1'!$2:$8</definedName>
    <definedName name="_xlnm.Print_Titles" localSheetId="7">'様式C-1-2'!$B:$B,'様式C-1-2'!$2:$7</definedName>
    <definedName name="_xlnm.Print_Titles" localSheetId="8">'様式C-2'!$B:$B,'様式C-2'!$2:$6</definedName>
    <definedName name="_xlnm.Print_Titles" localSheetId="14">様式E!$1:$5</definedName>
    <definedName name="_xlnm.Print_Titles" localSheetId="15">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'様式A-2'!$B$3:$AN$17</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'様式C-1-1'!$B$2:$Y$45</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9" hidden="1">'様式D-1-1(トンネル様式2P001)'!$B$2:$W$40</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3" hidden="1">'様式D-3_S00'!$B$3:$AO$46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9">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228" i="80" l="1"/>
  <c r="AI1228" i="80"/>
  <c r="AI1231" i="80" s="1"/>
  <c r="BR1201" i="80" s="1"/>
  <c r="X33" i="56" s="1"/>
  <c r="AH1228" i="80"/>
  <c r="AH1231" i="80" s="1"/>
  <c r="BQ1201" i="80" s="1"/>
  <c r="W33" i="56" s="1"/>
  <c r="AG1228" i="80"/>
  <c r="AG1229" i="80" s="1"/>
  <c r="AF1228" i="80"/>
  <c r="BE1201" i="80" s="1"/>
  <c r="K33" i="56" s="1"/>
  <c r="AE1228" i="80"/>
  <c r="AE1231" i="80" s="1"/>
  <c r="BO1201" i="80" s="1"/>
  <c r="U33" i="56" s="1"/>
  <c r="AD1228" i="80"/>
  <c r="AD1231" i="80" s="1"/>
  <c r="BN1201" i="80" s="1"/>
  <c r="T33" i="56" s="1"/>
  <c r="AC1228" i="80"/>
  <c r="AB1228" i="80"/>
  <c r="BA1201" i="80" s="1"/>
  <c r="G33" i="56" s="1"/>
  <c r="AA1228" i="80"/>
  <c r="AS1230" i="80" s="1"/>
  <c r="Z1228" i="80"/>
  <c r="Y1228" i="80"/>
  <c r="AQ1230" i="80" s="1"/>
  <c r="AJ1227" i="80"/>
  <c r="CH1201" i="80" s="1"/>
  <c r="AN33" i="56" s="1"/>
  <c r="AI1227" i="80"/>
  <c r="CG1201" i="80" s="1"/>
  <c r="AM33" i="56" s="1"/>
  <c r="AH1227" i="80"/>
  <c r="AG1227" i="80"/>
  <c r="AF1227" i="80"/>
  <c r="AE1227" i="80"/>
  <c r="CC1201" i="80" s="1"/>
  <c r="AI33" i="56" s="1"/>
  <c r="AD1227" i="80"/>
  <c r="CB1201" i="80" s="1"/>
  <c r="AH33" i="56" s="1"/>
  <c r="AC1227" i="80"/>
  <c r="CA1201" i="80" s="1"/>
  <c r="AG33" i="56" s="1"/>
  <c r="AQ1226" i="80"/>
  <c r="AQ1225" i="80"/>
  <c r="AQ1224" i="80"/>
  <c r="AQ1223" i="80"/>
  <c r="AQ1222" i="80"/>
  <c r="AQ1221" i="80"/>
  <c r="AQ1220" i="80"/>
  <c r="AQ1219" i="80"/>
  <c r="AQ1218" i="80"/>
  <c r="AQ1217" i="80"/>
  <c r="AQ1216" i="80"/>
  <c r="AQ1215" i="80"/>
  <c r="AQ1214" i="80"/>
  <c r="AQ1213" i="80"/>
  <c r="AQ1212" i="80"/>
  <c r="AQ1211" i="80"/>
  <c r="AQ1210" i="80"/>
  <c r="AQ1209" i="80"/>
  <c r="AQ1208" i="80"/>
  <c r="AQ1207" i="80"/>
  <c r="CF1201" i="80"/>
  <c r="AL33" i="56" s="1"/>
  <c r="CE1201" i="80"/>
  <c r="AK33" i="56" s="1"/>
  <c r="CD1201" i="80"/>
  <c r="AJ33" i="56" s="1"/>
  <c r="BI1201" i="80"/>
  <c r="O33" i="56" s="1"/>
  <c r="BH1201" i="80"/>
  <c r="N33" i="56" s="1"/>
  <c r="BG1201" i="80"/>
  <c r="M33" i="56" s="1"/>
  <c r="BF1201" i="80"/>
  <c r="L33" i="56" s="1"/>
  <c r="BC1201" i="80"/>
  <c r="I33" i="56" s="1"/>
  <c r="BB1201" i="80"/>
  <c r="H33" i="56" s="1"/>
  <c r="AW1201" i="80"/>
  <c r="C33" i="56" s="1"/>
  <c r="AV1201" i="80"/>
  <c r="B33" i="56" s="1"/>
  <c r="BX1201" i="80" l="1"/>
  <c r="AD33" i="56" s="1"/>
  <c r="AC1229" i="80"/>
  <c r="AG1231" i="80"/>
  <c r="BP1201" i="80" s="1"/>
  <c r="V33" i="56" s="1"/>
  <c r="BD1201" i="80"/>
  <c r="J33" i="56" s="1"/>
  <c r="AS1231" i="80"/>
  <c r="AG1232" i="80"/>
  <c r="BU1201" i="80" s="1"/>
  <c r="AA33" i="56" s="1"/>
  <c r="Z1231" i="80"/>
  <c r="BK1201" i="80" s="1"/>
  <c r="Q33" i="56" s="1"/>
  <c r="AA1231" i="80"/>
  <c r="BL1201" i="80" s="1"/>
  <c r="R33" i="56" s="1"/>
  <c r="AR1231" i="80"/>
  <c r="Y1229" i="80"/>
  <c r="AC1231" i="80"/>
  <c r="AY1201" i="80"/>
  <c r="E33" i="56" s="1"/>
  <c r="BY1201" i="80"/>
  <c r="AE33" i="56" s="1"/>
  <c r="BZ1201" i="80"/>
  <c r="AF33" i="56" s="1"/>
  <c r="Y1231" i="80"/>
  <c r="BW1201" i="80"/>
  <c r="AC33" i="56" s="1"/>
  <c r="AZ1201" i="80"/>
  <c r="F33" i="56" s="1"/>
  <c r="AX1201" i="80"/>
  <c r="D33" i="56" s="1"/>
  <c r="W32" i="56"/>
  <c r="AG30" i="56"/>
  <c r="B29" i="56"/>
  <c r="AH29" i="56"/>
  <c r="L27" i="56"/>
  <c r="T27" i="56"/>
  <c r="AL25" i="56"/>
  <c r="B21" i="56"/>
  <c r="J21" i="56"/>
  <c r="C20" i="56"/>
  <c r="AI20" i="56"/>
  <c r="F17" i="56"/>
  <c r="N17" i="56"/>
  <c r="AM16" i="56"/>
  <c r="AI15" i="56"/>
  <c r="G13" i="56"/>
  <c r="AM13" i="56"/>
  <c r="AJ1176" i="80"/>
  <c r="BI1149" i="80" s="1"/>
  <c r="O32" i="56" s="1"/>
  <c r="AI1176" i="80"/>
  <c r="AH1176" i="80"/>
  <c r="AH1179" i="80" s="1"/>
  <c r="BQ1149" i="80" s="1"/>
  <c r="AG1176" i="80"/>
  <c r="AG1179" i="80" s="1"/>
  <c r="AF1176" i="80"/>
  <c r="BE1149" i="80" s="1"/>
  <c r="K32" i="56" s="1"/>
  <c r="AE1176" i="80"/>
  <c r="AE1179" i="80" s="1"/>
  <c r="BO1149" i="80" s="1"/>
  <c r="U32" i="56" s="1"/>
  <c r="AD1176" i="80"/>
  <c r="AC1176" i="80"/>
  <c r="AB1176" i="80"/>
  <c r="BA1149" i="80" s="1"/>
  <c r="G32" i="56" s="1"/>
  <c r="AA1176" i="80"/>
  <c r="AZ1149" i="80" s="1"/>
  <c r="F32" i="56" s="1"/>
  <c r="Z1176" i="80"/>
  <c r="BX1149" i="80" s="1"/>
  <c r="AD32" i="56" s="1"/>
  <c r="Y1176" i="80"/>
  <c r="Y1179" i="80" s="1"/>
  <c r="AJ1175" i="80"/>
  <c r="AI1175" i="80"/>
  <c r="AH1175" i="80"/>
  <c r="CF1149" i="80" s="1"/>
  <c r="AL32" i="56" s="1"/>
  <c r="AG1175" i="80"/>
  <c r="AF1175" i="80"/>
  <c r="CD1149" i="80" s="1"/>
  <c r="AJ32" i="56" s="1"/>
  <c r="AE1175" i="80"/>
  <c r="CC1149" i="80" s="1"/>
  <c r="AI32" i="56" s="1"/>
  <c r="AD1175" i="80"/>
  <c r="CB1149" i="80" s="1"/>
  <c r="AH32" i="56" s="1"/>
  <c r="AC1175" i="80"/>
  <c r="CA1149" i="80" s="1"/>
  <c r="AG32" i="56" s="1"/>
  <c r="AQ1174" i="80"/>
  <c r="AQ1173" i="80"/>
  <c r="AQ1172" i="80"/>
  <c r="AQ1171" i="80"/>
  <c r="AQ1170" i="80"/>
  <c r="AQ1169" i="80"/>
  <c r="AQ1168" i="80"/>
  <c r="AQ1167" i="80"/>
  <c r="AQ1166" i="80"/>
  <c r="AQ1165" i="80"/>
  <c r="AQ1164" i="80"/>
  <c r="AQ1163" i="80"/>
  <c r="AQ1162" i="80"/>
  <c r="AQ1161" i="80"/>
  <c r="AQ1160" i="80"/>
  <c r="AQ1159" i="80"/>
  <c r="AQ1158" i="80"/>
  <c r="AQ1157" i="80"/>
  <c r="AQ1156" i="80"/>
  <c r="AQ1155" i="80"/>
  <c r="CH1149" i="80"/>
  <c r="AN32" i="56" s="1"/>
  <c r="CG1149" i="80"/>
  <c r="AM32" i="56" s="1"/>
  <c r="CE1149" i="80"/>
  <c r="AK32" i="56" s="1"/>
  <c r="BH1149" i="80"/>
  <c r="N32" i="56" s="1"/>
  <c r="BG1149" i="80"/>
  <c r="M32" i="56" s="1"/>
  <c r="BD1149" i="80"/>
  <c r="J32" i="56" s="1"/>
  <c r="BB1149" i="80"/>
  <c r="H32" i="56" s="1"/>
  <c r="AY1149" i="80"/>
  <c r="E32" i="56" s="1"/>
  <c r="AW1149" i="80"/>
  <c r="C32" i="56" s="1"/>
  <c r="AV1149" i="80"/>
  <c r="B32" i="56" s="1"/>
  <c r="AI1127" i="80"/>
  <c r="BR1097" i="80" s="1"/>
  <c r="X31" i="56" s="1"/>
  <c r="AJ1124" i="80"/>
  <c r="AI1124" i="80"/>
  <c r="AH1124" i="80"/>
  <c r="AG1124" i="80"/>
  <c r="AG1127" i="80" s="1"/>
  <c r="AF1124" i="80"/>
  <c r="BE1097" i="80" s="1"/>
  <c r="K31" i="56" s="1"/>
  <c r="AE1124" i="80"/>
  <c r="AD1124" i="80"/>
  <c r="AD1127" i="80" s="1"/>
  <c r="BN1097" i="80" s="1"/>
  <c r="T31" i="56" s="1"/>
  <c r="AC1124" i="80"/>
  <c r="AC1127" i="80" s="1"/>
  <c r="AB1124" i="80"/>
  <c r="AA1124" i="80"/>
  <c r="AA1127" i="80" s="1"/>
  <c r="BL1097" i="80" s="1"/>
  <c r="R31" i="56" s="1"/>
  <c r="Z1124" i="80"/>
  <c r="BX1097" i="80" s="1"/>
  <c r="AD31" i="56" s="1"/>
  <c r="Y1124" i="80"/>
  <c r="AJ1123" i="80"/>
  <c r="CH1097" i="80" s="1"/>
  <c r="AN31" i="56" s="1"/>
  <c r="AI1123" i="80"/>
  <c r="CG1097" i="80" s="1"/>
  <c r="AM31" i="56" s="1"/>
  <c r="AH1123" i="80"/>
  <c r="CF1097" i="80" s="1"/>
  <c r="AL31" i="56" s="1"/>
  <c r="AG1123" i="80"/>
  <c r="AF1123" i="80"/>
  <c r="AE1123" i="80"/>
  <c r="AD1123" i="80"/>
  <c r="CB1097" i="80" s="1"/>
  <c r="AH31" i="56" s="1"/>
  <c r="AC1123" i="80"/>
  <c r="CA1097" i="80" s="1"/>
  <c r="AG31" i="56" s="1"/>
  <c r="AQ1122" i="80"/>
  <c r="AQ1121" i="80"/>
  <c r="AQ1120" i="80"/>
  <c r="AQ1119" i="80"/>
  <c r="AQ1118" i="80"/>
  <c r="AQ1117" i="80"/>
  <c r="AQ1116" i="80"/>
  <c r="AQ1115" i="80"/>
  <c r="AQ1114" i="80"/>
  <c r="AQ1113" i="80"/>
  <c r="AQ1112" i="80"/>
  <c r="AQ1111" i="80"/>
  <c r="AQ1110" i="80"/>
  <c r="AQ1109" i="80"/>
  <c r="AQ1108" i="80"/>
  <c r="AQ1107" i="80"/>
  <c r="AQ1106" i="80"/>
  <c r="AQ1105" i="80"/>
  <c r="AQ1104" i="80"/>
  <c r="AQ1103" i="80"/>
  <c r="CE1097" i="80"/>
  <c r="AK31" i="56" s="1"/>
  <c r="CD1097" i="80"/>
  <c r="AJ31" i="56" s="1"/>
  <c r="CC1097" i="80"/>
  <c r="AI31" i="56" s="1"/>
  <c r="BW1097" i="80"/>
  <c r="AC31" i="56" s="1"/>
  <c r="BI1097" i="80"/>
  <c r="O31" i="56" s="1"/>
  <c r="BH1097" i="80"/>
  <c r="N31" i="56" s="1"/>
  <c r="BD1097" i="80"/>
  <c r="J31" i="56" s="1"/>
  <c r="BB1097" i="80"/>
  <c r="H31" i="56" s="1"/>
  <c r="BA1097" i="80"/>
  <c r="G31" i="56" s="1"/>
  <c r="AZ1097" i="80"/>
  <c r="F31" i="56" s="1"/>
  <c r="AW1097" i="80"/>
  <c r="C31" i="56" s="1"/>
  <c r="AV1097" i="80"/>
  <c r="B31" i="56" s="1"/>
  <c r="AG1073" i="80"/>
  <c r="AJ1072" i="80"/>
  <c r="BI1045" i="80" s="1"/>
  <c r="O30" i="56" s="1"/>
  <c r="AI1072" i="80"/>
  <c r="AI1075" i="80" s="1"/>
  <c r="BR1045" i="80" s="1"/>
  <c r="X30" i="56" s="1"/>
  <c r="AH1072" i="80"/>
  <c r="AH1075" i="80" s="1"/>
  <c r="BQ1045" i="80" s="1"/>
  <c r="W30" i="56" s="1"/>
  <c r="AG1072" i="80"/>
  <c r="AG1075" i="80" s="1"/>
  <c r="AF1072" i="80"/>
  <c r="AE1072" i="80"/>
  <c r="AE1075" i="80" s="1"/>
  <c r="BO1045" i="80" s="1"/>
  <c r="U30" i="56" s="1"/>
  <c r="AD1072" i="80"/>
  <c r="AD1075" i="80" s="1"/>
  <c r="AC1072" i="80"/>
  <c r="AB1072" i="80"/>
  <c r="AA1072" i="80"/>
  <c r="AA1075" i="80" s="1"/>
  <c r="BL1045" i="80" s="1"/>
  <c r="R30" i="56" s="1"/>
  <c r="Z1072" i="80"/>
  <c r="AY1045" i="80" s="1"/>
  <c r="E30" i="56" s="1"/>
  <c r="Y1072" i="80"/>
  <c r="Y1075" i="80" s="1"/>
  <c r="AJ1071" i="80"/>
  <c r="AI1071" i="80"/>
  <c r="AH1071" i="80"/>
  <c r="CF1045" i="80" s="1"/>
  <c r="AL30" i="56" s="1"/>
  <c r="AG1071" i="80"/>
  <c r="CE1045" i="80" s="1"/>
  <c r="AK30" i="56" s="1"/>
  <c r="AF1071" i="80"/>
  <c r="CD1045" i="80" s="1"/>
  <c r="AJ30" i="56" s="1"/>
  <c r="AE1071" i="80"/>
  <c r="CC1045" i="80" s="1"/>
  <c r="AI30" i="56" s="1"/>
  <c r="AD1071" i="80"/>
  <c r="AC1071" i="80"/>
  <c r="CA1045" i="80" s="1"/>
  <c r="AQ1070" i="80"/>
  <c r="AQ1069" i="80"/>
  <c r="AQ1068" i="80"/>
  <c r="AQ1067" i="80"/>
  <c r="AQ1066" i="80"/>
  <c r="AQ1065" i="80"/>
  <c r="AQ1064" i="80"/>
  <c r="AQ1063" i="80"/>
  <c r="AQ1062" i="80"/>
  <c r="AQ1061" i="80"/>
  <c r="AQ1060" i="80"/>
  <c r="AQ1059" i="80"/>
  <c r="AQ1058" i="80"/>
  <c r="AQ1057" i="80"/>
  <c r="AQ1056" i="80"/>
  <c r="AQ1055" i="80"/>
  <c r="AQ1054" i="80"/>
  <c r="AQ1053" i="80"/>
  <c r="AQ1052" i="80"/>
  <c r="AQ1051" i="80"/>
  <c r="CH1045" i="80"/>
  <c r="AN30" i="56" s="1"/>
  <c r="CG1045" i="80"/>
  <c r="AM30" i="56" s="1"/>
  <c r="CB1045" i="80"/>
  <c r="AH30" i="56" s="1"/>
  <c r="BG1045" i="80"/>
  <c r="M30" i="56" s="1"/>
  <c r="BF1045" i="80"/>
  <c r="L30" i="56" s="1"/>
  <c r="BE1045" i="80"/>
  <c r="K30" i="56" s="1"/>
  <c r="BA1045" i="80"/>
  <c r="G30" i="56" s="1"/>
  <c r="AW1045" i="80"/>
  <c r="C30" i="56" s="1"/>
  <c r="AV1045" i="80"/>
  <c r="B30" i="56" s="1"/>
  <c r="AH1023" i="80"/>
  <c r="BQ993" i="80" s="1"/>
  <c r="W29" i="56" s="1"/>
  <c r="AG1023" i="80"/>
  <c r="Z1023" i="80"/>
  <c r="BK993" i="80" s="1"/>
  <c r="Q29" i="56" s="1"/>
  <c r="AJ1020" i="80"/>
  <c r="BI993" i="80" s="1"/>
  <c r="O29" i="56" s="1"/>
  <c r="AI1020" i="80"/>
  <c r="AH1020" i="80"/>
  <c r="AG1020" i="80"/>
  <c r="AF1020" i="80"/>
  <c r="BE993" i="80" s="1"/>
  <c r="K29" i="56" s="1"/>
  <c r="AE1020" i="80"/>
  <c r="AD1020" i="80"/>
  <c r="AD1023" i="80" s="1"/>
  <c r="AC1020" i="80"/>
  <c r="AC1023" i="80" s="1"/>
  <c r="AB1020" i="80"/>
  <c r="AA1023" i="80" s="1"/>
  <c r="BL993" i="80" s="1"/>
  <c r="R29" i="56" s="1"/>
  <c r="AA1020" i="80"/>
  <c r="Z1020" i="80"/>
  <c r="Y1020" i="80"/>
  <c r="AJ1019" i="80"/>
  <c r="CH993" i="80" s="1"/>
  <c r="AN29" i="56" s="1"/>
  <c r="AI1019" i="80"/>
  <c r="CG993" i="80" s="1"/>
  <c r="AM29" i="56" s="1"/>
  <c r="AH1019" i="80"/>
  <c r="CF993" i="80" s="1"/>
  <c r="AL29" i="56" s="1"/>
  <c r="AG1019" i="80"/>
  <c r="AF1019" i="80"/>
  <c r="AE1019" i="80"/>
  <c r="CC993" i="80" s="1"/>
  <c r="AI29" i="56" s="1"/>
  <c r="AD1019" i="80"/>
  <c r="CB993" i="80" s="1"/>
  <c r="AC1019" i="80"/>
  <c r="CA993" i="80" s="1"/>
  <c r="AG29" i="56" s="1"/>
  <c r="AQ1018" i="80"/>
  <c r="AQ1017" i="80"/>
  <c r="AQ1016" i="80"/>
  <c r="AQ1015" i="80"/>
  <c r="AQ1014" i="80"/>
  <c r="AQ1013" i="80"/>
  <c r="AQ1012" i="80"/>
  <c r="AQ1011" i="80"/>
  <c r="AQ1010" i="80"/>
  <c r="AQ1009" i="80"/>
  <c r="AQ1008" i="80"/>
  <c r="AQ1007" i="80"/>
  <c r="AQ1006" i="80"/>
  <c r="AQ1005" i="80"/>
  <c r="AQ1004" i="80"/>
  <c r="AQ1003" i="80"/>
  <c r="AQ1002" i="80"/>
  <c r="AQ1001" i="80"/>
  <c r="AQ1000" i="80"/>
  <c r="AQ999" i="80"/>
  <c r="CE993" i="80"/>
  <c r="AK29" i="56" s="1"/>
  <c r="CD993" i="80"/>
  <c r="AJ29" i="56" s="1"/>
  <c r="BZ993" i="80"/>
  <c r="AF29" i="56" s="1"/>
  <c r="BY993" i="80"/>
  <c r="AE29" i="56" s="1"/>
  <c r="BG993" i="80"/>
  <c r="M29" i="56" s="1"/>
  <c r="BF993" i="80"/>
  <c r="L29" i="56" s="1"/>
  <c r="BD993" i="80"/>
  <c r="J29" i="56" s="1"/>
  <c r="BB993" i="80"/>
  <c r="H29" i="56" s="1"/>
  <c r="AY993" i="80"/>
  <c r="E29" i="56" s="1"/>
  <c r="AW993" i="80"/>
  <c r="C29" i="56" s="1"/>
  <c r="AV993" i="80"/>
  <c r="AJ968" i="80"/>
  <c r="BI941" i="80" s="1"/>
  <c r="O28" i="56" s="1"/>
  <c r="AI968" i="80"/>
  <c r="AH968" i="80"/>
  <c r="AG968" i="80"/>
  <c r="AG971" i="80" s="1"/>
  <c r="AF968" i="80"/>
  <c r="BE941" i="80" s="1"/>
  <c r="K28" i="56" s="1"/>
  <c r="AE968" i="80"/>
  <c r="AD968" i="80"/>
  <c r="AD971" i="80" s="1"/>
  <c r="BN941" i="80" s="1"/>
  <c r="T28" i="56" s="1"/>
  <c r="AC968" i="80"/>
  <c r="AC969" i="80" s="1"/>
  <c r="AB968" i="80"/>
  <c r="BA941" i="80" s="1"/>
  <c r="G28" i="56" s="1"/>
  <c r="AA968" i="80"/>
  <c r="Z968" i="80"/>
  <c r="Y968" i="80"/>
  <c r="AJ967" i="80"/>
  <c r="CH941" i="80" s="1"/>
  <c r="AN28" i="56" s="1"/>
  <c r="AI967" i="80"/>
  <c r="AH967" i="80"/>
  <c r="CF941" i="80" s="1"/>
  <c r="AL28" i="56" s="1"/>
  <c r="AG967" i="80"/>
  <c r="AF967" i="80"/>
  <c r="CD941" i="80" s="1"/>
  <c r="AJ28" i="56" s="1"/>
  <c r="AE967" i="80"/>
  <c r="CC941" i="80" s="1"/>
  <c r="AI28" i="56" s="1"/>
  <c r="AD967" i="80"/>
  <c r="CB941" i="80" s="1"/>
  <c r="AH28" i="56" s="1"/>
  <c r="AC967" i="80"/>
  <c r="CA941" i="80" s="1"/>
  <c r="AG28" i="56" s="1"/>
  <c r="AQ966" i="80"/>
  <c r="AQ965" i="80"/>
  <c r="AQ964" i="80"/>
  <c r="AQ963" i="80"/>
  <c r="AQ962" i="80"/>
  <c r="AQ961" i="80"/>
  <c r="AQ960" i="80"/>
  <c r="AQ959" i="80"/>
  <c r="AQ958" i="80"/>
  <c r="AQ957" i="80"/>
  <c r="AQ956" i="80"/>
  <c r="AQ955" i="80"/>
  <c r="AQ954" i="80"/>
  <c r="AQ953" i="80"/>
  <c r="AQ952" i="80"/>
  <c r="AQ951" i="80"/>
  <c r="AQ950" i="80"/>
  <c r="AQ949" i="80"/>
  <c r="AQ948" i="80"/>
  <c r="AQ947" i="80"/>
  <c r="CG941" i="80"/>
  <c r="AM28" i="56" s="1"/>
  <c r="CE941" i="80"/>
  <c r="AK28" i="56" s="1"/>
  <c r="BW941" i="80"/>
  <c r="AC28" i="56" s="1"/>
  <c r="BH941" i="80"/>
  <c r="N28" i="56" s="1"/>
  <c r="BD941" i="80"/>
  <c r="J28" i="56" s="1"/>
  <c r="BC941" i="80"/>
  <c r="I28" i="56" s="1"/>
  <c r="AW941" i="80"/>
  <c r="C28" i="56" s="1"/>
  <c r="AV941" i="80"/>
  <c r="B28" i="56" s="1"/>
  <c r="AI919" i="80"/>
  <c r="BR889" i="80" s="1"/>
  <c r="X27" i="56" s="1"/>
  <c r="Y919" i="80"/>
  <c r="AJ916" i="80"/>
  <c r="AI916" i="80"/>
  <c r="AH916" i="80"/>
  <c r="AH919" i="80" s="1"/>
  <c r="BQ889" i="80" s="1"/>
  <c r="W27" i="56" s="1"/>
  <c r="AG916" i="80"/>
  <c r="AG919" i="80" s="1"/>
  <c r="AF916" i="80"/>
  <c r="AE916" i="80"/>
  <c r="AD916" i="80"/>
  <c r="AD919" i="80" s="1"/>
  <c r="BN889" i="80" s="1"/>
  <c r="AC916" i="80"/>
  <c r="AC919" i="80" s="1"/>
  <c r="AB916" i="80"/>
  <c r="AA916" i="80"/>
  <c r="AS918" i="80" s="1"/>
  <c r="Z916" i="80"/>
  <c r="Z919" i="80" s="1"/>
  <c r="BK889" i="80" s="1"/>
  <c r="Q27" i="56" s="1"/>
  <c r="Y916" i="80"/>
  <c r="AQ918" i="80" s="1"/>
  <c r="AJ915" i="80"/>
  <c r="AI915" i="80"/>
  <c r="CG889" i="80" s="1"/>
  <c r="AM27" i="56" s="1"/>
  <c r="AH915" i="80"/>
  <c r="CF889" i="80" s="1"/>
  <c r="AL27" i="56" s="1"/>
  <c r="AG915" i="80"/>
  <c r="CE889" i="80" s="1"/>
  <c r="AK27" i="56" s="1"/>
  <c r="AF915" i="80"/>
  <c r="CD889" i="80" s="1"/>
  <c r="AJ27" i="56" s="1"/>
  <c r="AE915" i="80"/>
  <c r="CC889" i="80" s="1"/>
  <c r="AI27" i="56" s="1"/>
  <c r="AD915" i="80"/>
  <c r="CB889" i="80" s="1"/>
  <c r="AH27" i="56" s="1"/>
  <c r="AC915" i="80"/>
  <c r="AQ914" i="80"/>
  <c r="AQ913" i="80"/>
  <c r="AQ912" i="80"/>
  <c r="AQ911" i="80"/>
  <c r="AQ910" i="80"/>
  <c r="AQ909" i="80"/>
  <c r="AQ908" i="80"/>
  <c r="AQ907" i="80"/>
  <c r="AQ906" i="80"/>
  <c r="AQ905" i="80"/>
  <c r="AQ904" i="80"/>
  <c r="AQ903" i="80"/>
  <c r="AQ902" i="80"/>
  <c r="AQ901" i="80"/>
  <c r="AQ900" i="80"/>
  <c r="AQ899" i="80"/>
  <c r="AQ898" i="80"/>
  <c r="AQ897" i="80"/>
  <c r="AQ896" i="80"/>
  <c r="AQ895" i="80"/>
  <c r="CH889" i="80"/>
  <c r="AN27" i="56" s="1"/>
  <c r="CA889" i="80"/>
  <c r="AG27" i="56" s="1"/>
  <c r="BW889" i="80"/>
  <c r="AC27" i="56" s="1"/>
  <c r="BI889" i="80"/>
  <c r="O27" i="56" s="1"/>
  <c r="BH889" i="80"/>
  <c r="N27" i="56" s="1"/>
  <c r="BF889" i="80"/>
  <c r="BE889" i="80"/>
  <c r="K27" i="56" s="1"/>
  <c r="BA889" i="80"/>
  <c r="G27" i="56" s="1"/>
  <c r="AW889" i="80"/>
  <c r="C27" i="56" s="1"/>
  <c r="AV889" i="80"/>
  <c r="B27" i="56" s="1"/>
  <c r="AG867" i="80"/>
  <c r="BP837" i="80" s="1"/>
  <c r="V26" i="56" s="1"/>
  <c r="AJ864" i="80"/>
  <c r="AI864" i="80"/>
  <c r="AH864" i="80"/>
  <c r="AH867" i="80" s="1"/>
  <c r="BQ837" i="80" s="1"/>
  <c r="W26" i="56" s="1"/>
  <c r="AG864" i="80"/>
  <c r="AF864" i="80"/>
  <c r="BE837" i="80" s="1"/>
  <c r="K26" i="56" s="1"/>
  <c r="AE864" i="80"/>
  <c r="AD864" i="80"/>
  <c r="AD867" i="80" s="1"/>
  <c r="BN837" i="80" s="1"/>
  <c r="T26" i="56" s="1"/>
  <c r="AC864" i="80"/>
  <c r="AC867" i="80" s="1"/>
  <c r="AB864" i="80"/>
  <c r="BA837" i="80" s="1"/>
  <c r="G26" i="56" s="1"/>
  <c r="AA864" i="80"/>
  <c r="Z864" i="80"/>
  <c r="Y864" i="80"/>
  <c r="AJ863" i="80"/>
  <c r="CH837" i="80" s="1"/>
  <c r="AN26" i="56" s="1"/>
  <c r="AI863" i="80"/>
  <c r="AH863" i="80"/>
  <c r="CF837" i="80" s="1"/>
  <c r="AL26" i="56" s="1"/>
  <c r="AG863" i="80"/>
  <c r="AF863" i="80"/>
  <c r="AE863" i="80"/>
  <c r="AD863" i="80"/>
  <c r="CB837" i="80" s="1"/>
  <c r="AH26" i="56" s="1"/>
  <c r="AC863" i="80"/>
  <c r="CA837" i="80" s="1"/>
  <c r="AG26" i="56" s="1"/>
  <c r="AQ862" i="80"/>
  <c r="AQ861" i="80"/>
  <c r="AQ860" i="80"/>
  <c r="AQ859" i="80"/>
  <c r="AQ858" i="80"/>
  <c r="AQ857" i="80"/>
  <c r="AQ856" i="80"/>
  <c r="AQ855" i="80"/>
  <c r="AQ854" i="80"/>
  <c r="AQ853" i="80"/>
  <c r="AQ852" i="80"/>
  <c r="AQ851" i="80"/>
  <c r="AQ850" i="80"/>
  <c r="AQ849" i="80"/>
  <c r="AQ848" i="80"/>
  <c r="AQ847" i="80"/>
  <c r="AQ846" i="80"/>
  <c r="AQ845" i="80"/>
  <c r="AQ844" i="80"/>
  <c r="AQ843" i="80"/>
  <c r="CG837" i="80"/>
  <c r="AM26" i="56" s="1"/>
  <c r="CE837" i="80"/>
  <c r="AK26" i="56" s="1"/>
  <c r="CD837" i="80"/>
  <c r="AJ26" i="56" s="1"/>
  <c r="CC837" i="80"/>
  <c r="AI26" i="56" s="1"/>
  <c r="BW837" i="80"/>
  <c r="AC26" i="56" s="1"/>
  <c r="BI837" i="80"/>
  <c r="O26" i="56" s="1"/>
  <c r="BH837" i="80"/>
  <c r="N26" i="56" s="1"/>
  <c r="BF837" i="80"/>
  <c r="L26" i="56" s="1"/>
  <c r="BB837" i="80"/>
  <c r="H26" i="56" s="1"/>
  <c r="AX837" i="80"/>
  <c r="D26" i="56" s="1"/>
  <c r="AW837" i="80"/>
  <c r="C26" i="56" s="1"/>
  <c r="AV837" i="80"/>
  <c r="B26" i="56" s="1"/>
  <c r="AQ814" i="80"/>
  <c r="AJ812" i="80"/>
  <c r="BI785" i="80" s="1"/>
  <c r="O25" i="56" s="1"/>
  <c r="AI812" i="80"/>
  <c r="AI815" i="80" s="1"/>
  <c r="BR785" i="80" s="1"/>
  <c r="X25" i="56" s="1"/>
  <c r="AH812" i="80"/>
  <c r="AH815" i="80" s="1"/>
  <c r="BQ785" i="80" s="1"/>
  <c r="W25" i="56" s="1"/>
  <c r="AG812" i="80"/>
  <c r="AG815" i="80" s="1"/>
  <c r="BP785" i="80" s="1"/>
  <c r="V25" i="56" s="1"/>
  <c r="AF812" i="80"/>
  <c r="BE785" i="80" s="1"/>
  <c r="K25" i="56" s="1"/>
  <c r="AE812" i="80"/>
  <c r="AE815" i="80" s="1"/>
  <c r="BO785" i="80" s="1"/>
  <c r="U25" i="56" s="1"/>
  <c r="AD812" i="80"/>
  <c r="AD815" i="80" s="1"/>
  <c r="AC812" i="80"/>
  <c r="AB812" i="80"/>
  <c r="AA812" i="80"/>
  <c r="BX785" i="80" s="1"/>
  <c r="AD25" i="56" s="1"/>
  <c r="Z812" i="80"/>
  <c r="Z815" i="80" s="1"/>
  <c r="BK785" i="80" s="1"/>
  <c r="Q25" i="56" s="1"/>
  <c r="Y812" i="80"/>
  <c r="AJ811" i="80"/>
  <c r="AI811" i="80"/>
  <c r="CG785" i="80" s="1"/>
  <c r="AM25" i="56" s="1"/>
  <c r="AH811" i="80"/>
  <c r="AG811" i="80"/>
  <c r="CE785" i="80" s="1"/>
  <c r="AK25" i="56" s="1"/>
  <c r="AF811" i="80"/>
  <c r="CD785" i="80" s="1"/>
  <c r="AJ25" i="56" s="1"/>
  <c r="AE811" i="80"/>
  <c r="CC785" i="80" s="1"/>
  <c r="AI25" i="56" s="1"/>
  <c r="AD811" i="80"/>
  <c r="CB785" i="80" s="1"/>
  <c r="AH25" i="56" s="1"/>
  <c r="AC811" i="80"/>
  <c r="CA785" i="80" s="1"/>
  <c r="AG25" i="56" s="1"/>
  <c r="AQ810" i="80"/>
  <c r="AQ809" i="80"/>
  <c r="AQ808" i="80"/>
  <c r="AQ807" i="80"/>
  <c r="AQ806" i="80"/>
  <c r="AQ805" i="80"/>
  <c r="AQ804" i="80"/>
  <c r="AQ803" i="80"/>
  <c r="AQ802" i="80"/>
  <c r="AQ801" i="80"/>
  <c r="AQ800" i="80"/>
  <c r="AQ799" i="80"/>
  <c r="AQ798" i="80"/>
  <c r="AQ797" i="80"/>
  <c r="AQ796" i="80"/>
  <c r="AQ795" i="80"/>
  <c r="AQ794" i="80"/>
  <c r="AQ793" i="80"/>
  <c r="AQ792" i="80"/>
  <c r="AQ791" i="80"/>
  <c r="CH785" i="80"/>
  <c r="AN25" i="56" s="1"/>
  <c r="CF785" i="80"/>
  <c r="BW785" i="80"/>
  <c r="AC25" i="56" s="1"/>
  <c r="BG785" i="80"/>
  <c r="M25" i="56" s="1"/>
  <c r="BF785" i="80"/>
  <c r="L25" i="56" s="1"/>
  <c r="BC785" i="80"/>
  <c r="I25" i="56" s="1"/>
  <c r="AY785" i="80"/>
  <c r="E25" i="56" s="1"/>
  <c r="AX785" i="80"/>
  <c r="D25" i="56" s="1"/>
  <c r="AW785" i="80"/>
  <c r="C25" i="56" s="1"/>
  <c r="AV785" i="80"/>
  <c r="B25" i="56" s="1"/>
  <c r="AJ760" i="80"/>
  <c r="AI763" i="80" s="1"/>
  <c r="BR733" i="80" s="1"/>
  <c r="X24" i="56" s="1"/>
  <c r="AI760" i="80"/>
  <c r="AH760" i="80"/>
  <c r="AG760" i="80"/>
  <c r="AG763" i="80" s="1"/>
  <c r="AF760" i="80"/>
  <c r="BE733" i="80" s="1"/>
  <c r="K24" i="56" s="1"/>
  <c r="AE760" i="80"/>
  <c r="AD760" i="80"/>
  <c r="AD763" i="80" s="1"/>
  <c r="BN733" i="80" s="1"/>
  <c r="T24" i="56" s="1"/>
  <c r="AC760" i="80"/>
  <c r="AB760" i="80"/>
  <c r="AA763" i="80" s="1"/>
  <c r="BL733" i="80" s="1"/>
  <c r="R24" i="56" s="1"/>
  <c r="AA760" i="80"/>
  <c r="AS762" i="80" s="1"/>
  <c r="Z760" i="80"/>
  <c r="Y760" i="80"/>
  <c r="Y763" i="80" s="1"/>
  <c r="AJ759" i="80"/>
  <c r="CH733" i="80" s="1"/>
  <c r="AN24" i="56" s="1"/>
  <c r="AI759" i="80"/>
  <c r="CG733" i="80" s="1"/>
  <c r="AM24" i="56" s="1"/>
  <c r="AH759" i="80"/>
  <c r="AG759" i="80"/>
  <c r="AF759" i="80"/>
  <c r="CD733" i="80" s="1"/>
  <c r="AJ24" i="56" s="1"/>
  <c r="AE759" i="80"/>
  <c r="CC733" i="80" s="1"/>
  <c r="AI24" i="56" s="1"/>
  <c r="AD759" i="80"/>
  <c r="CB733" i="80" s="1"/>
  <c r="AH24" i="56" s="1"/>
  <c r="AC759" i="80"/>
  <c r="CA733" i="80" s="1"/>
  <c r="AG24" i="56" s="1"/>
  <c r="AQ758" i="80"/>
  <c r="AQ757" i="80"/>
  <c r="AQ756" i="80"/>
  <c r="AQ755" i="80"/>
  <c r="AQ754" i="80"/>
  <c r="AQ753" i="80"/>
  <c r="AQ752" i="80"/>
  <c r="AQ751" i="80"/>
  <c r="AQ750" i="80"/>
  <c r="AQ749" i="80"/>
  <c r="AQ748" i="80"/>
  <c r="AQ747" i="80"/>
  <c r="AQ746" i="80"/>
  <c r="AQ745" i="80"/>
  <c r="AQ744" i="80"/>
  <c r="AQ743" i="80"/>
  <c r="AQ742" i="80"/>
  <c r="AQ741" i="80"/>
  <c r="AQ740" i="80"/>
  <c r="AQ739" i="80"/>
  <c r="CF733" i="80"/>
  <c r="AL24" i="56" s="1"/>
  <c r="CE733" i="80"/>
  <c r="AK24" i="56" s="1"/>
  <c r="BX733" i="80"/>
  <c r="AD24" i="56" s="1"/>
  <c r="BH733" i="80"/>
  <c r="N24" i="56" s="1"/>
  <c r="BD733" i="80"/>
  <c r="J24" i="56" s="1"/>
  <c r="BC733" i="80"/>
  <c r="I24" i="56" s="1"/>
  <c r="AZ733" i="80"/>
  <c r="F24" i="56" s="1"/>
  <c r="AW733" i="80"/>
  <c r="C24" i="56" s="1"/>
  <c r="AV733" i="80"/>
  <c r="B24" i="56" s="1"/>
  <c r="AS710" i="80"/>
  <c r="AJ708" i="80"/>
  <c r="AI708" i="80"/>
  <c r="AH708" i="80"/>
  <c r="AH711" i="80" s="1"/>
  <c r="BQ681" i="80" s="1"/>
  <c r="W23" i="56" s="1"/>
  <c r="AG708" i="80"/>
  <c r="AF708" i="80"/>
  <c r="AE708" i="80"/>
  <c r="AE711" i="80" s="1"/>
  <c r="BO681" i="80" s="1"/>
  <c r="U23" i="56" s="1"/>
  <c r="AD708" i="80"/>
  <c r="AD711" i="80" s="1"/>
  <c r="BN681" i="80" s="1"/>
  <c r="T23" i="56" s="1"/>
  <c r="AC708" i="80"/>
  <c r="AB708" i="80"/>
  <c r="AA708" i="80"/>
  <c r="Z708" i="80"/>
  <c r="Y708" i="80"/>
  <c r="Y711" i="80" s="1"/>
  <c r="BJ681" i="80" s="1"/>
  <c r="P23" i="56" s="1"/>
  <c r="AJ707" i="80"/>
  <c r="AI707" i="80"/>
  <c r="AH707" i="80"/>
  <c r="AG707" i="80"/>
  <c r="CE681" i="80" s="1"/>
  <c r="AK23" i="56" s="1"/>
  <c r="AF707" i="80"/>
  <c r="CD681" i="80" s="1"/>
  <c r="AJ23" i="56" s="1"/>
  <c r="AE707" i="80"/>
  <c r="CC681" i="80" s="1"/>
  <c r="AI23" i="56" s="1"/>
  <c r="AD707" i="80"/>
  <c r="AC707" i="80"/>
  <c r="CA681" i="80" s="1"/>
  <c r="AG23" i="56" s="1"/>
  <c r="AQ706" i="80"/>
  <c r="AQ705" i="80"/>
  <c r="AQ704" i="80"/>
  <c r="AQ703" i="80"/>
  <c r="AQ702" i="80"/>
  <c r="AQ701" i="80"/>
  <c r="AQ700" i="80"/>
  <c r="AQ699" i="80"/>
  <c r="AQ698" i="80"/>
  <c r="AQ697" i="80"/>
  <c r="AQ696" i="80"/>
  <c r="AQ695" i="80"/>
  <c r="AQ694" i="80"/>
  <c r="AQ693" i="80"/>
  <c r="AQ692" i="80"/>
  <c r="AQ691" i="80"/>
  <c r="AQ690" i="80"/>
  <c r="AQ689" i="80"/>
  <c r="AQ688" i="80"/>
  <c r="AQ687" i="80"/>
  <c r="CH681" i="80"/>
  <c r="AN23" i="56" s="1"/>
  <c r="CG681" i="80"/>
  <c r="AM23" i="56" s="1"/>
  <c r="CF681" i="80"/>
  <c r="AL23" i="56" s="1"/>
  <c r="CB681" i="80"/>
  <c r="AH23" i="56" s="1"/>
  <c r="BW681" i="80"/>
  <c r="AC23" i="56" s="1"/>
  <c r="BI681" i="80"/>
  <c r="O23" i="56" s="1"/>
  <c r="BG681" i="80"/>
  <c r="M23" i="56" s="1"/>
  <c r="BE681" i="80"/>
  <c r="K23" i="56" s="1"/>
  <c r="BD681" i="80"/>
  <c r="J23" i="56" s="1"/>
  <c r="BA681" i="80"/>
  <c r="G23" i="56" s="1"/>
  <c r="AW681" i="80"/>
  <c r="C23" i="56" s="1"/>
  <c r="AV681" i="80"/>
  <c r="B23" i="56" s="1"/>
  <c r="AJ656" i="80"/>
  <c r="BI629" i="80" s="1"/>
  <c r="O22" i="56" s="1"/>
  <c r="AI656" i="80"/>
  <c r="AH656" i="80"/>
  <c r="AG656" i="80"/>
  <c r="AG659" i="80" s="1"/>
  <c r="AF656" i="80"/>
  <c r="BE629" i="80" s="1"/>
  <c r="K22" i="56" s="1"/>
  <c r="AE656" i="80"/>
  <c r="BD629" i="80" s="1"/>
  <c r="J22" i="56" s="1"/>
  <c r="AD656" i="80"/>
  <c r="AD659" i="80" s="1"/>
  <c r="BN629" i="80" s="1"/>
  <c r="T22" i="56" s="1"/>
  <c r="AC656" i="80"/>
  <c r="AC659" i="80" s="1"/>
  <c r="AB656" i="80"/>
  <c r="BA629" i="80" s="1"/>
  <c r="G22" i="56" s="1"/>
  <c r="AA656" i="80"/>
  <c r="Z656" i="80"/>
  <c r="Y656" i="80"/>
  <c r="Y659" i="80" s="1"/>
  <c r="AJ655" i="80"/>
  <c r="CH629" i="80" s="1"/>
  <c r="AN22" i="56" s="1"/>
  <c r="AI655" i="80"/>
  <c r="CG629" i="80" s="1"/>
  <c r="AM22" i="56" s="1"/>
  <c r="AH655" i="80"/>
  <c r="CF629" i="80" s="1"/>
  <c r="AL22" i="56" s="1"/>
  <c r="AG655" i="80"/>
  <c r="AF655" i="80"/>
  <c r="CD629" i="80" s="1"/>
  <c r="AJ22" i="56" s="1"/>
  <c r="AE655" i="80"/>
  <c r="CC629" i="80" s="1"/>
  <c r="AI22" i="56" s="1"/>
  <c r="AD655" i="80"/>
  <c r="AC655" i="80"/>
  <c r="CA629" i="80" s="1"/>
  <c r="AG22" i="56" s="1"/>
  <c r="AQ654" i="80"/>
  <c r="AQ653" i="80"/>
  <c r="AQ652" i="80"/>
  <c r="AQ651" i="80"/>
  <c r="AQ650" i="80"/>
  <c r="AQ649" i="80"/>
  <c r="AQ648" i="80"/>
  <c r="AQ647" i="80"/>
  <c r="AQ646" i="80"/>
  <c r="AQ645" i="80"/>
  <c r="AQ644" i="80"/>
  <c r="AQ643" i="80"/>
  <c r="AQ642" i="80"/>
  <c r="AQ641" i="80"/>
  <c r="AQ640" i="80"/>
  <c r="AQ639" i="80"/>
  <c r="AQ638" i="80"/>
  <c r="AQ637" i="80"/>
  <c r="AQ636" i="80"/>
  <c r="AQ635" i="80"/>
  <c r="CE629" i="80"/>
  <c r="AK22" i="56" s="1"/>
  <c r="CB629" i="80"/>
  <c r="AH22" i="56" s="1"/>
  <c r="BW629" i="80"/>
  <c r="AC22" i="56" s="1"/>
  <c r="BM629" i="80"/>
  <c r="S22" i="56" s="1"/>
  <c r="BF629" i="80"/>
  <c r="L22" i="56" s="1"/>
  <c r="BB629" i="80"/>
  <c r="H22" i="56" s="1"/>
  <c r="AY629" i="80"/>
  <c r="E22" i="56" s="1"/>
  <c r="AW629" i="80"/>
  <c r="C22" i="56" s="1"/>
  <c r="AV629" i="80"/>
  <c r="B22" i="56" s="1"/>
  <c r="AG607" i="80"/>
  <c r="AJ604" i="80"/>
  <c r="BI577" i="80" s="1"/>
  <c r="O21" i="56" s="1"/>
  <c r="AI604" i="80"/>
  <c r="AH604" i="80"/>
  <c r="AG604" i="80"/>
  <c r="AF604" i="80"/>
  <c r="BE577" i="80" s="1"/>
  <c r="K21" i="56" s="1"/>
  <c r="AE604" i="80"/>
  <c r="AD604" i="80"/>
  <c r="AD607" i="80" s="1"/>
  <c r="AC604" i="80"/>
  <c r="AC607" i="80" s="1"/>
  <c r="AB604" i="80"/>
  <c r="AA607" i="80" s="1"/>
  <c r="BL577" i="80" s="1"/>
  <c r="R21" i="56" s="1"/>
  <c r="AA604" i="80"/>
  <c r="Z604" i="80"/>
  <c r="Y604" i="80"/>
  <c r="BY577" i="80" s="1"/>
  <c r="AE21" i="56" s="1"/>
  <c r="AJ603" i="80"/>
  <c r="AI603" i="80"/>
  <c r="AH603" i="80"/>
  <c r="AG603" i="80"/>
  <c r="AF603" i="80"/>
  <c r="CD577" i="80" s="1"/>
  <c r="AJ21" i="56" s="1"/>
  <c r="AE603" i="80"/>
  <c r="CC577" i="80" s="1"/>
  <c r="AI21" i="56" s="1"/>
  <c r="AD603" i="80"/>
  <c r="CB577" i="80" s="1"/>
  <c r="AH21" i="56" s="1"/>
  <c r="AC603" i="80"/>
  <c r="CA577" i="80" s="1"/>
  <c r="AG21" i="56" s="1"/>
  <c r="AQ602" i="80"/>
  <c r="AQ601" i="80"/>
  <c r="AQ600" i="80"/>
  <c r="AQ599" i="80"/>
  <c r="AQ598" i="80"/>
  <c r="AQ597" i="80"/>
  <c r="AQ596" i="80"/>
  <c r="AQ595" i="80"/>
  <c r="AQ594" i="80"/>
  <c r="AQ593" i="80"/>
  <c r="AQ592" i="80"/>
  <c r="AQ591" i="80"/>
  <c r="AQ590" i="80"/>
  <c r="AQ589" i="80"/>
  <c r="AQ588" i="80"/>
  <c r="AQ587" i="80"/>
  <c r="AQ586" i="80"/>
  <c r="AQ585" i="80"/>
  <c r="AQ584" i="80"/>
  <c r="AQ583" i="80"/>
  <c r="CH577" i="80"/>
  <c r="AN21" i="56" s="1"/>
  <c r="CG577" i="80"/>
  <c r="AM21" i="56" s="1"/>
  <c r="CF577" i="80"/>
  <c r="AL21" i="56" s="1"/>
  <c r="CE577" i="80"/>
  <c r="AK21" i="56" s="1"/>
  <c r="BN577" i="80"/>
  <c r="T21" i="56" s="1"/>
  <c r="BM577" i="80"/>
  <c r="S21" i="56" s="1"/>
  <c r="BF577" i="80"/>
  <c r="L21" i="56" s="1"/>
  <c r="BD577" i="80"/>
  <c r="BB577" i="80"/>
  <c r="H21" i="56" s="1"/>
  <c r="BA577" i="80"/>
  <c r="G21" i="56" s="1"/>
  <c r="AW577" i="80"/>
  <c r="C21" i="56" s="1"/>
  <c r="AV577" i="80"/>
  <c r="AG555" i="80"/>
  <c r="BP525" i="80" s="1"/>
  <c r="V20" i="56" s="1"/>
  <c r="Z555" i="80"/>
  <c r="BK525" i="80" s="1"/>
  <c r="Q20" i="56" s="1"/>
  <c r="AQ554" i="80"/>
  <c r="AJ552" i="80"/>
  <c r="AI552" i="80"/>
  <c r="AH552" i="80"/>
  <c r="AH555" i="80" s="1"/>
  <c r="BQ525" i="80" s="1"/>
  <c r="W20" i="56" s="1"/>
  <c r="AG552" i="80"/>
  <c r="AF552" i="80"/>
  <c r="AE552" i="80"/>
  <c r="AE555" i="80" s="1"/>
  <c r="BO525" i="80" s="1"/>
  <c r="U20" i="56" s="1"/>
  <c r="AD552" i="80"/>
  <c r="AD555" i="80" s="1"/>
  <c r="BN525" i="80" s="1"/>
  <c r="T20" i="56" s="1"/>
  <c r="AC552" i="80"/>
  <c r="AB552" i="80"/>
  <c r="AA552" i="80"/>
  <c r="BX525" i="80" s="1"/>
  <c r="AD20" i="56" s="1"/>
  <c r="Z552" i="80"/>
  <c r="Y552" i="80"/>
  <c r="Y555" i="80" s="1"/>
  <c r="AJ551" i="80"/>
  <c r="CH525" i="80" s="1"/>
  <c r="AN20" i="56" s="1"/>
  <c r="AI551" i="80"/>
  <c r="CG525" i="80" s="1"/>
  <c r="AM20" i="56" s="1"/>
  <c r="AH551" i="80"/>
  <c r="CF525" i="80" s="1"/>
  <c r="AL20" i="56" s="1"/>
  <c r="AG551" i="80"/>
  <c r="CE525" i="80" s="1"/>
  <c r="AK20" i="56" s="1"/>
  <c r="AF551" i="80"/>
  <c r="AE551" i="80"/>
  <c r="CC525" i="80" s="1"/>
  <c r="AD551" i="80"/>
  <c r="CB525" i="80" s="1"/>
  <c r="AH20" i="56" s="1"/>
  <c r="AC551" i="80"/>
  <c r="CA525" i="80" s="1"/>
  <c r="AG20" i="56" s="1"/>
  <c r="AQ550" i="80"/>
  <c r="AQ549" i="80"/>
  <c r="AQ548" i="80"/>
  <c r="AQ547" i="80"/>
  <c r="AQ546" i="80"/>
  <c r="AQ545" i="80"/>
  <c r="AQ544" i="80"/>
  <c r="AQ543" i="80"/>
  <c r="AQ542" i="80"/>
  <c r="AQ541" i="80"/>
  <c r="AQ540" i="80"/>
  <c r="AQ539" i="80"/>
  <c r="AQ538" i="80"/>
  <c r="AQ537" i="80"/>
  <c r="AQ536" i="80"/>
  <c r="AQ535" i="80"/>
  <c r="AQ534" i="80"/>
  <c r="AQ533" i="80"/>
  <c r="AQ532" i="80"/>
  <c r="AQ531" i="80"/>
  <c r="CD525" i="80"/>
  <c r="AJ20" i="56" s="1"/>
  <c r="BI525" i="80"/>
  <c r="O20" i="56" s="1"/>
  <c r="BG525" i="80"/>
  <c r="M20" i="56" s="1"/>
  <c r="BF525" i="80"/>
  <c r="L20" i="56" s="1"/>
  <c r="BE525" i="80"/>
  <c r="K20" i="56" s="1"/>
  <c r="BA525" i="80"/>
  <c r="G20" i="56" s="1"/>
  <c r="AY525" i="80"/>
  <c r="E20" i="56" s="1"/>
  <c r="AX525" i="80"/>
  <c r="D20" i="56" s="1"/>
  <c r="AW525" i="80"/>
  <c r="AV525" i="80"/>
  <c r="B20" i="56" s="1"/>
  <c r="AJ500" i="80"/>
  <c r="AI500" i="80"/>
  <c r="AH500" i="80"/>
  <c r="AH503" i="80" s="1"/>
  <c r="BQ473" i="80" s="1"/>
  <c r="W19" i="56" s="1"/>
  <c r="AG500" i="80"/>
  <c r="AG503" i="80" s="1"/>
  <c r="AF500" i="80"/>
  <c r="BE473" i="80" s="1"/>
  <c r="K19" i="56" s="1"/>
  <c r="AE500" i="80"/>
  <c r="AD500" i="80"/>
  <c r="AD503" i="80" s="1"/>
  <c r="AC500" i="80"/>
  <c r="AB500" i="80"/>
  <c r="AA503" i="80" s="1"/>
  <c r="BL473" i="80" s="1"/>
  <c r="R19" i="56" s="1"/>
  <c r="AA500" i="80"/>
  <c r="AZ473" i="80" s="1"/>
  <c r="F19" i="56" s="1"/>
  <c r="Z500" i="80"/>
  <c r="Y500" i="80"/>
  <c r="AJ499" i="80"/>
  <c r="CH473" i="80" s="1"/>
  <c r="AN19" i="56" s="1"/>
  <c r="AI499" i="80"/>
  <c r="CG473" i="80" s="1"/>
  <c r="AM19" i="56" s="1"/>
  <c r="AH499" i="80"/>
  <c r="AG499" i="80"/>
  <c r="AF499" i="80"/>
  <c r="AE499" i="80"/>
  <c r="AD499" i="80"/>
  <c r="AC499" i="80"/>
  <c r="CA473" i="80" s="1"/>
  <c r="AG19" i="56" s="1"/>
  <c r="AQ498" i="80"/>
  <c r="AQ497" i="80"/>
  <c r="AQ496" i="80"/>
  <c r="AQ495" i="80"/>
  <c r="AQ494" i="80"/>
  <c r="AQ493" i="80"/>
  <c r="AQ492" i="80"/>
  <c r="AQ491" i="80"/>
  <c r="AQ490" i="80"/>
  <c r="AQ489" i="80"/>
  <c r="AQ488" i="80"/>
  <c r="AQ487" i="80"/>
  <c r="AQ486" i="80"/>
  <c r="AQ485" i="80"/>
  <c r="AQ484" i="80"/>
  <c r="AQ483" i="80"/>
  <c r="AQ482" i="80"/>
  <c r="AQ481" i="80"/>
  <c r="AQ480" i="80"/>
  <c r="AQ479" i="80"/>
  <c r="CF473" i="80"/>
  <c r="AL19" i="56" s="1"/>
  <c r="CE473" i="80"/>
  <c r="AK19" i="56" s="1"/>
  <c r="CD473" i="80"/>
  <c r="AJ19" i="56" s="1"/>
  <c r="CC473" i="80"/>
  <c r="AI19" i="56" s="1"/>
  <c r="CB473" i="80"/>
  <c r="AH19" i="56" s="1"/>
  <c r="BW473" i="80"/>
  <c r="AC19" i="56" s="1"/>
  <c r="BH473" i="80"/>
  <c r="N19" i="56" s="1"/>
  <c r="BG473" i="80"/>
  <c r="M19" i="56" s="1"/>
  <c r="BF473" i="80"/>
  <c r="L19" i="56" s="1"/>
  <c r="BD473" i="80"/>
  <c r="J19" i="56" s="1"/>
  <c r="BC473" i="80"/>
  <c r="I19" i="56" s="1"/>
  <c r="BB473" i="80"/>
  <c r="H19" i="56" s="1"/>
  <c r="AW473" i="80"/>
  <c r="C19" i="56" s="1"/>
  <c r="AV473" i="80"/>
  <c r="B19" i="56" s="1"/>
  <c r="AI451" i="80"/>
  <c r="BR421" i="80" s="1"/>
  <c r="X18" i="56" s="1"/>
  <c r="AJ448" i="80"/>
  <c r="BI421" i="80" s="1"/>
  <c r="O18" i="56" s="1"/>
  <c r="AI448" i="80"/>
  <c r="AH448" i="80"/>
  <c r="AG448" i="80"/>
  <c r="AG451" i="80" s="1"/>
  <c r="AF448" i="80"/>
  <c r="AE448" i="80"/>
  <c r="AD448" i="80"/>
  <c r="AD451" i="80" s="1"/>
  <c r="BN421" i="80" s="1"/>
  <c r="T18" i="56" s="1"/>
  <c r="AC448" i="80"/>
  <c r="BB421" i="80" s="1"/>
  <c r="H18" i="56" s="1"/>
  <c r="AB448" i="80"/>
  <c r="BA421" i="80" s="1"/>
  <c r="G18" i="56" s="1"/>
  <c r="AA448" i="80"/>
  <c r="Z448" i="80"/>
  <c r="Y448" i="80"/>
  <c r="AJ447" i="80"/>
  <c r="CH421" i="80" s="1"/>
  <c r="AN18" i="56" s="1"/>
  <c r="AI447" i="80"/>
  <c r="AH447" i="80"/>
  <c r="AG447" i="80"/>
  <c r="CE421" i="80" s="1"/>
  <c r="AK18" i="56" s="1"/>
  <c r="AF447" i="80"/>
  <c r="CD421" i="80" s="1"/>
  <c r="AJ18" i="56" s="1"/>
  <c r="AE447" i="80"/>
  <c r="CC421" i="80" s="1"/>
  <c r="AI18" i="56" s="1"/>
  <c r="AD447" i="80"/>
  <c r="CB421" i="80" s="1"/>
  <c r="AH18" i="56" s="1"/>
  <c r="AC447" i="80"/>
  <c r="AQ446" i="80"/>
  <c r="AQ445" i="80"/>
  <c r="AQ444" i="80"/>
  <c r="AQ443" i="80"/>
  <c r="AQ442" i="80"/>
  <c r="AQ441" i="80"/>
  <c r="AQ440" i="80"/>
  <c r="AQ439" i="80"/>
  <c r="AQ438" i="80"/>
  <c r="AQ437" i="80"/>
  <c r="AQ436" i="80"/>
  <c r="AQ435" i="80"/>
  <c r="AQ434" i="80"/>
  <c r="AQ433" i="80"/>
  <c r="AQ432" i="80"/>
  <c r="AQ431" i="80"/>
  <c r="AQ430" i="80"/>
  <c r="AQ429" i="80"/>
  <c r="AQ428" i="80"/>
  <c r="AQ427" i="80"/>
  <c r="CG421" i="80"/>
  <c r="AM18" i="56" s="1"/>
  <c r="CF421" i="80"/>
  <c r="AL18" i="56" s="1"/>
  <c r="CA421" i="80"/>
  <c r="AG18" i="56" s="1"/>
  <c r="BH421" i="80"/>
  <c r="N18" i="56" s="1"/>
  <c r="BE421" i="80"/>
  <c r="K18" i="56" s="1"/>
  <c r="BD421" i="80"/>
  <c r="J18" i="56" s="1"/>
  <c r="BC421" i="80"/>
  <c r="I18" i="56" s="1"/>
  <c r="AW421" i="80"/>
  <c r="C18" i="56" s="1"/>
  <c r="AV421" i="80"/>
  <c r="B18" i="56" s="1"/>
  <c r="AI399" i="80"/>
  <c r="BR369" i="80" s="1"/>
  <c r="X17" i="56" s="1"/>
  <c r="Y399" i="80"/>
  <c r="AJ396" i="80"/>
  <c r="AI396" i="80"/>
  <c r="AH396" i="80"/>
  <c r="AH399" i="80" s="1"/>
  <c r="BQ369" i="80" s="1"/>
  <c r="W17" i="56" s="1"/>
  <c r="AG396" i="80"/>
  <c r="AG399" i="80" s="1"/>
  <c r="AF396" i="80"/>
  <c r="BE369" i="80" s="1"/>
  <c r="K17" i="56" s="1"/>
  <c r="AE396" i="80"/>
  <c r="AD396" i="80"/>
  <c r="AD399" i="80" s="1"/>
  <c r="BN369" i="80" s="1"/>
  <c r="T17" i="56" s="1"/>
  <c r="AC396" i="80"/>
  <c r="AC399" i="80" s="1"/>
  <c r="AB396" i="80"/>
  <c r="BA369" i="80" s="1"/>
  <c r="G17" i="56" s="1"/>
  <c r="AA396" i="80"/>
  <c r="Z396" i="80"/>
  <c r="AY369" i="80" s="1"/>
  <c r="E17" i="56" s="1"/>
  <c r="Y396" i="80"/>
  <c r="AJ395" i="80"/>
  <c r="AI395" i="80"/>
  <c r="CG369" i="80" s="1"/>
  <c r="AM17" i="56" s="1"/>
  <c r="AH395" i="80"/>
  <c r="CF369" i="80" s="1"/>
  <c r="AL17" i="56" s="1"/>
  <c r="AG395" i="80"/>
  <c r="CE369" i="80" s="1"/>
  <c r="AK17" i="56" s="1"/>
  <c r="AF395" i="80"/>
  <c r="CD369" i="80" s="1"/>
  <c r="AJ17" i="56" s="1"/>
  <c r="AE395" i="80"/>
  <c r="AD395" i="80"/>
  <c r="CB369" i="80" s="1"/>
  <c r="AH17" i="56" s="1"/>
  <c r="AC395" i="80"/>
  <c r="CA369" i="80" s="1"/>
  <c r="AG17" i="56" s="1"/>
  <c r="AQ394" i="80"/>
  <c r="AQ393" i="80"/>
  <c r="AQ392" i="80"/>
  <c r="AQ391" i="80"/>
  <c r="AQ390" i="80"/>
  <c r="AQ389" i="80"/>
  <c r="AQ388" i="80"/>
  <c r="AQ387" i="80"/>
  <c r="AQ386" i="80"/>
  <c r="AQ385" i="80"/>
  <c r="AQ384" i="80"/>
  <c r="AQ383" i="80"/>
  <c r="AQ382" i="80"/>
  <c r="AQ381" i="80"/>
  <c r="AQ380" i="80"/>
  <c r="AQ379" i="80"/>
  <c r="AQ378" i="80"/>
  <c r="AQ377" i="80"/>
  <c r="AQ376" i="80"/>
  <c r="AQ375" i="80"/>
  <c r="CH369" i="80"/>
  <c r="AN17" i="56" s="1"/>
  <c r="CC369" i="80"/>
  <c r="AI17" i="56" s="1"/>
  <c r="BW369" i="80"/>
  <c r="AC17" i="56" s="1"/>
  <c r="BI369" i="80"/>
  <c r="O17" i="56" s="1"/>
  <c r="BH369" i="80"/>
  <c r="BF369" i="80"/>
  <c r="L17" i="56" s="1"/>
  <c r="BD369" i="80"/>
  <c r="J17" i="56" s="1"/>
  <c r="AZ369" i="80"/>
  <c r="AW369" i="80"/>
  <c r="C17" i="56" s="1"/>
  <c r="AV369" i="80"/>
  <c r="B17" i="56" s="1"/>
  <c r="AJ344" i="80"/>
  <c r="AI344" i="80"/>
  <c r="AH344" i="80"/>
  <c r="BG317" i="80" s="1"/>
  <c r="M16" i="56" s="1"/>
  <c r="AG344" i="80"/>
  <c r="AG347" i="80" s="1"/>
  <c r="BP317" i="80" s="1"/>
  <c r="V16" i="56" s="1"/>
  <c r="AF344" i="80"/>
  <c r="BE317" i="80" s="1"/>
  <c r="K16" i="56" s="1"/>
  <c r="AE344" i="80"/>
  <c r="BD317" i="80" s="1"/>
  <c r="J16" i="56" s="1"/>
  <c r="AD344" i="80"/>
  <c r="AD347" i="80" s="1"/>
  <c r="AC344" i="80"/>
  <c r="AC347" i="80" s="1"/>
  <c r="AB344" i="80"/>
  <c r="BA317" i="80" s="1"/>
  <c r="G16" i="56" s="1"/>
  <c r="AA344" i="80"/>
  <c r="Z344" i="80"/>
  <c r="Y344" i="80"/>
  <c r="AJ343" i="80"/>
  <c r="AI343" i="80"/>
  <c r="CG317" i="80" s="1"/>
  <c r="AH343" i="80"/>
  <c r="CF317" i="80" s="1"/>
  <c r="AL16" i="56" s="1"/>
  <c r="AG343" i="80"/>
  <c r="AF343" i="80"/>
  <c r="CD317" i="80" s="1"/>
  <c r="AJ16" i="56" s="1"/>
  <c r="AE343" i="80"/>
  <c r="AD343" i="80"/>
  <c r="CB317" i="80" s="1"/>
  <c r="AH16" i="56" s="1"/>
  <c r="AC343" i="80"/>
  <c r="CA317" i="80" s="1"/>
  <c r="AG16" i="56" s="1"/>
  <c r="AQ342" i="80"/>
  <c r="AQ341" i="80"/>
  <c r="AQ340" i="80"/>
  <c r="AQ339" i="80"/>
  <c r="AQ338" i="80"/>
  <c r="AQ337" i="80"/>
  <c r="AQ336" i="80"/>
  <c r="AQ335" i="80"/>
  <c r="AQ334" i="80"/>
  <c r="AQ333" i="80"/>
  <c r="AQ332" i="80"/>
  <c r="AQ331" i="80"/>
  <c r="AQ330" i="80"/>
  <c r="AQ329" i="80"/>
  <c r="AQ328" i="80"/>
  <c r="AQ327" i="80"/>
  <c r="AQ326" i="80"/>
  <c r="AQ325" i="80"/>
  <c r="AQ324" i="80"/>
  <c r="AQ323" i="80"/>
  <c r="CH317" i="80"/>
  <c r="AN16" i="56" s="1"/>
  <c r="CE317" i="80"/>
  <c r="AK16" i="56" s="1"/>
  <c r="CC317" i="80"/>
  <c r="AI16" i="56" s="1"/>
  <c r="BY317" i="80"/>
  <c r="AE16" i="56" s="1"/>
  <c r="BI317" i="80"/>
  <c r="O16" i="56" s="1"/>
  <c r="BF317" i="80"/>
  <c r="L16" i="56" s="1"/>
  <c r="BB317" i="80"/>
  <c r="H16" i="56" s="1"/>
  <c r="AW317" i="80"/>
  <c r="C16" i="56" s="1"/>
  <c r="AV317" i="80"/>
  <c r="B16" i="56" s="1"/>
  <c r="AH295" i="80"/>
  <c r="BQ265" i="80" s="1"/>
  <c r="W15" i="56" s="1"/>
  <c r="AJ292" i="80"/>
  <c r="BI265" i="80" s="1"/>
  <c r="O15" i="56" s="1"/>
  <c r="AI292" i="80"/>
  <c r="AI295" i="80" s="1"/>
  <c r="BR265" i="80" s="1"/>
  <c r="X15" i="56" s="1"/>
  <c r="AH292" i="80"/>
  <c r="AG292" i="80"/>
  <c r="AF292" i="80"/>
  <c r="BE265" i="80" s="1"/>
  <c r="K15" i="56" s="1"/>
  <c r="AE292" i="80"/>
  <c r="AD292" i="80"/>
  <c r="AD295" i="80" s="1"/>
  <c r="AC292" i="80"/>
  <c r="AB292" i="80"/>
  <c r="BA265" i="80" s="1"/>
  <c r="G15" i="56" s="1"/>
  <c r="AA292" i="80"/>
  <c r="BX265" i="80" s="1"/>
  <c r="AD15" i="56" s="1"/>
  <c r="Z292" i="80"/>
  <c r="Z295" i="80" s="1"/>
  <c r="BK265" i="80" s="1"/>
  <c r="Q15" i="56" s="1"/>
  <c r="Y292" i="80"/>
  <c r="AQ294" i="80" s="1"/>
  <c r="AJ291" i="80"/>
  <c r="AI291" i="80"/>
  <c r="CG265" i="80" s="1"/>
  <c r="AM15" i="56" s="1"/>
  <c r="AH291" i="80"/>
  <c r="CF265" i="80" s="1"/>
  <c r="AL15" i="56" s="1"/>
  <c r="AG291" i="80"/>
  <c r="CE265" i="80" s="1"/>
  <c r="AK15" i="56" s="1"/>
  <c r="AF291" i="80"/>
  <c r="CD265" i="80" s="1"/>
  <c r="AJ15" i="56" s="1"/>
  <c r="AE291" i="80"/>
  <c r="CC265" i="80" s="1"/>
  <c r="AD291" i="80"/>
  <c r="CB265" i="80" s="1"/>
  <c r="AH15" i="56" s="1"/>
  <c r="AC291" i="80"/>
  <c r="CA265" i="80" s="1"/>
  <c r="AG15" i="56" s="1"/>
  <c r="AQ290" i="80"/>
  <c r="AQ289" i="80"/>
  <c r="AQ288" i="80"/>
  <c r="AQ287" i="80"/>
  <c r="AQ286" i="80"/>
  <c r="AQ285" i="80"/>
  <c r="AQ284" i="80"/>
  <c r="AQ283" i="80"/>
  <c r="AQ282" i="80"/>
  <c r="AQ281" i="80"/>
  <c r="AQ280" i="80"/>
  <c r="AQ279" i="80"/>
  <c r="AQ278" i="80"/>
  <c r="AQ277" i="80"/>
  <c r="AQ276" i="80"/>
  <c r="AQ275" i="80"/>
  <c r="AQ274" i="80"/>
  <c r="AQ273" i="80"/>
  <c r="AQ272" i="80"/>
  <c r="AQ271" i="80"/>
  <c r="CH265" i="80"/>
  <c r="AN15" i="56" s="1"/>
  <c r="BH265" i="80"/>
  <c r="N15" i="56" s="1"/>
  <c r="BG265" i="80"/>
  <c r="M15" i="56" s="1"/>
  <c r="BC265" i="80"/>
  <c r="I15" i="56" s="1"/>
  <c r="AZ265" i="80"/>
  <c r="F15" i="56" s="1"/>
  <c r="AY265" i="80"/>
  <c r="E15" i="56" s="1"/>
  <c r="AW265" i="80"/>
  <c r="C15" i="56" s="1"/>
  <c r="AV265" i="80"/>
  <c r="B15" i="56" s="1"/>
  <c r="AJ240" i="80"/>
  <c r="AI240" i="80"/>
  <c r="AI243" i="80" s="1"/>
  <c r="BR213" i="80" s="1"/>
  <c r="X14" i="56" s="1"/>
  <c r="AH240" i="80"/>
  <c r="BG213" i="80" s="1"/>
  <c r="M14" i="56" s="1"/>
  <c r="AG240" i="80"/>
  <c r="AG243" i="80" s="1"/>
  <c r="AF240" i="80"/>
  <c r="AE240" i="80"/>
  <c r="AD240" i="80"/>
  <c r="AD243" i="80" s="1"/>
  <c r="BN213" i="80" s="1"/>
  <c r="T14" i="56" s="1"/>
  <c r="AC240" i="80"/>
  <c r="AB240" i="80"/>
  <c r="BA213" i="80" s="1"/>
  <c r="G14" i="56" s="1"/>
  <c r="AA240" i="80"/>
  <c r="AZ213" i="80" s="1"/>
  <c r="F14" i="56" s="1"/>
  <c r="Z240" i="80"/>
  <c r="Y240" i="80"/>
  <c r="AJ239" i="80"/>
  <c r="AI239" i="80"/>
  <c r="AH239" i="80"/>
  <c r="CF213" i="80" s="1"/>
  <c r="AL14" i="56" s="1"/>
  <c r="AG239" i="80"/>
  <c r="AF239" i="80"/>
  <c r="CD213" i="80" s="1"/>
  <c r="AJ14" i="56" s="1"/>
  <c r="AE239" i="80"/>
  <c r="CC213" i="80" s="1"/>
  <c r="AI14" i="56" s="1"/>
  <c r="AD239" i="80"/>
  <c r="CB213" i="80" s="1"/>
  <c r="AH14" i="56" s="1"/>
  <c r="AC239" i="80"/>
  <c r="CA213" i="80" s="1"/>
  <c r="AG14" i="56" s="1"/>
  <c r="AQ238" i="80"/>
  <c r="AQ237" i="80"/>
  <c r="AQ236" i="80"/>
  <c r="AQ235" i="80"/>
  <c r="AQ234" i="80"/>
  <c r="AQ233" i="80"/>
  <c r="AQ232" i="80"/>
  <c r="AQ231" i="80"/>
  <c r="AQ230" i="80"/>
  <c r="AQ229" i="80"/>
  <c r="AQ228" i="80"/>
  <c r="AQ227" i="80"/>
  <c r="AQ226" i="80"/>
  <c r="AQ225" i="80"/>
  <c r="AQ224" i="80"/>
  <c r="AQ223" i="80"/>
  <c r="AQ222" i="80"/>
  <c r="AQ221" i="80"/>
  <c r="AQ220" i="80"/>
  <c r="AQ219" i="80"/>
  <c r="CH213" i="80"/>
  <c r="AN14" i="56" s="1"/>
  <c r="CG213" i="80"/>
  <c r="AM14" i="56" s="1"/>
  <c r="CE213" i="80"/>
  <c r="AK14" i="56" s="1"/>
  <c r="BI213" i="80"/>
  <c r="O14" i="56" s="1"/>
  <c r="BE213" i="80"/>
  <c r="K14" i="56" s="1"/>
  <c r="BD213" i="80"/>
  <c r="J14" i="56" s="1"/>
  <c r="AW213" i="80"/>
  <c r="C14" i="56" s="1"/>
  <c r="AV213" i="80"/>
  <c r="B14" i="56" s="1"/>
  <c r="AJ188" i="80"/>
  <c r="AI188" i="80"/>
  <c r="AH188" i="80"/>
  <c r="AH191" i="80" s="1"/>
  <c r="BQ161" i="80" s="1"/>
  <c r="W13" i="56" s="1"/>
  <c r="AG188" i="80"/>
  <c r="AF188" i="80"/>
  <c r="BE161" i="80" s="1"/>
  <c r="K13" i="56" s="1"/>
  <c r="AE188" i="80"/>
  <c r="AD188" i="80"/>
  <c r="BC161" i="80" s="1"/>
  <c r="I13" i="56" s="1"/>
  <c r="AC188" i="80"/>
  <c r="AC191" i="80" s="1"/>
  <c r="AB188" i="80"/>
  <c r="AA188" i="80"/>
  <c r="Z188" i="80"/>
  <c r="BX161" i="80" s="1"/>
  <c r="AD13" i="56" s="1"/>
  <c r="Y188" i="80"/>
  <c r="AJ187" i="80"/>
  <c r="CH161" i="80" s="1"/>
  <c r="AN13" i="56" s="1"/>
  <c r="AI187" i="80"/>
  <c r="AH187" i="80"/>
  <c r="CF161" i="80" s="1"/>
  <c r="AL13" i="56" s="1"/>
  <c r="AG187" i="80"/>
  <c r="AF187" i="80"/>
  <c r="CD161" i="80" s="1"/>
  <c r="AJ13" i="56" s="1"/>
  <c r="AE187" i="80"/>
  <c r="CC161" i="80" s="1"/>
  <c r="AI13" i="56" s="1"/>
  <c r="AD187" i="80"/>
  <c r="CB161" i="80" s="1"/>
  <c r="AH13" i="56" s="1"/>
  <c r="AC187" i="80"/>
  <c r="CA161" i="80" s="1"/>
  <c r="AG13" i="56" s="1"/>
  <c r="AQ186" i="80"/>
  <c r="AQ185" i="80"/>
  <c r="AQ184" i="80"/>
  <c r="AQ183" i="80"/>
  <c r="AQ182" i="80"/>
  <c r="AQ181" i="80"/>
  <c r="AQ180" i="80"/>
  <c r="AQ179" i="80"/>
  <c r="AQ178" i="80"/>
  <c r="AQ177" i="80"/>
  <c r="AQ176" i="80"/>
  <c r="AQ175" i="80"/>
  <c r="AQ174" i="80"/>
  <c r="AQ173" i="80"/>
  <c r="AQ172" i="80"/>
  <c r="AQ171" i="80"/>
  <c r="AQ170" i="80"/>
  <c r="AQ169" i="80"/>
  <c r="AQ168" i="80"/>
  <c r="AQ167" i="80"/>
  <c r="CG161" i="80"/>
  <c r="CE161" i="80"/>
  <c r="AK13" i="56" s="1"/>
  <c r="BW161" i="80"/>
  <c r="AC13" i="56" s="1"/>
  <c r="BH161" i="80"/>
  <c r="N13" i="56" s="1"/>
  <c r="BD161" i="80"/>
  <c r="J13" i="56" s="1"/>
  <c r="BB161" i="80"/>
  <c r="H13" i="56" s="1"/>
  <c r="BA161" i="80"/>
  <c r="AZ161" i="80"/>
  <c r="F13" i="56" s="1"/>
  <c r="AW161" i="80"/>
  <c r="C13" i="56" s="1"/>
  <c r="AV161" i="80"/>
  <c r="B13" i="56" s="1"/>
  <c r="Z139" i="80"/>
  <c r="BK109" i="80" s="1"/>
  <c r="Q12" i="56" s="1"/>
  <c r="AJ136" i="80"/>
  <c r="AI136" i="80"/>
  <c r="AI139" i="80" s="1"/>
  <c r="BR109" i="80" s="1"/>
  <c r="X12" i="56" s="1"/>
  <c r="AH136" i="80"/>
  <c r="AH139" i="80" s="1"/>
  <c r="BQ109" i="80" s="1"/>
  <c r="W12" i="56" s="1"/>
  <c r="AG136" i="80"/>
  <c r="AG139" i="80" s="1"/>
  <c r="BP109" i="80" s="1"/>
  <c r="V12" i="56" s="1"/>
  <c r="AF136" i="80"/>
  <c r="BE109" i="80" s="1"/>
  <c r="K12" i="56" s="1"/>
  <c r="AE136" i="80"/>
  <c r="AD136" i="80"/>
  <c r="AD139" i="80" s="1"/>
  <c r="BN109" i="80" s="1"/>
  <c r="T12" i="56" s="1"/>
  <c r="AC136" i="80"/>
  <c r="AC139" i="80" s="1"/>
  <c r="AB136" i="80"/>
  <c r="AA136" i="80"/>
  <c r="BX109" i="80" s="1"/>
  <c r="AD12" i="56" s="1"/>
  <c r="Z136" i="80"/>
  <c r="Y136" i="80"/>
  <c r="BW109" i="80" s="1"/>
  <c r="AC12" i="56" s="1"/>
  <c r="AJ135" i="80"/>
  <c r="CH109" i="80" s="1"/>
  <c r="AN12" i="56" s="1"/>
  <c r="AI135" i="80"/>
  <c r="CG109" i="80" s="1"/>
  <c r="AM12" i="56" s="1"/>
  <c r="AH135" i="80"/>
  <c r="AG135" i="80"/>
  <c r="AF135" i="80"/>
  <c r="AE135" i="80"/>
  <c r="CC109" i="80" s="1"/>
  <c r="AI12" i="56" s="1"/>
  <c r="AD135" i="80"/>
  <c r="CB109" i="80" s="1"/>
  <c r="AH12" i="56" s="1"/>
  <c r="AC135" i="80"/>
  <c r="CA109" i="80" s="1"/>
  <c r="AG12" i="56" s="1"/>
  <c r="AQ134" i="80"/>
  <c r="AQ133" i="80"/>
  <c r="AQ132" i="80"/>
  <c r="AQ131" i="80"/>
  <c r="AQ130" i="80"/>
  <c r="AQ129" i="80"/>
  <c r="AQ128" i="80"/>
  <c r="AQ127" i="80"/>
  <c r="AQ126" i="80"/>
  <c r="AQ125" i="80"/>
  <c r="AQ124" i="80"/>
  <c r="AQ123" i="80"/>
  <c r="AQ122" i="80"/>
  <c r="AQ121" i="80"/>
  <c r="AQ120" i="80"/>
  <c r="AQ119" i="80"/>
  <c r="AQ118" i="80"/>
  <c r="AQ117" i="80"/>
  <c r="AQ116" i="80"/>
  <c r="AQ115" i="80"/>
  <c r="CF109" i="80"/>
  <c r="AL12" i="56" s="1"/>
  <c r="CE109" i="80"/>
  <c r="AK12" i="56" s="1"/>
  <c r="CD109" i="80"/>
  <c r="AJ12" i="56" s="1"/>
  <c r="BI109" i="80"/>
  <c r="O12" i="56" s="1"/>
  <c r="BG109" i="80"/>
  <c r="M12" i="56" s="1"/>
  <c r="BB109" i="80"/>
  <c r="H12" i="56" s="1"/>
  <c r="BA109" i="80"/>
  <c r="G12" i="56" s="1"/>
  <c r="AY109" i="80"/>
  <c r="E12" i="56" s="1"/>
  <c r="AW109" i="80"/>
  <c r="C12" i="56" s="1"/>
  <c r="AV109" i="80"/>
  <c r="B12" i="56" s="1"/>
  <c r="AH87" i="80"/>
  <c r="AJ84" i="80"/>
  <c r="AI84" i="80"/>
  <c r="AI87" i="80" s="1"/>
  <c r="BR57" i="80" s="1"/>
  <c r="X11" i="56" s="1"/>
  <c r="AH84" i="80"/>
  <c r="AG84" i="80"/>
  <c r="AG87" i="80" s="1"/>
  <c r="AF84" i="80"/>
  <c r="BE57" i="80" s="1"/>
  <c r="K11" i="56" s="1"/>
  <c r="AE84" i="80"/>
  <c r="AD84" i="80"/>
  <c r="AD87" i="80" s="1"/>
  <c r="AC84" i="80"/>
  <c r="AB84" i="80"/>
  <c r="AA84" i="80"/>
  <c r="AS86" i="80" s="1"/>
  <c r="Z84" i="80"/>
  <c r="Z87" i="80" s="1"/>
  <c r="BK57" i="80" s="1"/>
  <c r="Q11" i="56" s="1"/>
  <c r="Y84" i="80"/>
  <c r="Y85" i="80" s="1"/>
  <c r="AJ83" i="80"/>
  <c r="CH57" i="80" s="1"/>
  <c r="AN11" i="56" s="1"/>
  <c r="AI83" i="80"/>
  <c r="AH83" i="80"/>
  <c r="AG83" i="80"/>
  <c r="AF83" i="80"/>
  <c r="AE83" i="80"/>
  <c r="AD83" i="80"/>
  <c r="CB57" i="80" s="1"/>
  <c r="AH11" i="56" s="1"/>
  <c r="AC83" i="80"/>
  <c r="CA57" i="80" s="1"/>
  <c r="AG11" i="56" s="1"/>
  <c r="AQ82" i="80"/>
  <c r="AQ81" i="80"/>
  <c r="AQ80" i="80"/>
  <c r="AQ79" i="80"/>
  <c r="AQ78" i="80"/>
  <c r="AQ77" i="80"/>
  <c r="AQ76" i="80"/>
  <c r="AQ75" i="80"/>
  <c r="AQ74" i="80"/>
  <c r="AQ73" i="80"/>
  <c r="AQ72" i="80"/>
  <c r="AQ71" i="80"/>
  <c r="AQ70" i="80"/>
  <c r="AQ69" i="80"/>
  <c r="AQ68" i="80"/>
  <c r="AQ67" i="80"/>
  <c r="AQ66" i="80"/>
  <c r="AQ65" i="80"/>
  <c r="AQ64" i="80"/>
  <c r="AQ63" i="80"/>
  <c r="CG57" i="80"/>
  <c r="AM11" i="56" s="1"/>
  <c r="CF57" i="80"/>
  <c r="AL11" i="56" s="1"/>
  <c r="CE57" i="80"/>
  <c r="AK11" i="56" s="1"/>
  <c r="CD57" i="80"/>
  <c r="AJ11" i="56" s="1"/>
  <c r="CC57" i="80"/>
  <c r="AI11" i="56" s="1"/>
  <c r="BQ57" i="80"/>
  <c r="W11" i="56" s="1"/>
  <c r="BG57" i="80"/>
  <c r="M11" i="56" s="1"/>
  <c r="BF57" i="80"/>
  <c r="L11" i="56" s="1"/>
  <c r="BD57" i="80"/>
  <c r="J11" i="56" s="1"/>
  <c r="AY57" i="80"/>
  <c r="E11" i="56" s="1"/>
  <c r="AW57" i="80"/>
  <c r="C11" i="56" s="1"/>
  <c r="AV57" i="80"/>
  <c r="B11" i="56" s="1"/>
  <c r="AR451" i="80" l="1"/>
  <c r="AY421" i="80"/>
  <c r="E18" i="56" s="1"/>
  <c r="AH451" i="80"/>
  <c r="BQ421" i="80" s="1"/>
  <c r="W18" i="56" s="1"/>
  <c r="BG421" i="80"/>
  <c r="M18" i="56" s="1"/>
  <c r="AA711" i="80"/>
  <c r="BL681" i="80" s="1"/>
  <c r="R23" i="56" s="1"/>
  <c r="AZ681" i="80"/>
  <c r="F23" i="56" s="1"/>
  <c r="BH681" i="80"/>
  <c r="N23" i="56" s="1"/>
  <c r="AI711" i="80"/>
  <c r="BR681" i="80" s="1"/>
  <c r="X23" i="56" s="1"/>
  <c r="AC815" i="80"/>
  <c r="BB785" i="80"/>
  <c r="H25" i="56" s="1"/>
  <c r="BX941" i="80"/>
  <c r="AD28" i="56" s="1"/>
  <c r="AY941" i="80"/>
  <c r="E28" i="56" s="1"/>
  <c r="AH971" i="80"/>
  <c r="BQ941" i="80" s="1"/>
  <c r="W28" i="56" s="1"/>
  <c r="BG941" i="80"/>
  <c r="M28" i="56" s="1"/>
  <c r="Y189" i="80"/>
  <c r="Y191" i="80"/>
  <c r="BJ161" i="80" s="1"/>
  <c r="P13" i="56" s="1"/>
  <c r="AG191" i="80"/>
  <c r="BF161" i="80"/>
  <c r="L13" i="56" s="1"/>
  <c r="BC213" i="80"/>
  <c r="I14" i="56" s="1"/>
  <c r="BX213" i="80"/>
  <c r="AD14" i="56" s="1"/>
  <c r="AC295" i="80"/>
  <c r="BB265" i="80"/>
  <c r="H15" i="56" s="1"/>
  <c r="Z347" i="80"/>
  <c r="BK317" i="80" s="1"/>
  <c r="Q16" i="56" s="1"/>
  <c r="AY317" i="80"/>
  <c r="E16" i="56" s="1"/>
  <c r="Z607" i="80"/>
  <c r="BK577" i="80" s="1"/>
  <c r="Q21" i="56" s="1"/>
  <c r="BZ577" i="80"/>
  <c r="AF21" i="56" s="1"/>
  <c r="AY577" i="80"/>
  <c r="E21" i="56" s="1"/>
  <c r="BX577" i="80"/>
  <c r="AD21" i="56" s="1"/>
  <c r="AH607" i="80"/>
  <c r="BQ577" i="80" s="1"/>
  <c r="W21" i="56" s="1"/>
  <c r="BG577" i="80"/>
  <c r="M21" i="56" s="1"/>
  <c r="AR763" i="80"/>
  <c r="AY733" i="80"/>
  <c r="E24" i="56" s="1"/>
  <c r="AH763" i="80"/>
  <c r="BQ733" i="80" s="1"/>
  <c r="W24" i="56" s="1"/>
  <c r="BG733" i="80"/>
  <c r="M24" i="56" s="1"/>
  <c r="AG865" i="80"/>
  <c r="Z659" i="80"/>
  <c r="BK629" i="80" s="1"/>
  <c r="Q22" i="56" s="1"/>
  <c r="BY629" i="80"/>
  <c r="AE22" i="56" s="1"/>
  <c r="AH659" i="80"/>
  <c r="BQ629" i="80" s="1"/>
  <c r="W22" i="56" s="1"/>
  <c r="BG629" i="80"/>
  <c r="M22" i="56" s="1"/>
  <c r="BH785" i="80"/>
  <c r="N25" i="56" s="1"/>
  <c r="AI1179" i="80"/>
  <c r="BR1149" i="80" s="1"/>
  <c r="X32" i="56" s="1"/>
  <c r="AS711" i="80"/>
  <c r="AE295" i="80"/>
  <c r="BO265" i="80" s="1"/>
  <c r="U15" i="56" s="1"/>
  <c r="BD265" i="80"/>
  <c r="J15" i="56" s="1"/>
  <c r="BZ57" i="80"/>
  <c r="AF11" i="56" s="1"/>
  <c r="AG85" i="80"/>
  <c r="BI161" i="80"/>
  <c r="O13" i="56" s="1"/>
  <c r="AI191" i="80"/>
  <c r="BR161" i="80" s="1"/>
  <c r="X13" i="56" s="1"/>
  <c r="BH213" i="80"/>
  <c r="N14" i="56" s="1"/>
  <c r="AH243" i="80"/>
  <c r="BQ213" i="80" s="1"/>
  <c r="W14" i="56" s="1"/>
  <c r="AH347" i="80"/>
  <c r="BQ317" i="80" s="1"/>
  <c r="W16" i="56" s="1"/>
  <c r="AC553" i="80"/>
  <c r="BB525" i="80"/>
  <c r="H20" i="56" s="1"/>
  <c r="BY785" i="80"/>
  <c r="AE25" i="56" s="1"/>
  <c r="AQ866" i="80"/>
  <c r="Z867" i="80"/>
  <c r="BK837" i="80" s="1"/>
  <c r="Q26" i="56" s="1"/>
  <c r="AC1075" i="80"/>
  <c r="BB1045" i="80"/>
  <c r="H30" i="56" s="1"/>
  <c r="AZ57" i="80"/>
  <c r="F11" i="56" s="1"/>
  <c r="BW57" i="80"/>
  <c r="AC11" i="56" s="1"/>
  <c r="AQ86" i="80"/>
  <c r="AQ295" i="80"/>
  <c r="AG293" i="80"/>
  <c r="BF265" i="80"/>
  <c r="L15" i="56" s="1"/>
  <c r="AG295" i="80"/>
  <c r="BP265" i="80" s="1"/>
  <c r="V15" i="56" s="1"/>
  <c r="AE919" i="80"/>
  <c r="BO889" i="80" s="1"/>
  <c r="U27" i="56" s="1"/>
  <c r="BD889" i="80"/>
  <c r="J27" i="56" s="1"/>
  <c r="AX57" i="80"/>
  <c r="D11" i="56" s="1"/>
  <c r="BH57" i="80"/>
  <c r="N11" i="56" s="1"/>
  <c r="Y139" i="80"/>
  <c r="BJ109" i="80" s="1"/>
  <c r="P12" i="56" s="1"/>
  <c r="AX109" i="80"/>
  <c r="D12" i="56" s="1"/>
  <c r="AC85" i="80"/>
  <c r="BX57" i="80"/>
  <c r="AD11" i="56" s="1"/>
  <c r="BW265" i="80"/>
  <c r="AC15" i="56" s="1"/>
  <c r="AS814" i="80"/>
  <c r="AS815" i="80" s="1"/>
  <c r="BZ785" i="80"/>
  <c r="AF25" i="56" s="1"/>
  <c r="AZ785" i="80"/>
  <c r="F25" i="56" s="1"/>
  <c r="AG1125" i="80"/>
  <c r="BG1097" i="80"/>
  <c r="M31" i="56" s="1"/>
  <c r="AD1179" i="80"/>
  <c r="BN1149" i="80" s="1"/>
  <c r="T32" i="56" s="1"/>
  <c r="BC1149" i="80"/>
  <c r="I32" i="56" s="1"/>
  <c r="AA243" i="80"/>
  <c r="BL213" i="80" s="1"/>
  <c r="R14" i="56" s="1"/>
  <c r="AS242" i="80"/>
  <c r="AS243" i="80" s="1"/>
  <c r="AC711" i="80"/>
  <c r="AC712" i="80" s="1"/>
  <c r="BT681" i="80" s="1"/>
  <c r="Z23" i="56" s="1"/>
  <c r="BB681" i="80"/>
  <c r="H23" i="56" s="1"/>
  <c r="BB57" i="80"/>
  <c r="H11" i="56" s="1"/>
  <c r="BF109" i="80"/>
  <c r="L12" i="56" s="1"/>
  <c r="BC57" i="80"/>
  <c r="I11" i="56" s="1"/>
  <c r="AE87" i="80"/>
  <c r="BO57" i="80" s="1"/>
  <c r="U11" i="56" s="1"/>
  <c r="AY213" i="80"/>
  <c r="E14" i="56" s="1"/>
  <c r="AX265" i="80"/>
  <c r="D15" i="56" s="1"/>
  <c r="BX421" i="80"/>
  <c r="AD18" i="56" s="1"/>
  <c r="Z503" i="80"/>
  <c r="BK473" i="80" s="1"/>
  <c r="Q19" i="56" s="1"/>
  <c r="BX473" i="80"/>
  <c r="AD19" i="56" s="1"/>
  <c r="AY473" i="80"/>
  <c r="E19" i="56" s="1"/>
  <c r="BX681" i="80"/>
  <c r="AD23" i="56" s="1"/>
  <c r="Y345" i="80"/>
  <c r="BZ421" i="80"/>
  <c r="AF18" i="56" s="1"/>
  <c r="Y501" i="80"/>
  <c r="AS606" i="80"/>
  <c r="AS607" i="80" s="1"/>
  <c r="AG605" i="80"/>
  <c r="AA815" i="80"/>
  <c r="BL785" i="80" s="1"/>
  <c r="R25" i="56" s="1"/>
  <c r="Y865" i="80"/>
  <c r="AA971" i="80"/>
  <c r="BL941" i="80" s="1"/>
  <c r="R28" i="56" s="1"/>
  <c r="AI971" i="80"/>
  <c r="BR941" i="80" s="1"/>
  <c r="X28" i="56" s="1"/>
  <c r="AE1023" i="80"/>
  <c r="BO993" i="80" s="1"/>
  <c r="U29" i="56" s="1"/>
  <c r="Y1125" i="80"/>
  <c r="AC1177" i="80"/>
  <c r="AA191" i="80"/>
  <c r="BL161" i="80" s="1"/>
  <c r="R13" i="56" s="1"/>
  <c r="AC241" i="80"/>
  <c r="AA347" i="80"/>
  <c r="BL317" i="80" s="1"/>
  <c r="R16" i="56" s="1"/>
  <c r="AI347" i="80"/>
  <c r="BR317" i="80" s="1"/>
  <c r="X16" i="56" s="1"/>
  <c r="AE399" i="80"/>
  <c r="BO369" i="80" s="1"/>
  <c r="U17" i="56" s="1"/>
  <c r="AA451" i="80"/>
  <c r="BL421" i="80" s="1"/>
  <c r="R18" i="56" s="1"/>
  <c r="AX473" i="80"/>
  <c r="D19" i="56" s="1"/>
  <c r="BW525" i="80"/>
  <c r="AC20" i="56" s="1"/>
  <c r="BW577" i="80"/>
  <c r="AC21" i="56" s="1"/>
  <c r="AQ606" i="80"/>
  <c r="AA867" i="80"/>
  <c r="BL837" i="80" s="1"/>
  <c r="R26" i="56" s="1"/>
  <c r="AI867" i="80"/>
  <c r="BR837" i="80" s="1"/>
  <c r="X26" i="56" s="1"/>
  <c r="AZ889" i="80"/>
  <c r="F27" i="56" s="1"/>
  <c r="BX889" i="80"/>
  <c r="AD27" i="56" s="1"/>
  <c r="AS970" i="80"/>
  <c r="AS971" i="80" s="1"/>
  <c r="Y1021" i="80"/>
  <c r="AG1021" i="80"/>
  <c r="Z1075" i="80"/>
  <c r="BK1045" i="80" s="1"/>
  <c r="Q30" i="56" s="1"/>
  <c r="BW1149" i="80"/>
  <c r="AC32" i="56" s="1"/>
  <c r="AG501" i="80"/>
  <c r="BW1045" i="80"/>
  <c r="AC30" i="56" s="1"/>
  <c r="AE243" i="80"/>
  <c r="BO213" i="80" s="1"/>
  <c r="U14" i="56" s="1"/>
  <c r="AX317" i="80"/>
  <c r="D16" i="56" s="1"/>
  <c r="AG345" i="80"/>
  <c r="BB369" i="80"/>
  <c r="H17" i="56" s="1"/>
  <c r="AQ398" i="80"/>
  <c r="Y449" i="80"/>
  <c r="AC501" i="80"/>
  <c r="AQ502" i="80"/>
  <c r="AR555" i="80"/>
  <c r="AX577" i="80"/>
  <c r="D21" i="56" s="1"/>
  <c r="BH577" i="80"/>
  <c r="N21" i="56" s="1"/>
  <c r="AE607" i="80"/>
  <c r="BO577" i="80" s="1"/>
  <c r="U21" i="56" s="1"/>
  <c r="AC761" i="80"/>
  <c r="AZ941" i="80"/>
  <c r="F28" i="56" s="1"/>
  <c r="AE971" i="80"/>
  <c r="BO941" i="80" s="1"/>
  <c r="U28" i="56" s="1"/>
  <c r="AS1022" i="80"/>
  <c r="AI1023" i="80"/>
  <c r="BR993" i="80" s="1"/>
  <c r="X29" i="56" s="1"/>
  <c r="BY1045" i="80"/>
  <c r="AE30" i="56" s="1"/>
  <c r="AS1126" i="80"/>
  <c r="AS1127" i="80" s="1"/>
  <c r="AE139" i="80"/>
  <c r="BO109" i="80" s="1"/>
  <c r="U12" i="56" s="1"/>
  <c r="AZ421" i="80"/>
  <c r="F18" i="56" s="1"/>
  <c r="AS450" i="80"/>
  <c r="BZ473" i="80"/>
  <c r="AF19" i="56" s="1"/>
  <c r="BC525" i="80"/>
  <c r="I20" i="56" s="1"/>
  <c r="AI555" i="80"/>
  <c r="BR525" i="80" s="1"/>
  <c r="X20" i="56" s="1"/>
  <c r="AQ659" i="80"/>
  <c r="Y709" i="80"/>
  <c r="AG709" i="80"/>
  <c r="BI733" i="80"/>
  <c r="O24" i="56" s="1"/>
  <c r="Y813" i="80"/>
  <c r="Y867" i="80"/>
  <c r="Y1127" i="80"/>
  <c r="BJ1097" i="80" s="1"/>
  <c r="P31" i="56" s="1"/>
  <c r="AE191" i="80"/>
  <c r="BO161" i="80" s="1"/>
  <c r="U13" i="56" s="1"/>
  <c r="AQ242" i="80"/>
  <c r="BW317" i="80"/>
  <c r="AC16" i="56" s="1"/>
  <c r="AS398" i="80"/>
  <c r="BW421" i="80"/>
  <c r="AC18" i="56" s="1"/>
  <c r="AE451" i="80"/>
  <c r="AE503" i="80"/>
  <c r="BO473" i="80" s="1"/>
  <c r="U19" i="56" s="1"/>
  <c r="AZ577" i="80"/>
  <c r="F21" i="56" s="1"/>
  <c r="BW733" i="80"/>
  <c r="AC24" i="56" s="1"/>
  <c r="AE763" i="80"/>
  <c r="BO733" i="80" s="1"/>
  <c r="U24" i="56" s="1"/>
  <c r="BY837" i="80"/>
  <c r="AE26" i="56" s="1"/>
  <c r="AE867" i="80"/>
  <c r="BO837" i="80" s="1"/>
  <c r="U26" i="56" s="1"/>
  <c r="Y969" i="80"/>
  <c r="AX993" i="80"/>
  <c r="D29" i="56" s="1"/>
  <c r="BW993" i="80"/>
  <c r="AC29" i="56" s="1"/>
  <c r="AQ1022" i="80"/>
  <c r="AE1127" i="80"/>
  <c r="BO1097" i="80" s="1"/>
  <c r="U31" i="56" s="1"/>
  <c r="AS1178" i="80"/>
  <c r="AC1232" i="80"/>
  <c r="BT1201" i="80" s="1"/>
  <c r="Z33" i="56" s="1"/>
  <c r="BM1201" i="80"/>
  <c r="S33" i="56" s="1"/>
  <c r="Y1232" i="80"/>
  <c r="BJ1201" i="80"/>
  <c r="P33" i="56" s="1"/>
  <c r="AQ1231" i="80"/>
  <c r="AQ1232" i="80" s="1"/>
  <c r="BM109" i="80"/>
  <c r="S12" i="56" s="1"/>
  <c r="AQ139" i="80"/>
  <c r="BJ525" i="80"/>
  <c r="P20" i="56" s="1"/>
  <c r="AG140" i="80"/>
  <c r="BU109" i="80" s="1"/>
  <c r="AA12" i="56" s="1"/>
  <c r="BM161" i="80"/>
  <c r="S13" i="56" s="1"/>
  <c r="BM317" i="80"/>
  <c r="S16" i="56" s="1"/>
  <c r="AQ347" i="80"/>
  <c r="BP369" i="80"/>
  <c r="V17" i="56" s="1"/>
  <c r="AG400" i="80"/>
  <c r="BU369" i="80" s="1"/>
  <c r="AA17" i="56" s="1"/>
  <c r="AR347" i="80"/>
  <c r="BN317" i="80"/>
  <c r="T16" i="56" s="1"/>
  <c r="AR503" i="80"/>
  <c r="BN473" i="80"/>
  <c r="T19" i="56" s="1"/>
  <c r="AG244" i="80"/>
  <c r="BU213" i="80" s="1"/>
  <c r="AA14" i="56" s="1"/>
  <c r="BP213" i="80"/>
  <c r="V14" i="56" s="1"/>
  <c r="AG348" i="80"/>
  <c r="BU317" i="80" s="1"/>
  <c r="AA16" i="56" s="1"/>
  <c r="AS399" i="80"/>
  <c r="BO421" i="80"/>
  <c r="U18" i="56" s="1"/>
  <c r="AS451" i="80"/>
  <c r="AS87" i="80"/>
  <c r="AR243" i="80"/>
  <c r="AC296" i="80"/>
  <c r="BT265" i="80" s="1"/>
  <c r="Z15" i="56" s="1"/>
  <c r="BM265" i="80"/>
  <c r="S15" i="56" s="1"/>
  <c r="AR87" i="80"/>
  <c r="BN57" i="80"/>
  <c r="T11" i="56" s="1"/>
  <c r="AG88" i="80"/>
  <c r="BU57" i="80" s="1"/>
  <c r="AA11" i="56" s="1"/>
  <c r="AR139" i="80"/>
  <c r="BP161" i="80"/>
  <c r="V13" i="56" s="1"/>
  <c r="AG192" i="80"/>
  <c r="BU161" i="80" s="1"/>
  <c r="AA13" i="56" s="1"/>
  <c r="BN265" i="80"/>
  <c r="T15" i="56" s="1"/>
  <c r="AR295" i="80"/>
  <c r="AC400" i="80"/>
  <c r="BT369" i="80" s="1"/>
  <c r="Z17" i="56" s="1"/>
  <c r="BM369" i="80"/>
  <c r="S17" i="56" s="1"/>
  <c r="BP421" i="80"/>
  <c r="V18" i="56" s="1"/>
  <c r="AG452" i="80"/>
  <c r="BU421" i="80" s="1"/>
  <c r="AA18" i="56" s="1"/>
  <c r="BX369" i="80"/>
  <c r="AD17" i="56" s="1"/>
  <c r="AQ1075" i="80"/>
  <c r="AC1076" i="80"/>
  <c r="BT1045" i="80" s="1"/>
  <c r="Z30" i="56" s="1"/>
  <c r="BM1045" i="80"/>
  <c r="S30" i="56" s="1"/>
  <c r="BZ109" i="80"/>
  <c r="AF12" i="56" s="1"/>
  <c r="AA139" i="80"/>
  <c r="BL109" i="80" s="1"/>
  <c r="R12" i="56" s="1"/>
  <c r="AG189" i="80"/>
  <c r="Y243" i="80"/>
  <c r="Y293" i="80"/>
  <c r="AQ346" i="80"/>
  <c r="BY369" i="80"/>
  <c r="AE17" i="56" s="1"/>
  <c r="Z399" i="80"/>
  <c r="BK369" i="80" s="1"/>
  <c r="Q17" i="56" s="1"/>
  <c r="AQ399" i="80"/>
  <c r="AC449" i="80"/>
  <c r="AS502" i="80"/>
  <c r="BZ525" i="80"/>
  <c r="AF20" i="56" s="1"/>
  <c r="AA555" i="80"/>
  <c r="BL525" i="80" s="1"/>
  <c r="R20" i="56" s="1"/>
  <c r="BP577" i="80"/>
  <c r="V21" i="56" s="1"/>
  <c r="AR815" i="80"/>
  <c r="BN785" i="80"/>
  <c r="T25" i="56" s="1"/>
  <c r="AR1075" i="80"/>
  <c r="BN1045" i="80"/>
  <c r="T30" i="56" s="1"/>
  <c r="AC451" i="80"/>
  <c r="BY525" i="80"/>
  <c r="AE20" i="56" s="1"/>
  <c r="BP57" i="80"/>
  <c r="V11" i="56" s="1"/>
  <c r="Y87" i="80"/>
  <c r="BC109" i="80"/>
  <c r="I12" i="56" s="1"/>
  <c r="Y137" i="80"/>
  <c r="AX161" i="80"/>
  <c r="D13" i="56" s="1"/>
  <c r="AQ190" i="80"/>
  <c r="BY213" i="80"/>
  <c r="AE14" i="56" s="1"/>
  <c r="Z243" i="80"/>
  <c r="BK213" i="80" s="1"/>
  <c r="Q14" i="56" s="1"/>
  <c r="AC293" i="80"/>
  <c r="AS346" i="80"/>
  <c r="BJ369" i="80"/>
  <c r="P17" i="56" s="1"/>
  <c r="BZ369" i="80"/>
  <c r="AF17" i="56" s="1"/>
  <c r="AA399" i="80"/>
  <c r="BL369" i="80" s="1"/>
  <c r="R17" i="56" s="1"/>
  <c r="AR399" i="80"/>
  <c r="AG449" i="80"/>
  <c r="BP473" i="80"/>
  <c r="V19" i="56" s="1"/>
  <c r="Y503" i="80"/>
  <c r="AI503" i="80"/>
  <c r="BR473" i="80" s="1"/>
  <c r="X19" i="56" s="1"/>
  <c r="Y553" i="80"/>
  <c r="AC555" i="80"/>
  <c r="Y605" i="80"/>
  <c r="BJ629" i="80"/>
  <c r="P22" i="56" s="1"/>
  <c r="BP629" i="80"/>
  <c r="V22" i="56" s="1"/>
  <c r="BP889" i="80"/>
  <c r="V27" i="56" s="1"/>
  <c r="AG920" i="80"/>
  <c r="BU889" i="80" s="1"/>
  <c r="AA27" i="56" s="1"/>
  <c r="BY109" i="80"/>
  <c r="AE12" i="56" s="1"/>
  <c r="AD191" i="80"/>
  <c r="BN161" i="80" s="1"/>
  <c r="T13" i="56" s="1"/>
  <c r="AE659" i="80"/>
  <c r="AC816" i="80"/>
  <c r="BT785" i="80" s="1"/>
  <c r="Z25" i="56" s="1"/>
  <c r="BM785" i="80"/>
  <c r="S25" i="56" s="1"/>
  <c r="BA57" i="80"/>
  <c r="G11" i="56" s="1"/>
  <c r="BI57" i="80"/>
  <c r="O11" i="56" s="1"/>
  <c r="BY57" i="80"/>
  <c r="AE11" i="56" s="1"/>
  <c r="BD109" i="80"/>
  <c r="J12" i="56" s="1"/>
  <c r="AC137" i="80"/>
  <c r="AY161" i="80"/>
  <c r="E13" i="56" s="1"/>
  <c r="BG161" i="80"/>
  <c r="M13" i="56" s="1"/>
  <c r="AS190" i="80"/>
  <c r="AS191" i="80" s="1"/>
  <c r="BB213" i="80"/>
  <c r="H14" i="56" s="1"/>
  <c r="BZ213" i="80"/>
  <c r="AF14" i="56" s="1"/>
  <c r="AZ317" i="80"/>
  <c r="F16" i="56" s="1"/>
  <c r="BH317" i="80"/>
  <c r="N16" i="56" s="1"/>
  <c r="BX317" i="80"/>
  <c r="AD16" i="56" s="1"/>
  <c r="Y347" i="80"/>
  <c r="BC369" i="80"/>
  <c r="I17" i="56" s="1"/>
  <c r="Y397" i="80"/>
  <c r="AX421" i="80"/>
  <c r="D18" i="56" s="1"/>
  <c r="BF421" i="80"/>
  <c r="L18" i="56" s="1"/>
  <c r="AQ450" i="80"/>
  <c r="BA473" i="80"/>
  <c r="G19" i="56" s="1"/>
  <c r="BI473" i="80"/>
  <c r="O19" i="56" s="1"/>
  <c r="BY473" i="80"/>
  <c r="AE19" i="56" s="1"/>
  <c r="BD525" i="80"/>
  <c r="J20" i="56" s="1"/>
  <c r="AS763" i="80"/>
  <c r="AC868" i="80"/>
  <c r="BT837" i="80" s="1"/>
  <c r="Z26" i="56" s="1"/>
  <c r="BM837" i="80"/>
  <c r="S26" i="56" s="1"/>
  <c r="AQ867" i="80"/>
  <c r="AC1128" i="80"/>
  <c r="BT1097" i="80" s="1"/>
  <c r="Z31" i="56" s="1"/>
  <c r="BM1097" i="80"/>
  <c r="S31" i="56" s="1"/>
  <c r="BJ1149" i="80"/>
  <c r="P32" i="56" s="1"/>
  <c r="BP1149" i="80"/>
  <c r="V32" i="56" s="1"/>
  <c r="AG1180" i="80"/>
  <c r="BU1149" i="80" s="1"/>
  <c r="AA32" i="56" s="1"/>
  <c r="BZ265" i="80"/>
  <c r="AF15" i="56" s="1"/>
  <c r="Y241" i="80"/>
  <c r="AC243" i="80"/>
  <c r="AG296" i="80"/>
  <c r="BU265" i="80" s="1"/>
  <c r="AA15" i="56" s="1"/>
  <c r="AC397" i="80"/>
  <c r="AG553" i="80"/>
  <c r="AA659" i="80"/>
  <c r="BL629" i="80" s="1"/>
  <c r="R22" i="56" s="1"/>
  <c r="BZ629" i="80"/>
  <c r="AF22" i="56" s="1"/>
  <c r="BX629" i="80"/>
  <c r="AD22" i="56" s="1"/>
  <c r="AZ629" i="80"/>
  <c r="F22" i="56" s="1"/>
  <c r="AS658" i="80"/>
  <c r="AS659" i="80" s="1"/>
  <c r="AI659" i="80"/>
  <c r="BR629" i="80" s="1"/>
  <c r="X22" i="56" s="1"/>
  <c r="BH629" i="80"/>
  <c r="N22" i="56" s="1"/>
  <c r="Y868" i="80"/>
  <c r="AS919" i="80"/>
  <c r="BJ1045" i="80"/>
  <c r="P30" i="56" s="1"/>
  <c r="Y1076" i="80"/>
  <c r="BP1045" i="80"/>
  <c r="V30" i="56" s="1"/>
  <c r="AG1076" i="80"/>
  <c r="BU1045" i="80" s="1"/>
  <c r="AA30" i="56" s="1"/>
  <c r="AR1179" i="80"/>
  <c r="AC189" i="80"/>
  <c r="BW213" i="80"/>
  <c r="AC14" i="56" s="1"/>
  <c r="AE347" i="80"/>
  <c r="BO317" i="80" s="1"/>
  <c r="U16" i="56" s="1"/>
  <c r="AC87" i="80"/>
  <c r="AQ138" i="80"/>
  <c r="BY161" i="80"/>
  <c r="AE13" i="56" s="1"/>
  <c r="Z191" i="80"/>
  <c r="AQ191" i="80"/>
  <c r="AS294" i="80"/>
  <c r="AS295" i="80" s="1"/>
  <c r="BZ317" i="80"/>
  <c r="AF16" i="56" s="1"/>
  <c r="AG397" i="80"/>
  <c r="Y451" i="80"/>
  <c r="AC503" i="80"/>
  <c r="AG556" i="80"/>
  <c r="BU525" i="80" s="1"/>
  <c r="AA20" i="56" s="1"/>
  <c r="AR711" i="80"/>
  <c r="BP941" i="80"/>
  <c r="V28" i="56" s="1"/>
  <c r="AG972" i="80"/>
  <c r="BU941" i="80" s="1"/>
  <c r="AA28" i="56" s="1"/>
  <c r="AC1024" i="80"/>
  <c r="BT993" i="80" s="1"/>
  <c r="Z29" i="56" s="1"/>
  <c r="BM993" i="80"/>
  <c r="S29" i="56" s="1"/>
  <c r="AS1179" i="80"/>
  <c r="AA87" i="80"/>
  <c r="BL57" i="80" s="1"/>
  <c r="R11" i="56" s="1"/>
  <c r="AS138" i="80"/>
  <c r="AS139" i="80" s="1"/>
  <c r="BZ161" i="80"/>
  <c r="AF13" i="56" s="1"/>
  <c r="AG241" i="80"/>
  <c r="Y295" i="80"/>
  <c r="BC317" i="80"/>
  <c r="I16" i="56" s="1"/>
  <c r="AX369" i="80"/>
  <c r="D17" i="56" s="1"/>
  <c r="BY421" i="80"/>
  <c r="AE18" i="56" s="1"/>
  <c r="Z451" i="80"/>
  <c r="BK421" i="80" s="1"/>
  <c r="Q18" i="56" s="1"/>
  <c r="AQ451" i="80"/>
  <c r="AQ452" i="80" s="1"/>
  <c r="AS554" i="80"/>
  <c r="AS555" i="80" s="1"/>
  <c r="AC608" i="80"/>
  <c r="BT577" i="80" s="1"/>
  <c r="Z21" i="56" s="1"/>
  <c r="AG657" i="80"/>
  <c r="AG868" i="80"/>
  <c r="BU837" i="80" s="1"/>
  <c r="AA26" i="56" s="1"/>
  <c r="AQ919" i="80"/>
  <c r="AC920" i="80"/>
  <c r="BT889" i="80" s="1"/>
  <c r="Z27" i="56" s="1"/>
  <c r="BM889" i="80"/>
  <c r="S27" i="56" s="1"/>
  <c r="AR971" i="80"/>
  <c r="BN993" i="80"/>
  <c r="T29" i="56" s="1"/>
  <c r="AR1023" i="80"/>
  <c r="AA295" i="80"/>
  <c r="BL265" i="80" s="1"/>
  <c r="R15" i="56" s="1"/>
  <c r="AG137" i="80"/>
  <c r="AZ109" i="80"/>
  <c r="F12" i="56" s="1"/>
  <c r="BH109" i="80"/>
  <c r="N12" i="56" s="1"/>
  <c r="AX213" i="80"/>
  <c r="D14" i="56" s="1"/>
  <c r="BF213" i="80"/>
  <c r="L14" i="56" s="1"/>
  <c r="BY265" i="80"/>
  <c r="AE15" i="56" s="1"/>
  <c r="AC345" i="80"/>
  <c r="BG369" i="80"/>
  <c r="M17" i="56" s="1"/>
  <c r="AZ525" i="80"/>
  <c r="F20" i="56" s="1"/>
  <c r="BH525" i="80"/>
  <c r="N20" i="56" s="1"/>
  <c r="BJ733" i="80"/>
  <c r="P24" i="56" s="1"/>
  <c r="BP733" i="80"/>
  <c r="V24" i="56" s="1"/>
  <c r="AG764" i="80"/>
  <c r="BU733" i="80" s="1"/>
  <c r="AA24" i="56" s="1"/>
  <c r="AG1024" i="80"/>
  <c r="BU993" i="80" s="1"/>
  <c r="AA29" i="56" s="1"/>
  <c r="BP1097" i="80"/>
  <c r="V31" i="56" s="1"/>
  <c r="Y607" i="80"/>
  <c r="AI607" i="80"/>
  <c r="BR577" i="80" s="1"/>
  <c r="X21" i="56" s="1"/>
  <c r="BC629" i="80"/>
  <c r="I22" i="56" s="1"/>
  <c r="Y657" i="80"/>
  <c r="AX681" i="80"/>
  <c r="D23" i="56" s="1"/>
  <c r="BF681" i="80"/>
  <c r="L23" i="56" s="1"/>
  <c r="AQ710" i="80"/>
  <c r="AG711" i="80"/>
  <c r="BA733" i="80"/>
  <c r="G24" i="56" s="1"/>
  <c r="BY733" i="80"/>
  <c r="AE24" i="56" s="1"/>
  <c r="Z763" i="80"/>
  <c r="BK733" i="80" s="1"/>
  <c r="Q24" i="56" s="1"/>
  <c r="BD785" i="80"/>
  <c r="J25" i="56" s="1"/>
  <c r="AC813" i="80"/>
  <c r="AY837" i="80"/>
  <c r="E26" i="56" s="1"/>
  <c r="BG837" i="80"/>
  <c r="M26" i="56" s="1"/>
  <c r="AS866" i="80"/>
  <c r="AS867" i="80" s="1"/>
  <c r="BB889" i="80"/>
  <c r="H27" i="56" s="1"/>
  <c r="BJ889" i="80"/>
  <c r="P27" i="56" s="1"/>
  <c r="BZ889" i="80"/>
  <c r="AF27" i="56" s="1"/>
  <c r="AA919" i="80"/>
  <c r="BL889" i="80" s="1"/>
  <c r="R27" i="56" s="1"/>
  <c r="AR919" i="80"/>
  <c r="AG969" i="80"/>
  <c r="AZ993" i="80"/>
  <c r="F29" i="56" s="1"/>
  <c r="BH993" i="80"/>
  <c r="N29" i="56" s="1"/>
  <c r="BP993" i="80"/>
  <c r="V29" i="56" s="1"/>
  <c r="BX993" i="80"/>
  <c r="AD29" i="56" s="1"/>
  <c r="Y1023" i="80"/>
  <c r="BC1045" i="80"/>
  <c r="I30" i="56" s="1"/>
  <c r="Y1073" i="80"/>
  <c r="AX1097" i="80"/>
  <c r="D31" i="56" s="1"/>
  <c r="BF1097" i="80"/>
  <c r="L31" i="56" s="1"/>
  <c r="AQ1126" i="80"/>
  <c r="BY1149" i="80"/>
  <c r="AE32" i="56" s="1"/>
  <c r="Z1179" i="80"/>
  <c r="BK1149" i="80" s="1"/>
  <c r="Q32" i="56" s="1"/>
  <c r="AQ607" i="80"/>
  <c r="AC657" i="80"/>
  <c r="AY681" i="80"/>
  <c r="E23" i="56" s="1"/>
  <c r="BB733" i="80"/>
  <c r="H24" i="56" s="1"/>
  <c r="BZ733" i="80"/>
  <c r="AF24" i="56" s="1"/>
  <c r="AG813" i="80"/>
  <c r="AZ837" i="80"/>
  <c r="F26" i="56" s="1"/>
  <c r="BX837" i="80"/>
  <c r="AD26" i="56" s="1"/>
  <c r="BC889" i="80"/>
  <c r="I27" i="56" s="1"/>
  <c r="Y917" i="80"/>
  <c r="AX941" i="80"/>
  <c r="D28" i="56" s="1"/>
  <c r="BF941" i="80"/>
  <c r="L28" i="56" s="1"/>
  <c r="AQ970" i="80"/>
  <c r="BA993" i="80"/>
  <c r="G29" i="56" s="1"/>
  <c r="AQ1023" i="80"/>
  <c r="BD1045" i="80"/>
  <c r="J30" i="56" s="1"/>
  <c r="AC1073" i="80"/>
  <c r="AY1097" i="80"/>
  <c r="E31" i="56" s="1"/>
  <c r="AH1127" i="80"/>
  <c r="BQ1097" i="80" s="1"/>
  <c r="W31" i="56" s="1"/>
  <c r="BZ1149" i="80"/>
  <c r="AF32" i="56" s="1"/>
  <c r="AA1179" i="80"/>
  <c r="BL1149" i="80" s="1"/>
  <c r="R32" i="56" s="1"/>
  <c r="Y761" i="80"/>
  <c r="AC763" i="80"/>
  <c r="AQ763" i="80" s="1"/>
  <c r="AQ764" i="80" s="1"/>
  <c r="AG816" i="80"/>
  <c r="BU785" i="80" s="1"/>
  <c r="AA25" i="56" s="1"/>
  <c r="AC917" i="80"/>
  <c r="Y1177" i="80"/>
  <c r="AC1179" i="80"/>
  <c r="BC577" i="80"/>
  <c r="I21" i="56" s="1"/>
  <c r="AX629" i="80"/>
  <c r="D22" i="56" s="1"/>
  <c r="AQ658" i="80"/>
  <c r="BY681" i="80"/>
  <c r="AE23" i="56" s="1"/>
  <c r="Z711" i="80"/>
  <c r="BJ837" i="80"/>
  <c r="P26" i="56" s="1"/>
  <c r="BZ837" i="80"/>
  <c r="AF26" i="56" s="1"/>
  <c r="AR867" i="80"/>
  <c r="AG917" i="80"/>
  <c r="Y971" i="80"/>
  <c r="BC993" i="80"/>
  <c r="I29" i="56" s="1"/>
  <c r="AX1045" i="80"/>
  <c r="D30" i="56" s="1"/>
  <c r="AQ1074" i="80"/>
  <c r="BY1097" i="80"/>
  <c r="AE31" i="56" s="1"/>
  <c r="Z1127" i="80"/>
  <c r="AQ1127" i="80"/>
  <c r="AC605" i="80"/>
  <c r="BZ681" i="80"/>
  <c r="AF23" i="56" s="1"/>
  <c r="AG761" i="80"/>
  <c r="Y815" i="80"/>
  <c r="BC837" i="80"/>
  <c r="I26" i="56" s="1"/>
  <c r="AX889" i="80"/>
  <c r="D27" i="56" s="1"/>
  <c r="BY941" i="80"/>
  <c r="AE28" i="56" s="1"/>
  <c r="Z971" i="80"/>
  <c r="BK941" i="80" s="1"/>
  <c r="Q28" i="56" s="1"/>
  <c r="AQ971" i="80"/>
  <c r="AQ972" i="80" s="1"/>
  <c r="AC1021" i="80"/>
  <c r="AS1074" i="80"/>
  <c r="AS1075" i="80" s="1"/>
  <c r="BZ1097" i="80"/>
  <c r="AF31" i="56" s="1"/>
  <c r="AG1177" i="80"/>
  <c r="BC681" i="80"/>
  <c r="I23" i="56" s="1"/>
  <c r="AX733" i="80"/>
  <c r="D24" i="56" s="1"/>
  <c r="BF733" i="80"/>
  <c r="L24" i="56" s="1"/>
  <c r="AQ762" i="80"/>
  <c r="BA785" i="80"/>
  <c r="G25" i="56" s="1"/>
  <c r="AQ815" i="80"/>
  <c r="AQ816" i="80" s="1"/>
  <c r="BD837" i="80"/>
  <c r="J26" i="56" s="1"/>
  <c r="AC865" i="80"/>
  <c r="AY889" i="80"/>
  <c r="E27" i="56" s="1"/>
  <c r="BG889" i="80"/>
  <c r="M27" i="56" s="1"/>
  <c r="BB941" i="80"/>
  <c r="H28" i="56" s="1"/>
  <c r="BZ941" i="80"/>
  <c r="AF28" i="56" s="1"/>
  <c r="AZ1045" i="80"/>
  <c r="F30" i="56" s="1"/>
  <c r="BH1045" i="80"/>
  <c r="N30" i="56" s="1"/>
  <c r="BX1045" i="80"/>
  <c r="AD30" i="56" s="1"/>
  <c r="BC1097" i="80"/>
  <c r="I31" i="56" s="1"/>
  <c r="AX1149" i="80"/>
  <c r="D32" i="56" s="1"/>
  <c r="BF1149" i="80"/>
  <c r="L32" i="56" s="1"/>
  <c r="AQ1178" i="80"/>
  <c r="AC709" i="80"/>
  <c r="AC971" i="80"/>
  <c r="AC1125" i="80"/>
  <c r="BY889" i="80"/>
  <c r="AE27" i="56" s="1"/>
  <c r="BZ1045" i="80"/>
  <c r="AF30" i="56" s="1"/>
  <c r="AG608" i="80" l="1"/>
  <c r="BU577" i="80" s="1"/>
  <c r="AA21" i="56" s="1"/>
  <c r="AR659" i="80"/>
  <c r="AQ660" i="80" s="1"/>
  <c r="AQ711" i="80"/>
  <c r="AQ712" i="80" s="1"/>
  <c r="AQ1076" i="80"/>
  <c r="AC140" i="80"/>
  <c r="BT109" i="80" s="1"/>
  <c r="Z12" i="56" s="1"/>
  <c r="AR607" i="80"/>
  <c r="AQ608" i="80" s="1"/>
  <c r="AG660" i="80"/>
  <c r="BU629" i="80" s="1"/>
  <c r="AA22" i="56" s="1"/>
  <c r="AG504" i="80"/>
  <c r="BU473" i="80" s="1"/>
  <c r="AA19" i="56" s="1"/>
  <c r="AS1023" i="80"/>
  <c r="AQ296" i="80"/>
  <c r="BM681" i="80"/>
  <c r="S23" i="56" s="1"/>
  <c r="Y660" i="80"/>
  <c r="BS629" i="80" s="1"/>
  <c r="Y22" i="56" s="1"/>
  <c r="AS503" i="80"/>
  <c r="Y1233" i="80"/>
  <c r="BV1201" i="80" s="1"/>
  <c r="AB33" i="56" s="1"/>
  <c r="BS1201" i="80"/>
  <c r="Y33" i="56" s="1"/>
  <c r="Y1077" i="80"/>
  <c r="BV1045" i="80" s="1"/>
  <c r="AB30" i="56" s="1"/>
  <c r="BS1045" i="80"/>
  <c r="Y30" i="56" s="1"/>
  <c r="AG712" i="80"/>
  <c r="BU681" i="80" s="1"/>
  <c r="AA23" i="56" s="1"/>
  <c r="BP681" i="80"/>
  <c r="V23" i="56" s="1"/>
  <c r="AG1128" i="80"/>
  <c r="BU1097" i="80" s="1"/>
  <c r="AA31" i="56" s="1"/>
  <c r="AQ920" i="80"/>
  <c r="BJ421" i="80"/>
  <c r="P18" i="56" s="1"/>
  <c r="Y452" i="80"/>
  <c r="AC88" i="80"/>
  <c r="BT57" i="80" s="1"/>
  <c r="Z11" i="56" s="1"/>
  <c r="BM57" i="80"/>
  <c r="S11" i="56" s="1"/>
  <c r="AQ87" i="80"/>
  <c r="AQ88" i="80" s="1"/>
  <c r="BO629" i="80"/>
  <c r="U22" i="56" s="1"/>
  <c r="AC660" i="80"/>
  <c r="BT629" i="80" s="1"/>
  <c r="Z22" i="56" s="1"/>
  <c r="AC452" i="80"/>
  <c r="BT421" i="80" s="1"/>
  <c r="Z18" i="56" s="1"/>
  <c r="BM421" i="80"/>
  <c r="S18" i="56" s="1"/>
  <c r="Y244" i="80"/>
  <c r="BJ213" i="80"/>
  <c r="P14" i="56" s="1"/>
  <c r="AQ868" i="80"/>
  <c r="Y1128" i="80"/>
  <c r="BK1097" i="80"/>
  <c r="Q31" i="56" s="1"/>
  <c r="AC1180" i="80"/>
  <c r="BT1149" i="80" s="1"/>
  <c r="Z32" i="56" s="1"/>
  <c r="BM1149" i="80"/>
  <c r="S32" i="56" s="1"/>
  <c r="Y556" i="80"/>
  <c r="AC504" i="80"/>
  <c r="BT473" i="80" s="1"/>
  <c r="Z19" i="56" s="1"/>
  <c r="BM473" i="80"/>
  <c r="S19" i="56" s="1"/>
  <c r="BJ265" i="80"/>
  <c r="P15" i="56" s="1"/>
  <c r="Y296" i="80"/>
  <c r="BS837" i="80"/>
  <c r="Y26" i="56" s="1"/>
  <c r="Y869" i="80"/>
  <c r="BV837" i="80" s="1"/>
  <c r="AB26" i="56" s="1"/>
  <c r="AQ555" i="80"/>
  <c r="AQ556" i="80" s="1"/>
  <c r="AC556" i="80"/>
  <c r="BT525" i="80" s="1"/>
  <c r="Z20" i="56" s="1"/>
  <c r="BM525" i="80"/>
  <c r="S20" i="56" s="1"/>
  <c r="Y140" i="80"/>
  <c r="AQ400" i="80"/>
  <c r="Y400" i="80"/>
  <c r="AC348" i="80"/>
  <c r="BT317" i="80" s="1"/>
  <c r="Z16" i="56" s="1"/>
  <c r="AQ140" i="80"/>
  <c r="BJ785" i="80"/>
  <c r="P25" i="56" s="1"/>
  <c r="Y816" i="80"/>
  <c r="Y712" i="80"/>
  <c r="BK681" i="80"/>
  <c r="Q23" i="56" s="1"/>
  <c r="AQ1179" i="80"/>
  <c r="AQ1180" i="80" s="1"/>
  <c r="Y1024" i="80"/>
  <c r="BJ993" i="80"/>
  <c r="P29" i="56" s="1"/>
  <c r="AR191" i="80"/>
  <c r="AQ192" i="80" s="1"/>
  <c r="Y1180" i="80"/>
  <c r="AQ503" i="80"/>
  <c r="AQ504" i="80" s="1"/>
  <c r="AS347" i="80"/>
  <c r="AQ348" i="80" s="1"/>
  <c r="AR1127" i="80"/>
  <c r="AQ1128" i="80" s="1"/>
  <c r="AC764" i="80"/>
  <c r="BT733" i="80" s="1"/>
  <c r="Z24" i="56" s="1"/>
  <c r="BM733" i="80"/>
  <c r="S24" i="56" s="1"/>
  <c r="AQ1024" i="80"/>
  <c r="Y920" i="80"/>
  <c r="BK161" i="80"/>
  <c r="Q13" i="56" s="1"/>
  <c r="Y192" i="80"/>
  <c r="Y348" i="80"/>
  <c r="BJ317" i="80"/>
  <c r="P16" i="56" s="1"/>
  <c r="Y504" i="80"/>
  <c r="BJ473" i="80"/>
  <c r="P19" i="56" s="1"/>
  <c r="Y88" i="80"/>
  <c r="BJ57" i="80"/>
  <c r="P11" i="56" s="1"/>
  <c r="AC192" i="80"/>
  <c r="BT161" i="80" s="1"/>
  <c r="Z13" i="56" s="1"/>
  <c r="Y608" i="80"/>
  <c r="BJ577" i="80"/>
  <c r="P21" i="56" s="1"/>
  <c r="AC972" i="80"/>
  <c r="BT941" i="80" s="1"/>
  <c r="Z28" i="56" s="1"/>
  <c r="BM941" i="80"/>
  <c r="S28" i="56" s="1"/>
  <c r="Y972" i="80"/>
  <c r="BJ941" i="80"/>
  <c r="P28" i="56" s="1"/>
  <c r="Y764" i="80"/>
  <c r="AC244" i="80"/>
  <c r="BT213" i="80" s="1"/>
  <c r="Z14" i="56" s="1"/>
  <c r="BM213" i="80"/>
  <c r="S14" i="56" s="1"/>
  <c r="AQ243" i="80"/>
  <c r="AQ244" i="80" s="1"/>
  <c r="BS941" i="80" l="1"/>
  <c r="Y28" i="56" s="1"/>
  <c r="Y973" i="80"/>
  <c r="BV941" i="80" s="1"/>
  <c r="AB28" i="56" s="1"/>
  <c r="BS473" i="80"/>
  <c r="Y19" i="56" s="1"/>
  <c r="Y505" i="80"/>
  <c r="BV473" i="80" s="1"/>
  <c r="AB19" i="56" s="1"/>
  <c r="BS993" i="80"/>
  <c r="Y29" i="56" s="1"/>
  <c r="Y1025" i="80"/>
  <c r="BV993" i="80" s="1"/>
  <c r="AB29" i="56" s="1"/>
  <c r="BS369" i="80"/>
  <c r="Y17" i="56" s="1"/>
  <c r="Y401" i="80"/>
  <c r="BV369" i="80" s="1"/>
  <c r="AB17" i="56" s="1"/>
  <c r="Y297" i="80"/>
  <c r="BV265" i="80" s="1"/>
  <c r="AB15" i="56" s="1"/>
  <c r="BS265" i="80"/>
  <c r="Y15" i="56" s="1"/>
  <c r="BS1097" i="80"/>
  <c r="Y31" i="56" s="1"/>
  <c r="Y1129" i="80"/>
  <c r="BV1097" i="80" s="1"/>
  <c r="AB31" i="56" s="1"/>
  <c r="BS57" i="80"/>
  <c r="Y11" i="56" s="1"/>
  <c r="Y89" i="80"/>
  <c r="BV57" i="80" s="1"/>
  <c r="AB11" i="56" s="1"/>
  <c r="BS317" i="80"/>
  <c r="Y16" i="56" s="1"/>
  <c r="Y349" i="80"/>
  <c r="BV317" i="80" s="1"/>
  <c r="AB16" i="56" s="1"/>
  <c r="Y141" i="80"/>
  <c r="BV109" i="80" s="1"/>
  <c r="AB12" i="56" s="1"/>
  <c r="BS109" i="80"/>
  <c r="Y12" i="56" s="1"/>
  <c r="BS577" i="80"/>
  <c r="Y21" i="56" s="1"/>
  <c r="Y609" i="80"/>
  <c r="BV577" i="80" s="1"/>
  <c r="AB21" i="56" s="1"/>
  <c r="BS161" i="80"/>
  <c r="Y13" i="56" s="1"/>
  <c r="Y193" i="80"/>
  <c r="BV161" i="80" s="1"/>
  <c r="AB13" i="56" s="1"/>
  <c r="BS681" i="80"/>
  <c r="Y23" i="56" s="1"/>
  <c r="Y713" i="80"/>
  <c r="BV681" i="80" s="1"/>
  <c r="AB23" i="56" s="1"/>
  <c r="BS785" i="80"/>
  <c r="Y25" i="56" s="1"/>
  <c r="Y817" i="80"/>
  <c r="BV785" i="80" s="1"/>
  <c r="AB25" i="56" s="1"/>
  <c r="BS213" i="80"/>
  <c r="Y14" i="56" s="1"/>
  <c r="Y245" i="80"/>
  <c r="BV213" i="80" s="1"/>
  <c r="AB14" i="56" s="1"/>
  <c r="Y661" i="80"/>
  <c r="BV629" i="80" s="1"/>
  <c r="AB22" i="56" s="1"/>
  <c r="Y1181" i="80"/>
  <c r="BV1149" i="80" s="1"/>
  <c r="AB32" i="56" s="1"/>
  <c r="BS1149" i="80"/>
  <c r="Y32" i="56" s="1"/>
  <c r="Y557" i="80"/>
  <c r="BV525" i="80" s="1"/>
  <c r="AB20" i="56" s="1"/>
  <c r="BS525" i="80"/>
  <c r="Y20" i="56" s="1"/>
  <c r="Y453" i="80"/>
  <c r="BV421" i="80" s="1"/>
  <c r="AB18" i="56" s="1"/>
  <c r="BS421" i="80"/>
  <c r="Y18" i="56" s="1"/>
  <c r="Y765" i="80"/>
  <c r="BV733" i="80" s="1"/>
  <c r="AB24" i="56" s="1"/>
  <c r="BS733" i="80"/>
  <c r="Y24" i="56" s="1"/>
  <c r="Y921" i="80"/>
  <c r="BV889" i="80" s="1"/>
  <c r="AB27" i="56" s="1"/>
  <c r="BS889" i="80"/>
  <c r="Y27" i="56" s="1"/>
  <c r="Y32" i="80"/>
  <c r="BW5" i="80" l="1"/>
  <c r="AC10" i="56" s="1"/>
  <c r="Y35" i="80"/>
  <c r="AQ12" i="80"/>
  <c r="AQ13" i="80"/>
  <c r="AQ14" i="80"/>
  <c r="AQ15" i="80"/>
  <c r="AQ16" i="80"/>
  <c r="AQ17" i="80"/>
  <c r="AQ18" i="80"/>
  <c r="AQ19" i="80"/>
  <c r="AQ20" i="80"/>
  <c r="AQ21" i="80"/>
  <c r="AQ22" i="80"/>
  <c r="AQ23" i="80"/>
  <c r="AQ24" i="80"/>
  <c r="AQ25" i="80"/>
  <c r="AQ26" i="80"/>
  <c r="AQ27" i="80"/>
  <c r="AQ28" i="80"/>
  <c r="AQ29" i="80"/>
  <c r="AQ30" i="80"/>
  <c r="AQ11" i="80"/>
  <c r="AC44" i="56" l="1"/>
  <c r="AE8" i="57"/>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 r="BJ5" i="80" l="1"/>
  <c r="P10" i="56" s="1"/>
  <c r="AX5" i="80" l="1"/>
  <c r="D10" i="56" s="1"/>
  <c r="AV5" i="80"/>
  <c r="B10" i="56" s="1"/>
  <c r="AW5" i="80"/>
  <c r="C10" i="56" s="1"/>
  <c r="AJ32" i="80"/>
  <c r="AI32" i="80"/>
  <c r="BH5" i="80" s="1"/>
  <c r="N10" i="56" s="1"/>
  <c r="AH32" i="80"/>
  <c r="AG32" i="80"/>
  <c r="AF32" i="80"/>
  <c r="BE5" i="80" s="1"/>
  <c r="K10" i="56" s="1"/>
  <c r="AE32" i="80"/>
  <c r="AD32" i="80"/>
  <c r="AC32" i="80"/>
  <c r="AC35" i="80" s="1"/>
  <c r="AB32" i="80"/>
  <c r="BA5" i="80" s="1"/>
  <c r="G10" i="56" s="1"/>
  <c r="AA32" i="80"/>
  <c r="Z32" i="80"/>
  <c r="AJ31" i="80"/>
  <c r="CH5" i="80" s="1"/>
  <c r="AN10" i="56" s="1"/>
  <c r="AI31" i="80"/>
  <c r="CG5" i="80" s="1"/>
  <c r="AM10" i="56" s="1"/>
  <c r="AH31" i="80"/>
  <c r="CF5" i="80" s="1"/>
  <c r="AL10" i="56" s="1"/>
  <c r="AG31" i="80"/>
  <c r="CE5" i="80" s="1"/>
  <c r="AK10" i="56" s="1"/>
  <c r="AF31" i="80"/>
  <c r="CD5" i="80" s="1"/>
  <c r="AJ10" i="56" s="1"/>
  <c r="AE31" i="80"/>
  <c r="CC5" i="80" s="1"/>
  <c r="AI10" i="56" s="1"/>
  <c r="AD31" i="80"/>
  <c r="CB5" i="80" s="1"/>
  <c r="AH10" i="56" s="1"/>
  <c r="AC31" i="80"/>
  <c r="CA5" i="80" s="1"/>
  <c r="AG10" i="56" s="1"/>
  <c r="D44" i="56" l="1"/>
  <c r="BX5" i="80"/>
  <c r="AD10" i="56" s="1"/>
  <c r="Z35" i="80"/>
  <c r="BK5" i="80" s="1"/>
  <c r="Q10" i="56" s="1"/>
  <c r="BY5" i="80"/>
  <c r="AE10" i="56" s="1"/>
  <c r="BZ5" i="80"/>
  <c r="AF10" i="56" s="1"/>
  <c r="AA35" i="80"/>
  <c r="AE35" i="80"/>
  <c r="BG5" i="80"/>
  <c r="M10" i="56" s="1"/>
  <c r="AH35" i="80"/>
  <c r="BQ5" i="80" s="1"/>
  <c r="W10" i="56" s="1"/>
  <c r="BI5" i="80"/>
  <c r="O10" i="56" s="1"/>
  <c r="AI35" i="80"/>
  <c r="AY5" i="80"/>
  <c r="E10" i="56" s="1"/>
  <c r="BC5" i="80"/>
  <c r="I10" i="56" s="1"/>
  <c r="AD35" i="80"/>
  <c r="Y33" i="80"/>
  <c r="BB5" i="80"/>
  <c r="H10" i="56" s="1"/>
  <c r="AC33" i="80"/>
  <c r="BF5" i="80"/>
  <c r="L10" i="56" s="1"/>
  <c r="AG35" i="80"/>
  <c r="AG36" i="80" s="1"/>
  <c r="AG33" i="80"/>
  <c r="AS34" i="80"/>
  <c r="AZ5" i="80"/>
  <c r="F10" i="56" s="1"/>
  <c r="BD5" i="80"/>
  <c r="J10" i="56" s="1"/>
  <c r="AQ34" i="80"/>
  <c r="AF44" i="56" l="1"/>
  <c r="AE44" i="56"/>
  <c r="AD44" i="56"/>
  <c r="Y36" i="80"/>
  <c r="Y37" i="80" s="1"/>
  <c r="BO5" i="80"/>
  <c r="U10" i="56" s="1"/>
  <c r="AC36" i="80"/>
  <c r="BT5" i="80" s="1"/>
  <c r="Z10" i="56" s="1"/>
  <c r="BL5" i="80"/>
  <c r="R10" i="56" s="1"/>
  <c r="BU5" i="80"/>
  <c r="AA10" i="56" s="1"/>
  <c r="BR5" i="80"/>
  <c r="X10" i="56" s="1"/>
  <c r="AS35" i="80"/>
  <c r="AR35" i="80"/>
  <c r="BN5" i="80"/>
  <c r="T10" i="56" s="1"/>
  <c r="AQ35" i="80"/>
  <c r="BP5" i="80"/>
  <c r="V10" i="56" s="1"/>
  <c r="BM5" i="80"/>
  <c r="S10" i="56" s="1"/>
  <c r="AT43" i="56"/>
  <c r="AT42" i="56"/>
  <c r="AT41" i="56"/>
  <c r="AT40" i="56"/>
  <c r="AT39"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4" i="56"/>
  <c r="AT13" i="56"/>
  <c r="AT12" i="56"/>
  <c r="AT11" i="56"/>
  <c r="BS5" i="80" l="1"/>
  <c r="Y10" i="56" s="1"/>
  <c r="AQ36" i="80"/>
  <c r="BV5" i="80" s="1"/>
  <c r="AB10" i="56" s="1"/>
  <c r="J44" i="56" l="1"/>
  <c r="H44" i="56"/>
  <c r="O44" i="56"/>
  <c r="W44" i="56"/>
  <c r="K44" i="56"/>
  <c r="I44" i="56"/>
  <c r="G44" i="56"/>
  <c r="E44" i="56"/>
  <c r="AN44" i="56"/>
  <c r="AM44" i="56"/>
  <c r="AL44" i="56"/>
  <c r="AK44" i="56"/>
  <c r="AJ44" i="56"/>
  <c r="AI44" i="56"/>
  <c r="AH44" i="56"/>
  <c r="AG44" i="56"/>
  <c r="L44" i="56"/>
  <c r="U44" i="56" l="1"/>
  <c r="S44" i="56"/>
  <c r="R44" i="56"/>
  <c r="F44" i="56"/>
  <c r="N44" i="56"/>
  <c r="V44" i="56"/>
  <c r="X44" i="56"/>
  <c r="M44" i="56"/>
  <c r="Q44" i="56" l="1"/>
  <c r="P44" i="56"/>
  <c r="AT10" i="56"/>
  <c r="AT44" i="56" s="1"/>
  <c r="AJ4" i="56" s="1"/>
  <c r="T44" i="56"/>
</calcChain>
</file>

<file path=xl/sharedStrings.xml><?xml version="1.0" encoding="utf-8"?>
<sst xmlns="http://schemas.openxmlformats.org/spreadsheetml/2006/main" count="4588" uniqueCount="639">
  <si>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</si>
  <si>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</si>
  <si>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</si>
  <si>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</si>
  <si>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</si>
  <si>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</si>
  <si>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</si>
  <si>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</si>
  <si>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</si>
  <si>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</si>
  <si>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</si>
  <si>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</si>
  <si>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</si>
  <si>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</si>
  <si>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</si>
  <si>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</si>
  <si>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</si>
  <si>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</si>
  <si>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</si>
  <si>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</si>
  <si>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</si>
  <si>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</si>
  <si>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</si>
  <si>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</si>
  <si>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</si>
  <si>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</si>
  <si>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</si>
  <si>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</si>
  <si>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</si>
  <si>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</si>
  <si>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</si>
  <si>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</si>
  <si>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</si>
  <si>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</si>
  <si>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</si>
  <si>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</si>
  <si>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</si>
  <si>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</si>
  <si>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</si>
  <si>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</si>
  <si>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</si>
  <si>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</si>
  <si>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</si>
  <si>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</si>
  <si>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</si>
  <si>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</si>
  <si>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</si>
  <si>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</si>
  <si>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3"/>
  </si>
  <si>
    <t>Ⅱ</t>
    <phoneticPr fontId="23"/>
  </si>
  <si>
    <t>Ⅲ</t>
    <phoneticPr fontId="23"/>
  </si>
  <si>
    <t>Ⅳ</t>
    <phoneticPr fontId="23"/>
  </si>
  <si>
    <t>Ⅱb</t>
    <phoneticPr fontId="23"/>
  </si>
  <si>
    <t>Ⅱa</t>
    <phoneticPr fontId="23"/>
  </si>
  <si>
    <t>Ⅲ</t>
  </si>
  <si>
    <t>Ⅳ</t>
  </si>
  <si>
    <t>漏水</t>
    <rPh sb="0" eb="2">
      <t>ロウスイ</t>
    </rPh>
    <phoneticPr fontId="23"/>
  </si>
  <si>
    <t>材質劣化</t>
    <rPh sb="0" eb="2">
      <t>ザイシツ</t>
    </rPh>
    <rPh sb="2" eb="4">
      <t>レッカ</t>
    </rPh>
    <phoneticPr fontId="23"/>
  </si>
  <si>
    <t>健全性</t>
    <rPh sb="0" eb="2">
      <t>ケンゼン</t>
    </rPh>
    <rPh sb="2" eb="3">
      <t>セイ</t>
    </rPh>
    <phoneticPr fontId="23"/>
  </si>
  <si>
    <t>外力</t>
    <rPh sb="0" eb="2">
      <t>ガイリョク</t>
    </rPh>
    <phoneticPr fontId="23"/>
  </si>
  <si>
    <t xml:space="preserve">外力 </t>
    <rPh sb="0" eb="2">
      <t>ガイリョク</t>
    </rPh>
    <phoneticPr fontId="23"/>
  </si>
  <si>
    <t>変状の発生範囲の規模（㎡）</t>
    <rPh sb="0" eb="2">
      <t>ヘンジョウ</t>
    </rPh>
    <rPh sb="3" eb="5">
      <t>ハッセイ</t>
    </rPh>
    <rPh sb="5" eb="7">
      <t>ハンイ</t>
    </rPh>
    <rPh sb="8" eb="10">
      <t>キボ</t>
    </rPh>
    <phoneticPr fontId="23"/>
  </si>
  <si>
    <t>覆工スパン長（ｍ）</t>
    <rPh sb="0" eb="2">
      <t>フッコウ</t>
    </rPh>
    <rPh sb="5" eb="6">
      <t>ナガ</t>
    </rPh>
    <phoneticPr fontId="23"/>
  </si>
  <si>
    <t>対策区分の判定</t>
    <rPh sb="0" eb="2">
      <t>タイサク</t>
    </rPh>
    <rPh sb="2" eb="4">
      <t>クブン</t>
    </rPh>
    <rPh sb="5" eb="7">
      <t>ハンテイ</t>
    </rPh>
    <phoneticPr fontId="23"/>
  </si>
  <si>
    <t>変    状    規    模</t>
    <rPh sb="0" eb="1">
      <t>ヘン</t>
    </rPh>
    <rPh sb="5" eb="6">
      <t>ジョウ</t>
    </rPh>
    <rPh sb="10" eb="11">
      <t>キ</t>
    </rPh>
    <rPh sb="15" eb="16">
      <t>ボ</t>
    </rPh>
    <phoneticPr fontId="23"/>
  </si>
  <si>
    <t>覆工スパン毎の
健全性の診断</t>
    <rPh sb="0" eb="2">
      <t>フッコウ</t>
    </rPh>
    <rPh sb="5" eb="6">
      <t>ゴト</t>
    </rPh>
    <rPh sb="8" eb="10">
      <t>ケンゼン</t>
    </rPh>
    <rPh sb="10" eb="11">
      <t>セイ</t>
    </rPh>
    <rPh sb="12" eb="14">
      <t>シンダン</t>
    </rPh>
    <phoneticPr fontId="23"/>
  </si>
  <si>
    <t>変    状    数</t>
    <rPh sb="0" eb="1">
      <t>ヘン</t>
    </rPh>
    <rPh sb="5" eb="6">
      <t>ジョウ</t>
    </rPh>
    <rPh sb="10" eb="11">
      <t>スウ</t>
    </rPh>
    <phoneticPr fontId="23"/>
  </si>
  <si>
    <t>覆工ｽﾊﾟﾝ番号</t>
    <rPh sb="0" eb="2">
      <t>フッコウ</t>
    </rPh>
    <rPh sb="6" eb="8">
      <t>バンゴウ</t>
    </rPh>
    <phoneticPr fontId="2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</si>
  <si>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3"/>
  </si>
  <si>
    <t>トンネル毎の
健全性</t>
    <rPh sb="4" eb="5">
      <t>ゴト</t>
    </rPh>
    <rPh sb="7" eb="10">
      <t>ケンゼンセイ</t>
    </rPh>
    <phoneticPr fontId="23"/>
  </si>
  <si>
    <t>管理者名</t>
    <rPh sb="0" eb="3">
      <t>カンリシャ</t>
    </rPh>
    <rPh sb="3" eb="4">
      <t>メイ</t>
    </rPh>
    <phoneticPr fontId="23"/>
  </si>
  <si>
    <t>名  称</t>
    <rPh sb="0" eb="1">
      <t>ナ</t>
    </rPh>
    <rPh sb="3" eb="4">
      <t>ショウ</t>
    </rPh>
    <phoneticPr fontId="23"/>
  </si>
  <si>
    <t xml:space="preserve"> </t>
    <phoneticPr fontId="23"/>
  </si>
  <si>
    <t>路線名</t>
    <rPh sb="0" eb="2">
      <t>ロセン</t>
    </rPh>
    <rPh sb="2" eb="3">
      <t>メイ</t>
    </rPh>
    <phoneticPr fontId="23"/>
  </si>
  <si>
    <t>フリガナ</t>
    <phoneticPr fontId="23"/>
  </si>
  <si>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</si>
  <si>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</si>
  <si>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</si>
  <si>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</si>
  <si>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</si>
  <si>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</si>
  <si>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</si>
  <si>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</si>
  <si>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</si>
  <si>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</si>
  <si>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</si>
  <si>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</si>
  <si>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</si>
  <si>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</si>
  <si>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</si>
  <si>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</si>
  <si>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</si>
  <si>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</si>
  <si>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</si>
  <si>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</si>
  <si>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</si>
  <si>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</si>
  <si>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</si>
  <si>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</si>
  <si>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</si>
  <si>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</si>
  <si>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</si>
  <si>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</si>
  <si>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</si>
  <si>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</si>
  <si>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</si>
  <si>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</si>
  <si>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</si>
  <si>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</si>
  <si>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</si>
  <si>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</si>
  <si>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</si>
  <si>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</si>
  <si>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</si>
  <si>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</si>
  <si>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</si>
  <si>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</si>
  <si>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</si>
  <si>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</si>
  <si>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</si>
  <si>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</si>
  <si>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</si>
  <si>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</si>
  <si>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</si>
  <si>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</si>
  <si>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</si>
  <si>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</si>
  <si>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</si>
  <si>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</si>
  <si>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</si>
  <si>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</si>
  <si>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</si>
  <si>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</si>
  <si>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</si>
  <si>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</si>
  <si>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</si>
  <si>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</si>
  <si>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</si>
  <si>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</si>
  <si>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</si>
  <si>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</si>
  <si>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</si>
  <si>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</si>
  <si>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</si>
  <si>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</si>
  <si>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</si>
  <si>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</si>
  <si>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</si>
  <si>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</si>
  <si>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</si>
  <si>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</si>
  <si>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</si>
  <si>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</si>
  <si>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</si>
  <si>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</si>
  <si>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</si>
  <si>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</si>
  <si>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</si>
  <si>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</si>
  <si>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</si>
  <si>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</si>
  <si>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</si>
  <si>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</si>
  <si>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</si>
  <si>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</si>
  <si>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</si>
  <si>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</si>
  <si>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</si>
  <si>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</si>
  <si>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</si>
  <si>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</si>
  <si>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</si>
  <si>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</si>
  <si>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</si>
  <si>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</si>
  <si>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</si>
  <si>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</si>
  <si>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</si>
  <si>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</si>
  <si>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</si>
  <si>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</si>
  <si>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</si>
  <si>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</si>
  <si>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</si>
  <si>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</si>
  <si>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</si>
  <si>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</si>
  <si>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</si>
  <si>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</si>
  <si>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</si>
  <si>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</si>
  <si>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</si>
  <si>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</si>
  <si>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</si>
  <si>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</si>
  <si>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</si>
  <si>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</si>
  <si>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</si>
  <si>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</si>
  <si>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</si>
  <si>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</si>
  <si>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</si>
  <si>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</si>
  <si>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</si>
  <si>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</si>
  <si>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</si>
  <si>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</si>
  <si>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</si>
  <si>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</si>
  <si>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</si>
  <si>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</si>
  <si>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</si>
  <si>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</si>
  <si>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</si>
  <si>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</si>
  <si>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</si>
  <si>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</si>
  <si>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</si>
  <si>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</si>
  <si>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</si>
  <si>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</si>
  <si>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</si>
  <si>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</si>
  <si>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</si>
  <si>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</si>
  <si>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</si>
  <si>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</si>
  <si>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</si>
  <si>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</si>
  <si>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</si>
  <si>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</si>
  <si>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3"/>
  </si>
  <si>
    <t>メモ</t>
    <phoneticPr fontId="23"/>
  </si>
  <si>
    <t>異常の種類</t>
    <rPh sb="0" eb="2">
      <t>イジョウ</t>
    </rPh>
    <rPh sb="3" eb="5">
      <t>シュルイ</t>
    </rPh>
    <phoneticPr fontId="23"/>
  </si>
  <si>
    <t>部位区分</t>
    <rPh sb="0" eb="2">
      <t>ブイ</t>
    </rPh>
    <rPh sb="2" eb="4">
      <t>クブン</t>
    </rPh>
    <phoneticPr fontId="23"/>
  </si>
  <si>
    <t>対象箇所</t>
    <rPh sb="0" eb="2">
      <t>タイショウ</t>
    </rPh>
    <rPh sb="2" eb="4">
      <t>カショ</t>
    </rPh>
    <phoneticPr fontId="23"/>
  </si>
  <si>
    <t>異常番号</t>
    <rPh sb="0" eb="2">
      <t>イジョウ</t>
    </rPh>
    <rPh sb="2" eb="4">
      <t>バンゴウ</t>
    </rPh>
    <phoneticPr fontId="23"/>
  </si>
  <si>
    <t>覆工スパン番号</t>
    <rPh sb="0" eb="2">
      <t>フッコウ</t>
    </rPh>
    <rPh sb="5" eb="7">
      <t>バンゴウ</t>
    </rPh>
    <phoneticPr fontId="23"/>
  </si>
  <si>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</si>
  <si>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</si>
  <si>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</si>
  <si>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</si>
  <si>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</si>
  <si>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</si>
  <si>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</si>
  <si>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</si>
  <si>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</si>
  <si>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</si>
  <si>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</si>
  <si>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</si>
  <si>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</si>
  <si>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</si>
  <si>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</si>
  <si>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</si>
  <si>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</si>
  <si>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3"/>
  </si>
  <si>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</si>
  <si>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</si>
  <si>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</si>
  <si>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</si>
  <si>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</si>
  <si>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</si>
  <si>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</si>
  <si>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</si>
  <si>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</si>
  <si>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3"/>
  </si>
  <si>
    <t>定期点検者名</t>
    <rPh sb="0" eb="2">
      <t>テイキ</t>
    </rPh>
    <rPh sb="2" eb="4">
      <t>テンケン</t>
    </rPh>
    <rPh sb="4" eb="5">
      <t>シャ</t>
    </rPh>
    <rPh sb="5" eb="6">
      <t>メイ</t>
    </rPh>
    <phoneticPr fontId="23"/>
  </si>
  <si>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</si>
  <si>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</si>
  <si>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</si>
  <si>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</si>
  <si>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</si>
  <si>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</si>
  <si>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</si>
  <si>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</si>
  <si>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</si>
  <si>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</si>
  <si>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</si>
  <si>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</si>
  <si>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</si>
  <si>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</si>
  <si>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</si>
  <si>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</si>
  <si>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</si>
  <si>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</si>
  <si>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</si>
  <si>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</si>
  <si>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</si>
  <si>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</si>
  <si>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</si>
  <si>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</si>
  <si>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</si>
  <si>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</si>
  <si>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3"/>
  </si>
  <si>
    <r>
      <t xml:space="preserve">外力 </t>
    </r>
    <r>
      <rPr>
        <vertAlign val="superscript"/>
        <sz val="9"/>
        <rFont val="HGSｺﾞｼｯｸM"/>
        <family val="3"/>
        <charset val="128"/>
      </rPr>
      <t>注2</t>
    </r>
    <rPh sb="0" eb="2">
      <t>ガイリョク</t>
    </rPh>
    <rPh sb="3" eb="4">
      <t>チュウ</t>
    </rPh>
    <phoneticPr fontId="23"/>
  </si>
  <si>
    <t>年月日</t>
    <rPh sb="0" eb="2">
      <t>ネンゲツ</t>
    </rPh>
    <rPh sb="2" eb="3">
      <t>ニチ</t>
    </rPh>
    <phoneticPr fontId="7"/>
  </si>
  <si>
    <t>ｽﾊﾟﾝ長（ｍ）</t>
    <phoneticPr fontId="23"/>
  </si>
  <si>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</si>
  <si>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</si>
  <si>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</si>
  <si>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</si>
  <si>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</si>
  <si>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</si>
  <si>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</si>
  <si>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</si>
  <si>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</si>
  <si>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</si>
  <si>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</si>
  <si>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</si>
  <si>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</si>
  <si>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</si>
  <si>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</si>
  <si>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</si>
  <si>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</si>
  <si>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</si>
  <si>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</si>
  <si>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</si>
  <si>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</si>
  <si>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</si>
  <si>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</si>
  <si>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</si>
  <si>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</si>
  <si>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</si>
  <si>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</si>
  <si>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</si>
  <si>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</si>
  <si>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</si>
  <si>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</si>
  <si>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</si>
  <si>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</si>
  <si>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</si>
  <si>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</si>
  <si>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</si>
  <si>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</si>
  <si>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</si>
  <si>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</si>
  <si>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</si>
  <si>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</si>
  <si>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</si>
  <si>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</si>
  <si>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</si>
  <si>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</si>
  <si>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</si>
  <si>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</si>
  <si>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</si>
  <si>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</si>
  <si>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</si>
  <si>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</si>
  <si>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</si>
  <si>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</si>
  <si>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</si>
  <si>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</si>
  <si>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</si>
  <si>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</si>
  <si>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</si>
  <si>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</si>
  <si>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</si>
  <si>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</si>
  <si>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</si>
  <si>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</si>
  <si>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</si>
  <si>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</si>
  <si>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</si>
  <si>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</si>
  <si>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</si>
  <si>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</si>
  <si>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</si>
  <si>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</si>
  <si>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</si>
  <si>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</si>
  <si>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</si>
  <si>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</si>
  <si>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</si>
  <si>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</si>
  <si>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</si>
  <si>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</si>
  <si>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</si>
  <si>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</si>
  <si>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</si>
  <si>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</si>
  <si>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</si>
  <si>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</si>
  <si>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</si>
  <si>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</si>
  <si>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</si>
  <si>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</si>
  <si>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</si>
  <si>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</si>
  <si>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</si>
  <si>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</si>
  <si>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</si>
  <si>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</si>
  <si>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</si>
  <si>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</si>
  <si>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</si>
  <si>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</si>
  <si>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</si>
  <si>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</si>
  <si>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</si>
  <si>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</si>
  <si>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</si>
  <si>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</si>
  <si>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</si>
  <si>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</si>
  <si>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</si>
  <si>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</si>
  <si>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</si>
  <si>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</si>
  <si>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</si>
  <si>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</si>
  <si>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</si>
  <si>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</si>
  <si>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</si>
  <si>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</si>
  <si>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</si>
  <si>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</si>
  <si>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</si>
  <si>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</si>
  <si>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</si>
  <si>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</si>
  <si>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</si>
  <si>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</si>
  <si>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</si>
  <si>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</si>
  <si>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</si>
  <si>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</si>
  <si>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</si>
  <si>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</si>
  <si>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</si>
  <si>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</si>
  <si>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</si>
  <si>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</si>
  <si>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</si>
  <si>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</si>
  <si>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</si>
  <si>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</si>
  <si>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</si>
  <si>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</si>
  <si>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</si>
  <si>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</si>
  <si>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</si>
  <si>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</si>
  <si>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</si>
  <si>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</si>
  <si>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</si>
  <si>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</si>
  <si>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</si>
  <si>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</si>
  <si>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</si>
  <si>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</si>
  <si>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</si>
  <si>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</si>
  <si>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</si>
  <si>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</si>
  <si>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</si>
  <si>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</si>
  <si>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</si>
  <si>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</si>
  <si>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</si>
  <si>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</si>
  <si>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</si>
  <si>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</si>
  <si>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</si>
  <si>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</si>
  <si>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</si>
  <si>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</si>
  <si>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</si>
  <si>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</si>
  <si>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</si>
  <si>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</si>
  <si>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</si>
  <si>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</si>
  <si>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</si>
  <si>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</si>
  <si>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</si>
  <si>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</si>
  <si>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</si>
  <si>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Ⅳ</t>
    <phoneticPr fontId="7"/>
  </si>
  <si>
    <t>Ⅲ</t>
    <phoneticPr fontId="7"/>
  </si>
  <si>
    <t>Ⅱ</t>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</si>
  <si>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</si>
  <si>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</si>
  <si>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</si>
  <si>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</si>
  <si>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</si>
  <si>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</si>
  <si>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</si>
  <si>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</si>
  <si>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</si>
  <si>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</si>
  <si>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</si>
  <si>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</si>
  <si>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</si>
  <si>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</si>
  <si>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</si>
  <si>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</si>
  <si>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</si>
  <si>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</si>
  <si>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</si>
  <si>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</si>
  <si>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</si>
  <si>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</si>
  <si>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</si>
  <si>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</si>
  <si>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</si>
  <si>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</si>
  <si>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</si>
  <si>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</si>
  <si>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</si>
  <si>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</si>
  <si>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</si>
  <si>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</si>
  <si>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</si>
  <si>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</si>
  <si>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</si>
  <si>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</si>
  <si>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</si>
  <si>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</si>
  <si>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</si>
  <si>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</si>
  <si>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</si>
  <si>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</si>
  <si>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</si>
  <si>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</si>
  <si>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</si>
  <si>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</si>
  <si>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</si>
  <si>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</si>
  <si>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</si>
  <si>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</si>
  <si>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</si>
  <si>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</si>
  <si>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</si>
  <si>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</si>
  <si>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</si>
  <si>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</si>
  <si>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</si>
  <si>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</si>
  <si>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</si>
  <si>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</si>
  <si>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3"/>
  </si>
  <si>
    <t>　　　材質劣化、漏水はそれぞれの判定区分に変状数を記入すること。</t>
    <phoneticPr fontId="23"/>
  </si>
  <si>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</si>
  <si>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</si>
  <si>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</si>
  <si>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</si>
  <si>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3"/>
  </si>
  <si>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</si>
  <si>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</si>
  <si>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</si>
  <si>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</si>
  <si>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</si>
  <si>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</si>
  <si>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</si>
  <si>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</si>
  <si>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</si>
  <si>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</si>
  <si>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</si>
  <si>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</si>
  <si>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</si>
  <si>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〇</t>
    <phoneticPr fontId="8"/>
  </si>
  <si>
    <t>様式Fリンク用→</t>
    <rPh sb="0" eb="2">
      <t>ヨウシキ</t>
    </rPh>
    <rPh sb="6" eb="7">
      <t>ヨウ</t>
    </rPh>
    <phoneticPr fontId="7"/>
  </si>
  <si>
    <t>対策区分判定Ⅰ</t>
    <rPh sb="0" eb="2">
      <t>タイサク</t>
    </rPh>
    <rPh sb="2" eb="4">
      <t>クブン</t>
    </rPh>
    <rPh sb="4" eb="6">
      <t>ハンテイ</t>
    </rPh>
    <phoneticPr fontId="8"/>
  </si>
  <si>
    <t>対策区分判定Ⅱa</t>
    <phoneticPr fontId="8"/>
  </si>
  <si>
    <t>対策区分判定Ⅱb</t>
    <phoneticPr fontId="8"/>
  </si>
  <si>
    <t>対策区分判定Ⅲ</t>
    <phoneticPr fontId="8"/>
  </si>
  <si>
    <t>対策区分判定Ⅳ</t>
    <phoneticPr fontId="8"/>
  </si>
  <si>
    <t>－</t>
  </si>
  <si>
    <t>Ⅱ</t>
  </si>
  <si>
    <t>なし</t>
    <phoneticPr fontId="8"/>
  </si>
  <si>
    <t>Ⅰ</t>
  </si>
  <si>
    <t>あり</t>
    <phoneticPr fontId="8"/>
  </si>
  <si>
    <t>陸上トンネル 掘進工法</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</si>
  <si>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</si>
  <si>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</si>
  <si>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</si>
  <si>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</si>
  <si>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</si>
  <si>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</si>
  <si>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</si>
  <si>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</si>
  <si>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</si>
  <si>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</si>
  <si>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</si>
  <si>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</si>
  <si>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</si>
  <si>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</si>
  <si>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</si>
  <si>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</si>
  <si>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</si>
  <si>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</si>
  <si>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■定期点検記録様式　トンネル変状・異常箇所写真位置図　【様式B】</t>
    <rPh sb="1" eb="3">
      <t>テイキ</t>
    </rPh>
    <rPh sb="3" eb="5">
      <t>テンケン</t>
    </rPh>
    <rPh sb="5" eb="7">
      <t>キロク</t>
    </rPh>
    <rPh sb="7" eb="9">
      <t>ヨウシキ</t>
    </rPh>
    <rPh sb="17" eb="19">
      <t>イジョウ</t>
    </rPh>
    <phoneticPr fontId="3"/>
  </si>
  <si>
    <t>サレアワサンゴトンネル</t>
  </si>
  <si>
    <t>佐連アワサンゴトンネル</t>
  </si>
  <si>
    <t>橘東和線</t>
  </si>
  <si>
    <t>柳井土木建築事務所</t>
  </si>
  <si>
    <t>大島郡周防大島町大字地家室字地蔵東</t>
  </si>
  <si>
    <t>大島郡周防大島町大字字小佐連西までの間</t>
  </si>
  <si>
    <t>陸上トンネル（掘進工法）</t>
  </si>
  <si>
    <t>無料</t>
  </si>
  <si>
    <t>42.908ｍ2</t>
  </si>
  <si>
    <t>山岳トンネル工法（NATM）</t>
  </si>
  <si>
    <t>内装板無し</t>
  </si>
  <si>
    <t>ー</t>
  </si>
  <si>
    <t>面壁型</t>
  </si>
  <si>
    <t>コンクリート版</t>
  </si>
  <si>
    <t>15ｃm</t>
  </si>
  <si>
    <t xml:space="preserve"> 薄型円形水路</t>
  </si>
  <si>
    <t>LED</t>
  </si>
  <si>
    <t>自然</t>
  </si>
  <si>
    <t>応用地質株式会社</t>
    <rPh sb="0" eb="4">
      <t>オウヨウチシツ</t>
    </rPh>
    <rPh sb="4" eb="8">
      <t>カブシキカイシャ</t>
    </rPh>
    <phoneticPr fontId="8"/>
  </si>
  <si>
    <t>PE</t>
    <phoneticPr fontId="8"/>
  </si>
  <si>
    <t>PS</t>
    <phoneticPr fontId="8"/>
  </si>
  <si>
    <t>面壁型</t>
    <rPh sb="0" eb="3">
      <t>メンペキガタ</t>
    </rPh>
    <phoneticPr fontId="8"/>
  </si>
  <si>
    <t>○</t>
  </si>
  <si>
    <t>　</t>
  </si>
  <si>
    <t>サレアワサンゴトンネル</t>
    <phoneticPr fontId="8"/>
  </si>
  <si>
    <t>サレアワサンゴトンネル</t>
    <phoneticPr fontId="3"/>
  </si>
  <si>
    <t>佐連アワサンゴトンネル</t>
    <phoneticPr fontId="8"/>
  </si>
  <si>
    <t>佐連アワサンゴトンネル</t>
    <phoneticPr fontId="3"/>
  </si>
  <si>
    <t>橘東和線</t>
    <phoneticPr fontId="8"/>
  </si>
  <si>
    <t>橘東和線</t>
    <phoneticPr fontId="3"/>
  </si>
  <si>
    <t>柳井土木建築事務所</t>
    <phoneticPr fontId="8"/>
  </si>
  <si>
    <t>柳井土木建築事務所</t>
    <phoneticPr fontId="3"/>
  </si>
  <si>
    <t>応用地質株式会社</t>
    <phoneticPr fontId="8"/>
  </si>
  <si>
    <t>応用地質株式会社</t>
    <phoneticPr fontId="3"/>
  </si>
  <si>
    <t>大島郡周防大島町大字地家室字地蔵東</t>
    <phoneticPr fontId="8"/>
  </si>
  <si>
    <t>大島郡周防大島町大字字小佐連西までの間</t>
    <phoneticPr fontId="8"/>
  </si>
  <si>
    <t>陸上トンネル（掘進工法）</t>
    <phoneticPr fontId="8"/>
  </si>
  <si>
    <t>宮前　清</t>
    <phoneticPr fontId="8"/>
  </si>
  <si>
    <t>宮前　清</t>
    <phoneticPr fontId="3"/>
  </si>
  <si>
    <t>33°52′05.00″</t>
  </si>
  <si>
    <t>33°52′03.00″</t>
  </si>
  <si>
    <t>132°21′08.00″</t>
  </si>
  <si>
    <t>132°22′11.60″</t>
  </si>
  <si>
    <t>33°52′05.00″</t>
    <phoneticPr fontId="8"/>
  </si>
  <si>
    <t>132°21′08.00″</t>
    <phoneticPr fontId="8"/>
  </si>
  <si>
    <t>33°52′03.00″</t>
    <phoneticPr fontId="8"/>
  </si>
  <si>
    <t>132°22′11.60″</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</si>
</sst>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0.00_ "/>
    <numFmt numFmtId="189" formatCode="0_ "/>
    <numFmt numFmtId="190" formatCode="0.0&quot;m&quot;"/>
    <numFmt numFmtId="191" formatCode="0&quot; スパン&quot;"/>
    <numFmt numFmtId="192" formatCode="0.00_);[Red]\(0.00\)"/>
    <numFmt numFmtId="193" formatCode="0.00000"/>
    <numFmt numFmtId="194" formatCode="##&quot;°&quot;##&quot;′&quot;##.00&quot;″&quot;"/>
    <numFmt numFmtId="195" formatCode="##&quot;°&quot;##&quot;′&quot;##.0&quot;″&quot;"/>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sz val="9"/>
      <name val="ＭＳ Ｐゴシック"/>
      <family val="3"/>
      <charset val="128"/>
      <scheme val="minor"/>
    </font>
    <font>
      <u/>
      <sz val="10"/>
      <name val="HGSｺﾞｼｯｸM"/>
      <family val="3"/>
      <charset val="128"/>
    </font>
    <font>
      <sz val="10"/>
      <color rgb="FFFF0000"/>
      <name val="HGSｺﾞｼｯｸM"/>
      <family val="3"/>
      <charset val="128"/>
    </font>
    <font>
      <u/>
      <sz val="11"/>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0">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cellStyleXfs>
  <cellXfs count="934">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5" fillId="0" borderId="0" xfId="2" applyFont="1" applyAlignment="1" applyProtection="1">
      <alignment vertical="center" textRotation="255"/>
      <protection locked="0"/>
    </xf>
    <xf numFmtId="0" fontId="10" fillId="0" borderId="0" xfId="2" applyFont="1" applyAlignment="1">
      <alignment vertical="center"/>
    </xf>
    <xf numFmtId="0" fontId="19" fillId="0" borderId="0" xfId="4" applyFont="1">
      <alignment vertical="center"/>
    </xf>
    <xf numFmtId="0" fontId="21" fillId="0" borderId="0" xfId="4" applyFont="1">
      <alignment vertical="center"/>
    </xf>
    <xf numFmtId="0" fontId="21" fillId="0" borderId="0" xfId="4" applyFont="1" applyAlignment="1">
      <alignment horizontal="center" vertical="center"/>
    </xf>
    <xf numFmtId="0" fontId="21" fillId="0" borderId="0" xfId="4" applyFont="1" applyAlignment="1">
      <alignment horizontal="left" vertical="center"/>
    </xf>
    <xf numFmtId="0" fontId="22" fillId="0" borderId="0" xfId="5" applyFont="1">
      <alignment vertical="center"/>
    </xf>
    <xf numFmtId="0" fontId="22" fillId="0" borderId="0" xfId="5" applyFont="1" applyAlignment="1">
      <alignment horizontal="center" vertical="center"/>
    </xf>
    <xf numFmtId="0" fontId="9"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30" fillId="0" borderId="0" xfId="0" applyFont="1">
      <alignment vertical="center"/>
    </xf>
    <xf numFmtId="0" fontId="31" fillId="0" borderId="0" xfId="0" applyFont="1">
      <alignment vertical="center"/>
    </xf>
    <xf numFmtId="0" fontId="24"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9" fillId="0" borderId="0" xfId="2" applyFont="1" applyAlignment="1" applyProtection="1">
      <alignment horizontal="center" vertical="center" shrinkToFit="1"/>
      <protection locked="0"/>
    </xf>
    <xf numFmtId="0" fontId="33"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7" fillId="0" borderId="0" xfId="4" applyFont="1" applyAlignment="1">
      <alignment horizontal="center" vertical="center"/>
    </xf>
    <xf numFmtId="0" fontId="9" fillId="0" borderId="0" xfId="4" applyFont="1" applyAlignment="1">
      <alignment horizontal="left" vertical="center"/>
    </xf>
    <xf numFmtId="0" fontId="17" fillId="0" borderId="0" xfId="4" applyFont="1">
      <alignment vertical="center"/>
    </xf>
    <xf numFmtId="0" fontId="17" fillId="0" borderId="0" xfId="4" applyFont="1" applyAlignment="1">
      <alignment horizontal="center" vertical="center" wrapText="1"/>
    </xf>
    <xf numFmtId="179"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32" fillId="0" borderId="0" xfId="0" applyFont="1">
      <alignment vertical="center"/>
    </xf>
    <xf numFmtId="0" fontId="32" fillId="0" borderId="0" xfId="0" applyFont="1" applyAlignment="1">
      <alignment horizontal="center" vertical="center"/>
    </xf>
    <xf numFmtId="0" fontId="17"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1" fillId="0" borderId="0" xfId="0" applyFont="1">
      <alignment vertical="center"/>
    </xf>
    <xf numFmtId="0" fontId="38" fillId="0" borderId="0" xfId="0" applyFont="1">
      <alignment vertical="center"/>
    </xf>
    <xf numFmtId="0" fontId="9" fillId="0" borderId="0" xfId="0" applyFont="1">
      <alignment vertical="center"/>
    </xf>
    <xf numFmtId="0" fontId="39"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5"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2" xfId="5" applyFont="1" applyFill="1" applyBorder="1" applyAlignment="1">
      <alignment horizontal="center" vertical="center"/>
    </xf>
    <xf numFmtId="0" fontId="17" fillId="0" borderId="25" xfId="5" applyFont="1" applyBorder="1" applyAlignment="1">
      <alignment vertical="center" shrinkToFit="1"/>
    </xf>
    <xf numFmtId="0" fontId="17" fillId="0" borderId="1" xfId="5" applyFont="1" applyBorder="1" applyAlignment="1">
      <alignment vertical="center" shrinkToFit="1"/>
    </xf>
    <xf numFmtId="0" fontId="17" fillId="0" borderId="8" xfId="5" applyFont="1" applyBorder="1" applyAlignment="1">
      <alignment vertical="center" shrinkToFit="1"/>
    </xf>
    <xf numFmtId="0" fontId="17" fillId="0" borderId="3" xfId="5" applyFont="1" applyBorder="1" applyAlignment="1">
      <alignment vertical="center" shrinkToFit="1"/>
    </xf>
    <xf numFmtId="0" fontId="17" fillId="0" borderId="20" xfId="5" applyFont="1" applyBorder="1" applyAlignment="1">
      <alignment vertical="center" shrinkToFit="1"/>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2" fontId="17" fillId="0" borderId="1" xfId="5" applyNumberFormat="1" applyFont="1" applyBorder="1" applyAlignment="1">
      <alignment vertical="center" shrinkToFit="1"/>
    </xf>
    <xf numFmtId="2" fontId="17" fillId="0" borderId="20" xfId="5" applyNumberFormat="1" applyFont="1" applyBorder="1" applyAlignment="1">
      <alignment vertical="center" shrinkToFit="1"/>
    </xf>
    <xf numFmtId="180" fontId="17" fillId="0" borderId="25" xfId="5" applyNumberFormat="1" applyFont="1" applyBorder="1" applyAlignment="1">
      <alignment vertical="center" shrinkToFit="1"/>
    </xf>
    <xf numFmtId="180" fontId="17" fillId="0" borderId="1" xfId="5" applyNumberFormat="1" applyFont="1" applyBorder="1" applyAlignment="1">
      <alignment vertical="center" shrinkToFit="1"/>
    </xf>
    <xf numFmtId="0" fontId="17" fillId="0" borderId="52" xfId="5" applyFont="1" applyBorder="1" applyAlignment="1">
      <alignment vertical="center" shrinkToFit="1"/>
    </xf>
    <xf numFmtId="0" fontId="17" fillId="0" borderId="14" xfId="5" applyFont="1" applyBorder="1" applyAlignment="1">
      <alignment vertical="center" shrinkToFit="1"/>
    </xf>
    <xf numFmtId="0" fontId="17" fillId="0" borderId="5" xfId="5" applyFont="1" applyBorder="1" applyAlignment="1">
      <alignment vertical="center" shrinkToFit="1"/>
    </xf>
    <xf numFmtId="0" fontId="17" fillId="0" borderId="7" xfId="5" applyFont="1" applyBorder="1" applyAlignment="1">
      <alignment vertical="center" shrinkToFit="1"/>
    </xf>
    <xf numFmtId="0" fontId="17" fillId="0" borderId="18" xfId="5" applyFont="1" applyBorder="1" applyAlignment="1">
      <alignment vertical="center" shrinkToFit="1"/>
    </xf>
    <xf numFmtId="0" fontId="17" fillId="0" borderId="7" xfId="5" applyFont="1" applyBorder="1" applyAlignment="1">
      <alignment horizontal="center" vertical="center" shrinkToFit="1"/>
    </xf>
    <xf numFmtId="0" fontId="17"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4" fillId="0" borderId="0" xfId="2" applyAlignment="1">
      <alignment vertical="center"/>
    </xf>
    <xf numFmtId="189" fontId="14" fillId="0" borderId="1" xfId="2" applyNumberFormat="1" applyBorder="1" applyAlignment="1">
      <alignment vertical="center"/>
    </xf>
    <xf numFmtId="186" fontId="14" fillId="0" borderId="1" xfId="2" applyNumberFormat="1" applyBorder="1" applyAlignment="1">
      <alignment horizontal="center" vertical="center" shrinkToFit="1"/>
    </xf>
    <xf numFmtId="186" fontId="14" fillId="0" borderId="1" xfId="2" applyNumberFormat="1" applyBorder="1" applyAlignment="1">
      <alignment vertical="center" shrinkToFit="1"/>
    </xf>
    <xf numFmtId="188" fontId="14"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4" fillId="0" borderId="1" xfId="2" applyBorder="1" applyAlignment="1">
      <alignment horizontal="center" vertical="center"/>
    </xf>
    <xf numFmtId="0" fontId="27" fillId="2" borderId="1" xfId="2" applyFont="1" applyFill="1" applyBorder="1" applyAlignment="1">
      <alignment horizontal="center" vertical="center" wrapText="1"/>
    </xf>
    <xf numFmtId="0" fontId="9" fillId="0" borderId="0" xfId="2" applyFont="1" applyAlignment="1" applyProtection="1">
      <alignment horizontal="center"/>
      <protection locked="0"/>
    </xf>
    <xf numFmtId="0" fontId="27" fillId="2" borderId="8" xfId="2" applyFont="1" applyFill="1" applyBorder="1" applyAlignment="1">
      <alignment horizontal="center" vertical="center" wrapText="1"/>
    </xf>
    <xf numFmtId="0" fontId="17" fillId="0" borderId="12" xfId="2" applyFont="1" applyBorder="1" applyAlignment="1" applyProtection="1">
      <alignment horizontal="left" vertical="center"/>
      <protection locked="0"/>
    </xf>
    <xf numFmtId="0" fontId="17" fillId="0" borderId="0" xfId="2" applyFont="1" applyAlignment="1" applyProtection="1">
      <alignment horizontal="left" vertical="center"/>
      <protection locked="0"/>
    </xf>
    <xf numFmtId="0" fontId="17" fillId="0" borderId="4" xfId="2" applyFont="1" applyBorder="1" applyAlignment="1" applyProtection="1">
      <alignment horizontal="left" vertical="center"/>
      <protection locked="0"/>
    </xf>
    <xf numFmtId="0" fontId="0" fillId="0" borderId="11" xfId="0" applyBorder="1">
      <alignment vertical="center"/>
    </xf>
    <xf numFmtId="0" fontId="0" fillId="0" borderId="66" xfId="0" applyBorder="1">
      <alignment vertical="center"/>
    </xf>
    <xf numFmtId="0" fontId="0" fillId="0" borderId="1" xfId="0" applyBorder="1">
      <alignment vertical="center"/>
    </xf>
    <xf numFmtId="0" fontId="0" fillId="0" borderId="8" xfId="0" applyBorder="1">
      <alignment vertical="center"/>
    </xf>
    <xf numFmtId="0" fontId="24" fillId="0" borderId="10"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34" fillId="2" borderId="1" xfId="2" applyFont="1" applyFill="1" applyBorder="1" applyAlignment="1">
      <alignment horizontal="center" vertical="center" wrapText="1" shrinkToFit="1"/>
    </xf>
    <xf numFmtId="0" fontId="14" fillId="0" borderId="0" xfId="2" applyAlignment="1">
      <alignment horizontal="center" vertical="center"/>
    </xf>
    <xf numFmtId="0" fontId="14" fillId="0" borderId="1" xfId="2" applyBorder="1" applyAlignment="1">
      <alignment vertical="center"/>
    </xf>
    <xf numFmtId="2" fontId="9" fillId="0" borderId="0" xfId="2" applyNumberFormat="1" applyFont="1" applyProtection="1">
      <protection locked="0"/>
    </xf>
    <xf numFmtId="193" fontId="9" fillId="0" borderId="0" xfId="2" applyNumberFormat="1" applyFont="1" applyProtection="1">
      <protection locked="0"/>
    </xf>
    <xf numFmtId="0" fontId="0" fillId="7" borderId="3" xfId="0" applyFill="1" applyBorder="1">
      <alignment vertical="center"/>
    </xf>
    <xf numFmtId="0" fontId="19" fillId="0" borderId="0" xfId="2" applyFont="1" applyAlignment="1">
      <alignment vertical="center"/>
    </xf>
    <xf numFmtId="0" fontId="44"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0" xfId="4" applyFont="1" applyAlignment="1">
      <alignment horizontal="left" vertical="center"/>
    </xf>
    <xf numFmtId="0" fontId="42" fillId="0" borderId="0" xfId="2" applyFont="1" applyAlignment="1" applyProtection="1">
      <alignment vertical="center"/>
      <protection locked="0"/>
    </xf>
    <xf numFmtId="0" fontId="17" fillId="0" borderId="1" xfId="2" applyFont="1" applyBorder="1" applyAlignment="1">
      <alignment horizontal="center" vertical="center" wrapText="1"/>
    </xf>
    <xf numFmtId="188" fontId="17" fillId="0" borderId="1" xfId="2" applyNumberFormat="1" applyFont="1" applyBorder="1" applyAlignment="1">
      <alignment horizontal="right" vertical="center" shrinkToFit="1"/>
    </xf>
    <xf numFmtId="190" fontId="14" fillId="0" borderId="1" xfId="2" applyNumberFormat="1" applyBorder="1" applyAlignment="1">
      <alignment vertical="center" shrinkToFit="1"/>
    </xf>
    <xf numFmtId="2" fontId="17" fillId="0" borderId="2" xfId="5" applyNumberFormat="1" applyFont="1" applyBorder="1" applyAlignment="1">
      <alignment vertical="center" shrinkToFit="1"/>
    </xf>
    <xf numFmtId="2" fontId="17" fillId="0" borderId="6" xfId="5" applyNumberFormat="1" applyFont="1" applyBorder="1" applyAlignment="1">
      <alignment vertical="center" shrinkToFit="1"/>
    </xf>
    <xf numFmtId="2" fontId="17" fillId="0" borderId="14" xfId="5" applyNumberFormat="1" applyFont="1" applyBorder="1" applyAlignment="1">
      <alignment vertical="center" shrinkToFit="1"/>
    </xf>
    <xf numFmtId="2" fontId="17" fillId="0" borderId="18" xfId="5" applyNumberFormat="1" applyFont="1" applyBorder="1" applyAlignment="1">
      <alignment vertical="center" shrinkToFit="1"/>
    </xf>
    <xf numFmtId="180" fontId="17" fillId="0" borderId="8" xfId="5" applyNumberFormat="1" applyFont="1" applyBorder="1" applyAlignment="1">
      <alignment vertical="center" shrinkToFit="1"/>
    </xf>
    <xf numFmtId="180" fontId="17" fillId="0" borderId="52" xfId="5" applyNumberFormat="1" applyFont="1" applyBorder="1" applyAlignment="1">
      <alignment vertical="center" shrinkToFit="1"/>
    </xf>
    <xf numFmtId="180" fontId="17" fillId="0" borderId="14" xfId="5" applyNumberFormat="1" applyFont="1" applyBorder="1" applyAlignment="1">
      <alignment vertical="center" shrinkToFit="1"/>
    </xf>
    <xf numFmtId="180" fontId="17" fillId="0" borderId="5" xfId="5" applyNumberFormat="1" applyFont="1" applyBorder="1" applyAlignment="1">
      <alignment vertical="center" shrinkToFit="1"/>
    </xf>
    <xf numFmtId="187" fontId="17" fillId="0" borderId="21" xfId="5" applyNumberFormat="1" applyFont="1" applyBorder="1" applyAlignment="1">
      <alignment horizontal="center" vertical="center" shrinkToFit="1"/>
    </xf>
    <xf numFmtId="187" fontId="17" fillId="0" borderId="19" xfId="5" applyNumberFormat="1" applyFont="1" applyBorder="1" applyAlignment="1">
      <alignment horizontal="center" vertical="center" shrinkToFit="1"/>
    </xf>
    <xf numFmtId="187" fontId="14" fillId="0" borderId="1" xfId="2" applyNumberFormat="1" applyBorder="1" applyAlignment="1">
      <alignment vertical="center"/>
    </xf>
    <xf numFmtId="180" fontId="17" fillId="0" borderId="20" xfId="5" applyNumberFormat="1" applyFont="1" applyBorder="1" applyAlignment="1">
      <alignment horizontal="center" vertical="center" shrinkToFit="1"/>
    </xf>
    <xf numFmtId="0" fontId="9" fillId="0" borderId="0" xfId="2" applyFont="1"/>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0" xfId="2" applyFont="1" applyAlignment="1" applyProtection="1">
      <alignment vertical="center" textRotation="255"/>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29" fillId="0" borderId="0" xfId="0" applyFont="1">
      <alignment vertical="center"/>
    </xf>
    <xf numFmtId="0" fontId="9" fillId="2" borderId="14" xfId="2" applyFont="1" applyFill="1" applyBorder="1" applyAlignment="1">
      <alignment horizontal="centerContinuous"/>
    </xf>
    <xf numFmtId="0" fontId="9" fillId="2" borderId="13" xfId="2" applyFont="1" applyFill="1" applyBorder="1" applyAlignment="1">
      <alignment horizontal="centerContinuous" vertical="center"/>
    </xf>
    <xf numFmtId="0" fontId="47" fillId="0" borderId="0" xfId="2" applyFont="1" applyAlignment="1" applyProtection="1">
      <alignment vertical="center"/>
      <protection locked="0"/>
    </xf>
    <xf numFmtId="0" fontId="17" fillId="0" borderId="2" xfId="5" applyFont="1" applyBorder="1" applyAlignment="1">
      <alignment vertical="center" shrinkToFit="1"/>
    </xf>
    <xf numFmtId="0" fontId="17" fillId="0" borderId="21" xfId="5" applyFont="1" applyBorder="1" applyAlignment="1">
      <alignment horizontal="center" vertical="center" shrinkToFit="1"/>
    </xf>
    <xf numFmtId="0" fontId="17" fillId="0" borderId="24" xfId="5" applyFont="1" applyBorder="1" applyAlignment="1">
      <alignment horizontal="center" vertical="center" shrinkToFit="1"/>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shrinkToFit="1"/>
      <protection locked="0"/>
    </xf>
    <xf numFmtId="0" fontId="9" fillId="0" borderId="13" xfId="2" applyFont="1" applyBorder="1" applyAlignment="1" applyProtection="1">
      <alignment horizontal="center" vertical="center" shrinkToFit="1"/>
      <protection locked="0"/>
    </xf>
    <xf numFmtId="0" fontId="9" fillId="0" borderId="6" xfId="2" applyFont="1" applyBorder="1" applyAlignment="1" applyProtection="1">
      <alignment horizontal="center" vertical="center" shrinkToFit="1"/>
      <protection locked="0"/>
    </xf>
    <xf numFmtId="0" fontId="33" fillId="0" borderId="2" xfId="2" applyFont="1" applyBorder="1" applyAlignment="1" applyProtection="1">
      <alignment horizontal="center" vertical="center" wrapText="1" shrinkToFit="1"/>
      <protection locked="0"/>
    </xf>
    <xf numFmtId="0" fontId="9" fillId="0" borderId="9" xfId="2" applyFont="1" applyBorder="1" applyAlignment="1" applyProtection="1">
      <alignment horizontal="center" vertical="center" shrinkToFit="1"/>
      <protection locked="0"/>
    </xf>
    <xf numFmtId="187" fontId="9" fillId="0" borderId="1" xfId="7" applyNumberFormat="1" applyFont="1" applyBorder="1" applyAlignment="1">
      <alignment horizontal="center" vertical="center" shrinkToFit="1"/>
    </xf>
    <xf numFmtId="186" fontId="9" fillId="0" borderId="1" xfId="7" applyNumberFormat="1" applyFont="1" applyBorder="1" applyAlignment="1">
      <alignment horizontal="right" vertical="center" shrinkToFit="1"/>
    </xf>
    <xf numFmtId="0" fontId="9" fillId="0" borderId="1" xfId="7" applyFont="1" applyBorder="1" applyAlignment="1">
      <alignment horizontal="center" vertical="center" shrinkToFit="1"/>
    </xf>
    <xf numFmtId="0" fontId="9" fillId="0" borderId="1" xfId="7" applyFont="1" applyBorder="1" applyAlignment="1">
      <alignment vertical="center" shrinkToFit="1"/>
    </xf>
    <xf numFmtId="0" fontId="9" fillId="0" borderId="1" xfId="2" applyFont="1" applyBorder="1" applyAlignment="1">
      <alignment vertical="center" shrinkToFit="1"/>
    </xf>
    <xf numFmtId="0" fontId="9" fillId="0" borderId="8" xfId="2" applyFont="1" applyBorder="1" applyAlignment="1">
      <alignment vertical="center" shrinkToFit="1"/>
    </xf>
    <xf numFmtId="180" fontId="9" fillId="0" borderId="8" xfId="2" applyNumberFormat="1" applyFont="1" applyBorder="1" applyAlignment="1" applyProtection="1">
      <alignment horizontal="center" vertical="center" shrinkToFit="1"/>
      <protection locked="0"/>
    </xf>
    <xf numFmtId="0" fontId="40" fillId="0" borderId="1"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vertical="center"/>
      <protection locked="0"/>
    </xf>
    <xf numFmtId="0" fontId="9" fillId="0" borderId="1" xfId="2" applyFont="1" applyBorder="1" applyAlignment="1" applyProtection="1">
      <alignment horizontal="center" vertical="center"/>
      <protection locked="0"/>
    </xf>
    <xf numFmtId="0" fontId="29" fillId="0" borderId="1" xfId="0" applyFont="1" applyBorder="1" applyAlignment="1">
      <alignment horizontal="center" vertical="center" shrinkToFit="1"/>
    </xf>
    <xf numFmtId="187" fontId="9" fillId="0" borderId="1" xfId="4" applyNumberFormat="1" applyFont="1" applyBorder="1" applyAlignment="1">
      <alignment vertical="center" shrinkToFit="1"/>
    </xf>
    <xf numFmtId="0" fontId="9" fillId="0" borderId="1" xfId="4" applyFont="1" applyBorder="1" applyAlignment="1">
      <alignment horizontal="center" vertical="center" shrinkToFit="1"/>
    </xf>
    <xf numFmtId="0" fontId="9" fillId="0" borderId="1" xfId="4" applyFont="1" applyBorder="1" applyAlignment="1">
      <alignment vertical="center" shrinkToFit="1"/>
    </xf>
    <xf numFmtId="0" fontId="17" fillId="0" borderId="1" xfId="2" applyFont="1" applyBorder="1" applyAlignment="1" applyProtection="1">
      <alignment vertical="center" shrinkToFit="1"/>
      <protection locked="0"/>
    </xf>
    <xf numFmtId="0" fontId="17" fillId="0" borderId="1" xfId="2" applyFont="1" applyBorder="1" applyAlignment="1" applyProtection="1">
      <alignment horizontal="center" vertical="center" shrinkToFit="1"/>
      <protection locked="0"/>
    </xf>
    <xf numFmtId="192" fontId="17" fillId="0" borderId="1" xfId="2" applyNumberFormat="1"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6" xfId="2" applyFont="1" applyBorder="1" applyAlignment="1">
      <alignment horizontal="left" vertical="center" wrapText="1" shrinkToFit="1"/>
    </xf>
    <xf numFmtId="0" fontId="9" fillId="0" borderId="11"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94" fontId="9" fillId="0" borderId="9" xfId="1" applyNumberFormat="1" applyFont="1" applyBorder="1" applyAlignment="1" applyProtection="1">
      <alignment horizontal="center" vertical="center" shrinkToFit="1"/>
      <protection locked="0"/>
    </xf>
    <xf numFmtId="194" fontId="9" fillId="0" borderId="3" xfId="1" applyNumberFormat="1" applyFont="1" applyBorder="1" applyAlignment="1" applyProtection="1">
      <alignment horizontal="center" vertical="center" shrinkToFit="1"/>
      <protection locked="0"/>
    </xf>
    <xf numFmtId="194" fontId="9" fillId="0" borderId="8" xfId="1" applyNumberFormat="1" applyFon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shrinkToFit="1"/>
      <protection locked="0"/>
    </xf>
    <xf numFmtId="14" fontId="9" fillId="0" borderId="11" xfId="2" applyNumberFormat="1"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4" fontId="9" fillId="0" borderId="10" xfId="1" applyNumberFormat="1" applyFont="1" applyBorder="1" applyAlignment="1" applyProtection="1">
      <alignment horizontal="center" vertical="center" shrinkToFit="1"/>
      <protection locked="0"/>
    </xf>
    <xf numFmtId="194"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right" vertical="center" shrinkToFit="1"/>
    </xf>
    <xf numFmtId="176" fontId="9" fillId="0" borderId="7" xfId="2" applyNumberFormat="1" applyFont="1" applyBorder="1" applyAlignment="1">
      <alignment horizontal="right" vertical="center" shrinkToFit="1"/>
    </xf>
    <xf numFmtId="176" fontId="9" fillId="0" borderId="5" xfId="2" applyNumberFormat="1" applyFont="1" applyBorder="1" applyAlignment="1">
      <alignment horizontal="right" vertical="center" shrinkToFit="1"/>
    </xf>
    <xf numFmtId="176" fontId="9" fillId="0" borderId="9" xfId="2" applyNumberFormat="1" applyFont="1" applyBorder="1" applyAlignment="1">
      <alignment horizontal="right" vertical="center" shrinkToFit="1"/>
    </xf>
    <xf numFmtId="176" fontId="9" fillId="0" borderId="10" xfId="2" applyNumberFormat="1" applyFont="1" applyBorder="1" applyAlignment="1">
      <alignment horizontal="right" vertical="center" shrinkToFit="1"/>
    </xf>
    <xf numFmtId="176" fontId="9" fillId="0" borderId="11" xfId="2" applyNumberFormat="1" applyFont="1" applyBorder="1" applyAlignment="1">
      <alignment horizontal="right"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185" fontId="9" fillId="0" borderId="15" xfId="2" applyNumberFormat="1" applyFont="1" applyBorder="1" applyAlignment="1" applyProtection="1">
      <alignment horizontal="center" vertical="center" shrinkToFit="1"/>
      <protection locked="0"/>
    </xf>
    <xf numFmtId="0" fontId="9" fillId="0" borderId="3" xfId="2"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shrinkToFit="1"/>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shrinkToFit="1"/>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4" fontId="9" fillId="0" borderId="2" xfId="2" applyNumberFormat="1" applyFont="1" applyBorder="1" applyAlignment="1" applyProtection="1">
      <alignment horizontal="center" vertical="center" shrinkToFit="1"/>
      <protection locked="0"/>
    </xf>
    <xf numFmtId="184" fontId="9" fillId="0" borderId="3" xfId="2" applyNumberFormat="1"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shrinkToFit="1"/>
      <protection locked="0"/>
    </xf>
    <xf numFmtId="181" fontId="9" fillId="0" borderId="2" xfId="2" applyNumberFormat="1" applyFont="1" applyBorder="1" applyAlignment="1" applyProtection="1">
      <alignment horizontal="center" vertical="center" shrinkToFit="1"/>
      <protection locked="0"/>
    </xf>
    <xf numFmtId="181" fontId="9" fillId="0" borderId="8" xfId="2" applyNumberFormat="1" applyFont="1" applyBorder="1" applyAlignment="1" applyProtection="1">
      <alignment horizontal="center" vertical="center" shrinkToFit="1"/>
      <protection locked="0"/>
    </xf>
    <xf numFmtId="0" fontId="17" fillId="2" borderId="2" xfId="2" applyFont="1" applyFill="1" applyBorder="1" applyAlignment="1">
      <alignment horizontal="center" vertical="center" wrapText="1" shrinkToFit="1"/>
    </xf>
    <xf numFmtId="0" fontId="17"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shrinkToFit="1"/>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right"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4" fillId="2" borderId="1" xfId="2" applyFont="1" applyFill="1" applyBorder="1" applyAlignment="1">
      <alignment horizontal="center" vertical="center" wrapText="1"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2" xfId="7" applyFont="1" applyBorder="1" applyAlignment="1">
      <alignment horizontal="center" vertical="center" shrinkToFit="1"/>
    </xf>
    <xf numFmtId="0" fontId="26" fillId="2" borderId="14" xfId="2" applyFont="1" applyFill="1" applyBorder="1" applyAlignment="1">
      <alignment horizontal="center" vertical="center" wrapText="1" shrinkToFit="1"/>
    </xf>
    <xf numFmtId="0" fontId="26" fillId="2" borderId="13" xfId="2" applyFont="1" applyFill="1" applyBorder="1" applyAlignment="1">
      <alignment horizontal="center" vertical="center" wrapText="1" shrinkToFit="1"/>
    </xf>
    <xf numFmtId="0" fontId="43" fillId="2" borderId="14" xfId="2" applyFont="1" applyFill="1" applyBorder="1" applyAlignment="1">
      <alignment horizontal="center" vertical="center" wrapText="1" shrinkToFit="1"/>
    </xf>
    <xf numFmtId="0" fontId="43" fillId="2" borderId="13" xfId="2" applyFont="1" applyFill="1" applyBorder="1" applyAlignment="1">
      <alignment horizontal="center" vertical="center" wrapText="1"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6" fillId="2" borderId="1" xfId="2" applyFont="1" applyFill="1" applyBorder="1" applyAlignment="1" applyProtection="1">
      <alignment horizontal="center" vertical="center" wrapText="1"/>
      <protection locked="0"/>
    </xf>
    <xf numFmtId="0" fontId="26"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6" fillId="2" borderId="14" xfId="2" applyFont="1" applyFill="1" applyBorder="1" applyAlignment="1" applyProtection="1">
      <alignment horizontal="center" vertical="center" wrapText="1"/>
      <protection locked="0"/>
    </xf>
    <xf numFmtId="0" fontId="26"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right" vertical="center"/>
    </xf>
    <xf numFmtId="176" fontId="9" fillId="0" borderId="7" xfId="2" applyNumberFormat="1" applyFont="1" applyBorder="1" applyAlignment="1">
      <alignment horizontal="right" vertical="center"/>
    </xf>
    <xf numFmtId="176" fontId="9" fillId="0" borderId="5" xfId="2" applyNumberFormat="1" applyFont="1" applyBorder="1" applyAlignment="1">
      <alignment horizontal="right" vertical="center"/>
    </xf>
    <xf numFmtId="176" fontId="9" fillId="0" borderId="9" xfId="2" applyNumberFormat="1" applyFont="1" applyBorder="1" applyAlignment="1">
      <alignment horizontal="right" vertical="center"/>
    </xf>
    <xf numFmtId="176" fontId="9" fillId="0" borderId="10" xfId="2" applyNumberFormat="1" applyFont="1" applyBorder="1" applyAlignment="1">
      <alignment horizontal="right" vertical="center"/>
    </xf>
    <xf numFmtId="176" fontId="9" fillId="0" borderId="11" xfId="2" applyNumberFormat="1" applyFont="1" applyBorder="1" applyAlignment="1">
      <alignment horizontal="right"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177" fontId="10" fillId="2" borderId="1"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177" fontId="10" fillId="0" borderId="1" xfId="2" applyNumberFormat="1" applyFont="1" applyBorder="1" applyAlignment="1" applyProtection="1">
      <alignment horizontal="center" vertical="center" shrinkToFit="1"/>
      <protection locked="0"/>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5" xfId="2" applyFont="1" applyFill="1" applyBorder="1" applyAlignment="1">
      <alignment horizontal="center" vertical="center" shrinkToFit="1"/>
    </xf>
    <xf numFmtId="191" fontId="9" fillId="0" borderId="14" xfId="2" applyNumberFormat="1" applyFont="1" applyBorder="1" applyAlignment="1" applyProtection="1">
      <alignment horizontal="center" vertical="center" shrinkToFit="1"/>
      <protection locked="0"/>
    </xf>
    <xf numFmtId="191" fontId="9" fillId="0" borderId="15" xfId="2" applyNumberFormat="1" applyFont="1" applyBorder="1" applyAlignment="1" applyProtection="1">
      <alignment horizontal="center" vertical="center" shrinkToFit="1"/>
      <protection locked="0"/>
    </xf>
    <xf numFmtId="191" fontId="9" fillId="0" borderId="13"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2" borderId="4" xfId="2" applyFont="1" applyFill="1" applyBorder="1" applyAlignment="1">
      <alignment horizontal="center" vertical="center" shrinkToFit="1"/>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29" fillId="0" borderId="12" xfId="0" applyFont="1" applyBorder="1" applyAlignment="1">
      <alignment horizontal="center" vertical="center" shrinkToFit="1"/>
    </xf>
    <xf numFmtId="0" fontId="29" fillId="0" borderId="9" xfId="0" applyFont="1" applyBorder="1" applyAlignment="1">
      <alignment horizontal="center" vertical="center" shrinkToFit="1"/>
    </xf>
    <xf numFmtId="191" fontId="9" fillId="0" borderId="6" xfId="2" applyNumberFormat="1" applyFont="1" applyBorder="1" applyAlignment="1" applyProtection="1">
      <alignment horizontal="center" vertical="center" shrinkToFit="1"/>
      <protection locked="0"/>
    </xf>
    <xf numFmtId="191" fontId="9" fillId="0" borderId="12" xfId="2" applyNumberFormat="1" applyFont="1" applyBorder="1" applyAlignment="1" applyProtection="1">
      <alignment horizontal="center" vertical="center" shrinkToFit="1"/>
      <protection locked="0"/>
    </xf>
    <xf numFmtId="191" fontId="9" fillId="0" borderId="9" xfId="2" applyNumberFormat="1" applyFont="1" applyBorder="1" applyAlignment="1" applyProtection="1">
      <alignment horizontal="center" vertical="center" shrinkToFit="1"/>
      <protection locked="0"/>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5" fontId="29" fillId="0" borderId="6" xfId="1" applyNumberFormat="1" applyFont="1" applyBorder="1" applyAlignment="1" applyProtection="1">
      <alignment vertical="center" shrinkToFit="1"/>
      <protection locked="0"/>
    </xf>
    <xf numFmtId="195" fontId="29" fillId="0" borderId="5" xfId="1" applyNumberFormat="1" applyFont="1" applyBorder="1" applyAlignment="1" applyProtection="1">
      <alignment vertical="center" shrinkToFit="1"/>
      <protection locked="0"/>
    </xf>
    <xf numFmtId="195" fontId="29" fillId="0" borderId="12" xfId="1" applyNumberFormat="1" applyFont="1" applyBorder="1" applyAlignment="1" applyProtection="1">
      <alignment vertical="center" shrinkToFit="1"/>
      <protection locked="0"/>
    </xf>
    <xf numFmtId="195" fontId="29" fillId="0" borderId="4" xfId="1" applyNumberFormat="1" applyFont="1" applyBorder="1" applyAlignment="1" applyProtection="1">
      <alignment vertical="center" shrinkToFit="1"/>
      <protection locked="0"/>
    </xf>
    <xf numFmtId="195" fontId="29" fillId="0" borderId="9" xfId="1" applyNumberFormat="1" applyFont="1" applyBorder="1" applyAlignment="1" applyProtection="1">
      <alignment vertical="center" shrinkToFit="1"/>
      <protection locked="0"/>
    </xf>
    <xf numFmtId="195" fontId="29" fillId="0" borderId="11" xfId="1" applyNumberFormat="1" applyFont="1" applyBorder="1" applyAlignment="1" applyProtection="1">
      <alignment vertical="center" shrinkToFit="1"/>
      <protection locked="0"/>
    </xf>
    <xf numFmtId="0" fontId="9" fillId="2" borderId="1"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38" fontId="9" fillId="0" borderId="3" xfId="3" applyFont="1" applyFill="1" applyBorder="1" applyAlignment="1" applyProtection="1">
      <alignment horizontal="center" vertical="center" shrinkToFit="1"/>
      <protection locked="0"/>
    </xf>
    <xf numFmtId="4" fontId="9" fillId="0" borderId="1" xfId="2" applyNumberFormat="1"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0" fontId="9" fillId="0" borderId="1" xfId="2" applyFont="1" applyBorder="1" applyAlignment="1" applyProtection="1">
      <alignment vertical="center" shrinkToFit="1"/>
      <protection locked="0"/>
    </xf>
    <xf numFmtId="0" fontId="29" fillId="0" borderId="9" xfId="0" applyFont="1" applyBorder="1" applyAlignment="1">
      <alignment horizontal="center" vertical="center"/>
    </xf>
    <xf numFmtId="0" fontId="29" fillId="0" borderId="11" xfId="0" applyFont="1" applyBorder="1" applyAlignment="1">
      <alignment horizontal="center" vertical="center"/>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29" fillId="0" borderId="9" xfId="0" applyFont="1" applyBorder="1" applyAlignment="1" applyProtection="1">
      <alignment vertical="center" shrinkToFit="1"/>
      <protection locked="0"/>
    </xf>
    <xf numFmtId="0" fontId="29" fillId="0" borderId="10" xfId="0" applyFont="1" applyBorder="1" applyAlignment="1" applyProtection="1">
      <alignment vertical="center" shrinkToFit="1"/>
      <protection locked="0"/>
    </xf>
    <xf numFmtId="0" fontId="29" fillId="0" borderId="11" xfId="0" applyFont="1" applyBorder="1" applyAlignment="1" applyProtection="1">
      <alignment vertical="center" shrinkToFit="1"/>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0" fontId="46" fillId="4" borderId="10" xfId="2" applyFont="1" applyFill="1" applyBorder="1" applyAlignment="1">
      <alignment vertical="center" shrinkToFit="1"/>
    </xf>
    <xf numFmtId="0" fontId="48" fillId="4" borderId="10" xfId="0" applyFont="1" applyFill="1" applyBorder="1" applyAlignment="1">
      <alignment vertical="center" shrinkToFit="1"/>
    </xf>
    <xf numFmtId="0" fontId="9" fillId="0" borderId="10" xfId="2" applyFont="1" applyBorder="1" applyAlignment="1">
      <alignment vertical="center"/>
    </xf>
    <xf numFmtId="0" fontId="29" fillId="0" borderId="10" xfId="0" applyFont="1" applyBorder="1">
      <alignment vertical="center"/>
    </xf>
    <xf numFmtId="0" fontId="29" fillId="0" borderId="11" xfId="0" applyFont="1" applyBorder="1">
      <alignment vertical="center"/>
    </xf>
    <xf numFmtId="49" fontId="9" fillId="0" borderId="1" xfId="2" applyNumberFormat="1" applyFont="1" applyBorder="1" applyAlignment="1" applyProtection="1">
      <alignment vertical="center"/>
      <protection locked="0"/>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87" fontId="9" fillId="0" borderId="2" xfId="2" applyNumberFormat="1" applyFont="1" applyBorder="1" applyAlignment="1" applyProtection="1">
      <alignment horizontal="center" vertical="center" shrinkToFit="1"/>
      <protection locked="0"/>
    </xf>
    <xf numFmtId="187" fontId="9" fillId="0" borderId="8" xfId="2" applyNumberFormat="1" applyFont="1" applyBorder="1" applyAlignment="1" applyProtection="1">
      <alignment horizontal="center" vertical="center" shrinkToFit="1"/>
      <protection locked="0"/>
    </xf>
    <xf numFmtId="0" fontId="32" fillId="0" borderId="1"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1" xfId="0" applyFont="1" applyBorder="1" applyAlignment="1">
      <alignment horizontal="center" vertical="center"/>
    </xf>
    <xf numFmtId="0" fontId="17" fillId="2" borderId="6"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10" fillId="0" borderId="10"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2" fillId="0" borderId="9" xfId="0" applyFont="1" applyBorder="1" applyAlignment="1">
      <alignment horizontal="center" vertical="center" wrapText="1" shrinkToFit="1"/>
    </xf>
    <xf numFmtId="0" fontId="32" fillId="0" borderId="10" xfId="0" applyFont="1" applyBorder="1" applyAlignment="1">
      <alignment horizontal="center" vertical="center" wrapText="1" shrinkToFit="1"/>
    </xf>
    <xf numFmtId="0" fontId="32" fillId="0" borderId="11" xfId="0" applyFont="1" applyBorder="1" applyAlignment="1">
      <alignment horizontal="center" vertical="center" wrapText="1" shrinkToFit="1"/>
    </xf>
    <xf numFmtId="0" fontId="32" fillId="0" borderId="9" xfId="0" applyFont="1" applyBorder="1" applyAlignment="1">
      <alignment horizontal="right" vertical="center" shrinkToFit="1"/>
    </xf>
    <xf numFmtId="0" fontId="32" fillId="0" borderId="11" xfId="0" applyFont="1" applyBorder="1" applyAlignment="1">
      <alignment horizontal="right"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2"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27" fillId="2" borderId="1" xfId="2" applyFont="1" applyFill="1" applyBorder="1" applyAlignment="1">
      <alignment horizontal="center" vertical="center"/>
    </xf>
    <xf numFmtId="0" fontId="27" fillId="2" borderId="1"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2"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9" fillId="2" borderId="12" xfId="2" applyFont="1" applyFill="1" applyBorder="1" applyAlignment="1">
      <alignment horizontal="center" vertical="center"/>
    </xf>
    <xf numFmtId="0" fontId="32" fillId="0" borderId="9" xfId="0" applyFont="1" applyBorder="1" applyAlignment="1">
      <alignment horizontal="center" vertical="center"/>
    </xf>
    <xf numFmtId="0" fontId="32" fillId="0" borderId="11" xfId="0" applyFont="1" applyBorder="1" applyAlignment="1">
      <alignment horizontal="center" vertical="center"/>
    </xf>
    <xf numFmtId="0" fontId="9" fillId="2" borderId="15" xfId="2" applyFont="1" applyFill="1" applyBorder="1" applyAlignment="1">
      <alignment horizontal="center" vertical="center"/>
    </xf>
    <xf numFmtId="0" fontId="32" fillId="0" borderId="13" xfId="0" applyFont="1" applyBorder="1" applyAlignment="1">
      <alignment horizontal="center" vertical="center"/>
    </xf>
    <xf numFmtId="0" fontId="32" fillId="0" borderId="10" xfId="0" applyFont="1" applyBorder="1" applyAlignment="1">
      <alignment horizontal="right" vertical="center" shrinkToFi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4" fillId="0" borderId="1" xfId="2" applyBorder="1" applyAlignment="1">
      <alignment horizontal="center" vertical="center"/>
    </xf>
    <xf numFmtId="0" fontId="32" fillId="0" borderId="3" xfId="0" applyFont="1" applyBorder="1" applyAlignment="1">
      <alignment horizontal="center" vertical="center"/>
    </xf>
    <xf numFmtId="0" fontId="32" fillId="0" borderId="8" xfId="0" applyFont="1" applyBorder="1" applyAlignment="1">
      <alignment horizontal="center" vertical="center"/>
    </xf>
    <xf numFmtId="0" fontId="14" fillId="0" borderId="2" xfId="2" applyBorder="1" applyAlignment="1">
      <alignment vertical="center" wrapText="1"/>
    </xf>
    <xf numFmtId="0" fontId="32" fillId="0" borderId="3" xfId="0" applyFont="1" applyBorder="1">
      <alignment vertical="center"/>
    </xf>
    <xf numFmtId="0" fontId="32" fillId="0" borderId="8" xfId="0" applyFont="1" applyBorder="1">
      <alignment vertical="center"/>
    </xf>
    <xf numFmtId="0" fontId="14" fillId="0" borderId="2" xfId="2" applyBorder="1" applyAlignment="1">
      <alignment horizontal="center" vertical="center"/>
    </xf>
    <xf numFmtId="0" fontId="14" fillId="0" borderId="2" xfId="2" applyBorder="1" applyAlignment="1">
      <alignment vertical="center"/>
    </xf>
    <xf numFmtId="0" fontId="14" fillId="0" borderId="3" xfId="2" applyBorder="1" applyAlignment="1">
      <alignment vertical="center"/>
    </xf>
    <xf numFmtId="176" fontId="14" fillId="0" borderId="1" xfId="2" applyNumberFormat="1" applyBorder="1" applyAlignment="1">
      <alignment horizontal="center" vertical="center" shrinkToFit="1"/>
    </xf>
    <xf numFmtId="187" fontId="9" fillId="0" borderId="2" xfId="2" applyNumberFormat="1" applyFont="1" applyBorder="1" applyAlignment="1" applyProtection="1">
      <alignment horizontal="center" vertical="center"/>
      <protection locked="0"/>
    </xf>
    <xf numFmtId="187" fontId="9" fillId="0" borderId="8"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36" fillId="2" borderId="1" xfId="2" applyFont="1" applyFill="1" applyBorder="1" applyAlignment="1">
      <alignment horizontal="center" vertical="center" wrapText="1"/>
    </xf>
    <xf numFmtId="0" fontId="36"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9" fillId="0" borderId="7" xfId="2" applyFont="1" applyBorder="1" applyAlignment="1" applyProtection="1">
      <alignment vertical="center" wrapText="1"/>
      <protection locked="0"/>
    </xf>
    <xf numFmtId="0" fontId="29" fillId="0" borderId="7" xfId="0" applyFont="1" applyBorder="1" applyAlignment="1">
      <alignment vertical="center" wrapText="1"/>
    </xf>
    <xf numFmtId="0" fontId="29" fillId="0" borderId="0" xfId="0" applyFont="1" applyAlignment="1">
      <alignment vertical="center" wrapText="1"/>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shrinkToFit="1"/>
      <protection locked="0"/>
    </xf>
    <xf numFmtId="176" fontId="9" fillId="0" borderId="3" xfId="2" applyNumberFormat="1" applyFont="1" applyBorder="1" applyAlignment="1" applyProtection="1">
      <alignment horizontal="center" vertical="center" shrinkToFit="1"/>
      <protection locked="0"/>
    </xf>
    <xf numFmtId="176" fontId="9" fillId="0" borderId="8" xfId="2" applyNumberFormat="1" applyFont="1" applyBorder="1" applyAlignment="1" applyProtection="1">
      <alignment horizontal="center" vertical="center" shrinkToFit="1"/>
      <protection locked="0"/>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29" fillId="0" borderId="3" xfId="0" applyFont="1" applyBorder="1" applyAlignment="1">
      <alignment vertical="center" shrinkToFit="1"/>
    </xf>
    <xf numFmtId="0" fontId="29" fillId="0" borderId="8" xfId="0" applyFont="1" applyBorder="1" applyAlignment="1">
      <alignment vertical="center" shrinkToFit="1"/>
    </xf>
    <xf numFmtId="0" fontId="37" fillId="0" borderId="3" xfId="0" applyFont="1" applyBorder="1">
      <alignment vertical="center"/>
    </xf>
    <xf numFmtId="0" fontId="37" fillId="0" borderId="8" xfId="0" applyFont="1" applyBorder="1">
      <alignment vertical="center"/>
    </xf>
    <xf numFmtId="0" fontId="9" fillId="0" borderId="8" xfId="2" applyFont="1" applyBorder="1" applyAlignment="1" applyProtection="1">
      <alignment horizontal="left" vertical="center" shrinkToFit="1"/>
      <protection locked="0"/>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187" fontId="9" fillId="0" borderId="6" xfId="4" applyNumberFormat="1" applyFont="1" applyBorder="1" applyAlignment="1">
      <alignment horizontal="center" vertical="center" shrinkToFit="1"/>
    </xf>
    <xf numFmtId="187" fontId="9" fillId="0" borderId="5" xfId="4" applyNumberFormat="1" applyFont="1" applyBorder="1" applyAlignment="1">
      <alignment horizontal="center" vertical="center" shrinkToFit="1"/>
    </xf>
    <xf numFmtId="187" fontId="9" fillId="0" borderId="9" xfId="4" applyNumberFormat="1" applyFont="1" applyBorder="1" applyAlignment="1">
      <alignment horizontal="center" vertical="center" shrinkToFit="1"/>
    </xf>
    <xf numFmtId="187" fontId="9" fillId="0" borderId="11" xfId="4" applyNumberFormat="1" applyFont="1" applyBorder="1" applyAlignment="1">
      <alignment horizontal="center" vertical="center" shrinkToFit="1"/>
    </xf>
    <xf numFmtId="0" fontId="9" fillId="0" borderId="12"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9" fillId="8" borderId="2"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0" borderId="4" xfId="2" applyFont="1" applyBorder="1" applyAlignment="1" applyProtection="1">
      <alignment horizontal="center" vertical="center"/>
      <protection locked="0"/>
    </xf>
    <xf numFmtId="0" fontId="9" fillId="0" borderId="11" xfId="2" applyFont="1" applyBorder="1" applyAlignment="1" applyProtection="1">
      <alignment horizontal="center" vertical="center"/>
      <protection locked="0"/>
    </xf>
    <xf numFmtId="0" fontId="9" fillId="0" borderId="12"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9" xfId="4" applyFont="1" applyBorder="1" applyAlignment="1">
      <alignment horizontal="center" vertical="center" shrinkToFit="1"/>
    </xf>
    <xf numFmtId="0" fontId="9" fillId="0" borderId="11" xfId="4" applyFont="1" applyBorder="1" applyAlignment="1">
      <alignment horizontal="center" vertical="center" shrinkToFit="1"/>
    </xf>
    <xf numFmtId="179" fontId="9" fillId="0" borderId="6" xfId="4" applyNumberFormat="1" applyFont="1" applyBorder="1" applyAlignment="1">
      <alignment horizontal="center" vertical="center" shrinkToFit="1"/>
    </xf>
    <xf numFmtId="179" fontId="9" fillId="0" borderId="5" xfId="4" applyNumberFormat="1" applyFont="1" applyBorder="1" applyAlignment="1">
      <alignment horizontal="center" vertical="center" shrinkToFit="1"/>
    </xf>
    <xf numFmtId="179" fontId="9" fillId="0" borderId="9" xfId="4" applyNumberFormat="1" applyFont="1" applyBorder="1" applyAlignment="1">
      <alignment horizontal="center" vertical="center" shrinkToFit="1"/>
    </xf>
    <xf numFmtId="179" fontId="9" fillId="0" borderId="11" xfId="4" applyNumberFormat="1" applyFont="1" applyBorder="1" applyAlignment="1">
      <alignment horizontal="center" vertical="center" shrinkToFit="1"/>
    </xf>
    <xf numFmtId="0" fontId="9" fillId="0" borderId="6" xfId="2" applyFont="1" applyBorder="1" applyAlignment="1" applyProtection="1">
      <alignment horizontal="center" vertical="center"/>
      <protection locked="0"/>
    </xf>
    <xf numFmtId="0" fontId="9" fillId="0" borderId="7"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0" fontId="29" fillId="0" borderId="14" xfId="2" applyFont="1" applyBorder="1" applyAlignment="1">
      <alignment horizontal="left" vertical="center"/>
    </xf>
    <xf numFmtId="0" fontId="29" fillId="0" borderId="1" xfId="2" applyFont="1" applyBorder="1" applyAlignment="1">
      <alignment horizontal="left" vertical="center" shrinkToFit="1"/>
    </xf>
    <xf numFmtId="176" fontId="29" fillId="0" borderId="6" xfId="2" applyNumberFormat="1" applyFont="1" applyBorder="1" applyAlignment="1">
      <alignment horizontal="center" vertical="center"/>
    </xf>
    <xf numFmtId="176" fontId="29" fillId="0" borderId="7" xfId="2" applyNumberFormat="1" applyFont="1" applyBorder="1" applyAlignment="1">
      <alignment horizontal="center" vertical="center"/>
    </xf>
    <xf numFmtId="176" fontId="29"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0" xfId="0" applyFont="1" applyBorder="1" applyAlignment="1">
      <alignment horizontal="center" vertical="center"/>
    </xf>
    <xf numFmtId="0" fontId="37" fillId="0" borderId="11" xfId="0" applyFont="1" applyBorder="1" applyAlignment="1">
      <alignment horizontal="center" vertical="center"/>
    </xf>
    <xf numFmtId="0" fontId="29" fillId="0" borderId="13" xfId="2" applyFont="1" applyBorder="1" applyAlignment="1">
      <alignment horizontal="left" vertical="center"/>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3" xfId="4" applyFont="1" applyBorder="1" applyAlignment="1">
      <alignment horizontal="center" vertical="center" shrinkToFit="1"/>
    </xf>
    <xf numFmtId="0" fontId="9" fillId="3" borderId="1" xfId="4" applyFont="1" applyFill="1" applyBorder="1" applyAlignment="1">
      <alignment horizontal="center" vertical="center"/>
    </xf>
    <xf numFmtId="0" fontId="17" fillId="0" borderId="13" xfId="4" applyFont="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horizontal="center" vertical="center"/>
    </xf>
    <xf numFmtId="179" fontId="17" fillId="0" borderId="1" xfId="4" applyNumberFormat="1" applyFont="1" applyBorder="1" applyAlignment="1">
      <alignment horizontal="center" vertical="center" shrinkToFit="1"/>
    </xf>
    <xf numFmtId="179" fontId="17" fillId="0" borderId="0" xfId="4" applyNumberFormat="1" applyFont="1" applyAlignment="1">
      <alignment horizontal="center" vertical="center" shrinkToFit="1"/>
    </xf>
    <xf numFmtId="179" fontId="17" fillId="0" borderId="4"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right" vertical="center" shrinkToFit="1"/>
    </xf>
    <xf numFmtId="176" fontId="9" fillId="0" borderId="7" xfId="4" applyNumberFormat="1" applyFont="1" applyBorder="1" applyAlignment="1">
      <alignment horizontal="right" vertical="center" shrinkToFit="1"/>
    </xf>
    <xf numFmtId="176" fontId="9" fillId="0" borderId="5" xfId="4" applyNumberFormat="1" applyFont="1" applyBorder="1" applyAlignment="1">
      <alignment horizontal="right" vertical="center" shrinkToFit="1"/>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pplyAlignment="1">
      <alignment horizontal="left" vertical="center" shrinkToFit="1"/>
    </xf>
    <xf numFmtId="0" fontId="9" fillId="0" borderId="14"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2" fillId="0" borderId="9" xfId="0" applyFont="1" applyBorder="1" applyAlignment="1">
      <alignment horizontal="center" vertical="center" shrinkToFit="1"/>
    </xf>
    <xf numFmtId="0" fontId="32" fillId="0" borderId="11" xfId="0"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32" fillId="0" borderId="10" xfId="0" applyFont="1" applyBorder="1" applyAlignment="1">
      <alignment horizontal="center" vertical="center" shrinkToFit="1"/>
    </xf>
    <xf numFmtId="178" fontId="9" fillId="0" borderId="6" xfId="2" applyNumberFormat="1" applyFont="1" applyBorder="1" applyAlignment="1">
      <alignment horizontal="right" vertical="center" shrinkToFit="1"/>
    </xf>
    <xf numFmtId="178" fontId="9" fillId="0" borderId="7" xfId="2" applyNumberFormat="1" applyFont="1" applyBorder="1" applyAlignment="1">
      <alignment horizontal="right" vertical="center" shrinkToFit="1"/>
    </xf>
    <xf numFmtId="178" fontId="9" fillId="0" borderId="5" xfId="2" applyNumberFormat="1" applyFont="1" applyBorder="1" applyAlignment="1">
      <alignment horizontal="right" vertical="center" shrinkToFit="1"/>
    </xf>
    <xf numFmtId="0" fontId="37" fillId="0" borderId="9" xfId="0" applyFont="1" applyBorder="1" applyAlignment="1">
      <alignment horizontal="right" vertical="center" shrinkToFit="1"/>
    </xf>
    <xf numFmtId="0" fontId="37" fillId="0" borderId="10" xfId="0" applyFont="1" applyBorder="1" applyAlignment="1">
      <alignment horizontal="right" vertical="center" shrinkToFit="1"/>
    </xf>
    <xf numFmtId="0" fontId="37" fillId="0" borderId="11" xfId="0" applyFont="1" applyBorder="1" applyAlignment="1">
      <alignment horizontal="right" vertical="center"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5" fillId="0" borderId="0" xfId="2" applyFont="1" applyAlignment="1">
      <alignment horizontal="left" vertical="center"/>
    </xf>
    <xf numFmtId="0" fontId="44" fillId="0" borderId="10" xfId="2" applyFont="1" applyBorder="1" applyAlignment="1" applyProtection="1">
      <alignment horizontal="left" vertical="center" wrapText="1"/>
      <protection locked="0"/>
    </xf>
    <xf numFmtId="0" fontId="44" fillId="0" borderId="11" xfId="2" applyFont="1" applyBorder="1" applyAlignment="1" applyProtection="1">
      <alignment horizontal="left" vertical="center" wrapText="1"/>
      <protection locked="0"/>
    </xf>
    <xf numFmtId="0" fontId="17" fillId="2" borderId="1" xfId="2" applyFont="1" applyFill="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17" fillId="0" borderId="14" xfId="2" applyFont="1" applyBorder="1" applyAlignment="1" applyProtection="1">
      <alignment horizontal="left" vertical="center" shrinkToFit="1"/>
      <protection locked="0"/>
    </xf>
    <xf numFmtId="0" fontId="17" fillId="0" borderId="15" xfId="2" applyFont="1" applyBorder="1" applyAlignment="1" applyProtection="1">
      <alignment horizontal="left" vertical="center" shrinkToFit="1"/>
      <protection locked="0"/>
    </xf>
    <xf numFmtId="0" fontId="17" fillId="0" borderId="9" xfId="2" applyFont="1" applyBorder="1" applyAlignment="1" applyProtection="1">
      <alignment horizontal="left" vertical="center"/>
      <protection locked="0"/>
    </xf>
    <xf numFmtId="0" fontId="17" fillId="0" borderId="10" xfId="2" applyFont="1" applyBorder="1" applyAlignment="1" applyProtection="1">
      <alignment horizontal="left" vertical="center"/>
      <protection locked="0"/>
    </xf>
    <xf numFmtId="0" fontId="17" fillId="0" borderId="11" xfId="2" applyFont="1" applyBorder="1" applyAlignment="1" applyProtection="1">
      <alignment horizontal="left" vertical="center"/>
      <protection locked="0"/>
    </xf>
    <xf numFmtId="0" fontId="17" fillId="0" borderId="9" xfId="2" applyFont="1" applyBorder="1" applyAlignment="1" applyProtection="1">
      <alignment horizontal="left" vertical="center" shrinkToFit="1"/>
      <protection locked="0"/>
    </xf>
    <xf numFmtId="0" fontId="17" fillId="0" borderId="10" xfId="2" applyFont="1" applyBorder="1" applyAlignment="1" applyProtection="1">
      <alignment horizontal="left" vertical="center" shrinkToFit="1"/>
      <protection locked="0"/>
    </xf>
    <xf numFmtId="0" fontId="17" fillId="0" borderId="11" xfId="2" applyFont="1" applyBorder="1" applyAlignment="1" applyProtection="1">
      <alignment horizontal="left" vertical="center" shrinkToFit="1"/>
      <protection locked="0"/>
    </xf>
    <xf numFmtId="0" fontId="17" fillId="2" borderId="1" xfId="2" applyFont="1" applyFill="1" applyBorder="1" applyAlignment="1">
      <alignment horizontal="center" vertical="center" wrapText="1"/>
    </xf>
    <xf numFmtId="189" fontId="14" fillId="0" borderId="2" xfId="2" applyNumberFormat="1" applyBorder="1" applyAlignment="1">
      <alignment vertical="center" shrinkToFit="1"/>
    </xf>
    <xf numFmtId="0" fontId="14" fillId="0" borderId="8" xfId="2" applyBorder="1" applyAlignment="1">
      <alignment vertical="center" shrinkToFit="1"/>
    </xf>
    <xf numFmtId="0" fontId="17" fillId="0" borderId="2" xfId="2" applyFont="1" applyBorder="1" applyAlignment="1">
      <alignment horizontal="center" vertical="center" wrapText="1"/>
    </xf>
    <xf numFmtId="0" fontId="17" fillId="0" borderId="8" xfId="2" applyFont="1" applyBorder="1" applyAlignment="1">
      <alignment horizontal="center" vertical="center" wrapText="1"/>
    </xf>
    <xf numFmtId="189" fontId="14" fillId="0" borderId="2" xfId="2" applyNumberFormat="1" applyBorder="1" applyAlignment="1">
      <alignment horizontal="center" vertical="center"/>
    </xf>
    <xf numFmtId="189" fontId="14" fillId="0" borderId="8" xfId="2" applyNumberFormat="1" applyBorder="1" applyAlignment="1">
      <alignment horizontal="center" vertical="center"/>
    </xf>
    <xf numFmtId="0" fontId="17" fillId="0" borderId="3" xfId="2" applyFont="1" applyBorder="1" applyAlignment="1">
      <alignment horizontal="center" vertical="center" wrapText="1"/>
    </xf>
    <xf numFmtId="0" fontId="14" fillId="0" borderId="1" xfId="2" applyBorder="1" applyAlignment="1">
      <alignment horizontal="center" vertical="center" shrinkToFit="1"/>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7" fillId="0" borderId="1" xfId="2" applyFont="1" applyBorder="1" applyAlignment="1" applyProtection="1">
      <alignment horizontal="center" vertical="center" shrinkToFit="1"/>
      <protection locked="0"/>
    </xf>
    <xf numFmtId="0" fontId="17" fillId="0" borderId="3" xfId="2" applyFont="1" applyBorder="1" applyAlignment="1" applyProtection="1">
      <alignment horizontal="center" vertical="center" shrinkToFit="1"/>
      <protection locked="0"/>
    </xf>
    <xf numFmtId="0" fontId="17" fillId="0" borderId="2" xfId="2" applyFont="1" applyBorder="1" applyAlignment="1" applyProtection="1">
      <alignment horizontal="left" vertical="center" shrinkToFit="1"/>
      <protection locked="0"/>
    </xf>
    <xf numFmtId="0" fontId="17" fillId="0" borderId="3" xfId="2" applyFont="1" applyBorder="1" applyAlignment="1" applyProtection="1">
      <alignment horizontal="left" vertical="center" shrinkToFit="1"/>
      <protection locked="0"/>
    </xf>
    <xf numFmtId="0" fontId="45" fillId="0" borderId="3" xfId="0" applyFont="1" applyBorder="1" applyAlignment="1">
      <alignment horizontal="left" vertical="center" shrinkToFit="1"/>
    </xf>
    <xf numFmtId="0" fontId="45" fillId="0" borderId="8" xfId="0" applyFont="1" applyBorder="1" applyAlignment="1">
      <alignment horizontal="left" vertical="center" shrinkToFi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0" fontId="17" fillId="2" borderId="50" xfId="2" applyFont="1" applyFill="1" applyBorder="1" applyAlignment="1" applyProtection="1">
      <alignment horizontal="center" vertical="center" wrapText="1"/>
      <protection locked="0"/>
    </xf>
    <xf numFmtId="0" fontId="17" fillId="2" borderId="49" xfId="2" applyFont="1" applyFill="1" applyBorder="1" applyAlignment="1" applyProtection="1">
      <alignment horizontal="center" vertical="center" wrapText="1"/>
      <protection locked="0"/>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9" fillId="2" borderId="14" xfId="2" applyFont="1" applyFill="1" applyBorder="1" applyAlignment="1">
      <alignment vertical="center" textRotation="255"/>
    </xf>
    <xf numFmtId="0" fontId="9" fillId="0" borderId="6" xfId="2" applyFont="1" applyBorder="1" applyAlignment="1" applyProtection="1">
      <alignment horizontal="center"/>
      <protection locked="0"/>
    </xf>
    <xf numFmtId="0" fontId="9" fillId="0" borderId="7" xfId="2" applyFont="1" applyBorder="1" applyAlignment="1" applyProtection="1">
      <alignment horizontal="center"/>
      <protection locked="0"/>
    </xf>
    <xf numFmtId="0" fontId="9" fillId="0" borderId="0" xfId="2" applyFont="1" applyAlignment="1" applyProtection="1">
      <alignment horizontal="center"/>
      <protection locked="0"/>
    </xf>
    <xf numFmtId="0" fontId="9" fillId="0" borderId="4" xfId="2" applyFont="1" applyBorder="1" applyAlignment="1" applyProtection="1">
      <alignment horizontal="center"/>
      <protection locked="0"/>
    </xf>
    <xf numFmtId="0" fontId="9" fillId="0" borderId="12" xfId="2" applyFont="1" applyBorder="1" applyAlignment="1" applyProtection="1">
      <alignment horizontal="center"/>
      <protection locked="0"/>
    </xf>
    <xf numFmtId="0" fontId="9" fillId="0" borderId="9" xfId="2" applyFont="1" applyBorder="1" applyAlignment="1" applyProtection="1">
      <alignment horizontal="center"/>
      <protection locked="0"/>
    </xf>
    <xf numFmtId="0" fontId="9" fillId="0" borderId="10" xfId="2" applyFont="1" applyBorder="1" applyAlignment="1" applyProtection="1">
      <alignment horizontal="center"/>
      <protection locked="0"/>
    </xf>
    <xf numFmtId="0" fontId="9"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87" fontId="17" fillId="0" borderId="2" xfId="2" applyNumberFormat="1" applyFont="1" applyBorder="1" applyAlignment="1" applyProtection="1">
      <alignment horizontal="center" vertical="center" shrinkToFit="1"/>
      <protection locked="0"/>
    </xf>
    <xf numFmtId="187" fontId="17" fillId="0" borderId="3" xfId="2" applyNumberFormat="1" applyFont="1" applyBorder="1" applyAlignment="1" applyProtection="1">
      <alignment horizontal="center" vertical="center" shrinkToFit="1"/>
      <protection locked="0"/>
    </xf>
    <xf numFmtId="190" fontId="17" fillId="0" borderId="2" xfId="2" applyNumberFormat="1" applyFont="1" applyBorder="1" applyAlignment="1" applyProtection="1">
      <alignment horizontal="center" vertical="center" shrinkToFit="1"/>
      <protection locked="0"/>
    </xf>
    <xf numFmtId="190" fontId="17" fillId="0" borderId="3" xfId="2" applyNumberFormat="1" applyFont="1" applyBorder="1" applyAlignment="1" applyProtection="1">
      <alignment horizontal="center" vertical="center" shrinkToFit="1"/>
      <protection locked="0"/>
    </xf>
    <xf numFmtId="190" fontId="17" fillId="0" borderId="8" xfId="2" applyNumberFormat="1" applyFont="1" applyBorder="1" applyAlignment="1" applyProtection="1">
      <alignment horizontal="center" vertical="center" shrinkToFi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17" fillId="2" borderId="0" xfId="2" applyFont="1" applyFill="1" applyAlignment="1" applyProtection="1">
      <alignment horizontal="center" vertical="center" wrapText="1"/>
      <protection locked="0"/>
    </xf>
    <xf numFmtId="0" fontId="32" fillId="0" borderId="0" xfId="0" applyFont="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14" fillId="0" borderId="1" xfId="2" applyBorder="1" applyAlignment="1">
      <alignment horizontal="center" vertical="center" wrapText="1"/>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24" xfId="2" applyFont="1" applyFill="1" applyBorder="1" applyAlignment="1">
      <alignment horizontal="center" vertical="center"/>
    </xf>
    <xf numFmtId="0" fontId="41"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0" borderId="7" xfId="0" applyFont="1" applyBorder="1" applyAlignment="1">
      <alignment horizontal="right" vertical="center" shrinkToFit="1"/>
    </xf>
    <xf numFmtId="0" fontId="9" fillId="0" borderId="5" xfId="0" applyFont="1" applyBorder="1" applyAlignment="1">
      <alignment horizontal="right" vertical="center" shrinkToFit="1"/>
    </xf>
    <xf numFmtId="0" fontId="9" fillId="0" borderId="9" xfId="0" applyFont="1" applyBorder="1" applyAlignment="1">
      <alignment horizontal="right" vertical="center" shrinkToFit="1"/>
    </xf>
    <xf numFmtId="0" fontId="9" fillId="0" borderId="10" xfId="0" applyFont="1" applyBorder="1" applyAlignment="1">
      <alignment horizontal="right" vertical="center" shrinkToFit="1"/>
    </xf>
    <xf numFmtId="0" fontId="9" fillId="0" borderId="11" xfId="0" applyFont="1" applyBorder="1" applyAlignment="1">
      <alignment horizontal="right" vertical="center" shrinkToFit="1"/>
    </xf>
    <xf numFmtId="0" fontId="19" fillId="0" borderId="2" xfId="0" applyFont="1" applyBorder="1" applyAlignment="1">
      <alignment horizontal="left" vertical="center" shrinkToFit="1"/>
    </xf>
    <xf numFmtId="0" fontId="19" fillId="0" borderId="3" xfId="0" applyFont="1" applyBorder="1" applyAlignment="1">
      <alignment horizontal="left" vertical="center" shrinkToFit="1"/>
    </xf>
    <xf numFmtId="0" fontId="19" fillId="0" borderId="8" xfId="0" applyFont="1" applyBorder="1" applyAlignment="1">
      <alignment horizontal="left" vertical="center" shrinkToFit="1"/>
    </xf>
    <xf numFmtId="0" fontId="19" fillId="0" borderId="1" xfId="0" applyFont="1" applyBorder="1" applyAlignment="1">
      <alignment horizontal="left" vertical="center" shrinkToFi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Font="1" applyBorder="1" applyAlignment="1">
      <alignment horizontal="left" shrinkToFit="1"/>
    </xf>
    <xf numFmtId="0" fontId="19" fillId="0" borderId="0" xfId="0" applyFont="1" applyAlignment="1">
      <alignment horizontal="left" shrinkToFit="1"/>
    </xf>
    <xf numFmtId="0" fontId="19" fillId="0" borderId="4" xfId="0" applyFont="1" applyBorder="1" applyAlignment="1">
      <alignment horizontal="left" shrinkToFit="1"/>
    </xf>
    <xf numFmtId="0" fontId="19" fillId="0" borderId="6" xfId="0" applyFont="1" applyBorder="1" applyAlignment="1">
      <alignment horizontal="left" vertical="center" shrinkToFit="1"/>
    </xf>
    <xf numFmtId="0" fontId="19" fillId="0" borderId="7"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19" fillId="0" borderId="8" xfId="0" applyFont="1" applyBorder="1" applyAlignment="1">
      <alignment horizontal="left"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Border="1" applyAlignment="1">
      <alignment horizontal="right" vertical="center" shrinkToFit="1"/>
    </xf>
    <xf numFmtId="178" fontId="19" fillId="0" borderId="7" xfId="0" applyNumberFormat="1" applyFont="1" applyBorder="1" applyAlignment="1">
      <alignment horizontal="right" vertical="center" shrinkToFit="1"/>
    </xf>
    <xf numFmtId="178" fontId="19" fillId="0" borderId="5" xfId="0" applyNumberFormat="1" applyFont="1" applyBorder="1" applyAlignment="1">
      <alignment horizontal="right" vertical="center" shrinkToFit="1"/>
    </xf>
    <xf numFmtId="178" fontId="19" fillId="0" borderId="9" xfId="0" applyNumberFormat="1" applyFont="1" applyBorder="1" applyAlignment="1">
      <alignment horizontal="right" vertical="center" shrinkToFit="1"/>
    </xf>
    <xf numFmtId="178" fontId="19" fillId="0" borderId="10" xfId="0" applyNumberFormat="1" applyFont="1" applyBorder="1" applyAlignment="1">
      <alignment horizontal="right" vertical="center" shrinkToFit="1"/>
    </xf>
    <xf numFmtId="178" fontId="19" fillId="0" borderId="11" xfId="0" applyNumberFormat="1" applyFont="1" applyBorder="1" applyAlignment="1">
      <alignment horizontal="right" vertical="center" shrinkToFi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19" fillId="0" borderId="6" xfId="0" applyFont="1" applyBorder="1" applyAlignment="1">
      <alignment horizontal="left" shrinkToFit="1"/>
    </xf>
    <xf numFmtId="0" fontId="19" fillId="0" borderId="7" xfId="0" applyFont="1" applyBorder="1" applyAlignment="1">
      <alignment horizontal="left" shrinkToFit="1"/>
    </xf>
    <xf numFmtId="0" fontId="19" fillId="0" borderId="5" xfId="0" applyFont="1" applyBorder="1" applyAlignment="1">
      <alignment horizontal="left" shrinkToFit="1"/>
    </xf>
    <xf numFmtId="0" fontId="19" fillId="2" borderId="2" xfId="0" applyFont="1" applyFill="1" applyBorder="1">
      <alignment vertical="center"/>
    </xf>
    <xf numFmtId="0" fontId="19" fillId="2" borderId="3" xfId="0" applyFont="1" applyFill="1" applyBorder="1">
      <alignment vertical="center"/>
    </xf>
    <xf numFmtId="0" fontId="19" fillId="2" borderId="8" xfId="0" applyFont="1" applyFill="1" applyBorder="1">
      <alignment vertical="center"/>
    </xf>
    <xf numFmtId="0" fontId="19" fillId="2" borderId="8" xfId="0" applyFont="1" applyFill="1" applyBorder="1" applyAlignment="1">
      <alignment horizontal="center" vertical="center"/>
    </xf>
    <xf numFmtId="0" fontId="19" fillId="2" borderId="2" xfId="0" applyFont="1" applyFill="1" applyBorder="1" applyAlignment="1">
      <alignment vertical="center" wrapText="1"/>
    </xf>
    <xf numFmtId="0" fontId="9" fillId="2" borderId="14" xfId="2" applyFont="1" applyFill="1" applyBorder="1" applyAlignment="1">
      <alignment vertical="center" wrapText="1"/>
    </xf>
    <xf numFmtId="0" fontId="14" fillId="2" borderId="15" xfId="2" applyFill="1" applyBorder="1" applyAlignment="1">
      <alignment vertical="center" wrapText="1"/>
    </xf>
    <xf numFmtId="0" fontId="14" fillId="2" borderId="13" xfId="2" applyFill="1" applyBorder="1" applyAlignment="1">
      <alignment vertical="center" wrapText="1"/>
    </xf>
    <xf numFmtId="0" fontId="40" fillId="2" borderId="34" xfId="5" applyFont="1" applyFill="1" applyBorder="1" applyAlignment="1">
      <alignment horizontal="center" vertical="center" wrapText="1"/>
    </xf>
    <xf numFmtId="0" fontId="40" fillId="2" borderId="26" xfId="5" applyFont="1" applyFill="1" applyBorder="1" applyAlignment="1">
      <alignment horizontal="center" vertical="center" wrapText="1"/>
    </xf>
    <xf numFmtId="0" fontId="40" fillId="2" borderId="22" xfId="5" applyFont="1" applyFill="1" applyBorder="1" applyAlignment="1">
      <alignment horizontal="center" vertical="center" wrapText="1"/>
    </xf>
    <xf numFmtId="0" fontId="17" fillId="2" borderId="35" xfId="5" applyFont="1" applyFill="1" applyBorder="1" applyAlignment="1">
      <alignment horizontal="center" vertical="center" wrapText="1"/>
    </xf>
    <xf numFmtId="0" fontId="17" fillId="2" borderId="27"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0" xfId="5" applyFont="1" applyFill="1" applyAlignment="1">
      <alignment horizontal="center" vertical="center" wrapText="1"/>
    </xf>
    <xf numFmtId="0" fontId="17" fillId="2" borderId="10" xfId="5" applyFont="1" applyFill="1" applyBorder="1" applyAlignment="1">
      <alignment horizontal="center" vertical="center" wrapText="1"/>
    </xf>
    <xf numFmtId="0" fontId="17" fillId="2" borderId="3"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25"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3" xfId="5" applyFont="1" applyFill="1" applyBorder="1" applyAlignment="1">
      <alignment horizontal="center" vertical="center"/>
    </xf>
    <xf numFmtId="0" fontId="17" fillId="2" borderId="32" xfId="5" applyFont="1" applyFill="1" applyBorder="1" applyAlignment="1">
      <alignment horizontal="center" vertical="center"/>
    </xf>
    <xf numFmtId="0" fontId="17" fillId="2" borderId="31"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shrinkToFit="1"/>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17"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28" fillId="0" borderId="12" xfId="2" applyNumberFormat="1" applyFont="1" applyBorder="1" applyAlignment="1">
      <alignment horizontal="center" vertical="center" shrinkToFit="1"/>
    </xf>
    <xf numFmtId="0" fontId="28" fillId="0" borderId="0" xfId="2" applyFont="1" applyAlignment="1">
      <alignment horizontal="center" vertical="center" shrinkToFit="1"/>
    </xf>
    <xf numFmtId="0" fontId="28" fillId="0" borderId="73" xfId="2" applyFont="1" applyBorder="1" applyAlignment="1">
      <alignment horizontal="center" vertical="center" shrinkToFit="1"/>
    </xf>
    <xf numFmtId="0" fontId="28" fillId="0" borderId="38" xfId="2" applyFont="1" applyBorder="1" applyAlignment="1">
      <alignment horizontal="center" vertical="center" shrinkToFit="1"/>
    </xf>
    <xf numFmtId="0" fontId="28" fillId="0" borderId="37" xfId="2" applyFont="1" applyBorder="1" applyAlignment="1">
      <alignment horizontal="center" vertical="center" shrinkToFit="1"/>
    </xf>
    <xf numFmtId="0" fontId="28" fillId="0" borderId="36" xfId="2" applyFont="1" applyBorder="1" applyAlignment="1">
      <alignment horizontal="center" vertical="center" shrinkToFit="1"/>
    </xf>
    <xf numFmtId="0" fontId="9" fillId="0" borderId="13" xfId="5" applyFont="1" applyBorder="1" applyAlignment="1">
      <alignment horizontal="left"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4" xfId="5" applyFont="1" applyBorder="1" applyAlignment="1">
      <alignment horizontal="center" vertical="center" shrinkToFit="1"/>
    </xf>
    <xf numFmtId="0" fontId="9" fillId="2" borderId="1" xfId="5" applyFont="1" applyFill="1" applyBorder="1" applyAlignment="1">
      <alignment horizontal="center" vertical="center" shrinkToFit="1"/>
    </xf>
    <xf numFmtId="0" fontId="29" fillId="0" borderId="1" xfId="0" applyFont="1" applyBorder="1" applyAlignment="1">
      <alignment horizontal="center" vertical="center"/>
    </xf>
    <xf numFmtId="178" fontId="9" fillId="0" borderId="1" xfId="5" applyNumberFormat="1" applyFont="1" applyBorder="1" applyAlignment="1">
      <alignment horizontal="right" vertical="center" shrinkToFit="1"/>
    </xf>
    <xf numFmtId="0" fontId="29" fillId="0" borderId="1" xfId="0" applyFont="1" applyBorder="1" applyAlignment="1">
      <alignment horizontal="right" vertical="center" shrinkToFit="1"/>
    </xf>
    <xf numFmtId="0" fontId="9" fillId="0" borderId="13" xfId="5" applyFont="1" applyBorder="1" applyAlignment="1">
      <alignment horizontal="center" vertical="center" shrinkToFit="1"/>
    </xf>
    <xf numFmtId="0" fontId="17" fillId="2" borderId="21"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24" xfId="5" applyFont="1" applyFill="1"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8" xfId="0" applyBorder="1" applyAlignment="1">
      <alignment horizontal="center" vertical="center"/>
    </xf>
    <xf numFmtId="0" fontId="0" fillId="0" borderId="2"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4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EBEBFF"/>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jpg"/><Relationship Id="rId3" Type="http://schemas.openxmlformats.org/officeDocument/2006/relationships/image" Target="../media/image5.JPG"/><Relationship Id="rId7" Type="http://schemas.openxmlformats.org/officeDocument/2006/relationships/image" Target="../media/image9.jpg"/><Relationship Id="rId2" Type="http://schemas.openxmlformats.org/officeDocument/2006/relationships/image" Target="../media/image4.jpg"/><Relationship Id="rId1" Type="http://schemas.openxmlformats.org/officeDocument/2006/relationships/image" Target="../media/image3.JPG"/><Relationship Id="rId6" Type="http://schemas.openxmlformats.org/officeDocument/2006/relationships/image" Target="../media/image8.jpg"/><Relationship Id="rId5" Type="http://schemas.openxmlformats.org/officeDocument/2006/relationships/image" Target="../media/image7.jpg"/><Relationship Id="rId10" Type="http://schemas.openxmlformats.org/officeDocument/2006/relationships/image" Target="../media/image12.JPG"/><Relationship Id="rId4" Type="http://schemas.openxmlformats.org/officeDocument/2006/relationships/image" Target="../media/image6.jpg"/><Relationship Id="rId9" Type="http://schemas.openxmlformats.org/officeDocument/2006/relationships/image" Target="../media/image11.jpg"/></Relationships>
</file>

<file path=xl/drawings/_rels/drawing4.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png"/><Relationship Id="rId5" Type="http://schemas.openxmlformats.org/officeDocument/2006/relationships/image" Target="../media/image17.jpg"/><Relationship Id="rId4" Type="http://schemas.openxmlformats.org/officeDocument/2006/relationships/image" Target="../media/image16.jpg"/></Relationships>
</file>

<file path=xl/drawings/_rels/drawing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 Id="rId4" Type="http://schemas.openxmlformats.org/officeDocument/2006/relationships/image" Target="../media/image21.jpg"/></Relationships>
</file>

<file path=xl/drawings/_rels/drawing7.xml.rels><?xml version="1.0" encoding="UTF-8" standalone="yes"?>
<Relationships xmlns="http://schemas.openxmlformats.org/package/2006/relationships"><Relationship Id="rId8" Type="http://schemas.openxmlformats.org/officeDocument/2006/relationships/image" Target="../media/image29.jpg"/><Relationship Id="rId13" Type="http://schemas.openxmlformats.org/officeDocument/2006/relationships/image" Target="../media/image34.jpg"/><Relationship Id="rId18" Type="http://schemas.openxmlformats.org/officeDocument/2006/relationships/image" Target="../media/image39.jpg"/><Relationship Id="rId3" Type="http://schemas.openxmlformats.org/officeDocument/2006/relationships/image" Target="../media/image24.jpg"/><Relationship Id="rId21" Type="http://schemas.openxmlformats.org/officeDocument/2006/relationships/image" Target="../media/image42.jpg"/><Relationship Id="rId7" Type="http://schemas.openxmlformats.org/officeDocument/2006/relationships/image" Target="../media/image28.jpg"/><Relationship Id="rId12" Type="http://schemas.openxmlformats.org/officeDocument/2006/relationships/image" Target="../media/image33.jpg"/><Relationship Id="rId17" Type="http://schemas.openxmlformats.org/officeDocument/2006/relationships/image" Target="../media/image38.jpg"/><Relationship Id="rId2" Type="http://schemas.openxmlformats.org/officeDocument/2006/relationships/image" Target="../media/image23.jpg"/><Relationship Id="rId16" Type="http://schemas.openxmlformats.org/officeDocument/2006/relationships/image" Target="../media/image37.jpg"/><Relationship Id="rId20" Type="http://schemas.openxmlformats.org/officeDocument/2006/relationships/image" Target="../media/image41.jpg"/><Relationship Id="rId1" Type="http://schemas.openxmlformats.org/officeDocument/2006/relationships/image" Target="../media/image22.jpg"/><Relationship Id="rId6" Type="http://schemas.openxmlformats.org/officeDocument/2006/relationships/image" Target="../media/image27.jpg"/><Relationship Id="rId11" Type="http://schemas.openxmlformats.org/officeDocument/2006/relationships/image" Target="../media/image32.jpg"/><Relationship Id="rId24" Type="http://schemas.openxmlformats.org/officeDocument/2006/relationships/image" Target="../media/image45.jpg"/><Relationship Id="rId5" Type="http://schemas.openxmlformats.org/officeDocument/2006/relationships/image" Target="../media/image26.jpg"/><Relationship Id="rId15" Type="http://schemas.openxmlformats.org/officeDocument/2006/relationships/image" Target="../media/image36.jpg"/><Relationship Id="rId23" Type="http://schemas.openxmlformats.org/officeDocument/2006/relationships/image" Target="../media/image44.jpg"/><Relationship Id="rId10" Type="http://schemas.openxmlformats.org/officeDocument/2006/relationships/image" Target="../media/image31.jpg"/><Relationship Id="rId19" Type="http://schemas.openxmlformats.org/officeDocument/2006/relationships/image" Target="../media/image40.jpg"/><Relationship Id="rId4" Type="http://schemas.openxmlformats.org/officeDocument/2006/relationships/image" Target="../media/image25.jpg"/><Relationship Id="rId9" Type="http://schemas.openxmlformats.org/officeDocument/2006/relationships/image" Target="../media/image30.jpg"/><Relationship Id="rId14" Type="http://schemas.openxmlformats.org/officeDocument/2006/relationships/image" Target="../media/image35.jpg"/><Relationship Id="rId22" Type="http://schemas.openxmlformats.org/officeDocument/2006/relationships/image" Target="../media/image43.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44412</xdr:colOff>
      <xdr:row>6</xdr:row>
      <xdr:rowOff>95248</xdr:rowOff>
    </xdr:from>
    <xdr:to>
      <xdr:col>34</xdr:col>
      <xdr:colOff>170346</xdr:colOff>
      <xdr:row>11</xdr:row>
      <xdr:rowOff>284748</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7156412" y="1492248"/>
          <a:ext cx="3618434" cy="2412000"/>
        </a:xfrm>
        <a:prstGeom prst="rect">
          <a:avLst/>
        </a:prstGeom>
      </xdr:spPr>
    </xdr:pic>
    <xdr:clientData/>
  </xdr:twoCellAnchor>
  <xdr:twoCellAnchor editAs="oneCell">
    <xdr:from>
      <xdr:col>3</xdr:col>
      <xdr:colOff>137585</xdr:colOff>
      <xdr:row>5</xdr:row>
      <xdr:rowOff>297390</xdr:rowOff>
    </xdr:from>
    <xdr:to>
      <xdr:col>21</xdr:col>
      <xdr:colOff>156442</xdr:colOff>
      <xdr:row>13</xdr:row>
      <xdr:rowOff>211664</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2"/>
        <a:srcRect l="360" t="6250" r="7528" b="15012"/>
        <a:stretch/>
      </xdr:blipFill>
      <xdr:spPr>
        <a:xfrm>
          <a:off x="899585" y="1355723"/>
          <a:ext cx="5733857" cy="3364441"/>
        </a:xfrm>
        <a:prstGeom prst="rect">
          <a:avLst/>
        </a:prstGeom>
      </xdr:spPr>
    </xdr:pic>
    <xdr:clientData/>
  </xdr:twoCellAnchor>
  <xdr:twoCellAnchor editAs="oneCell">
    <xdr:from>
      <xdr:col>23</xdr:col>
      <xdr:colOff>19353</xdr:colOff>
      <xdr:row>12</xdr:row>
      <xdr:rowOff>423332</xdr:rowOff>
    </xdr:from>
    <xdr:to>
      <xdr:col>34</xdr:col>
      <xdr:colOff>146002</xdr:colOff>
      <xdr:row>17</xdr:row>
      <xdr:rowOff>613831</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7131353" y="4487332"/>
          <a:ext cx="3619149" cy="2412999"/>
        </a:xfrm>
        <a:prstGeom prst="rect">
          <a:avLst/>
        </a:prstGeom>
      </xdr:spPr>
    </xdr:pic>
    <xdr:clientData/>
  </xdr:twoCellAnchor>
  <xdr:twoCellAnchor editAs="oneCell">
    <xdr:from>
      <xdr:col>4</xdr:col>
      <xdr:colOff>306919</xdr:colOff>
      <xdr:row>22</xdr:row>
      <xdr:rowOff>137583</xdr:rowOff>
    </xdr:from>
    <xdr:to>
      <xdr:col>30</xdr:col>
      <xdr:colOff>305056</xdr:colOff>
      <xdr:row>34</xdr:row>
      <xdr:rowOff>635000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4"/>
        <a:stretch>
          <a:fillRect/>
        </a:stretch>
      </xdr:blipFill>
      <xdr:spPr>
        <a:xfrm>
          <a:off x="1386419" y="8096250"/>
          <a:ext cx="8253137" cy="5725583"/>
        </a:xfrm>
        <a:prstGeom prst="rect">
          <a:avLst/>
        </a:prstGeom>
      </xdr:spPr>
    </xdr:pic>
    <xdr:clientData/>
  </xdr:twoCellAnchor>
  <xdr:twoCellAnchor editAs="oneCell">
    <xdr:from>
      <xdr:col>4</xdr:col>
      <xdr:colOff>298165</xdr:colOff>
      <xdr:row>39</xdr:row>
      <xdr:rowOff>149999</xdr:rowOff>
    </xdr:from>
    <xdr:to>
      <xdr:col>30</xdr:col>
      <xdr:colOff>298843</xdr:colOff>
      <xdr:row>51</xdr:row>
      <xdr:rowOff>645832</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5"/>
        <a:stretch>
          <a:fillRect/>
        </a:stretch>
      </xdr:blipFill>
      <xdr:spPr>
        <a:xfrm>
          <a:off x="1377665" y="15008999"/>
          <a:ext cx="8255678" cy="5724000"/>
        </a:xfrm>
        <a:prstGeom prst="rect">
          <a:avLst/>
        </a:prstGeom>
      </xdr:spPr>
    </xdr:pic>
    <xdr:clientData/>
  </xdr:twoCellAnchor>
  <xdr:twoCellAnchor editAs="oneCell">
    <xdr:from>
      <xdr:col>4</xdr:col>
      <xdr:colOff>289414</xdr:colOff>
      <xdr:row>56</xdr:row>
      <xdr:rowOff>151836</xdr:rowOff>
    </xdr:from>
    <xdr:to>
      <xdr:col>30</xdr:col>
      <xdr:colOff>293570</xdr:colOff>
      <xdr:row>68</xdr:row>
      <xdr:rowOff>647669</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6"/>
        <a:stretch>
          <a:fillRect/>
        </a:stretch>
      </xdr:blipFill>
      <xdr:spPr>
        <a:xfrm>
          <a:off x="1368914" y="21911169"/>
          <a:ext cx="8259156" cy="5724000"/>
        </a:xfrm>
        <a:prstGeom prst="rect">
          <a:avLst/>
        </a:prstGeom>
      </xdr:spPr>
    </xdr:pic>
    <xdr:clientData/>
  </xdr:twoCellAnchor>
  <xdr:twoCellAnchor editAs="oneCell">
    <xdr:from>
      <xdr:col>5</xdr:col>
      <xdr:colOff>0</xdr:colOff>
      <xdr:row>73</xdr:row>
      <xdr:rowOff>127000</xdr:rowOff>
    </xdr:from>
    <xdr:to>
      <xdr:col>31</xdr:col>
      <xdr:colOff>1152</xdr:colOff>
      <xdr:row>85</xdr:row>
      <xdr:rowOff>622834</xdr:rowOff>
    </xdr:to>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7"/>
        <a:stretch>
          <a:fillRect/>
        </a:stretch>
      </xdr:blipFill>
      <xdr:spPr>
        <a:xfrm>
          <a:off x="1397000" y="28786667"/>
          <a:ext cx="8256152" cy="5724000"/>
        </a:xfrm>
        <a:prstGeom prst="rect">
          <a:avLst/>
        </a:prstGeom>
      </xdr:spPr>
    </xdr:pic>
    <xdr:clientData/>
  </xdr:twoCellAnchor>
  <xdr:twoCellAnchor editAs="oneCell">
    <xdr:from>
      <xdr:col>4</xdr:col>
      <xdr:colOff>255831</xdr:colOff>
      <xdr:row>90</xdr:row>
      <xdr:rowOff>118249</xdr:rowOff>
    </xdr:from>
    <xdr:to>
      <xdr:col>30</xdr:col>
      <xdr:colOff>270493</xdr:colOff>
      <xdr:row>102</xdr:row>
      <xdr:rowOff>614082</xdr:rowOff>
    </xdr:to>
    <xdr:pic>
      <xdr:nvPicPr>
        <xdr:cNvPr id="17" name="図 16">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8"/>
        <a:stretch>
          <a:fillRect/>
        </a:stretch>
      </xdr:blipFill>
      <xdr:spPr>
        <a:xfrm>
          <a:off x="1335331" y="35678249"/>
          <a:ext cx="8269662" cy="5724000"/>
        </a:xfrm>
        <a:prstGeom prst="rect">
          <a:avLst/>
        </a:prstGeom>
      </xdr:spPr>
    </xdr:pic>
    <xdr:clientData/>
  </xdr:twoCellAnchor>
  <xdr:twoCellAnchor editAs="oneCell">
    <xdr:from>
      <xdr:col>4</xdr:col>
      <xdr:colOff>247084</xdr:colOff>
      <xdr:row>107</xdr:row>
      <xdr:rowOff>141250</xdr:rowOff>
    </xdr:from>
    <xdr:to>
      <xdr:col>31</xdr:col>
      <xdr:colOff>146502</xdr:colOff>
      <xdr:row>119</xdr:row>
      <xdr:rowOff>637083</xdr:rowOff>
    </xdr:to>
    <xdr:pic>
      <xdr:nvPicPr>
        <xdr:cNvPr id="19" name="図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9"/>
        <a:stretch>
          <a:fillRect/>
        </a:stretch>
      </xdr:blipFill>
      <xdr:spPr>
        <a:xfrm>
          <a:off x="1326584" y="42601583"/>
          <a:ext cx="8471918" cy="5724000"/>
        </a:xfrm>
        <a:prstGeom prst="rect">
          <a:avLst/>
        </a:prstGeom>
      </xdr:spPr>
    </xdr:pic>
    <xdr:clientData/>
  </xdr:twoCellAnchor>
  <xdr:twoCellAnchor editAs="oneCell">
    <xdr:from>
      <xdr:col>8</xdr:col>
      <xdr:colOff>95243</xdr:colOff>
      <xdr:row>14</xdr:row>
      <xdr:rowOff>26844</xdr:rowOff>
    </xdr:from>
    <xdr:to>
      <xdr:col>17</xdr:col>
      <xdr:colOff>158743</xdr:colOff>
      <xdr:row>17</xdr:row>
      <xdr:rowOff>635000</xdr:rowOff>
    </xdr:to>
    <xdr:pic>
      <xdr:nvPicPr>
        <xdr:cNvPr id="21" name="図 20">
          <a:extLst>
            <a:ext uri="{FF2B5EF4-FFF2-40B4-BE49-F238E27FC236}">
              <a16:creationId xmlns:a16="http://schemas.microsoft.com/office/drawing/2014/main" id="{00000000-0008-0000-0400-000015000000}"/>
            </a:ext>
          </a:extLst>
        </xdr:cNvPr>
        <xdr:cNvPicPr>
          <a:picLocks noChangeAspect="1"/>
        </xdr:cNvPicPr>
      </xdr:nvPicPr>
      <xdr:blipFill rotWithShape="1">
        <a:blip xmlns:r="http://schemas.openxmlformats.org/officeDocument/2006/relationships" r:embed="rId10"/>
        <a:srcRect l="4618" t="5387" r="7383" b="6870"/>
        <a:stretch/>
      </xdr:blipFill>
      <xdr:spPr>
        <a:xfrm>
          <a:off x="2444743" y="4979844"/>
          <a:ext cx="2921000" cy="1941656"/>
        </a:xfrm>
        <a:prstGeom prst="rect">
          <a:avLst/>
        </a:prstGeom>
      </xdr:spPr>
    </xdr:pic>
    <xdr:clientData/>
  </xdr:twoCellAnchor>
  <xdr:twoCellAnchor>
    <xdr:from>
      <xdr:col>11</xdr:col>
      <xdr:colOff>190500</xdr:colOff>
      <xdr:row>5</xdr:row>
      <xdr:rowOff>42335</xdr:rowOff>
    </xdr:from>
    <xdr:to>
      <xdr:col>14</xdr:col>
      <xdr:colOff>63500</xdr:colOff>
      <xdr:row>5</xdr:row>
      <xdr:rowOff>264585</xdr:rowOff>
    </xdr:to>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3492500" y="1100668"/>
          <a:ext cx="825500" cy="222250"/>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位置図</a:t>
          </a:r>
        </a:p>
      </xdr:txBody>
    </xdr:sp>
    <xdr:clientData/>
  </xdr:twoCellAnchor>
  <xdr:twoCellAnchor>
    <xdr:from>
      <xdr:col>11</xdr:col>
      <xdr:colOff>158745</xdr:colOff>
      <xdr:row>13</xdr:row>
      <xdr:rowOff>222249</xdr:rowOff>
    </xdr:from>
    <xdr:to>
      <xdr:col>14</xdr:col>
      <xdr:colOff>31745</xdr:colOff>
      <xdr:row>13</xdr:row>
      <xdr:rowOff>444499</xdr:rowOff>
    </xdr:to>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3460745" y="4730749"/>
          <a:ext cx="825500" cy="222250"/>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銘板</a:t>
          </a:r>
        </a:p>
      </xdr:txBody>
    </xdr:sp>
    <xdr:clientData/>
  </xdr:twoCellAnchor>
  <xdr:twoCellAnchor>
    <xdr:from>
      <xdr:col>27</xdr:col>
      <xdr:colOff>137591</xdr:colOff>
      <xdr:row>5</xdr:row>
      <xdr:rowOff>148164</xdr:rowOff>
    </xdr:from>
    <xdr:to>
      <xdr:col>31</xdr:col>
      <xdr:colOff>10591</xdr:colOff>
      <xdr:row>5</xdr:row>
      <xdr:rowOff>329140</xdr:rowOff>
    </xdr:to>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8519591" y="1206497"/>
          <a:ext cx="1143000" cy="180976"/>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起点坑口</a:t>
          </a:r>
        </a:p>
      </xdr:txBody>
    </xdr:sp>
    <xdr:clientData/>
  </xdr:twoCellAnchor>
  <xdr:twoCellAnchor>
    <xdr:from>
      <xdr:col>27</xdr:col>
      <xdr:colOff>137591</xdr:colOff>
      <xdr:row>12</xdr:row>
      <xdr:rowOff>126998</xdr:rowOff>
    </xdr:from>
    <xdr:to>
      <xdr:col>31</xdr:col>
      <xdr:colOff>10591</xdr:colOff>
      <xdr:row>12</xdr:row>
      <xdr:rowOff>317499</xdr:rowOff>
    </xdr:to>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8519591" y="4190998"/>
          <a:ext cx="1143000" cy="190501"/>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終点坑口</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29</xdr:col>
      <xdr:colOff>257735</xdr:colOff>
      <xdr:row>0</xdr:row>
      <xdr:rowOff>85915</xdr:rowOff>
    </xdr:from>
    <xdr:to>
      <xdr:col>37</xdr:col>
      <xdr:colOff>348918</xdr:colOff>
      <xdr:row>30</xdr:row>
      <xdr:rowOff>52917</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rotWithShape="1">
        <a:blip xmlns:r="http://schemas.openxmlformats.org/officeDocument/2006/relationships" r:embed="rId1"/>
        <a:srcRect l="16942" t="11856" r="66374" b="4647"/>
        <a:stretch/>
      </xdr:blipFill>
      <xdr:spPr>
        <a:xfrm>
          <a:off x="11571318" y="85915"/>
          <a:ext cx="5594517" cy="7629335"/>
        </a:xfrm>
        <a:prstGeom prst="rect">
          <a:avLst/>
        </a:prstGeom>
      </xdr:spPr>
    </xdr:pic>
    <xdr:clientData/>
  </xdr:twoCellAnchor>
  <xdr:twoCellAnchor>
    <xdr:from>
      <xdr:col>29</xdr:col>
      <xdr:colOff>572751</xdr:colOff>
      <xdr:row>2</xdr:row>
      <xdr:rowOff>63504</xdr:rowOff>
    </xdr:from>
    <xdr:to>
      <xdr:col>36</xdr:col>
      <xdr:colOff>232216</xdr:colOff>
      <xdr:row>3</xdr:row>
      <xdr:rowOff>52298</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86334" y="529171"/>
          <a:ext cx="4474882" cy="23221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606369</xdr:colOff>
      <xdr:row>1</xdr:row>
      <xdr:rowOff>94630</xdr:rowOff>
    </xdr:from>
    <xdr:to>
      <xdr:col>30</xdr:col>
      <xdr:colOff>550339</xdr:colOff>
      <xdr:row>2</xdr:row>
      <xdr:rowOff>61012</xdr:rowOff>
    </xdr:to>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11919952" y="242797"/>
          <a:ext cx="631887" cy="2838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29</xdr:col>
      <xdr:colOff>662398</xdr:colOff>
      <xdr:row>18</xdr:row>
      <xdr:rowOff>164360</xdr:rowOff>
    </xdr:from>
    <xdr:to>
      <xdr:col>36</xdr:col>
      <xdr:colOff>628780</xdr:colOff>
      <xdr:row>20</xdr:row>
      <xdr:rowOff>175566</xdr:rowOff>
    </xdr:to>
    <xdr:sp macro="" textlink="">
      <xdr:nvSpPr>
        <xdr:cNvPr id="10" name="正方形/長方形 9">
          <a:extLst>
            <a:ext uri="{FF2B5EF4-FFF2-40B4-BE49-F238E27FC236}">
              <a16:creationId xmlns:a16="http://schemas.microsoft.com/office/drawing/2014/main" id="{00000000-0008-0000-0500-00000A000000}"/>
            </a:ext>
          </a:extLst>
        </xdr:cNvPr>
        <xdr:cNvSpPr/>
      </xdr:nvSpPr>
      <xdr:spPr>
        <a:xfrm>
          <a:off x="11975981" y="2619693"/>
          <a:ext cx="4781799" cy="102720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304800</xdr:colOff>
      <xdr:row>56</xdr:row>
      <xdr:rowOff>190500</xdr:rowOff>
    </xdr:from>
    <xdr:ext cx="4276725" cy="809625"/>
    <xdr:sp macro="" textlink="">
      <xdr:nvSpPr>
        <xdr:cNvPr id="11" name="Rectangle 22">
          <a:extLst>
            <a:ext uri="{FF2B5EF4-FFF2-40B4-BE49-F238E27FC236}">
              <a16:creationId xmlns:a16="http://schemas.microsoft.com/office/drawing/2014/main" id="{00000000-0008-0000-0500-00000B000000}"/>
            </a:ext>
          </a:extLst>
        </xdr:cNvPr>
        <xdr:cNvSpPr>
          <a:spLocks noChangeArrowheads="1"/>
        </xdr:cNvSpPr>
      </xdr:nvSpPr>
      <xdr:spPr bwMode="auto">
        <a:xfrm>
          <a:off x="749300" y="620183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87</xdr:row>
      <xdr:rowOff>190500</xdr:rowOff>
    </xdr:from>
    <xdr:ext cx="4276725" cy="809625"/>
    <xdr:sp macro="" textlink="">
      <xdr:nvSpPr>
        <xdr:cNvPr id="16" name="Rectangle 22">
          <a:extLst>
            <a:ext uri="{FF2B5EF4-FFF2-40B4-BE49-F238E27FC236}">
              <a16:creationId xmlns:a16="http://schemas.microsoft.com/office/drawing/2014/main" id="{00000000-0008-0000-0500-000010000000}"/>
            </a:ext>
          </a:extLst>
        </xdr:cNvPr>
        <xdr:cNvSpPr>
          <a:spLocks noChangeArrowheads="1"/>
        </xdr:cNvSpPr>
      </xdr:nvSpPr>
      <xdr:spPr bwMode="auto">
        <a:xfrm>
          <a:off x="749300" y="620183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118</xdr:row>
      <xdr:rowOff>190500</xdr:rowOff>
    </xdr:from>
    <xdr:ext cx="4276725" cy="809625"/>
    <xdr:sp macro="" textlink="">
      <xdr:nvSpPr>
        <xdr:cNvPr id="23" name="Rectangle 22">
          <a:extLst>
            <a:ext uri="{FF2B5EF4-FFF2-40B4-BE49-F238E27FC236}">
              <a16:creationId xmlns:a16="http://schemas.microsoft.com/office/drawing/2014/main" id="{00000000-0008-0000-0500-000017000000}"/>
            </a:ext>
          </a:extLst>
        </xdr:cNvPr>
        <xdr:cNvSpPr>
          <a:spLocks noChangeArrowheads="1"/>
        </xdr:cNvSpPr>
      </xdr:nvSpPr>
      <xdr:spPr bwMode="auto">
        <a:xfrm>
          <a:off x="749300" y="6201833"/>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63500</xdr:colOff>
      <xdr:row>18</xdr:row>
      <xdr:rowOff>95250</xdr:rowOff>
    </xdr:from>
    <xdr:to>
      <xdr:col>24</xdr:col>
      <xdr:colOff>504317</xdr:colOff>
      <xdr:row>26</xdr:row>
      <xdr:rowOff>447269</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stretch>
          <a:fillRect/>
        </a:stretch>
      </xdr:blipFill>
      <xdr:spPr>
        <a:xfrm>
          <a:off x="508000" y="2550583"/>
          <a:ext cx="10547900" cy="4416019"/>
        </a:xfrm>
        <a:prstGeom prst="rect">
          <a:avLst/>
        </a:prstGeom>
      </xdr:spPr>
    </xdr:pic>
    <xdr:clientData/>
  </xdr:twoCellAnchor>
  <xdr:twoCellAnchor editAs="oneCell">
    <xdr:from>
      <xdr:col>2</xdr:col>
      <xdr:colOff>63501</xdr:colOff>
      <xdr:row>49</xdr:row>
      <xdr:rowOff>95250</xdr:rowOff>
    </xdr:from>
    <xdr:to>
      <xdr:col>24</xdr:col>
      <xdr:colOff>504318</xdr:colOff>
      <xdr:row>57</xdr:row>
      <xdr:rowOff>422638</xdr:rowOff>
    </xdr:to>
    <xdr:pic>
      <xdr:nvPicPr>
        <xdr:cNvPr id="13" name="図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3"/>
        <a:stretch>
          <a:fillRect/>
        </a:stretch>
      </xdr:blipFill>
      <xdr:spPr>
        <a:xfrm>
          <a:off x="508001" y="10361083"/>
          <a:ext cx="10547900" cy="4391388"/>
        </a:xfrm>
        <a:prstGeom prst="rect">
          <a:avLst/>
        </a:prstGeom>
      </xdr:spPr>
    </xdr:pic>
    <xdr:clientData/>
  </xdr:twoCellAnchor>
  <xdr:twoCellAnchor editAs="oneCell">
    <xdr:from>
      <xdr:col>2</xdr:col>
      <xdr:colOff>63500</xdr:colOff>
      <xdr:row>80</xdr:row>
      <xdr:rowOff>105834</xdr:rowOff>
    </xdr:from>
    <xdr:to>
      <xdr:col>24</xdr:col>
      <xdr:colOff>504317</xdr:colOff>
      <xdr:row>88</xdr:row>
      <xdr:rowOff>423984</xdr:rowOff>
    </xdr:to>
    <xdr:pic>
      <xdr:nvPicPr>
        <xdr:cNvPr id="15" name="図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4"/>
        <a:stretch>
          <a:fillRect/>
        </a:stretch>
      </xdr:blipFill>
      <xdr:spPr>
        <a:xfrm>
          <a:off x="508000" y="18182167"/>
          <a:ext cx="10547900" cy="4382150"/>
        </a:xfrm>
        <a:prstGeom prst="rect">
          <a:avLst/>
        </a:prstGeom>
      </xdr:spPr>
    </xdr:pic>
    <xdr:clientData/>
  </xdr:twoCellAnchor>
  <xdr:twoCellAnchor editAs="oneCell">
    <xdr:from>
      <xdr:col>7</xdr:col>
      <xdr:colOff>61652</xdr:colOff>
      <xdr:row>111</xdr:row>
      <xdr:rowOff>52917</xdr:rowOff>
    </xdr:from>
    <xdr:to>
      <xdr:col>18</xdr:col>
      <xdr:colOff>399113</xdr:colOff>
      <xdr:row>119</xdr:row>
      <xdr:rowOff>488917</xdr:rowOff>
    </xdr:to>
    <xdr:pic>
      <xdr:nvPicPr>
        <xdr:cNvPr id="18" name="図 17">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5"/>
        <a:stretch>
          <a:fillRect/>
        </a:stretch>
      </xdr:blipFill>
      <xdr:spPr>
        <a:xfrm>
          <a:off x="2728652" y="25939750"/>
          <a:ext cx="5226961" cy="450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25</xdr:col>
      <xdr:colOff>616323</xdr:colOff>
      <xdr:row>3</xdr:row>
      <xdr:rowOff>56030</xdr:rowOff>
    </xdr:from>
    <xdr:to>
      <xdr:col>32</xdr:col>
      <xdr:colOff>280147</xdr:colOff>
      <xdr:row>4</xdr:row>
      <xdr:rowOff>44823</xdr:rowOff>
    </xdr:to>
    <xdr:sp macro="" textlink="">
      <xdr:nvSpPr>
        <xdr:cNvPr id="4" name="正方形/長方形 3">
          <a:extLst>
            <a:ext uri="{FF2B5EF4-FFF2-40B4-BE49-F238E27FC236}">
              <a16:creationId xmlns:a16="http://schemas.microsoft.com/office/drawing/2014/main" id="{00000000-0008-0000-0900-000004000000}"/>
            </a:ext>
          </a:extLst>
        </xdr:cNvPr>
        <xdr:cNvSpPr/>
      </xdr:nvSpPr>
      <xdr:spPr>
        <a:xfrm>
          <a:off x="13094073" y="703730"/>
          <a:ext cx="4464424" cy="23644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649941</xdr:colOff>
      <xdr:row>1</xdr:row>
      <xdr:rowOff>268941</xdr:rowOff>
    </xdr:from>
    <xdr:to>
      <xdr:col>26</xdr:col>
      <xdr:colOff>593911</xdr:colOff>
      <xdr:row>3</xdr:row>
      <xdr:rowOff>11206</xdr:rowOff>
    </xdr:to>
    <xdr:sp macro="" textlink="">
      <xdr:nvSpPr>
        <xdr:cNvPr id="5" name="テキスト ボックス 4">
          <a:extLst>
            <a:ext uri="{FF2B5EF4-FFF2-40B4-BE49-F238E27FC236}">
              <a16:creationId xmlns:a16="http://schemas.microsoft.com/office/drawing/2014/main" id="{00000000-0008-0000-0900-000005000000}"/>
            </a:ext>
          </a:extLst>
        </xdr:cNvPr>
        <xdr:cNvSpPr txBox="1"/>
      </xdr:nvSpPr>
      <xdr:spPr>
        <a:xfrm>
          <a:off x="13127691" y="383241"/>
          <a:ext cx="629770" cy="275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26</xdr:col>
      <xdr:colOff>44823</xdr:colOff>
      <xdr:row>13</xdr:row>
      <xdr:rowOff>123265</xdr:rowOff>
    </xdr:from>
    <xdr:to>
      <xdr:col>33</xdr:col>
      <xdr:colOff>11206</xdr:colOff>
      <xdr:row>18</xdr:row>
      <xdr:rowOff>78442</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13208373" y="3056965"/>
          <a:ext cx="4766983" cy="100292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46566</xdr:colOff>
      <xdr:row>6</xdr:row>
      <xdr:rowOff>255912</xdr:rowOff>
    </xdr:from>
    <xdr:to>
      <xdr:col>34</xdr:col>
      <xdr:colOff>257164</xdr:colOff>
      <xdr:row>16</xdr:row>
      <xdr:rowOff>29841</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416983" y="1652912"/>
          <a:ext cx="10370598" cy="4218929"/>
        </a:xfrm>
        <a:prstGeom prst="rect">
          <a:avLst/>
        </a:prstGeom>
      </xdr:spPr>
    </xdr:pic>
    <xdr:clientData/>
  </xdr:twoCellAnchor>
  <xdr:twoCellAnchor editAs="oneCell">
    <xdr:from>
      <xdr:col>2</xdr:col>
      <xdr:colOff>46566</xdr:colOff>
      <xdr:row>23</xdr:row>
      <xdr:rowOff>267046</xdr:rowOff>
    </xdr:from>
    <xdr:to>
      <xdr:col>34</xdr:col>
      <xdr:colOff>257164</xdr:colOff>
      <xdr:row>33</xdr:row>
      <xdr:rowOff>18707</xdr:rowOff>
    </xdr:to>
    <xdr:pic>
      <xdr:nvPicPr>
        <xdr:cNvPr id="8" name="図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2"/>
        <a:stretch>
          <a:fillRect/>
        </a:stretch>
      </xdr:blipFill>
      <xdr:spPr>
        <a:xfrm>
          <a:off x="416983" y="8638463"/>
          <a:ext cx="10370598" cy="4196661"/>
        </a:xfrm>
        <a:prstGeom prst="rect">
          <a:avLst/>
        </a:prstGeom>
      </xdr:spPr>
    </xdr:pic>
    <xdr:clientData/>
  </xdr:twoCellAnchor>
  <xdr:twoCellAnchor editAs="oneCell">
    <xdr:from>
      <xdr:col>2</xdr:col>
      <xdr:colOff>25400</xdr:colOff>
      <xdr:row>40</xdr:row>
      <xdr:rowOff>271774</xdr:rowOff>
    </xdr:from>
    <xdr:to>
      <xdr:col>34</xdr:col>
      <xdr:colOff>235998</xdr:colOff>
      <xdr:row>50</xdr:row>
      <xdr:rowOff>13977</xdr:rowOff>
    </xdr:to>
    <xdr:pic>
      <xdr:nvPicPr>
        <xdr:cNvPr id="11" name="図 10">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3"/>
        <a:stretch>
          <a:fillRect/>
        </a:stretch>
      </xdr:blipFill>
      <xdr:spPr>
        <a:xfrm>
          <a:off x="396875" y="15673699"/>
          <a:ext cx="10268998" cy="4218953"/>
        </a:xfrm>
        <a:prstGeom prst="rect">
          <a:avLst/>
        </a:prstGeom>
      </xdr:spPr>
    </xdr:pic>
    <xdr:clientData/>
  </xdr:twoCellAnchor>
  <xdr:twoCellAnchor editAs="oneCell">
    <xdr:from>
      <xdr:col>6</xdr:col>
      <xdr:colOff>149252</xdr:colOff>
      <xdr:row>57</xdr:row>
      <xdr:rowOff>25400</xdr:rowOff>
    </xdr:from>
    <xdr:to>
      <xdr:col>22</xdr:col>
      <xdr:colOff>68020</xdr:colOff>
      <xdr:row>66</xdr:row>
      <xdr:rowOff>211700</xdr:rowOff>
    </xdr:to>
    <xdr:pic>
      <xdr:nvPicPr>
        <xdr:cNvPr id="13" name="図 12">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4"/>
        <a:stretch>
          <a:fillRect/>
        </a:stretch>
      </xdr:blipFill>
      <xdr:spPr>
        <a:xfrm>
          <a:off x="1789669" y="22345650"/>
          <a:ext cx="4998768" cy="4186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63500</xdr:colOff>
      <xdr:row>12</xdr:row>
      <xdr:rowOff>85085</xdr:rowOff>
    </xdr:from>
    <xdr:to>
      <xdr:col>9</xdr:col>
      <xdr:colOff>252095</xdr:colOff>
      <xdr:row>37</xdr:row>
      <xdr:rowOff>124465</xdr:rowOff>
    </xdr:to>
    <xdr:pic>
      <xdr:nvPicPr>
        <xdr:cNvPr id="3" name="図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501650" y="2180585"/>
          <a:ext cx="2388870" cy="3849380"/>
        </a:xfrm>
        <a:prstGeom prst="rect">
          <a:avLst/>
        </a:prstGeom>
      </xdr:spPr>
    </xdr:pic>
    <xdr:clientData/>
  </xdr:twoCellAnchor>
  <xdr:twoCellAnchor editAs="oneCell">
    <xdr:from>
      <xdr:col>3</xdr:col>
      <xdr:colOff>53387</xdr:colOff>
      <xdr:row>57</xdr:row>
      <xdr:rowOff>25400</xdr:rowOff>
    </xdr:from>
    <xdr:to>
      <xdr:col>8</xdr:col>
      <xdr:colOff>287512</xdr:colOff>
      <xdr:row>96</xdr:row>
      <xdr:rowOff>116268</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a:stretch>
          <a:fillRect/>
        </a:stretch>
      </xdr:blipFill>
      <xdr:spPr>
        <a:xfrm>
          <a:off x="805862" y="9312275"/>
          <a:ext cx="1805750" cy="6091618"/>
        </a:xfrm>
        <a:prstGeom prst="rect">
          <a:avLst/>
        </a:prstGeom>
      </xdr:spPr>
    </xdr:pic>
    <xdr:clientData/>
  </xdr:twoCellAnchor>
  <xdr:twoCellAnchor editAs="oneCell">
    <xdr:from>
      <xdr:col>2</xdr:col>
      <xdr:colOff>63501</xdr:colOff>
      <xdr:row>109</xdr:row>
      <xdr:rowOff>25400</xdr:rowOff>
    </xdr:from>
    <xdr:to>
      <xdr:col>9</xdr:col>
      <xdr:colOff>248187</xdr:colOff>
      <xdr:row>148</xdr:row>
      <xdr:rowOff>116268</xdr:rowOff>
    </xdr:to>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3"/>
        <a:stretch>
          <a:fillRect/>
        </a:stretch>
      </xdr:blipFill>
      <xdr:spPr>
        <a:xfrm>
          <a:off x="501651" y="17570450"/>
          <a:ext cx="2384961" cy="6091618"/>
        </a:xfrm>
        <a:prstGeom prst="rect">
          <a:avLst/>
        </a:prstGeom>
      </xdr:spPr>
    </xdr:pic>
    <xdr:clientData/>
  </xdr:twoCellAnchor>
  <xdr:twoCellAnchor editAs="oneCell">
    <xdr:from>
      <xdr:col>2</xdr:col>
      <xdr:colOff>63501</xdr:colOff>
      <xdr:row>161</xdr:row>
      <xdr:rowOff>25398</xdr:rowOff>
    </xdr:from>
    <xdr:to>
      <xdr:col>9</xdr:col>
      <xdr:colOff>248187</xdr:colOff>
      <xdr:row>200</xdr:row>
      <xdr:rowOff>116266</xdr:rowOff>
    </xdr:to>
    <xdr:pic>
      <xdr:nvPicPr>
        <xdr:cNvPr id="9" name="図 8">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4"/>
        <a:stretch>
          <a:fillRect/>
        </a:stretch>
      </xdr:blipFill>
      <xdr:spPr>
        <a:xfrm>
          <a:off x="501651" y="25828623"/>
          <a:ext cx="2384961" cy="6091618"/>
        </a:xfrm>
        <a:prstGeom prst="rect">
          <a:avLst/>
        </a:prstGeom>
      </xdr:spPr>
    </xdr:pic>
    <xdr:clientData/>
  </xdr:twoCellAnchor>
  <xdr:twoCellAnchor editAs="oneCell">
    <xdr:from>
      <xdr:col>2</xdr:col>
      <xdr:colOff>63500</xdr:colOff>
      <xdr:row>317</xdr:row>
      <xdr:rowOff>25403</xdr:rowOff>
    </xdr:from>
    <xdr:to>
      <xdr:col>9</xdr:col>
      <xdr:colOff>269033</xdr:colOff>
      <xdr:row>356</xdr:row>
      <xdr:rowOff>116271</xdr:rowOff>
    </xdr:to>
    <xdr:pic>
      <xdr:nvPicPr>
        <xdr:cNvPr id="15" name="図 14">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5"/>
        <a:stretch>
          <a:fillRect/>
        </a:stretch>
      </xdr:blipFill>
      <xdr:spPr>
        <a:xfrm>
          <a:off x="501650" y="50603153"/>
          <a:ext cx="2405808" cy="6091618"/>
        </a:xfrm>
        <a:prstGeom prst="rect">
          <a:avLst/>
        </a:prstGeom>
      </xdr:spPr>
    </xdr:pic>
    <xdr:clientData/>
  </xdr:twoCellAnchor>
  <xdr:twoCellAnchor editAs="oneCell">
    <xdr:from>
      <xdr:col>2</xdr:col>
      <xdr:colOff>63500</xdr:colOff>
      <xdr:row>369</xdr:row>
      <xdr:rowOff>25400</xdr:rowOff>
    </xdr:from>
    <xdr:to>
      <xdr:col>9</xdr:col>
      <xdr:colOff>269033</xdr:colOff>
      <xdr:row>408</xdr:row>
      <xdr:rowOff>116268</xdr:rowOff>
    </xdr:to>
    <xdr:pic>
      <xdr:nvPicPr>
        <xdr:cNvPr id="17" name="図 16">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6"/>
        <a:stretch>
          <a:fillRect/>
        </a:stretch>
      </xdr:blipFill>
      <xdr:spPr>
        <a:xfrm>
          <a:off x="501650" y="58861325"/>
          <a:ext cx="2405808" cy="6091618"/>
        </a:xfrm>
        <a:prstGeom prst="rect">
          <a:avLst/>
        </a:prstGeom>
      </xdr:spPr>
    </xdr:pic>
    <xdr:clientData/>
  </xdr:twoCellAnchor>
  <xdr:twoCellAnchor editAs="oneCell">
    <xdr:from>
      <xdr:col>2</xdr:col>
      <xdr:colOff>63500</xdr:colOff>
      <xdr:row>421</xdr:row>
      <xdr:rowOff>25400</xdr:rowOff>
    </xdr:from>
    <xdr:to>
      <xdr:col>9</xdr:col>
      <xdr:colOff>270891</xdr:colOff>
      <xdr:row>460</xdr:row>
      <xdr:rowOff>116268</xdr:rowOff>
    </xdr:to>
    <xdr:pic>
      <xdr:nvPicPr>
        <xdr:cNvPr id="19" name="図 18">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7"/>
        <a:stretch>
          <a:fillRect/>
        </a:stretch>
      </xdr:blipFill>
      <xdr:spPr>
        <a:xfrm>
          <a:off x="501650" y="67119500"/>
          <a:ext cx="2407666" cy="6091618"/>
        </a:xfrm>
        <a:prstGeom prst="rect">
          <a:avLst/>
        </a:prstGeom>
      </xdr:spPr>
    </xdr:pic>
    <xdr:clientData/>
  </xdr:twoCellAnchor>
  <xdr:twoCellAnchor editAs="oneCell">
    <xdr:from>
      <xdr:col>2</xdr:col>
      <xdr:colOff>63500</xdr:colOff>
      <xdr:row>473</xdr:row>
      <xdr:rowOff>25400</xdr:rowOff>
    </xdr:from>
    <xdr:to>
      <xdr:col>9</xdr:col>
      <xdr:colOff>269033</xdr:colOff>
      <xdr:row>512</xdr:row>
      <xdr:rowOff>116268</xdr:rowOff>
    </xdr:to>
    <xdr:pic>
      <xdr:nvPicPr>
        <xdr:cNvPr id="21" name="図 20">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8"/>
        <a:stretch>
          <a:fillRect/>
        </a:stretch>
      </xdr:blipFill>
      <xdr:spPr>
        <a:xfrm>
          <a:off x="501650" y="75377675"/>
          <a:ext cx="2405808" cy="6091618"/>
        </a:xfrm>
        <a:prstGeom prst="rect">
          <a:avLst/>
        </a:prstGeom>
      </xdr:spPr>
    </xdr:pic>
    <xdr:clientData/>
  </xdr:twoCellAnchor>
  <xdr:twoCellAnchor editAs="oneCell">
    <xdr:from>
      <xdr:col>2</xdr:col>
      <xdr:colOff>63500</xdr:colOff>
      <xdr:row>525</xdr:row>
      <xdr:rowOff>25400</xdr:rowOff>
    </xdr:from>
    <xdr:to>
      <xdr:col>9</xdr:col>
      <xdr:colOff>269033</xdr:colOff>
      <xdr:row>564</xdr:row>
      <xdr:rowOff>116268</xdr:rowOff>
    </xdr:to>
    <xdr:pic>
      <xdr:nvPicPr>
        <xdr:cNvPr id="23" name="図 22">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9"/>
        <a:stretch>
          <a:fillRect/>
        </a:stretch>
      </xdr:blipFill>
      <xdr:spPr>
        <a:xfrm>
          <a:off x="501650" y="83635850"/>
          <a:ext cx="2405808" cy="6091618"/>
        </a:xfrm>
        <a:prstGeom prst="rect">
          <a:avLst/>
        </a:prstGeom>
      </xdr:spPr>
    </xdr:pic>
    <xdr:clientData/>
  </xdr:twoCellAnchor>
  <xdr:twoCellAnchor editAs="oneCell">
    <xdr:from>
      <xdr:col>2</xdr:col>
      <xdr:colOff>63500</xdr:colOff>
      <xdr:row>577</xdr:row>
      <xdr:rowOff>25400</xdr:rowOff>
    </xdr:from>
    <xdr:to>
      <xdr:col>9</xdr:col>
      <xdr:colOff>269033</xdr:colOff>
      <xdr:row>616</xdr:row>
      <xdr:rowOff>116268</xdr:rowOff>
    </xdr:to>
    <xdr:pic>
      <xdr:nvPicPr>
        <xdr:cNvPr id="25" name="図 24">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0"/>
        <a:stretch>
          <a:fillRect/>
        </a:stretch>
      </xdr:blipFill>
      <xdr:spPr>
        <a:xfrm>
          <a:off x="501650" y="91894025"/>
          <a:ext cx="2405808" cy="6091618"/>
        </a:xfrm>
        <a:prstGeom prst="rect">
          <a:avLst/>
        </a:prstGeom>
      </xdr:spPr>
    </xdr:pic>
    <xdr:clientData/>
  </xdr:twoCellAnchor>
  <xdr:twoCellAnchor editAs="oneCell">
    <xdr:from>
      <xdr:col>2</xdr:col>
      <xdr:colOff>63501</xdr:colOff>
      <xdr:row>629</xdr:row>
      <xdr:rowOff>25400</xdr:rowOff>
    </xdr:from>
    <xdr:to>
      <xdr:col>9</xdr:col>
      <xdr:colOff>267177</xdr:colOff>
      <xdr:row>668</xdr:row>
      <xdr:rowOff>116268</xdr:rowOff>
    </xdr:to>
    <xdr:pic>
      <xdr:nvPicPr>
        <xdr:cNvPr id="27" name="図 26">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1"/>
        <a:stretch>
          <a:fillRect/>
        </a:stretch>
      </xdr:blipFill>
      <xdr:spPr>
        <a:xfrm>
          <a:off x="501651" y="100152200"/>
          <a:ext cx="2403951" cy="6091618"/>
        </a:xfrm>
        <a:prstGeom prst="rect">
          <a:avLst/>
        </a:prstGeom>
      </xdr:spPr>
    </xdr:pic>
    <xdr:clientData/>
  </xdr:twoCellAnchor>
  <xdr:twoCellAnchor editAs="oneCell">
    <xdr:from>
      <xdr:col>2</xdr:col>
      <xdr:colOff>63501</xdr:colOff>
      <xdr:row>681</xdr:row>
      <xdr:rowOff>25400</xdr:rowOff>
    </xdr:from>
    <xdr:to>
      <xdr:col>9</xdr:col>
      <xdr:colOff>267177</xdr:colOff>
      <xdr:row>720</xdr:row>
      <xdr:rowOff>116268</xdr:rowOff>
    </xdr:to>
    <xdr:pic>
      <xdr:nvPicPr>
        <xdr:cNvPr id="29" name="図 28">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2"/>
        <a:stretch>
          <a:fillRect/>
        </a:stretch>
      </xdr:blipFill>
      <xdr:spPr>
        <a:xfrm>
          <a:off x="501651" y="108410375"/>
          <a:ext cx="2403951" cy="6091618"/>
        </a:xfrm>
        <a:prstGeom prst="rect">
          <a:avLst/>
        </a:prstGeom>
      </xdr:spPr>
    </xdr:pic>
    <xdr:clientData/>
  </xdr:twoCellAnchor>
  <xdr:twoCellAnchor editAs="oneCell">
    <xdr:from>
      <xdr:col>2</xdr:col>
      <xdr:colOff>63501</xdr:colOff>
      <xdr:row>733</xdr:row>
      <xdr:rowOff>25400</xdr:rowOff>
    </xdr:from>
    <xdr:to>
      <xdr:col>9</xdr:col>
      <xdr:colOff>267177</xdr:colOff>
      <xdr:row>772</xdr:row>
      <xdr:rowOff>116268</xdr:rowOff>
    </xdr:to>
    <xdr:pic>
      <xdr:nvPicPr>
        <xdr:cNvPr id="31" name="図 30">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3"/>
        <a:stretch>
          <a:fillRect/>
        </a:stretch>
      </xdr:blipFill>
      <xdr:spPr>
        <a:xfrm>
          <a:off x="501651" y="116668550"/>
          <a:ext cx="2403951" cy="6091618"/>
        </a:xfrm>
        <a:prstGeom prst="rect">
          <a:avLst/>
        </a:prstGeom>
      </xdr:spPr>
    </xdr:pic>
    <xdr:clientData/>
  </xdr:twoCellAnchor>
  <xdr:twoCellAnchor editAs="oneCell">
    <xdr:from>
      <xdr:col>2</xdr:col>
      <xdr:colOff>63501</xdr:colOff>
      <xdr:row>785</xdr:row>
      <xdr:rowOff>25400</xdr:rowOff>
    </xdr:from>
    <xdr:to>
      <xdr:col>9</xdr:col>
      <xdr:colOff>267177</xdr:colOff>
      <xdr:row>824</xdr:row>
      <xdr:rowOff>116268</xdr:rowOff>
    </xdr:to>
    <xdr:pic>
      <xdr:nvPicPr>
        <xdr:cNvPr id="33" name="図 32">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4"/>
        <a:stretch>
          <a:fillRect/>
        </a:stretch>
      </xdr:blipFill>
      <xdr:spPr>
        <a:xfrm>
          <a:off x="501651" y="124926725"/>
          <a:ext cx="2403951" cy="6091618"/>
        </a:xfrm>
        <a:prstGeom prst="rect">
          <a:avLst/>
        </a:prstGeom>
      </xdr:spPr>
    </xdr:pic>
    <xdr:clientData/>
  </xdr:twoCellAnchor>
  <xdr:twoCellAnchor editAs="oneCell">
    <xdr:from>
      <xdr:col>2</xdr:col>
      <xdr:colOff>63501</xdr:colOff>
      <xdr:row>837</xdr:row>
      <xdr:rowOff>25400</xdr:rowOff>
    </xdr:from>
    <xdr:to>
      <xdr:col>9</xdr:col>
      <xdr:colOff>267177</xdr:colOff>
      <xdr:row>876</xdr:row>
      <xdr:rowOff>116268</xdr:rowOff>
    </xdr:to>
    <xdr:pic>
      <xdr:nvPicPr>
        <xdr:cNvPr id="35" name="図 34">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5"/>
        <a:stretch>
          <a:fillRect/>
        </a:stretch>
      </xdr:blipFill>
      <xdr:spPr>
        <a:xfrm>
          <a:off x="501651" y="133184900"/>
          <a:ext cx="2403951" cy="6091618"/>
        </a:xfrm>
        <a:prstGeom prst="rect">
          <a:avLst/>
        </a:prstGeom>
      </xdr:spPr>
    </xdr:pic>
    <xdr:clientData/>
  </xdr:twoCellAnchor>
  <xdr:twoCellAnchor editAs="oneCell">
    <xdr:from>
      <xdr:col>2</xdr:col>
      <xdr:colOff>63501</xdr:colOff>
      <xdr:row>889</xdr:row>
      <xdr:rowOff>25400</xdr:rowOff>
    </xdr:from>
    <xdr:to>
      <xdr:col>9</xdr:col>
      <xdr:colOff>267177</xdr:colOff>
      <xdr:row>928</xdr:row>
      <xdr:rowOff>116268</xdr:rowOff>
    </xdr:to>
    <xdr:pic>
      <xdr:nvPicPr>
        <xdr:cNvPr id="37" name="図 36">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6"/>
        <a:stretch>
          <a:fillRect/>
        </a:stretch>
      </xdr:blipFill>
      <xdr:spPr>
        <a:xfrm>
          <a:off x="501651" y="141443075"/>
          <a:ext cx="2403951" cy="6091618"/>
        </a:xfrm>
        <a:prstGeom prst="rect">
          <a:avLst/>
        </a:prstGeom>
      </xdr:spPr>
    </xdr:pic>
    <xdr:clientData/>
  </xdr:twoCellAnchor>
  <xdr:twoCellAnchor editAs="oneCell">
    <xdr:from>
      <xdr:col>2</xdr:col>
      <xdr:colOff>63501</xdr:colOff>
      <xdr:row>1045</xdr:row>
      <xdr:rowOff>25388</xdr:rowOff>
    </xdr:from>
    <xdr:to>
      <xdr:col>9</xdr:col>
      <xdr:colOff>267177</xdr:colOff>
      <xdr:row>1084</xdr:row>
      <xdr:rowOff>116256</xdr:rowOff>
    </xdr:to>
    <xdr:pic>
      <xdr:nvPicPr>
        <xdr:cNvPr id="43" name="図 42">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7"/>
        <a:stretch>
          <a:fillRect/>
        </a:stretch>
      </xdr:blipFill>
      <xdr:spPr>
        <a:xfrm>
          <a:off x="501651" y="166217588"/>
          <a:ext cx="2403951" cy="6091618"/>
        </a:xfrm>
        <a:prstGeom prst="rect">
          <a:avLst/>
        </a:prstGeom>
      </xdr:spPr>
    </xdr:pic>
    <xdr:clientData/>
  </xdr:twoCellAnchor>
  <xdr:twoCellAnchor editAs="oneCell">
    <xdr:from>
      <xdr:col>2</xdr:col>
      <xdr:colOff>63501</xdr:colOff>
      <xdr:row>1097</xdr:row>
      <xdr:rowOff>25388</xdr:rowOff>
    </xdr:from>
    <xdr:to>
      <xdr:col>9</xdr:col>
      <xdr:colOff>267177</xdr:colOff>
      <xdr:row>1136</xdr:row>
      <xdr:rowOff>116256</xdr:rowOff>
    </xdr:to>
    <xdr:pic>
      <xdr:nvPicPr>
        <xdr:cNvPr id="45" name="図 44">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8"/>
        <a:stretch>
          <a:fillRect/>
        </a:stretch>
      </xdr:blipFill>
      <xdr:spPr>
        <a:xfrm>
          <a:off x="501651" y="174475763"/>
          <a:ext cx="2403951" cy="6091618"/>
        </a:xfrm>
        <a:prstGeom prst="rect">
          <a:avLst/>
        </a:prstGeom>
      </xdr:spPr>
    </xdr:pic>
    <xdr:clientData/>
  </xdr:twoCellAnchor>
  <xdr:twoCellAnchor editAs="oneCell">
    <xdr:from>
      <xdr:col>2</xdr:col>
      <xdr:colOff>308842</xdr:colOff>
      <xdr:row>1149</xdr:row>
      <xdr:rowOff>25400</xdr:rowOff>
    </xdr:from>
    <xdr:to>
      <xdr:col>9</xdr:col>
      <xdr:colOff>149797</xdr:colOff>
      <xdr:row>1188</xdr:row>
      <xdr:rowOff>116268</xdr:rowOff>
    </xdr:to>
    <xdr:pic>
      <xdr:nvPicPr>
        <xdr:cNvPr id="47" name="図 46">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9"/>
        <a:stretch>
          <a:fillRect/>
        </a:stretch>
      </xdr:blipFill>
      <xdr:spPr>
        <a:xfrm>
          <a:off x="746992" y="182733950"/>
          <a:ext cx="2041230" cy="6091618"/>
        </a:xfrm>
        <a:prstGeom prst="rect">
          <a:avLst/>
        </a:prstGeom>
      </xdr:spPr>
    </xdr:pic>
    <xdr:clientData/>
  </xdr:twoCellAnchor>
  <xdr:twoCellAnchor editAs="oneCell">
    <xdr:from>
      <xdr:col>2</xdr:col>
      <xdr:colOff>68036</xdr:colOff>
      <xdr:row>1205</xdr:row>
      <xdr:rowOff>136072</xdr:rowOff>
    </xdr:from>
    <xdr:to>
      <xdr:col>9</xdr:col>
      <xdr:colOff>256886</xdr:colOff>
      <xdr:row>1233</xdr:row>
      <xdr:rowOff>42080</xdr:rowOff>
    </xdr:to>
    <xdr:pic>
      <xdr:nvPicPr>
        <xdr:cNvPr id="49" name="図 48">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20"/>
        <a:stretch>
          <a:fillRect/>
        </a:stretch>
      </xdr:blipFill>
      <xdr:spPr>
        <a:xfrm>
          <a:off x="503465" y="188921572"/>
          <a:ext cx="2379600" cy="4097008"/>
        </a:xfrm>
        <a:prstGeom prst="rect">
          <a:avLst/>
        </a:prstGeom>
      </xdr:spPr>
    </xdr:pic>
    <xdr:clientData/>
  </xdr:twoCellAnchor>
  <xdr:twoCellAnchor editAs="oneCell">
    <xdr:from>
      <xdr:col>2</xdr:col>
      <xdr:colOff>108856</xdr:colOff>
      <xdr:row>213</xdr:row>
      <xdr:rowOff>40821</xdr:rowOff>
    </xdr:from>
    <xdr:to>
      <xdr:col>9</xdr:col>
      <xdr:colOff>263595</xdr:colOff>
      <xdr:row>252</xdr:row>
      <xdr:rowOff>132129</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1"/>
        <a:stretch>
          <a:fillRect/>
        </a:stretch>
      </xdr:blipFill>
      <xdr:spPr>
        <a:xfrm>
          <a:off x="544285" y="33623250"/>
          <a:ext cx="2345489" cy="5983200"/>
        </a:xfrm>
        <a:prstGeom prst="rect">
          <a:avLst/>
        </a:prstGeom>
      </xdr:spPr>
    </xdr:pic>
    <xdr:clientData/>
  </xdr:twoCellAnchor>
  <xdr:twoCellAnchor editAs="oneCell">
    <xdr:from>
      <xdr:col>2</xdr:col>
      <xdr:colOff>68035</xdr:colOff>
      <xdr:row>265</xdr:row>
      <xdr:rowOff>40821</xdr:rowOff>
    </xdr:from>
    <xdr:to>
      <xdr:col>9</xdr:col>
      <xdr:colOff>242391</xdr:colOff>
      <xdr:row>304</xdr:row>
      <xdr:rowOff>132128</xdr:rowOff>
    </xdr:to>
    <xdr:pic>
      <xdr:nvPicPr>
        <xdr:cNvPr id="8" name="図 7">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22"/>
        <a:stretch>
          <a:fillRect/>
        </a:stretch>
      </xdr:blipFill>
      <xdr:spPr>
        <a:xfrm>
          <a:off x="503464" y="41760321"/>
          <a:ext cx="2365106" cy="5983200"/>
        </a:xfrm>
        <a:prstGeom prst="rect">
          <a:avLst/>
        </a:prstGeom>
      </xdr:spPr>
    </xdr:pic>
    <xdr:clientData/>
  </xdr:twoCellAnchor>
  <xdr:twoCellAnchor editAs="oneCell">
    <xdr:from>
      <xdr:col>2</xdr:col>
      <xdr:colOff>68035</xdr:colOff>
      <xdr:row>941</xdr:row>
      <xdr:rowOff>40821</xdr:rowOff>
    </xdr:from>
    <xdr:to>
      <xdr:col>9</xdr:col>
      <xdr:colOff>241658</xdr:colOff>
      <xdr:row>980</xdr:row>
      <xdr:rowOff>132129</xdr:rowOff>
    </xdr:to>
    <xdr:pic>
      <xdr:nvPicPr>
        <xdr:cNvPr id="12" name="図 1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23"/>
        <a:stretch>
          <a:fillRect/>
        </a:stretch>
      </xdr:blipFill>
      <xdr:spPr>
        <a:xfrm>
          <a:off x="503464" y="147542250"/>
          <a:ext cx="2364373" cy="5983200"/>
        </a:xfrm>
        <a:prstGeom prst="rect">
          <a:avLst/>
        </a:prstGeom>
      </xdr:spPr>
    </xdr:pic>
    <xdr:clientData/>
  </xdr:twoCellAnchor>
  <xdr:twoCellAnchor editAs="oneCell">
    <xdr:from>
      <xdr:col>2</xdr:col>
      <xdr:colOff>68035</xdr:colOff>
      <xdr:row>993</xdr:row>
      <xdr:rowOff>40821</xdr:rowOff>
    </xdr:from>
    <xdr:to>
      <xdr:col>9</xdr:col>
      <xdr:colOff>241658</xdr:colOff>
      <xdr:row>1032</xdr:row>
      <xdr:rowOff>132128</xdr:rowOff>
    </xdr:to>
    <xdr:pic>
      <xdr:nvPicPr>
        <xdr:cNvPr id="20" name="図 19">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24"/>
        <a:stretch>
          <a:fillRect/>
        </a:stretch>
      </xdr:blipFill>
      <xdr:spPr>
        <a:xfrm>
          <a:off x="503464" y="155679321"/>
          <a:ext cx="2364373" cy="5983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40" headerRowBorderDxfId="141" tableBorderDxfId="139">
  <autoFilter ref="B15:B21" xr:uid="{00000000-0009-0000-0100-000001000000}"/>
  <tableColumns count="1">
    <tableColumn id="1" xr3:uid="{00000000-0010-0000-0000-000001000000}" name="対象箇所" dataDxfId="13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37" headerRowBorderDxfId="136" tableBorderDxfId="135">
  <autoFilter ref="C15:J46" xr:uid="{00000000-0009-0000-0100-000002000000}"/>
  <tableColumns count="8">
    <tableColumn id="9" xr3:uid="{00000000-0010-0000-0100-000009000000}" name="部位区分" totalsRowLabel="集計" dataDxfId="134" totalsRowDxfId="133"/>
    <tableColumn id="2" xr3:uid="{00000000-0010-0000-0100-000002000000}" name="変状区分" dataDxfId="132" totalsRowDxfId="131"/>
    <tableColumn id="7" xr3:uid="{00000000-0010-0000-0100-000007000000}" name="変状種類" dataDxfId="130" totalsRowDxfId="129"/>
    <tableColumn id="4" xr3:uid="{00000000-0010-0000-0100-000004000000}" name="対策区分" dataDxfId="128" totalsRowDxfId="127"/>
    <tableColumn id="5" xr3:uid="{00000000-0010-0000-0100-000005000000}" name="健全性" dataDxfId="126" totalsRowDxfId="125"/>
    <tableColumn id="12" xr3:uid="{00000000-0010-0000-0100-00000C000000}" name="調査の要否" dataDxfId="124" totalsRowDxfId="123"/>
    <tableColumn id="10" xr3:uid="{00000000-0010-0000-0100-00000A000000}" name="措置の要否" dataDxfId="122" totalsRowDxfId="121"/>
    <tableColumn id="11" xr3:uid="{00000000-0010-0000-0100-00000B000000}" name="実施有無" totalsRowFunction="count" dataDxfId="120" totalsRowDxfId="1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18" tableBorderDxfId="11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16" tableBorderDxfId="11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14" headerRowBorderDxfId="113" tableBorderDxfId="11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11" headerRowBorderDxfId="110" tableBorderDxfId="10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07" headerRowBorderDxfId="108" tableBorderDxfId="106">
  <autoFilter ref="B5:B12" xr:uid="{00000000-0009-0000-0100-000003000000}"/>
  <tableColumns count="1">
    <tableColumn id="1" xr3:uid="{00000000-0010-0000-0800-000001000000}" name="トンネルの分類" dataDxfId="10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03" headerRowBorderDxfId="104" tableBorderDxfId="102">
  <autoFilter ref="C5:E11" xr:uid="{00000000-0009-0000-0100-000004000000}"/>
  <tableColumns count="3">
    <tableColumn id="1" xr3:uid="{00000000-0010-0000-0900-000001000000}" name="トンネル工法" dataDxfId="101"/>
    <tableColumn id="2" xr3:uid="{00000000-0010-0000-0900-000002000000}" name="緊急輸送路" dataDxfId="100"/>
    <tableColumn id="3" xr3:uid="{00000000-0010-0000-0900-000003000000}" name="代替路" dataDxfId="9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3A725-2FAF-4B1A-8EC4-001B6D014E5F}" name="テーブル58" displayName="テーブル58" ref="N15:N21" totalsRowShown="0">
  <autoFilter ref="N15:N21" xr:uid="{607690D2-70A1-4B66-BBF8-6D81C291337C}"/>
  <tableColumns count="1">
    <tableColumn id="1" xr3:uid="{823680DA-6784-4B40-A1D5-2545DDBFBA95}" name="対策区分の判定"/>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8.xml"/><Relationship Id="rId1" Type="http://schemas.openxmlformats.org/officeDocument/2006/relationships/printerSettings" Target="../printerSettings/printerSettings1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85" zoomScaleNormal="85" zoomScaleSheetLayoutView="85"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39" t="s">
        <v>412</v>
      </c>
      <c r="B1" s="239"/>
      <c r="C1" s="239"/>
      <c r="D1" s="239"/>
      <c r="E1" s="239"/>
      <c r="F1" s="239"/>
      <c r="G1" s="239"/>
      <c r="H1" s="239"/>
      <c r="I1" s="239"/>
      <c r="J1" s="239"/>
      <c r="K1" s="239"/>
      <c r="L1" s="239"/>
      <c r="M1" s="239"/>
      <c r="N1" s="239"/>
    </row>
    <row r="2" spans="1:14" x14ac:dyDescent="0.15">
      <c r="A2" s="239"/>
      <c r="B2" s="239"/>
      <c r="C2" s="239"/>
      <c r="D2" s="239"/>
      <c r="E2" s="239"/>
      <c r="F2" s="239"/>
      <c r="G2" s="239"/>
      <c r="H2" s="239"/>
      <c r="I2" s="239"/>
      <c r="J2" s="239"/>
      <c r="K2" s="239"/>
      <c r="L2" s="239"/>
      <c r="M2" s="239"/>
      <c r="N2" s="239"/>
    </row>
    <row r="3" spans="1:14" x14ac:dyDescent="0.15">
      <c r="A3" s="240" t="s">
        <v>422</v>
      </c>
      <c r="B3" s="240"/>
      <c r="C3" s="240"/>
      <c r="D3" s="240"/>
      <c r="E3" s="240"/>
      <c r="F3" s="240"/>
      <c r="G3" s="240"/>
      <c r="H3" s="241" t="s">
        <v>423</v>
      </c>
      <c r="I3" s="241"/>
      <c r="J3" s="241"/>
      <c r="K3" s="241"/>
      <c r="L3" s="241"/>
      <c r="M3" s="241"/>
      <c r="N3" s="241"/>
    </row>
    <row r="4" spans="1:14" x14ac:dyDescent="0.15">
      <c r="H4" t="s">
        <v>425</v>
      </c>
    </row>
    <row r="5" spans="1:14" x14ac:dyDescent="0.15">
      <c r="H5" s="238" t="s">
        <v>424</v>
      </c>
      <c r="I5" s="238"/>
      <c r="J5" s="238"/>
      <c r="K5" s="238"/>
      <c r="L5" s="238"/>
      <c r="M5" s="238"/>
      <c r="N5" s="238"/>
    </row>
    <row r="6" spans="1:14" x14ac:dyDescent="0.15">
      <c r="H6" s="238"/>
      <c r="I6" s="238"/>
      <c r="J6" s="238"/>
      <c r="K6" s="238"/>
      <c r="L6" s="238"/>
      <c r="M6" s="238"/>
      <c r="N6" s="238"/>
    </row>
    <row r="7" spans="1:14" x14ac:dyDescent="0.15">
      <c r="H7" s="238"/>
      <c r="I7" s="238"/>
      <c r="J7" s="238"/>
      <c r="K7" s="238"/>
      <c r="L7" s="238"/>
      <c r="M7" s="238"/>
      <c r="N7" s="238"/>
    </row>
    <row r="8" spans="1:14" x14ac:dyDescent="0.15">
      <c r="H8" s="238"/>
      <c r="I8" s="238"/>
      <c r="J8" s="238"/>
      <c r="K8" s="238"/>
      <c r="L8" s="238"/>
      <c r="M8" s="238"/>
      <c r="N8" s="238"/>
    </row>
    <row r="9" spans="1:14" x14ac:dyDescent="0.15">
      <c r="H9" t="s">
        <v>554</v>
      </c>
    </row>
    <row r="10" spans="1:14" x14ac:dyDescent="0.15">
      <c r="H10" s="237" t="s">
        <v>426</v>
      </c>
      <c r="I10" s="237"/>
      <c r="J10" s="237"/>
      <c r="K10" s="237"/>
      <c r="L10" s="237"/>
      <c r="M10" s="237"/>
      <c r="N10" s="237"/>
    </row>
    <row r="11" spans="1:14" x14ac:dyDescent="0.15">
      <c r="H11" s="237"/>
      <c r="I11" s="237"/>
      <c r="J11" s="237"/>
      <c r="K11" s="237"/>
      <c r="L11" s="237"/>
      <c r="M11" s="237"/>
      <c r="N11" s="237"/>
    </row>
    <row r="12" spans="1:14" x14ac:dyDescent="0.15">
      <c r="H12" t="s">
        <v>427</v>
      </c>
    </row>
    <row r="13" spans="1:14" ht="13.5" customHeight="1" x14ac:dyDescent="0.15">
      <c r="H13" s="237" t="s">
        <v>428</v>
      </c>
      <c r="I13" s="237"/>
      <c r="J13" s="237"/>
      <c r="K13" s="237"/>
      <c r="L13" s="237"/>
      <c r="M13" s="237"/>
      <c r="N13" s="237"/>
    </row>
    <row r="14" spans="1:14" x14ac:dyDescent="0.15">
      <c r="H14" s="237"/>
      <c r="I14" s="237"/>
      <c r="J14" s="237"/>
      <c r="K14" s="237"/>
      <c r="L14" s="237"/>
      <c r="M14" s="237"/>
      <c r="N14" s="237"/>
    </row>
    <row r="15" spans="1:14" x14ac:dyDescent="0.15">
      <c r="H15" s="237"/>
      <c r="I15" s="237"/>
      <c r="J15" s="237"/>
      <c r="K15" s="237"/>
      <c r="L15" s="237"/>
      <c r="M15" s="237"/>
      <c r="N15" s="237"/>
    </row>
    <row r="16" spans="1:14" x14ac:dyDescent="0.15">
      <c r="H16" t="s">
        <v>429</v>
      </c>
    </row>
    <row r="17" spans="8:14" x14ac:dyDescent="0.15">
      <c r="H17" s="237" t="s">
        <v>430</v>
      </c>
      <c r="I17" s="237"/>
      <c r="J17" s="237"/>
      <c r="K17" s="237"/>
      <c r="L17" s="237"/>
      <c r="M17" s="237"/>
      <c r="N17" s="237"/>
    </row>
    <row r="18" spans="8:14" x14ac:dyDescent="0.15">
      <c r="H18" s="237"/>
      <c r="I18" s="237"/>
      <c r="J18" s="237"/>
      <c r="K18" s="237"/>
      <c r="L18" s="237"/>
      <c r="M18" s="237"/>
      <c r="N18" s="237"/>
    </row>
    <row r="19" spans="8:14" x14ac:dyDescent="0.15">
      <c r="H19" t="s">
        <v>431</v>
      </c>
    </row>
    <row r="20" spans="8:14" x14ac:dyDescent="0.15">
      <c r="H20" s="237" t="s">
        <v>432</v>
      </c>
      <c r="I20" s="237"/>
      <c r="J20" s="237"/>
      <c r="K20" s="237"/>
      <c r="L20" s="237"/>
      <c r="M20" s="237"/>
      <c r="N20" s="237"/>
    </row>
    <row r="21" spans="8:14" x14ac:dyDescent="0.15">
      <c r="H21" s="237"/>
      <c r="I21" s="237"/>
      <c r="J21" s="237"/>
      <c r="K21" s="237"/>
      <c r="L21" s="237"/>
      <c r="M21" s="237"/>
      <c r="N21" s="237"/>
    </row>
    <row r="22" spans="8:14" x14ac:dyDescent="0.15">
      <c r="H22" t="s">
        <v>433</v>
      </c>
    </row>
    <row r="23" spans="8:14" x14ac:dyDescent="0.15">
      <c r="H23" t="s">
        <v>434</v>
      </c>
    </row>
    <row r="24" spans="8:14" x14ac:dyDescent="0.15">
      <c r="H24" t="s">
        <v>435</v>
      </c>
    </row>
    <row r="25" spans="8:14" ht="13.5" customHeight="1" x14ac:dyDescent="0.15">
      <c r="H25" s="237" t="s">
        <v>436</v>
      </c>
      <c r="I25" s="237"/>
      <c r="J25" s="237"/>
      <c r="K25" s="237"/>
      <c r="L25" s="237"/>
      <c r="M25" s="237"/>
      <c r="N25" s="237"/>
    </row>
    <row r="26" spans="8:14" x14ac:dyDescent="0.15">
      <c r="H26" s="237"/>
      <c r="I26" s="237"/>
      <c r="J26" s="237"/>
      <c r="K26" s="237"/>
      <c r="L26" s="237"/>
      <c r="M26" s="237"/>
      <c r="N26" s="237"/>
    </row>
    <row r="27" spans="8:14" ht="12" customHeight="1" x14ac:dyDescent="0.15">
      <c r="H27" s="242" t="s">
        <v>437</v>
      </c>
      <c r="I27" s="242"/>
      <c r="J27" s="242"/>
      <c r="K27" s="242"/>
      <c r="L27" s="242"/>
      <c r="M27" s="242"/>
      <c r="N27" s="242"/>
    </row>
    <row r="28" spans="8:14" x14ac:dyDescent="0.15">
      <c r="H28" t="s">
        <v>438</v>
      </c>
    </row>
    <row r="29" spans="8:14" x14ac:dyDescent="0.15">
      <c r="H29" s="241" t="s">
        <v>539</v>
      </c>
      <c r="I29" s="241"/>
      <c r="J29" s="241"/>
      <c r="K29" s="241"/>
      <c r="L29" s="241"/>
      <c r="M29" s="241"/>
      <c r="N29" s="241"/>
    </row>
    <row r="30" spans="8:14" x14ac:dyDescent="0.15">
      <c r="H30" t="s">
        <v>555</v>
      </c>
    </row>
    <row r="31" spans="8:14" ht="13.15" customHeight="1" x14ac:dyDescent="0.15">
      <c r="H31" s="237" t="s">
        <v>557</v>
      </c>
      <c r="I31" s="237"/>
      <c r="J31" s="237"/>
      <c r="K31" s="237"/>
      <c r="L31" s="237"/>
      <c r="M31" s="237"/>
      <c r="N31" s="237"/>
    </row>
    <row r="32" spans="8:14" x14ac:dyDescent="0.15">
      <c r="H32" s="237"/>
      <c r="I32" s="237"/>
      <c r="J32" s="237"/>
      <c r="K32" s="237"/>
      <c r="L32" s="237"/>
      <c r="M32" s="237"/>
      <c r="N32" s="237"/>
    </row>
    <row r="33" spans="2:14" x14ac:dyDescent="0.15">
      <c r="H33" s="237"/>
      <c r="I33" s="237"/>
      <c r="J33" s="237"/>
      <c r="K33" s="237"/>
      <c r="L33" s="237"/>
      <c r="M33" s="237"/>
      <c r="N33" s="237"/>
    </row>
    <row r="34" spans="2:14" x14ac:dyDescent="0.15">
      <c r="H34" s="237"/>
      <c r="I34" s="237"/>
      <c r="J34" s="237"/>
      <c r="K34" s="237"/>
      <c r="L34" s="237"/>
      <c r="M34" s="237"/>
      <c r="N34" s="237"/>
    </row>
    <row r="35" spans="2:14" x14ac:dyDescent="0.15">
      <c r="B35" s="238"/>
      <c r="C35" s="238"/>
      <c r="D35" s="149"/>
      <c r="H35" s="237"/>
      <c r="I35" s="237"/>
      <c r="J35" s="237"/>
      <c r="K35" s="237"/>
      <c r="L35" s="237"/>
      <c r="M35" s="237"/>
      <c r="N35" s="237"/>
    </row>
    <row r="36" spans="2:14" x14ac:dyDescent="0.15">
      <c r="H36" s="243"/>
      <c r="I36" s="243"/>
      <c r="J36" s="243"/>
      <c r="K36" s="243"/>
      <c r="L36" s="243"/>
      <c r="M36" s="243"/>
      <c r="N36" s="243"/>
    </row>
    <row r="37" spans="2:14" x14ac:dyDescent="0.15">
      <c r="H37" s="237"/>
      <c r="I37" s="237"/>
      <c r="J37" s="237"/>
      <c r="K37" s="237"/>
      <c r="L37" s="237"/>
      <c r="M37" s="237"/>
      <c r="N37" s="237"/>
    </row>
    <row r="38" spans="2:14" ht="13.15" customHeight="1" x14ac:dyDescent="0.15">
      <c r="H38" s="237"/>
      <c r="I38" s="237"/>
      <c r="J38" s="237"/>
      <c r="K38" s="237"/>
      <c r="L38" s="237"/>
      <c r="M38" s="237"/>
      <c r="N38" s="237"/>
    </row>
    <row r="39" spans="2:14" x14ac:dyDescent="0.15">
      <c r="H39" s="237"/>
      <c r="I39" s="237"/>
      <c r="J39" s="237"/>
      <c r="K39" s="237"/>
      <c r="L39" s="237"/>
      <c r="M39" s="237"/>
      <c r="N39" s="237"/>
    </row>
    <row r="40" spans="2:14" x14ac:dyDescent="0.15">
      <c r="H40" s="237"/>
      <c r="I40" s="237"/>
      <c r="J40" s="237"/>
      <c r="K40" s="237"/>
      <c r="L40" s="237"/>
      <c r="M40" s="237"/>
      <c r="N40" s="237"/>
    </row>
    <row r="41" spans="2:14" x14ac:dyDescent="0.15">
      <c r="H41" s="237"/>
      <c r="I41" s="237"/>
      <c r="J41" s="237"/>
      <c r="K41" s="237"/>
      <c r="L41" s="237"/>
      <c r="M41" s="237"/>
      <c r="N41" s="237"/>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orientation="portrait"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4" t="s">
        <v>413</v>
      </c>
      <c r="B1" s="244"/>
      <c r="C1" s="244"/>
      <c r="D1" s="244"/>
      <c r="E1" s="244"/>
      <c r="F1" s="244"/>
      <c r="G1" s="244"/>
      <c r="H1" s="244"/>
      <c r="I1" s="244"/>
      <c r="J1" s="244"/>
      <c r="K1" s="244"/>
      <c r="L1" s="244"/>
      <c r="M1" s="244"/>
      <c r="N1" s="244"/>
    </row>
    <row r="2" spans="1:14" x14ac:dyDescent="0.15">
      <c r="A2" s="244"/>
      <c r="B2" s="244"/>
      <c r="C2" s="244"/>
      <c r="D2" s="244"/>
      <c r="E2" s="244"/>
      <c r="F2" s="244"/>
      <c r="G2" s="244"/>
      <c r="H2" s="244"/>
      <c r="I2" s="244"/>
      <c r="J2" s="244"/>
      <c r="K2" s="244"/>
      <c r="L2" s="244"/>
      <c r="M2" s="244"/>
      <c r="N2" s="244"/>
    </row>
    <row r="22" spans="1:14" ht="13.5" customHeight="1" x14ac:dyDescent="0.15"/>
    <row r="23" spans="1:14" ht="27.75" customHeight="1" x14ac:dyDescent="0.15">
      <c r="B23" s="151"/>
      <c r="C23" s="151"/>
      <c r="D23" s="151"/>
      <c r="E23" s="151"/>
      <c r="F23" s="151"/>
      <c r="G23" s="151"/>
      <c r="H23" s="151"/>
      <c r="I23" s="151"/>
      <c r="J23" s="151"/>
      <c r="K23" s="151"/>
      <c r="L23" s="151"/>
      <c r="M23" s="151"/>
      <c r="N23" s="151"/>
    </row>
    <row r="25" spans="1:14" ht="40.5" customHeight="1" x14ac:dyDescent="0.15">
      <c r="B25" s="151"/>
      <c r="C25" s="151"/>
      <c r="D25" s="151"/>
      <c r="E25" s="151"/>
      <c r="F25" s="151"/>
      <c r="G25" s="151"/>
      <c r="H25" s="151"/>
      <c r="I25" s="151"/>
      <c r="J25" s="151"/>
      <c r="K25" s="151"/>
      <c r="L25" s="151"/>
      <c r="M25" s="151"/>
      <c r="N25" s="151"/>
    </row>
    <row r="26" spans="1:14" ht="13.5" customHeight="1" x14ac:dyDescent="0.15">
      <c r="A26" t="s">
        <v>439</v>
      </c>
      <c r="B26" s="151"/>
      <c r="C26" s="151"/>
      <c r="D26" s="151"/>
      <c r="E26" s="151"/>
      <c r="F26" s="151"/>
      <c r="G26" s="151"/>
      <c r="H26" s="151"/>
      <c r="I26" s="151"/>
      <c r="J26" s="151"/>
      <c r="K26" s="151"/>
      <c r="L26" s="151"/>
      <c r="M26" s="151"/>
      <c r="N26" s="151"/>
    </row>
    <row r="27" spans="1:14" ht="27" customHeight="1" x14ac:dyDescent="0.15">
      <c r="A27" s="237" t="s">
        <v>442</v>
      </c>
      <c r="B27" s="237"/>
      <c r="C27" s="237"/>
      <c r="D27" s="237"/>
      <c r="E27" s="237"/>
      <c r="F27" s="237"/>
      <c r="G27" s="237"/>
      <c r="H27" s="237"/>
      <c r="I27" s="237"/>
      <c r="J27" s="237"/>
      <c r="K27" s="237"/>
      <c r="L27" s="237"/>
      <c r="M27" s="237"/>
      <c r="N27" s="237"/>
    </row>
    <row r="28" spans="1:14" x14ac:dyDescent="0.15">
      <c r="A28" t="s">
        <v>440</v>
      </c>
    </row>
    <row r="29" spans="1:14" ht="40.5" customHeight="1" x14ac:dyDescent="0.15">
      <c r="A29" s="237" t="s">
        <v>441</v>
      </c>
      <c r="B29" s="237"/>
      <c r="C29" s="237"/>
      <c r="D29" s="237"/>
      <c r="E29" s="237"/>
      <c r="F29" s="237"/>
      <c r="G29" s="237"/>
      <c r="H29" s="237"/>
      <c r="I29" s="237"/>
      <c r="J29" s="237"/>
      <c r="K29" s="237"/>
      <c r="L29" s="237"/>
      <c r="M29" s="237"/>
      <c r="N29" s="237"/>
    </row>
    <row r="30" spans="1:14" ht="27" customHeight="1" x14ac:dyDescent="0.15">
      <c r="A30" s="237" t="s">
        <v>548</v>
      </c>
      <c r="B30" s="237"/>
      <c r="C30" s="237"/>
      <c r="D30" s="237"/>
      <c r="E30" s="237"/>
      <c r="F30" s="237"/>
      <c r="G30" s="237"/>
      <c r="H30" s="237"/>
      <c r="I30" s="237"/>
      <c r="J30" s="237"/>
      <c r="K30" s="237"/>
      <c r="L30" s="237"/>
      <c r="M30" s="237"/>
      <c r="N30" s="237"/>
    </row>
    <row r="32" spans="1:14" x14ac:dyDescent="0.15">
      <c r="A32" s="150"/>
      <c r="B32" s="150"/>
      <c r="C32" s="150"/>
      <c r="D32" s="150"/>
      <c r="E32" s="150"/>
      <c r="F32" s="150"/>
      <c r="G32" s="150"/>
      <c r="H32" s="150"/>
      <c r="I32" s="150"/>
      <c r="J32" s="150"/>
      <c r="K32" s="150"/>
      <c r="L32" s="150"/>
      <c r="M32" s="150"/>
      <c r="N32" s="150"/>
    </row>
    <row r="33" spans="1:14" x14ac:dyDescent="0.15">
      <c r="A33" s="150"/>
      <c r="B33" s="150"/>
      <c r="C33" s="150"/>
      <c r="D33" s="150"/>
      <c r="E33" s="150"/>
      <c r="F33" s="150"/>
      <c r="G33" s="150"/>
      <c r="H33" s="150"/>
      <c r="I33" s="150"/>
      <c r="J33" s="150"/>
      <c r="K33" s="150"/>
      <c r="L33" s="150"/>
      <c r="M33" s="150"/>
      <c r="N33" s="150"/>
    </row>
    <row r="39" spans="1:14" x14ac:dyDescent="0.15">
      <c r="G39" s="149"/>
    </row>
  </sheetData>
  <mergeCells count="4">
    <mergeCell ref="A27:N27"/>
    <mergeCell ref="A29:N29"/>
    <mergeCell ref="A30:N30"/>
    <mergeCell ref="A1:N2"/>
  </mergeCells>
  <phoneticPr fontId="8"/>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90" zoomScaleNormal="100" zoomScaleSheetLayoutView="90" workbookViewId="0">
      <selection sqref="A1:N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18" t="s">
        <v>324</v>
      </c>
      <c r="C2" s="18"/>
      <c r="D2" s="18"/>
      <c r="E2" s="18"/>
      <c r="F2" s="18"/>
      <c r="G2" s="18"/>
      <c r="H2" s="18"/>
      <c r="I2" s="18"/>
      <c r="J2" s="18"/>
      <c r="K2" s="18"/>
      <c r="L2" s="18"/>
      <c r="M2" s="18"/>
      <c r="N2" s="18"/>
      <c r="O2" s="18"/>
      <c r="P2" s="18"/>
      <c r="Q2" s="18"/>
      <c r="R2" s="18"/>
      <c r="S2" s="268" t="s">
        <v>166</v>
      </c>
      <c r="T2" s="269"/>
      <c r="U2" s="269"/>
      <c r="V2" s="270"/>
      <c r="W2" s="271"/>
      <c r="X2" s="271"/>
      <c r="Y2" s="271"/>
      <c r="Z2" s="271"/>
      <c r="AA2" s="271"/>
      <c r="AB2" s="271"/>
    </row>
    <row r="3" spans="2:37" ht="20.100000000000001" customHeight="1" x14ac:dyDescent="0.15">
      <c r="B3" s="276" t="s">
        <v>27</v>
      </c>
      <c r="C3" s="276"/>
      <c r="D3" s="277" t="s">
        <v>592</v>
      </c>
      <c r="E3" s="278"/>
      <c r="F3" s="278"/>
      <c r="G3" s="279"/>
      <c r="H3" s="280" t="s">
        <v>165</v>
      </c>
      <c r="I3" s="280"/>
      <c r="J3" s="277" t="s">
        <v>594</v>
      </c>
      <c r="K3" s="278"/>
      <c r="L3" s="278"/>
      <c r="M3" s="278"/>
      <c r="N3" s="278"/>
      <c r="O3" s="40"/>
      <c r="P3" s="253" t="s">
        <v>10</v>
      </c>
      <c r="Q3" s="255"/>
      <c r="R3" s="283" t="s">
        <v>595</v>
      </c>
      <c r="S3" s="278"/>
      <c r="T3" s="278"/>
      <c r="U3" s="278"/>
      <c r="V3" s="279"/>
      <c r="W3" s="268" t="s">
        <v>164</v>
      </c>
      <c r="X3" s="269"/>
      <c r="Y3" s="269"/>
      <c r="Z3" s="285" t="s">
        <v>338</v>
      </c>
      <c r="AA3" s="286"/>
      <c r="AB3" s="287"/>
    </row>
    <row r="4" spans="2:37" ht="20.100000000000001" customHeight="1" x14ac:dyDescent="0.15">
      <c r="B4" s="275" t="s">
        <v>11</v>
      </c>
      <c r="C4" s="275"/>
      <c r="D4" s="281" t="s">
        <v>593</v>
      </c>
      <c r="E4" s="282"/>
      <c r="F4" s="282"/>
      <c r="G4" s="284"/>
      <c r="H4" s="280"/>
      <c r="I4" s="280"/>
      <c r="J4" s="281"/>
      <c r="K4" s="282"/>
      <c r="L4" s="282"/>
      <c r="M4" s="282"/>
      <c r="N4" s="282"/>
      <c r="O4" s="46"/>
      <c r="P4" s="256"/>
      <c r="Q4" s="258"/>
      <c r="R4" s="281"/>
      <c r="S4" s="282"/>
      <c r="T4" s="282"/>
      <c r="U4" s="282"/>
      <c r="V4" s="284"/>
      <c r="W4" s="268" t="s">
        <v>163</v>
      </c>
      <c r="X4" s="269"/>
      <c r="Y4" s="269"/>
      <c r="Z4" s="285" t="s">
        <v>338</v>
      </c>
      <c r="AA4" s="286"/>
      <c r="AB4" s="287"/>
    </row>
    <row r="5" spans="2:37" ht="20.100000000000001" customHeight="1" x14ac:dyDescent="0.15">
      <c r="B5" s="307" t="s">
        <v>12</v>
      </c>
      <c r="C5" s="307"/>
      <c r="D5" s="43" t="s">
        <v>13</v>
      </c>
      <c r="E5" s="271" t="s">
        <v>596</v>
      </c>
      <c r="F5" s="271"/>
      <c r="G5" s="271"/>
      <c r="H5" s="253" t="s">
        <v>162</v>
      </c>
      <c r="I5" s="254"/>
      <c r="J5" s="255"/>
      <c r="K5" s="308" t="s">
        <v>610</v>
      </c>
      <c r="L5" s="309"/>
      <c r="M5" s="309"/>
      <c r="N5" s="309"/>
      <c r="O5" s="310"/>
      <c r="P5" s="314" t="s">
        <v>161</v>
      </c>
      <c r="Q5" s="315"/>
      <c r="R5" s="318">
        <v>44681</v>
      </c>
      <c r="S5" s="319"/>
      <c r="T5" s="320"/>
      <c r="U5" s="256" t="s">
        <v>160</v>
      </c>
      <c r="V5" s="257"/>
      <c r="W5" s="258"/>
      <c r="X5" s="249" t="s">
        <v>159</v>
      </c>
      <c r="Y5" s="250"/>
      <c r="Z5" s="250">
        <v>228</v>
      </c>
      <c r="AA5" s="250"/>
      <c r="AB5" s="48" t="s">
        <v>158</v>
      </c>
    </row>
    <row r="6" spans="2:37" ht="20.100000000000001" customHeight="1" x14ac:dyDescent="0.15">
      <c r="B6" s="307"/>
      <c r="C6" s="307"/>
      <c r="D6" s="43" t="s">
        <v>14</v>
      </c>
      <c r="E6" s="288" t="s">
        <v>597</v>
      </c>
      <c r="F6" s="288"/>
      <c r="G6" s="288"/>
      <c r="H6" s="256"/>
      <c r="I6" s="257"/>
      <c r="J6" s="258"/>
      <c r="K6" s="311"/>
      <c r="L6" s="312"/>
      <c r="M6" s="312"/>
      <c r="N6" s="312"/>
      <c r="O6" s="313"/>
      <c r="P6" s="316"/>
      <c r="Q6" s="317"/>
      <c r="R6" s="321"/>
      <c r="S6" s="322"/>
      <c r="T6" s="323"/>
      <c r="U6" s="268" t="s">
        <v>15</v>
      </c>
      <c r="V6" s="269"/>
      <c r="W6" s="270"/>
      <c r="X6" s="249" t="s">
        <v>598</v>
      </c>
      <c r="Y6" s="250"/>
      <c r="Z6" s="250"/>
      <c r="AA6" s="250"/>
      <c r="AB6" s="251"/>
    </row>
    <row r="7" spans="2:37" ht="18.95" customHeight="1" x14ac:dyDescent="0.15">
      <c r="B7" s="289" t="s">
        <v>134</v>
      </c>
      <c r="C7" s="272" t="s">
        <v>148</v>
      </c>
      <c r="D7" s="274"/>
      <c r="E7" s="290">
        <v>335205</v>
      </c>
      <c r="F7" s="291"/>
      <c r="G7" s="292"/>
      <c r="H7" s="272" t="s">
        <v>157</v>
      </c>
      <c r="I7" s="273"/>
      <c r="J7" s="274"/>
      <c r="K7" s="293">
        <v>44012</v>
      </c>
      <c r="L7" s="294"/>
      <c r="M7" s="303" t="s">
        <v>156</v>
      </c>
      <c r="N7" s="304"/>
      <c r="O7" s="272" t="s">
        <v>139</v>
      </c>
      <c r="P7" s="274"/>
      <c r="Q7" s="295" t="s">
        <v>605</v>
      </c>
      <c r="R7" s="296"/>
      <c r="S7" s="259" t="s">
        <v>155</v>
      </c>
      <c r="T7" s="272" t="s">
        <v>154</v>
      </c>
      <c r="U7" s="273"/>
      <c r="V7" s="273"/>
      <c r="W7" s="274"/>
      <c r="X7" s="42" t="s">
        <v>130</v>
      </c>
      <c r="Y7" s="83" t="s">
        <v>153</v>
      </c>
      <c r="Z7" s="82" t="s">
        <v>129</v>
      </c>
      <c r="AA7" s="275" t="s">
        <v>152</v>
      </c>
      <c r="AB7" s="275"/>
      <c r="AD7" s="5"/>
      <c r="AE7" s="2">
        <f>INT(E7/10000)</f>
        <v>33</v>
      </c>
      <c r="AF7" s="2">
        <f>INT(E7/100)-AE7*100</f>
        <v>52</v>
      </c>
      <c r="AG7" s="171">
        <f>E7-AE7*10000-AF7*100</f>
        <v>5</v>
      </c>
      <c r="AH7" s="172">
        <f>ROUND(AE7+AF7/60+AG7/60/60,5)</f>
        <v>33.86806</v>
      </c>
      <c r="AI7" s="172" t="str">
        <f>TEXT(AH7,"0.00000")</f>
        <v>33.86806</v>
      </c>
    </row>
    <row r="8" spans="2:37" ht="18.95" customHeight="1" x14ac:dyDescent="0.15">
      <c r="B8" s="256"/>
      <c r="C8" s="297" t="s">
        <v>145</v>
      </c>
      <c r="D8" s="298"/>
      <c r="E8" s="290">
        <v>1322108</v>
      </c>
      <c r="F8" s="299"/>
      <c r="G8" s="300"/>
      <c r="H8" s="297" t="s">
        <v>151</v>
      </c>
      <c r="I8" s="301"/>
      <c r="J8" s="298"/>
      <c r="K8" s="302">
        <v>44347</v>
      </c>
      <c r="L8" s="246"/>
      <c r="M8" s="303"/>
      <c r="N8" s="304"/>
      <c r="O8" s="297" t="s">
        <v>150</v>
      </c>
      <c r="P8" s="298"/>
      <c r="Q8" s="245" t="s">
        <v>606</v>
      </c>
      <c r="R8" s="246"/>
      <c r="S8" s="260"/>
      <c r="T8" s="247" t="s">
        <v>149</v>
      </c>
      <c r="U8" s="268" t="s">
        <v>239</v>
      </c>
      <c r="V8" s="269"/>
      <c r="W8" s="270"/>
      <c r="X8" s="213"/>
      <c r="Y8" s="213"/>
      <c r="Z8" s="213"/>
      <c r="AA8" s="267"/>
      <c r="AB8" s="267"/>
      <c r="AD8" s="62"/>
      <c r="AE8" s="2">
        <f>INT(E8/10000)</f>
        <v>132</v>
      </c>
      <c r="AF8" s="2">
        <f>INT(E8/100)-AE8*100</f>
        <v>21</v>
      </c>
      <c r="AG8" s="171">
        <f>E8-AE8*10000-AF8*100</f>
        <v>8</v>
      </c>
      <c r="AH8" s="172">
        <f>ROUND(AE8+AF8/60+AG8/60/60,5)</f>
        <v>132.35221999999999</v>
      </c>
      <c r="AI8" s="172" t="str">
        <f>TEXT(AH8,"0.00000")</f>
        <v>132.35222</v>
      </c>
    </row>
    <row r="9" spans="2:37" ht="18.95" customHeight="1" x14ac:dyDescent="0.15">
      <c r="B9" s="324" t="s">
        <v>126</v>
      </c>
      <c r="C9" s="297" t="s">
        <v>148</v>
      </c>
      <c r="D9" s="298"/>
      <c r="E9" s="290">
        <v>335203</v>
      </c>
      <c r="F9" s="299"/>
      <c r="G9" s="300"/>
      <c r="H9" s="325" t="s">
        <v>519</v>
      </c>
      <c r="I9" s="326"/>
      <c r="J9" s="326"/>
      <c r="K9" s="245"/>
      <c r="L9" s="246"/>
      <c r="M9" s="303"/>
      <c r="N9" s="304"/>
      <c r="O9" s="297" t="s">
        <v>147</v>
      </c>
      <c r="P9" s="298"/>
      <c r="Q9" s="327">
        <v>1390</v>
      </c>
      <c r="R9" s="327"/>
      <c r="S9" s="260"/>
      <c r="T9" s="252"/>
      <c r="U9" s="268" t="s">
        <v>146</v>
      </c>
      <c r="V9" s="269"/>
      <c r="W9" s="270"/>
      <c r="X9" s="213"/>
      <c r="Y9" s="213"/>
      <c r="Z9" s="213"/>
      <c r="AA9" s="267"/>
      <c r="AB9" s="267"/>
      <c r="AD9" s="62"/>
    </row>
    <row r="10" spans="2:37" ht="18.95" customHeight="1" x14ac:dyDescent="0.15">
      <c r="B10" s="272"/>
      <c r="C10" s="297" t="s">
        <v>145</v>
      </c>
      <c r="D10" s="298"/>
      <c r="E10" s="290">
        <v>1322116</v>
      </c>
      <c r="F10" s="299"/>
      <c r="G10" s="300"/>
      <c r="H10" s="297" t="s">
        <v>144</v>
      </c>
      <c r="I10" s="301"/>
      <c r="J10" s="298"/>
      <c r="K10" s="245" t="s">
        <v>602</v>
      </c>
      <c r="L10" s="246"/>
      <c r="M10" s="305"/>
      <c r="N10" s="306"/>
      <c r="O10" s="297" t="s">
        <v>84</v>
      </c>
      <c r="P10" s="298"/>
      <c r="Q10" s="267"/>
      <c r="R10" s="267"/>
      <c r="S10" s="260"/>
      <c r="T10" s="248"/>
      <c r="U10" s="268" t="s">
        <v>143</v>
      </c>
      <c r="V10" s="269"/>
      <c r="W10" s="270"/>
      <c r="X10" s="213"/>
      <c r="Y10" s="213"/>
      <c r="Z10" s="213"/>
      <c r="AA10" s="267"/>
      <c r="AB10" s="267"/>
      <c r="AD10" s="62"/>
    </row>
    <row r="11" spans="2:37" ht="18.95" customHeight="1" x14ac:dyDescent="0.15">
      <c r="B11" s="297" t="s">
        <v>142</v>
      </c>
      <c r="C11" s="301"/>
      <c r="D11" s="298"/>
      <c r="E11" s="245" t="s">
        <v>599</v>
      </c>
      <c r="F11" s="328"/>
      <c r="G11" s="246"/>
      <c r="H11" s="297" t="s">
        <v>141</v>
      </c>
      <c r="I11" s="301"/>
      <c r="J11" s="298"/>
      <c r="K11" s="245" t="s">
        <v>603</v>
      </c>
      <c r="L11" s="246"/>
      <c r="M11" s="329" t="s">
        <v>140</v>
      </c>
      <c r="N11" s="330"/>
      <c r="O11" s="297" t="s">
        <v>139</v>
      </c>
      <c r="P11" s="298"/>
      <c r="Q11" s="331" t="s">
        <v>607</v>
      </c>
      <c r="R11" s="331"/>
      <c r="S11" s="260"/>
      <c r="T11" s="63" t="s">
        <v>138</v>
      </c>
      <c r="U11" s="268" t="s">
        <v>137</v>
      </c>
      <c r="V11" s="269"/>
      <c r="W11" s="270"/>
      <c r="X11" s="213"/>
      <c r="Y11" s="213"/>
      <c r="Z11" s="213"/>
      <c r="AA11" s="267"/>
      <c r="AB11" s="267"/>
      <c r="AD11" s="62"/>
    </row>
    <row r="12" spans="2:37" ht="18.95" customHeight="1" x14ac:dyDescent="0.15">
      <c r="B12" s="297" t="s">
        <v>136</v>
      </c>
      <c r="C12" s="301"/>
      <c r="D12" s="298"/>
      <c r="E12" s="245">
        <v>15</v>
      </c>
      <c r="F12" s="328"/>
      <c r="G12" s="48" t="s">
        <v>97</v>
      </c>
      <c r="H12" s="330" t="s">
        <v>135</v>
      </c>
      <c r="I12" s="259" t="s">
        <v>134</v>
      </c>
      <c r="J12" s="52" t="s">
        <v>125</v>
      </c>
      <c r="K12" s="245" t="s">
        <v>604</v>
      </c>
      <c r="L12" s="246"/>
      <c r="M12" s="305"/>
      <c r="N12" s="306"/>
      <c r="O12" s="297" t="s">
        <v>84</v>
      </c>
      <c r="P12" s="298"/>
      <c r="Q12" s="333"/>
      <c r="R12" s="333"/>
      <c r="S12" s="260"/>
      <c r="T12" s="247" t="s">
        <v>122</v>
      </c>
      <c r="U12" s="268" t="s">
        <v>121</v>
      </c>
      <c r="V12" s="269"/>
      <c r="W12" s="270"/>
      <c r="X12" s="213"/>
      <c r="Y12" s="213"/>
      <c r="Z12" s="213"/>
      <c r="AA12" s="267"/>
      <c r="AB12" s="267"/>
      <c r="AD12" s="62"/>
    </row>
    <row r="13" spans="2:37" ht="18.95" customHeight="1" x14ac:dyDescent="0.15">
      <c r="B13" s="324" t="s">
        <v>133</v>
      </c>
      <c r="C13" s="334"/>
      <c r="D13" s="335"/>
      <c r="E13" s="245" t="s">
        <v>600</v>
      </c>
      <c r="F13" s="328"/>
      <c r="G13" s="48" t="s">
        <v>489</v>
      </c>
      <c r="H13" s="304"/>
      <c r="I13" s="332"/>
      <c r="J13" s="52" t="s">
        <v>119</v>
      </c>
      <c r="K13" s="213">
        <v>0.65</v>
      </c>
      <c r="L13" s="50" t="s">
        <v>132</v>
      </c>
      <c r="M13" s="336" t="s">
        <v>131</v>
      </c>
      <c r="N13" s="337"/>
      <c r="O13" s="338"/>
      <c r="P13" s="42" t="s">
        <v>130</v>
      </c>
      <c r="Q13" s="45" t="s">
        <v>129</v>
      </c>
      <c r="R13" s="42" t="s">
        <v>84</v>
      </c>
      <c r="S13" s="260"/>
      <c r="T13" s="248"/>
      <c r="U13" s="268" t="s">
        <v>240</v>
      </c>
      <c r="V13" s="269"/>
      <c r="W13" s="270"/>
      <c r="X13" s="213"/>
      <c r="Y13" s="213"/>
      <c r="Z13" s="213"/>
      <c r="AA13" s="267"/>
      <c r="AB13" s="267"/>
      <c r="AD13" s="62"/>
      <c r="AF13" s="29"/>
      <c r="AG13" s="28"/>
      <c r="AH13" s="28"/>
      <c r="AI13" s="28"/>
      <c r="AJ13" s="30"/>
      <c r="AK13" s="26"/>
    </row>
    <row r="14" spans="2:37" ht="18.95" customHeight="1" x14ac:dyDescent="0.15">
      <c r="B14" s="324" t="s">
        <v>128</v>
      </c>
      <c r="C14" s="334"/>
      <c r="D14" s="335"/>
      <c r="E14" s="339">
        <v>547</v>
      </c>
      <c r="F14" s="340"/>
      <c r="G14" s="41" t="s">
        <v>127</v>
      </c>
      <c r="H14" s="304"/>
      <c r="I14" s="259" t="s">
        <v>126</v>
      </c>
      <c r="J14" s="52" t="s">
        <v>125</v>
      </c>
      <c r="K14" s="245" t="s">
        <v>604</v>
      </c>
      <c r="L14" s="246"/>
      <c r="M14" s="259" t="s">
        <v>124</v>
      </c>
      <c r="N14" s="268" t="s">
        <v>123</v>
      </c>
      <c r="O14" s="270"/>
      <c r="P14" s="214" t="s">
        <v>608</v>
      </c>
      <c r="Q14" s="213">
        <v>39</v>
      </c>
      <c r="R14" s="211"/>
      <c r="S14" s="260"/>
      <c r="T14" s="247" t="s">
        <v>112</v>
      </c>
      <c r="U14" s="268" t="s">
        <v>241</v>
      </c>
      <c r="V14" s="269"/>
      <c r="W14" s="270"/>
      <c r="X14" s="213"/>
      <c r="Y14" s="213"/>
      <c r="Z14" s="213"/>
      <c r="AA14" s="267"/>
      <c r="AB14" s="267"/>
      <c r="AD14" s="62"/>
      <c r="AF14" s="29"/>
      <c r="AG14" s="28"/>
      <c r="AH14" s="28"/>
      <c r="AI14" s="28"/>
      <c r="AJ14" s="30"/>
      <c r="AK14" s="26"/>
    </row>
    <row r="15" spans="2:37" ht="18.95" customHeight="1" x14ac:dyDescent="0.15">
      <c r="B15" s="55"/>
      <c r="C15" s="297" t="s">
        <v>120</v>
      </c>
      <c r="D15" s="298"/>
      <c r="E15" s="245">
        <v>7</v>
      </c>
      <c r="F15" s="328"/>
      <c r="G15" s="48" t="s">
        <v>97</v>
      </c>
      <c r="H15" s="306"/>
      <c r="I15" s="332"/>
      <c r="J15" s="54" t="s">
        <v>119</v>
      </c>
      <c r="K15" s="216">
        <v>0.7</v>
      </c>
      <c r="L15" s="56" t="s">
        <v>118</v>
      </c>
      <c r="M15" s="260"/>
      <c r="N15" s="268" t="s">
        <v>117</v>
      </c>
      <c r="O15" s="270"/>
      <c r="P15" s="214" t="s">
        <v>609</v>
      </c>
      <c r="Q15" s="213"/>
      <c r="R15" s="211"/>
      <c r="S15" s="260"/>
      <c r="T15" s="252"/>
      <c r="U15" s="253" t="s">
        <v>110</v>
      </c>
      <c r="V15" s="254"/>
      <c r="W15" s="255"/>
      <c r="X15" s="217"/>
      <c r="Y15" s="213"/>
      <c r="Z15" s="213"/>
      <c r="AA15" s="267"/>
      <c r="AB15" s="267"/>
      <c r="AD15" s="62"/>
      <c r="AF15" s="29"/>
      <c r="AG15" s="28"/>
      <c r="AH15" s="28"/>
      <c r="AI15" s="28"/>
      <c r="AJ15" s="30"/>
      <c r="AK15" s="26"/>
    </row>
    <row r="16" spans="2:37" ht="18.95" customHeight="1" x14ac:dyDescent="0.15">
      <c r="B16" s="260" t="s">
        <v>116</v>
      </c>
      <c r="C16" s="324" t="s">
        <v>115</v>
      </c>
      <c r="D16" s="335"/>
      <c r="E16" s="245">
        <v>2.75</v>
      </c>
      <c r="F16" s="328"/>
      <c r="G16" s="44" t="s">
        <v>97</v>
      </c>
      <c r="H16" s="259" t="s">
        <v>114</v>
      </c>
      <c r="I16" s="297" t="s">
        <v>100</v>
      </c>
      <c r="J16" s="298"/>
      <c r="K16" s="213">
        <v>30</v>
      </c>
      <c r="L16" s="50" t="s">
        <v>92</v>
      </c>
      <c r="M16" s="260"/>
      <c r="N16" s="268" t="s">
        <v>113</v>
      </c>
      <c r="O16" s="270"/>
      <c r="P16" s="214"/>
      <c r="Q16" s="213"/>
      <c r="R16" s="211"/>
      <c r="S16" s="260"/>
      <c r="T16" s="252"/>
      <c r="U16" s="256"/>
      <c r="V16" s="257"/>
      <c r="W16" s="258"/>
      <c r="X16" s="213"/>
      <c r="Y16" s="213"/>
      <c r="Z16" s="213"/>
      <c r="AA16" s="267"/>
      <c r="AB16" s="267"/>
      <c r="AD16" s="62"/>
      <c r="AF16" s="29"/>
      <c r="AG16" s="28"/>
      <c r="AH16" s="28"/>
      <c r="AI16" s="28"/>
      <c r="AJ16" s="30"/>
      <c r="AK16" s="26"/>
    </row>
    <row r="17" spans="2:37" ht="18.95" customHeight="1" x14ac:dyDescent="0.15">
      <c r="B17" s="260"/>
      <c r="C17" s="272"/>
      <c r="D17" s="274"/>
      <c r="E17" s="245">
        <v>2.75</v>
      </c>
      <c r="F17" s="328"/>
      <c r="G17" s="44" t="s">
        <v>97</v>
      </c>
      <c r="H17" s="260"/>
      <c r="I17" s="324" t="s">
        <v>96</v>
      </c>
      <c r="J17" s="335"/>
      <c r="K17" s="213">
        <v>30</v>
      </c>
      <c r="L17" s="50" t="s">
        <v>92</v>
      </c>
      <c r="M17" s="260"/>
      <c r="N17" s="268" t="s">
        <v>111</v>
      </c>
      <c r="O17" s="270"/>
      <c r="P17" s="214"/>
      <c r="Q17" s="213"/>
      <c r="R17" s="211"/>
      <c r="S17" s="260"/>
      <c r="T17" s="252"/>
      <c r="U17" s="268" t="s">
        <v>106</v>
      </c>
      <c r="V17" s="269"/>
      <c r="W17" s="270"/>
      <c r="X17" s="213"/>
      <c r="Y17" s="213"/>
      <c r="Z17" s="214"/>
      <c r="AA17" s="245"/>
      <c r="AB17" s="246"/>
      <c r="AD17" s="62"/>
      <c r="AF17" s="29"/>
      <c r="AG17" s="28"/>
      <c r="AH17" s="28"/>
      <c r="AI17" s="28"/>
      <c r="AJ17" s="27"/>
      <c r="AK17" s="26"/>
    </row>
    <row r="18" spans="2:37" ht="18.95" customHeight="1" x14ac:dyDescent="0.15">
      <c r="B18" s="53"/>
      <c r="C18" s="297" t="s">
        <v>109</v>
      </c>
      <c r="D18" s="298"/>
      <c r="E18" s="245">
        <v>0.75</v>
      </c>
      <c r="F18" s="328"/>
      <c r="G18" s="44" t="s">
        <v>97</v>
      </c>
      <c r="H18" s="260"/>
      <c r="I18" s="272"/>
      <c r="J18" s="274"/>
      <c r="K18" s="213">
        <v>30</v>
      </c>
      <c r="L18" s="50" t="s">
        <v>108</v>
      </c>
      <c r="M18" s="260"/>
      <c r="N18" s="268" t="s">
        <v>107</v>
      </c>
      <c r="O18" s="270"/>
      <c r="P18" s="214"/>
      <c r="Q18" s="213"/>
      <c r="R18" s="211"/>
      <c r="S18" s="260"/>
      <c r="T18" s="252"/>
      <c r="U18" s="256" t="s">
        <v>103</v>
      </c>
      <c r="V18" s="257"/>
      <c r="W18" s="258"/>
      <c r="X18" s="218"/>
      <c r="Y18" s="218"/>
      <c r="Z18" s="215"/>
      <c r="AA18" s="267"/>
      <c r="AB18" s="267"/>
      <c r="AD18" s="62"/>
      <c r="AF18" s="29"/>
      <c r="AG18" s="28"/>
      <c r="AH18" s="28"/>
      <c r="AI18" s="28"/>
      <c r="AJ18" s="27"/>
      <c r="AK18" s="26"/>
    </row>
    <row r="19" spans="2:37" ht="18.95" customHeight="1" x14ac:dyDescent="0.15">
      <c r="B19" s="260" t="s">
        <v>105</v>
      </c>
      <c r="C19" s="272" t="s">
        <v>104</v>
      </c>
      <c r="D19" s="274"/>
      <c r="E19" s="245">
        <v>4.7</v>
      </c>
      <c r="F19" s="328"/>
      <c r="G19" s="47" t="s">
        <v>97</v>
      </c>
      <c r="H19" s="332"/>
      <c r="I19" s="297" t="s">
        <v>93</v>
      </c>
      <c r="J19" s="298"/>
      <c r="K19" s="213">
        <v>30</v>
      </c>
      <c r="L19" s="50" t="s">
        <v>92</v>
      </c>
      <c r="M19" s="260"/>
      <c r="N19" s="268"/>
      <c r="O19" s="270"/>
      <c r="P19" s="214"/>
      <c r="Q19" s="213"/>
      <c r="R19" s="211"/>
      <c r="S19" s="260"/>
      <c r="T19" s="247" t="s">
        <v>99</v>
      </c>
      <c r="U19" s="268" t="s">
        <v>242</v>
      </c>
      <c r="V19" s="269"/>
      <c r="W19" s="270"/>
      <c r="X19" s="218"/>
      <c r="Y19" s="218"/>
      <c r="Z19" s="213"/>
      <c r="AA19" s="267"/>
      <c r="AB19" s="267"/>
      <c r="AD19" s="62"/>
    </row>
    <row r="20" spans="2:37" ht="18.95" customHeight="1" x14ac:dyDescent="0.15">
      <c r="B20" s="260"/>
      <c r="C20" s="297" t="s">
        <v>102</v>
      </c>
      <c r="D20" s="298"/>
      <c r="E20" s="245">
        <v>5.6609999999999996</v>
      </c>
      <c r="F20" s="328"/>
      <c r="G20" s="48" t="s">
        <v>97</v>
      </c>
      <c r="H20" s="259" t="s">
        <v>101</v>
      </c>
      <c r="I20" s="297" t="s">
        <v>100</v>
      </c>
      <c r="J20" s="298"/>
      <c r="K20" s="218"/>
      <c r="L20" s="57" t="s">
        <v>92</v>
      </c>
      <c r="M20" s="260"/>
      <c r="N20" s="268"/>
      <c r="O20" s="270"/>
      <c r="P20" s="214"/>
      <c r="Q20" s="211"/>
      <c r="R20" s="211"/>
      <c r="S20" s="260"/>
      <c r="T20" s="252"/>
      <c r="U20" s="268" t="s">
        <v>95</v>
      </c>
      <c r="V20" s="269"/>
      <c r="W20" s="270"/>
      <c r="X20" s="218"/>
      <c r="Y20" s="218"/>
      <c r="Z20" s="213"/>
      <c r="AA20" s="267"/>
      <c r="AB20" s="267"/>
      <c r="AD20" s="62"/>
    </row>
    <row r="21" spans="2:37" ht="18.95" customHeight="1" x14ac:dyDescent="0.15">
      <c r="B21" s="332"/>
      <c r="C21" s="297" t="s">
        <v>98</v>
      </c>
      <c r="D21" s="298"/>
      <c r="E21" s="245">
        <v>6.3609999999999998</v>
      </c>
      <c r="F21" s="328"/>
      <c r="G21" s="48" t="s">
        <v>97</v>
      </c>
      <c r="H21" s="260"/>
      <c r="I21" s="297" t="s">
        <v>96</v>
      </c>
      <c r="J21" s="298"/>
      <c r="K21" s="213"/>
      <c r="L21" s="49" t="s">
        <v>92</v>
      </c>
      <c r="M21" s="260"/>
      <c r="N21" s="268"/>
      <c r="O21" s="270"/>
      <c r="P21" s="214"/>
      <c r="Q21" s="211"/>
      <c r="R21" s="211"/>
      <c r="S21" s="260"/>
      <c r="T21" s="252"/>
      <c r="U21" s="268" t="s">
        <v>91</v>
      </c>
      <c r="V21" s="269"/>
      <c r="W21" s="270"/>
      <c r="X21" s="218"/>
      <c r="Y21" s="218"/>
      <c r="Z21" s="213"/>
      <c r="AA21" s="267"/>
      <c r="AB21" s="267"/>
      <c r="AD21" s="62"/>
    </row>
    <row r="22" spans="2:37" ht="18.95" customHeight="1" x14ac:dyDescent="0.15">
      <c r="B22" s="54"/>
      <c r="C22" s="58" t="s">
        <v>94</v>
      </c>
      <c r="D22" s="59"/>
      <c r="E22" s="341">
        <v>2</v>
      </c>
      <c r="F22" s="341"/>
      <c r="G22" s="341"/>
      <c r="H22" s="332"/>
      <c r="I22" s="297" t="s">
        <v>93</v>
      </c>
      <c r="J22" s="298"/>
      <c r="K22" s="216"/>
      <c r="L22" s="56" t="s">
        <v>92</v>
      </c>
      <c r="M22" s="249"/>
      <c r="N22" s="250"/>
      <c r="O22" s="250"/>
      <c r="P22" s="251"/>
      <c r="Q22" s="249"/>
      <c r="R22" s="251"/>
      <c r="S22" s="260"/>
      <c r="T22" s="252"/>
      <c r="U22" s="268" t="s">
        <v>243</v>
      </c>
      <c r="V22" s="269"/>
      <c r="W22" s="270"/>
      <c r="X22" s="218"/>
      <c r="Y22" s="218"/>
      <c r="Z22" s="213"/>
      <c r="AA22" s="267"/>
      <c r="AB22" s="267"/>
      <c r="AD22" s="62"/>
    </row>
    <row r="23" spans="2:37" ht="18.95" customHeight="1" x14ac:dyDescent="0.15">
      <c r="B23" s="260" t="s">
        <v>90</v>
      </c>
      <c r="C23" s="58" t="s">
        <v>89</v>
      </c>
      <c r="D23" s="59"/>
      <c r="E23" s="346"/>
      <c r="F23" s="346"/>
      <c r="G23" s="346"/>
      <c r="H23" s="259" t="s">
        <v>88</v>
      </c>
      <c r="I23" s="297" t="s">
        <v>87</v>
      </c>
      <c r="J23" s="298"/>
      <c r="K23" s="297" t="s">
        <v>86</v>
      </c>
      <c r="L23" s="298"/>
      <c r="M23" s="268" t="s">
        <v>85</v>
      </c>
      <c r="N23" s="269"/>
      <c r="O23" s="269"/>
      <c r="P23" s="270"/>
      <c r="Q23" s="268" t="s">
        <v>84</v>
      </c>
      <c r="R23" s="270"/>
      <c r="S23" s="261" t="s">
        <v>247</v>
      </c>
      <c r="T23" s="262"/>
      <c r="U23" s="268" t="s">
        <v>246</v>
      </c>
      <c r="V23" s="269"/>
      <c r="W23" s="270"/>
      <c r="X23" s="218"/>
      <c r="Y23" s="218"/>
      <c r="Z23" s="213"/>
      <c r="AA23" s="267"/>
      <c r="AB23" s="267"/>
      <c r="AD23" s="62"/>
    </row>
    <row r="24" spans="2:37" ht="18.95" customHeight="1" x14ac:dyDescent="0.15">
      <c r="B24" s="260"/>
      <c r="C24" s="259" t="s">
        <v>83</v>
      </c>
      <c r="D24" s="268" t="s">
        <v>82</v>
      </c>
      <c r="E24" s="269"/>
      <c r="F24" s="342"/>
      <c r="G24" s="343"/>
      <c r="H24" s="260"/>
      <c r="I24" s="245"/>
      <c r="J24" s="246"/>
      <c r="K24" s="245"/>
      <c r="L24" s="246"/>
      <c r="M24" s="245"/>
      <c r="N24" s="328"/>
      <c r="O24" s="328"/>
      <c r="P24" s="246"/>
      <c r="Q24" s="245"/>
      <c r="R24" s="246"/>
      <c r="S24" s="263"/>
      <c r="T24" s="264"/>
      <c r="U24" s="268"/>
      <c r="V24" s="269"/>
      <c r="W24" s="270"/>
      <c r="X24" s="213"/>
      <c r="Y24" s="213"/>
      <c r="Z24" s="213"/>
      <c r="AA24" s="267"/>
      <c r="AB24" s="267"/>
      <c r="AD24" s="62"/>
    </row>
    <row r="25" spans="2:37" ht="18.95" customHeight="1" x14ac:dyDescent="0.15">
      <c r="B25" s="260"/>
      <c r="C25" s="260"/>
      <c r="D25" s="344" t="s">
        <v>81</v>
      </c>
      <c r="E25" s="345"/>
      <c r="F25" s="342"/>
      <c r="G25" s="343"/>
      <c r="H25" s="260"/>
      <c r="I25" s="245"/>
      <c r="J25" s="246"/>
      <c r="K25" s="245"/>
      <c r="L25" s="246"/>
      <c r="M25" s="245"/>
      <c r="N25" s="328"/>
      <c r="O25" s="328"/>
      <c r="P25" s="246"/>
      <c r="Q25" s="245"/>
      <c r="R25" s="246"/>
      <c r="S25" s="263"/>
      <c r="T25" s="264"/>
      <c r="U25" s="268"/>
      <c r="V25" s="269"/>
      <c r="W25" s="270"/>
      <c r="X25" s="213"/>
      <c r="Y25" s="213"/>
      <c r="Z25" s="213"/>
      <c r="AA25" s="267"/>
      <c r="AB25" s="267"/>
      <c r="AD25" s="62"/>
    </row>
    <row r="26" spans="2:37" ht="18.95" customHeight="1" x14ac:dyDescent="0.15">
      <c r="B26" s="260"/>
      <c r="C26" s="260"/>
      <c r="D26" s="268" t="s">
        <v>80</v>
      </c>
      <c r="E26" s="269"/>
      <c r="F26" s="342"/>
      <c r="G26" s="343"/>
      <c r="H26" s="260"/>
      <c r="I26" s="245"/>
      <c r="J26" s="246"/>
      <c r="K26" s="245"/>
      <c r="L26" s="246"/>
      <c r="M26" s="245"/>
      <c r="N26" s="328"/>
      <c r="O26" s="328"/>
      <c r="P26" s="246"/>
      <c r="Q26" s="245"/>
      <c r="R26" s="246"/>
      <c r="S26" s="265"/>
      <c r="T26" s="266"/>
      <c r="U26" s="268"/>
      <c r="V26" s="269"/>
      <c r="W26" s="270"/>
      <c r="X26" s="213"/>
      <c r="Y26" s="213"/>
      <c r="Z26" s="213"/>
      <c r="AA26" s="267"/>
      <c r="AB26" s="267"/>
      <c r="AD26" s="62"/>
    </row>
    <row r="27" spans="2:37" ht="18.95" customHeight="1" x14ac:dyDescent="0.15">
      <c r="B27" s="60"/>
      <c r="C27" s="332"/>
      <c r="D27" s="344" t="s">
        <v>79</v>
      </c>
      <c r="E27" s="345"/>
      <c r="F27" s="342"/>
      <c r="G27" s="343"/>
      <c r="H27" s="332"/>
      <c r="I27" s="245"/>
      <c r="J27" s="246"/>
      <c r="K27" s="245"/>
      <c r="L27" s="246"/>
      <c r="M27" s="245"/>
      <c r="N27" s="328"/>
      <c r="O27" s="328"/>
      <c r="P27" s="246"/>
      <c r="Q27" s="245"/>
      <c r="R27" s="246"/>
      <c r="S27" s="263" t="s">
        <v>78</v>
      </c>
      <c r="T27" s="264"/>
      <c r="U27" s="268" t="s">
        <v>77</v>
      </c>
      <c r="V27" s="269"/>
      <c r="W27" s="270"/>
      <c r="X27" s="213"/>
      <c r="Y27" s="213"/>
      <c r="Z27" s="213"/>
      <c r="AA27" s="267"/>
      <c r="AB27" s="267"/>
      <c r="AD27" s="62"/>
    </row>
    <row r="28" spans="2:37" ht="18.95" customHeight="1" x14ac:dyDescent="0.15">
      <c r="B28" s="58" t="s">
        <v>76</v>
      </c>
      <c r="C28" s="61"/>
      <c r="D28" s="59"/>
      <c r="E28" s="347" t="s">
        <v>601</v>
      </c>
      <c r="F28" s="348"/>
      <c r="G28" s="348"/>
      <c r="H28" s="348"/>
      <c r="I28" s="348"/>
      <c r="J28" s="348"/>
      <c r="K28" s="349"/>
      <c r="L28" s="350"/>
      <c r="M28" s="350"/>
      <c r="N28" s="350"/>
      <c r="O28" s="350"/>
      <c r="P28" s="350"/>
      <c r="Q28" s="350"/>
      <c r="R28" s="351"/>
      <c r="S28" s="265"/>
      <c r="T28" s="266"/>
      <c r="U28" s="268" t="s">
        <v>75</v>
      </c>
      <c r="V28" s="269"/>
      <c r="W28" s="270"/>
      <c r="X28" s="213"/>
      <c r="Y28" s="213"/>
      <c r="Z28" s="213"/>
      <c r="AA28" s="267"/>
      <c r="AB28" s="267"/>
      <c r="AD28" s="62"/>
    </row>
    <row r="29" spans="2:37" ht="15" customHeight="1" x14ac:dyDescent="0.15">
      <c r="B29" s="3"/>
      <c r="C29" s="3" t="s">
        <v>559</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5"/>
      <c r="X31" s="25"/>
      <c r="Y31" s="25"/>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scale="72"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3"/>
  <sheetViews>
    <sheetView showGridLines="0" showZeros="0" view="pageBreakPreview" zoomScale="90" zoomScaleNormal="100" zoomScaleSheetLayoutView="90" workbookViewId="0">
      <selection sqref="A1:N2"/>
    </sheetView>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22" t="s">
        <v>325</v>
      </c>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row>
    <row r="4" spans="2:40" ht="20.100000000000001" customHeight="1" x14ac:dyDescent="0.15">
      <c r="B4" s="423" t="s">
        <v>191</v>
      </c>
      <c r="C4" s="423"/>
      <c r="D4" s="423"/>
      <c r="E4" s="424" t="s">
        <v>616</v>
      </c>
      <c r="F4" s="425"/>
      <c r="G4" s="425"/>
      <c r="H4" s="425"/>
      <c r="I4" s="426"/>
      <c r="J4" s="427" t="s">
        <v>190</v>
      </c>
      <c r="K4" s="427"/>
      <c r="L4" s="427"/>
      <c r="M4" s="428" t="s">
        <v>620</v>
      </c>
      <c r="N4" s="429"/>
      <c r="O4" s="429"/>
      <c r="P4" s="429"/>
      <c r="Q4" s="429"/>
      <c r="R4" s="430"/>
      <c r="S4" s="435" t="s">
        <v>162</v>
      </c>
      <c r="T4" s="435"/>
      <c r="U4" s="435"/>
      <c r="V4" s="435"/>
      <c r="W4" s="435"/>
      <c r="X4" s="435"/>
      <c r="Y4" s="369" t="s">
        <v>624</v>
      </c>
      <c r="Z4" s="370"/>
      <c r="AA4" s="370"/>
      <c r="AB4" s="370"/>
      <c r="AC4" s="370"/>
      <c r="AD4" s="371"/>
      <c r="AE4" s="375" t="s">
        <v>161</v>
      </c>
      <c r="AF4" s="375"/>
      <c r="AG4" s="375"/>
      <c r="AH4" s="375"/>
      <c r="AI4" s="368">
        <v>44681</v>
      </c>
      <c r="AJ4" s="368"/>
      <c r="AK4" s="368"/>
      <c r="AL4" s="368"/>
      <c r="AM4" s="368"/>
      <c r="AN4" s="368"/>
    </row>
    <row r="5" spans="2:40" ht="20.100000000000001" customHeight="1" x14ac:dyDescent="0.15">
      <c r="B5" s="431" t="s">
        <v>0</v>
      </c>
      <c r="C5" s="431"/>
      <c r="D5" s="431"/>
      <c r="E5" s="432" t="s">
        <v>618</v>
      </c>
      <c r="F5" s="433"/>
      <c r="G5" s="433"/>
      <c r="H5" s="433"/>
      <c r="I5" s="434"/>
      <c r="J5" s="389" t="s">
        <v>1</v>
      </c>
      <c r="K5" s="389"/>
      <c r="L5" s="389"/>
      <c r="M5" s="428" t="s">
        <v>622</v>
      </c>
      <c r="N5" s="429"/>
      <c r="O5" s="429"/>
      <c r="P5" s="429"/>
      <c r="Q5" s="429"/>
      <c r="R5" s="430"/>
      <c r="S5" s="435"/>
      <c r="T5" s="435"/>
      <c r="U5" s="435"/>
      <c r="V5" s="435"/>
      <c r="W5" s="435"/>
      <c r="X5" s="435"/>
      <c r="Y5" s="372"/>
      <c r="Z5" s="373"/>
      <c r="AA5" s="373"/>
      <c r="AB5" s="373"/>
      <c r="AC5" s="373"/>
      <c r="AD5" s="374"/>
      <c r="AE5" s="375"/>
      <c r="AF5" s="375"/>
      <c r="AG5" s="375"/>
      <c r="AH5" s="375"/>
      <c r="AI5" s="368"/>
      <c r="AJ5" s="368"/>
      <c r="AK5" s="368"/>
      <c r="AL5" s="368"/>
      <c r="AM5" s="368"/>
      <c r="AN5" s="368"/>
    </row>
    <row r="6" spans="2:40" ht="13.5" customHeight="1" x14ac:dyDescent="0.15">
      <c r="B6" s="388" t="s">
        <v>189</v>
      </c>
      <c r="C6" s="388" t="s">
        <v>188</v>
      </c>
      <c r="D6" s="400" t="s">
        <v>187</v>
      </c>
      <c r="E6" s="401"/>
      <c r="F6" s="404" t="s">
        <v>186</v>
      </c>
      <c r="G6" s="405"/>
      <c r="H6" s="405"/>
      <c r="I6" s="405"/>
      <c r="J6" s="406"/>
      <c r="K6" s="410" t="s">
        <v>185</v>
      </c>
      <c r="L6" s="411"/>
      <c r="M6" s="411"/>
      <c r="N6" s="412"/>
      <c r="O6" s="357" t="s">
        <v>184</v>
      </c>
      <c r="P6" s="358"/>
      <c r="Q6" s="358"/>
      <c r="R6" s="358"/>
      <c r="S6" s="353"/>
      <c r="T6" s="353"/>
      <c r="U6" s="353"/>
      <c r="V6" s="353"/>
      <c r="W6" s="353"/>
      <c r="X6" s="353"/>
      <c r="Y6" s="353"/>
      <c r="Z6" s="353"/>
      <c r="AA6" s="353"/>
      <c r="AB6" s="353"/>
      <c r="AC6" s="353"/>
      <c r="AD6" s="354"/>
      <c r="AE6" s="416" t="s">
        <v>183</v>
      </c>
      <c r="AF6" s="417"/>
      <c r="AG6" s="417"/>
      <c r="AH6" s="417"/>
      <c r="AI6" s="417"/>
      <c r="AJ6" s="418"/>
      <c r="AK6" s="353" t="s">
        <v>182</v>
      </c>
      <c r="AL6" s="353"/>
      <c r="AM6" s="353"/>
      <c r="AN6" s="354"/>
    </row>
    <row r="7" spans="2:40" ht="13.5" customHeight="1" x14ac:dyDescent="0.15">
      <c r="B7" s="388"/>
      <c r="C7" s="390"/>
      <c r="D7" s="402"/>
      <c r="E7" s="403"/>
      <c r="F7" s="407"/>
      <c r="G7" s="408"/>
      <c r="H7" s="408"/>
      <c r="I7" s="408"/>
      <c r="J7" s="409"/>
      <c r="K7" s="413"/>
      <c r="L7" s="414"/>
      <c r="M7" s="414"/>
      <c r="N7" s="415"/>
      <c r="O7" s="375" t="str">
        <f>'様式A-1'!T8</f>
        <v>通報設備</v>
      </c>
      <c r="P7" s="375"/>
      <c r="Q7" s="375"/>
      <c r="R7" s="168" t="str">
        <f>'様式A-1'!T11</f>
        <v>警報設備</v>
      </c>
      <c r="S7" s="375" t="str">
        <f>'様式A-1'!T12</f>
        <v>消火設備</v>
      </c>
      <c r="T7" s="375"/>
      <c r="U7" s="375" t="str">
        <f>'様式A-1'!T14</f>
        <v>避難誘導設備</v>
      </c>
      <c r="V7" s="375"/>
      <c r="W7" s="375"/>
      <c r="X7" s="375"/>
      <c r="Y7" s="365" t="str">
        <f>'様式A-1'!T19</f>
        <v>その他の設備</v>
      </c>
      <c r="Z7" s="366"/>
      <c r="AA7" s="366"/>
      <c r="AB7" s="367"/>
      <c r="AC7" s="359" t="s">
        <v>170</v>
      </c>
      <c r="AD7" s="360"/>
      <c r="AE7" s="419"/>
      <c r="AF7" s="420"/>
      <c r="AG7" s="420"/>
      <c r="AH7" s="420"/>
      <c r="AI7" s="420"/>
      <c r="AJ7" s="421"/>
      <c r="AK7" s="353"/>
      <c r="AL7" s="353"/>
      <c r="AM7" s="353"/>
      <c r="AN7" s="354"/>
    </row>
    <row r="8" spans="2:40" ht="13.5" customHeight="1" x14ac:dyDescent="0.15">
      <c r="B8" s="389"/>
      <c r="C8" s="391"/>
      <c r="D8" s="33" t="s">
        <v>181</v>
      </c>
      <c r="E8" s="32" t="s">
        <v>180</v>
      </c>
      <c r="F8" s="389" t="s">
        <v>179</v>
      </c>
      <c r="G8" s="389"/>
      <c r="H8" s="389"/>
      <c r="I8" s="384" t="s">
        <v>178</v>
      </c>
      <c r="J8" s="384" t="s">
        <v>177</v>
      </c>
      <c r="K8" s="384" t="s">
        <v>176</v>
      </c>
      <c r="L8" s="386" t="s">
        <v>175</v>
      </c>
      <c r="M8" s="359" t="s">
        <v>170</v>
      </c>
      <c r="N8" s="392"/>
      <c r="O8" s="380" t="str">
        <f>'様式A-1'!U8</f>
        <v>通話型通報設備</v>
      </c>
      <c r="P8" s="380" t="str">
        <f>'様式A-1'!U9</f>
        <v>操作型通報設備</v>
      </c>
      <c r="Q8" s="380" t="str">
        <f>'様式A-1'!U10</f>
        <v>自動通報設備</v>
      </c>
      <c r="R8" s="380" t="str">
        <f>'様式A-1'!U11</f>
        <v>非常警報設備</v>
      </c>
      <c r="S8" s="382" t="str">
        <f>'様式A-1'!U12</f>
        <v>消 火 器</v>
      </c>
      <c r="T8" s="382" t="str">
        <f>'様式A-1'!U13</f>
        <v>消火栓設備</v>
      </c>
      <c r="U8" s="382" t="str">
        <f>'様式A-1'!U14</f>
        <v>誘導表示設備</v>
      </c>
      <c r="V8" s="380" t="str">
        <f>'様式A-1'!U15</f>
        <v>避難情報提供設備</v>
      </c>
      <c r="W8" s="382" t="str">
        <f>'様式A-1'!U17</f>
        <v>避難通路</v>
      </c>
      <c r="X8" s="382" t="str">
        <f>'様式A-1'!U18</f>
        <v>排煙設備</v>
      </c>
      <c r="Y8" s="380" t="str">
        <f>'様式A-1'!U19</f>
        <v>給水栓設備</v>
      </c>
      <c r="Z8" s="380" t="str">
        <f>'様式A-1'!U20</f>
        <v>無線通信補助設備</v>
      </c>
      <c r="AA8" s="380" t="str">
        <f>'様式A-1'!U21</f>
        <v>水噴霧設備</v>
      </c>
      <c r="AB8" s="382" t="str">
        <f>'様式A-1'!U22</f>
        <v>監視設備</v>
      </c>
      <c r="AC8" s="361"/>
      <c r="AD8" s="362"/>
      <c r="AE8" s="394" t="s">
        <v>174</v>
      </c>
      <c r="AF8" s="396" t="s">
        <v>173</v>
      </c>
      <c r="AG8" s="396" t="s">
        <v>172</v>
      </c>
      <c r="AH8" s="398" t="s">
        <v>171</v>
      </c>
      <c r="AI8" s="359" t="s">
        <v>170</v>
      </c>
      <c r="AJ8" s="360"/>
      <c r="AK8" s="353"/>
      <c r="AL8" s="353"/>
      <c r="AM8" s="353"/>
      <c r="AN8" s="354"/>
    </row>
    <row r="9" spans="2:40" x14ac:dyDescent="0.15">
      <c r="B9" s="389"/>
      <c r="C9" s="51" t="s">
        <v>169</v>
      </c>
      <c r="D9" s="31" t="s">
        <v>168</v>
      </c>
      <c r="E9" s="31" t="s">
        <v>167</v>
      </c>
      <c r="F9" s="389"/>
      <c r="G9" s="389"/>
      <c r="H9" s="389"/>
      <c r="I9" s="385"/>
      <c r="J9" s="385"/>
      <c r="K9" s="385"/>
      <c r="L9" s="387"/>
      <c r="M9" s="393"/>
      <c r="N9" s="356"/>
      <c r="O9" s="381"/>
      <c r="P9" s="381"/>
      <c r="Q9" s="381"/>
      <c r="R9" s="381"/>
      <c r="S9" s="383"/>
      <c r="T9" s="383"/>
      <c r="U9" s="383"/>
      <c r="V9" s="381"/>
      <c r="W9" s="383"/>
      <c r="X9" s="383"/>
      <c r="Y9" s="381"/>
      <c r="Z9" s="381"/>
      <c r="AA9" s="381"/>
      <c r="AB9" s="383"/>
      <c r="AC9" s="363"/>
      <c r="AD9" s="364"/>
      <c r="AE9" s="395"/>
      <c r="AF9" s="397"/>
      <c r="AG9" s="397"/>
      <c r="AH9" s="399"/>
      <c r="AI9" s="363"/>
      <c r="AJ9" s="364"/>
      <c r="AK9" s="355"/>
      <c r="AL9" s="355"/>
      <c r="AM9" s="355"/>
      <c r="AN9" s="356"/>
    </row>
    <row r="10" spans="2:40" ht="13.5" customHeight="1" x14ac:dyDescent="0.15">
      <c r="B10" s="219" t="s">
        <v>612</v>
      </c>
      <c r="C10" s="220">
        <v>0</v>
      </c>
      <c r="D10" s="220"/>
      <c r="E10" s="220">
        <v>0</v>
      </c>
      <c r="F10" s="352" t="s">
        <v>613</v>
      </c>
      <c r="G10" s="271"/>
      <c r="H10" s="271"/>
      <c r="I10" s="221"/>
      <c r="J10" s="214"/>
      <c r="K10" s="221" t="s">
        <v>615</v>
      </c>
      <c r="L10" s="221"/>
      <c r="M10" s="379"/>
      <c r="N10" s="251"/>
      <c r="O10" s="221"/>
      <c r="P10" s="221"/>
      <c r="Q10" s="221"/>
      <c r="R10" s="221"/>
      <c r="S10" s="221"/>
      <c r="T10" s="221"/>
      <c r="U10" s="221"/>
      <c r="V10" s="221"/>
      <c r="W10" s="221"/>
      <c r="X10" s="221"/>
      <c r="Y10" s="221"/>
      <c r="Z10" s="221"/>
      <c r="AA10" s="222"/>
      <c r="AB10" s="223"/>
      <c r="AC10" s="352"/>
      <c r="AD10" s="352"/>
      <c r="AE10" s="221"/>
      <c r="AF10" s="221"/>
      <c r="AG10" s="222"/>
      <c r="AH10" s="223"/>
      <c r="AI10" s="212"/>
      <c r="AJ10" s="224"/>
      <c r="AK10" s="376"/>
      <c r="AL10" s="377"/>
      <c r="AM10" s="377"/>
      <c r="AN10" s="378"/>
    </row>
    <row r="11" spans="2:40" ht="13.5" customHeight="1" x14ac:dyDescent="0.15">
      <c r="B11" s="219">
        <v>1</v>
      </c>
      <c r="C11" s="220">
        <v>9</v>
      </c>
      <c r="D11" s="220">
        <v>0</v>
      </c>
      <c r="E11" s="220">
        <v>9</v>
      </c>
      <c r="F11" s="352"/>
      <c r="G11" s="271"/>
      <c r="H11" s="271"/>
      <c r="I11" s="221"/>
      <c r="J11" s="214"/>
      <c r="K11" s="221" t="s">
        <v>614</v>
      </c>
      <c r="L11" s="221"/>
      <c r="M11" s="379"/>
      <c r="N11" s="251"/>
      <c r="O11" s="221"/>
      <c r="P11" s="221"/>
      <c r="Q11" s="221"/>
      <c r="R11" s="221"/>
      <c r="S11" s="221"/>
      <c r="T11" s="221"/>
      <c r="U11" s="221"/>
      <c r="V11" s="221"/>
      <c r="W11" s="221"/>
      <c r="X11" s="221"/>
      <c r="Y11" s="221"/>
      <c r="Z11" s="221"/>
      <c r="AA11" s="222"/>
      <c r="AB11" s="223"/>
      <c r="AC11" s="352"/>
      <c r="AD11" s="352"/>
      <c r="AE11" s="221"/>
      <c r="AF11" s="221"/>
      <c r="AG11" s="222"/>
      <c r="AH11" s="223"/>
      <c r="AI11" s="212"/>
      <c r="AJ11" s="224"/>
      <c r="AK11" s="376"/>
      <c r="AL11" s="377"/>
      <c r="AM11" s="377"/>
      <c r="AN11" s="378"/>
    </row>
    <row r="12" spans="2:40" ht="13.5" customHeight="1" x14ac:dyDescent="0.15">
      <c r="B12" s="219">
        <v>2</v>
      </c>
      <c r="C12" s="220">
        <v>10.5</v>
      </c>
      <c r="D12" s="220">
        <v>9</v>
      </c>
      <c r="E12" s="220">
        <v>19.5</v>
      </c>
      <c r="F12" s="352"/>
      <c r="G12" s="271"/>
      <c r="H12" s="271"/>
      <c r="I12" s="221"/>
      <c r="J12" s="214"/>
      <c r="K12" s="221" t="s">
        <v>614</v>
      </c>
      <c r="L12" s="221"/>
      <c r="M12" s="379"/>
      <c r="N12" s="251"/>
      <c r="O12" s="221"/>
      <c r="P12" s="221"/>
      <c r="Q12" s="221"/>
      <c r="R12" s="221"/>
      <c r="S12" s="221"/>
      <c r="T12" s="221"/>
      <c r="U12" s="221"/>
      <c r="V12" s="221"/>
      <c r="W12" s="221"/>
      <c r="X12" s="221"/>
      <c r="Y12" s="221"/>
      <c r="Z12" s="221"/>
      <c r="AA12" s="222"/>
      <c r="AB12" s="223"/>
      <c r="AC12" s="352"/>
      <c r="AD12" s="352"/>
      <c r="AE12" s="221"/>
      <c r="AF12" s="221"/>
      <c r="AG12" s="222"/>
      <c r="AH12" s="223"/>
      <c r="AI12" s="212"/>
      <c r="AJ12" s="224"/>
      <c r="AK12" s="376"/>
      <c r="AL12" s="377"/>
      <c r="AM12" s="377"/>
      <c r="AN12" s="378"/>
    </row>
    <row r="13" spans="2:40" ht="13.5" customHeight="1" x14ac:dyDescent="0.15">
      <c r="B13" s="219">
        <v>3</v>
      </c>
      <c r="C13" s="220">
        <v>10.5</v>
      </c>
      <c r="D13" s="220">
        <v>19.5</v>
      </c>
      <c r="E13" s="220">
        <v>30</v>
      </c>
      <c r="F13" s="352"/>
      <c r="G13" s="271"/>
      <c r="H13" s="271"/>
      <c r="I13" s="221"/>
      <c r="J13" s="214"/>
      <c r="K13" s="221" t="s">
        <v>614</v>
      </c>
      <c r="L13" s="221"/>
      <c r="M13" s="379"/>
      <c r="N13" s="251"/>
      <c r="O13" s="221"/>
      <c r="P13" s="221"/>
      <c r="Q13" s="221"/>
      <c r="R13" s="221"/>
      <c r="S13" s="221"/>
      <c r="T13" s="221"/>
      <c r="U13" s="221"/>
      <c r="V13" s="221"/>
      <c r="W13" s="221"/>
      <c r="X13" s="221"/>
      <c r="Y13" s="221"/>
      <c r="Z13" s="221"/>
      <c r="AA13" s="222"/>
      <c r="AB13" s="223"/>
      <c r="AC13" s="352"/>
      <c r="AD13" s="352"/>
      <c r="AE13" s="221"/>
      <c r="AF13" s="221"/>
      <c r="AG13" s="222"/>
      <c r="AH13" s="223"/>
      <c r="AI13" s="212"/>
      <c r="AJ13" s="224"/>
      <c r="AK13" s="376"/>
      <c r="AL13" s="377"/>
      <c r="AM13" s="377"/>
      <c r="AN13" s="378"/>
    </row>
    <row r="14" spans="2:40" ht="13.5" customHeight="1" x14ac:dyDescent="0.15">
      <c r="B14" s="219">
        <v>4</v>
      </c>
      <c r="C14" s="220">
        <v>10.5</v>
      </c>
      <c r="D14" s="220">
        <v>30</v>
      </c>
      <c r="E14" s="220">
        <v>40.5</v>
      </c>
      <c r="F14" s="352"/>
      <c r="G14" s="271"/>
      <c r="H14" s="271"/>
      <c r="I14" s="221"/>
      <c r="J14" s="214"/>
      <c r="K14" s="221" t="s">
        <v>614</v>
      </c>
      <c r="L14" s="221"/>
      <c r="M14" s="379"/>
      <c r="N14" s="251"/>
      <c r="O14" s="221"/>
      <c r="P14" s="221"/>
      <c r="Q14" s="221"/>
      <c r="R14" s="221"/>
      <c r="S14" s="221"/>
      <c r="T14" s="221"/>
      <c r="U14" s="221"/>
      <c r="V14" s="221"/>
      <c r="W14" s="221"/>
      <c r="X14" s="221"/>
      <c r="Y14" s="221"/>
      <c r="Z14" s="221"/>
      <c r="AA14" s="222"/>
      <c r="AB14" s="223"/>
      <c r="AC14" s="352"/>
      <c r="AD14" s="352"/>
      <c r="AE14" s="221"/>
      <c r="AF14" s="221"/>
      <c r="AG14" s="222"/>
      <c r="AH14" s="223"/>
      <c r="AI14" s="212"/>
      <c r="AJ14" s="224"/>
      <c r="AK14" s="376"/>
      <c r="AL14" s="377"/>
      <c r="AM14" s="377"/>
      <c r="AN14" s="378"/>
    </row>
    <row r="15" spans="2:40" ht="13.5" customHeight="1" x14ac:dyDescent="0.15">
      <c r="B15" s="219">
        <v>5</v>
      </c>
      <c r="C15" s="220">
        <v>10.5</v>
      </c>
      <c r="D15" s="220">
        <v>40.5</v>
      </c>
      <c r="E15" s="220">
        <v>51</v>
      </c>
      <c r="F15" s="352"/>
      <c r="G15" s="271"/>
      <c r="H15" s="271"/>
      <c r="I15" s="221"/>
      <c r="J15" s="214"/>
      <c r="K15" s="221" t="s">
        <v>614</v>
      </c>
      <c r="L15" s="221"/>
      <c r="M15" s="379"/>
      <c r="N15" s="251"/>
      <c r="O15" s="221"/>
      <c r="P15" s="221"/>
      <c r="Q15" s="221"/>
      <c r="R15" s="221"/>
      <c r="S15" s="221"/>
      <c r="T15" s="221"/>
      <c r="U15" s="221"/>
      <c r="V15" s="221"/>
      <c r="W15" s="221"/>
      <c r="X15" s="221"/>
      <c r="Y15" s="221"/>
      <c r="Z15" s="221"/>
      <c r="AA15" s="222"/>
      <c r="AB15" s="223"/>
      <c r="AC15" s="352"/>
      <c r="AD15" s="352"/>
      <c r="AE15" s="221"/>
      <c r="AF15" s="221"/>
      <c r="AG15" s="222"/>
      <c r="AH15" s="223"/>
      <c r="AI15" s="212"/>
      <c r="AJ15" s="224"/>
      <c r="AK15" s="376"/>
      <c r="AL15" s="377"/>
      <c r="AM15" s="377"/>
      <c r="AN15" s="378"/>
    </row>
    <row r="16" spans="2:40" ht="13.5" customHeight="1" x14ac:dyDescent="0.15">
      <c r="B16" s="219">
        <v>6</v>
      </c>
      <c r="C16" s="220">
        <v>10.5</v>
      </c>
      <c r="D16" s="220">
        <v>51</v>
      </c>
      <c r="E16" s="220">
        <v>61.5</v>
      </c>
      <c r="F16" s="352"/>
      <c r="G16" s="271"/>
      <c r="H16" s="271"/>
      <c r="I16" s="221"/>
      <c r="J16" s="214"/>
      <c r="K16" s="221" t="s">
        <v>614</v>
      </c>
      <c r="L16" s="221"/>
      <c r="M16" s="379"/>
      <c r="N16" s="251"/>
      <c r="O16" s="221"/>
      <c r="P16" s="221"/>
      <c r="Q16" s="221"/>
      <c r="R16" s="221"/>
      <c r="S16" s="221"/>
      <c r="T16" s="221"/>
      <c r="U16" s="221"/>
      <c r="V16" s="221"/>
      <c r="W16" s="221"/>
      <c r="X16" s="221"/>
      <c r="Y16" s="221"/>
      <c r="Z16" s="221"/>
      <c r="AA16" s="222"/>
      <c r="AB16" s="223"/>
      <c r="AC16" s="352"/>
      <c r="AD16" s="352"/>
      <c r="AE16" s="221"/>
      <c r="AF16" s="221"/>
      <c r="AG16" s="222"/>
      <c r="AH16" s="223"/>
      <c r="AI16" s="212"/>
      <c r="AJ16" s="224"/>
      <c r="AK16" s="376"/>
      <c r="AL16" s="377"/>
      <c r="AM16" s="377"/>
      <c r="AN16" s="378"/>
    </row>
    <row r="17" spans="2:40" ht="13.5" customHeight="1" x14ac:dyDescent="0.15">
      <c r="B17" s="219">
        <v>7</v>
      </c>
      <c r="C17" s="220">
        <v>10.5</v>
      </c>
      <c r="D17" s="220">
        <v>61.5</v>
      </c>
      <c r="E17" s="220">
        <v>72</v>
      </c>
      <c r="F17" s="352"/>
      <c r="G17" s="271"/>
      <c r="H17" s="271"/>
      <c r="I17" s="221"/>
      <c r="J17" s="214"/>
      <c r="K17" s="221" t="s">
        <v>614</v>
      </c>
      <c r="L17" s="221"/>
      <c r="M17" s="379"/>
      <c r="N17" s="251"/>
      <c r="O17" s="221"/>
      <c r="P17" s="221"/>
      <c r="Q17" s="221"/>
      <c r="R17" s="221"/>
      <c r="S17" s="221"/>
      <c r="T17" s="221"/>
      <c r="U17" s="221"/>
      <c r="V17" s="221"/>
      <c r="W17" s="221"/>
      <c r="X17" s="221"/>
      <c r="Y17" s="221"/>
      <c r="Z17" s="221"/>
      <c r="AA17" s="222"/>
      <c r="AB17" s="223"/>
      <c r="AC17" s="352"/>
      <c r="AD17" s="352"/>
      <c r="AE17" s="221"/>
      <c r="AF17" s="221"/>
      <c r="AG17" s="222"/>
      <c r="AH17" s="223"/>
      <c r="AI17" s="212"/>
      <c r="AJ17" s="224"/>
      <c r="AK17" s="376"/>
      <c r="AL17" s="377"/>
      <c r="AM17" s="377"/>
      <c r="AN17" s="378"/>
    </row>
    <row r="18" spans="2:40" ht="13.5" customHeight="1" x14ac:dyDescent="0.15">
      <c r="B18" s="219">
        <v>8</v>
      </c>
      <c r="C18" s="220">
        <v>10.5</v>
      </c>
      <c r="D18" s="220">
        <v>72</v>
      </c>
      <c r="E18" s="220">
        <v>82.5</v>
      </c>
      <c r="F18" s="352"/>
      <c r="G18" s="271"/>
      <c r="H18" s="271"/>
      <c r="I18" s="221"/>
      <c r="J18" s="214"/>
      <c r="K18" s="221" t="s">
        <v>614</v>
      </c>
      <c r="L18" s="221"/>
      <c r="M18" s="379"/>
      <c r="N18" s="251"/>
      <c r="O18" s="221"/>
      <c r="P18" s="221"/>
      <c r="Q18" s="221"/>
      <c r="R18" s="221"/>
      <c r="S18" s="221"/>
      <c r="T18" s="221"/>
      <c r="U18" s="221"/>
      <c r="V18" s="221"/>
      <c r="W18" s="221"/>
      <c r="X18" s="221"/>
      <c r="Y18" s="221"/>
      <c r="Z18" s="221"/>
      <c r="AA18" s="222"/>
      <c r="AB18" s="223"/>
      <c r="AC18" s="352"/>
      <c r="AD18" s="352"/>
      <c r="AE18" s="221"/>
      <c r="AF18" s="221"/>
      <c r="AG18" s="222"/>
      <c r="AH18" s="223"/>
      <c r="AI18" s="212"/>
      <c r="AJ18" s="224"/>
      <c r="AK18" s="376"/>
      <c r="AL18" s="377"/>
      <c r="AM18" s="377"/>
      <c r="AN18" s="378"/>
    </row>
    <row r="19" spans="2:40" ht="13.5" customHeight="1" x14ac:dyDescent="0.15">
      <c r="B19" s="219">
        <v>9</v>
      </c>
      <c r="C19" s="220">
        <v>10.5</v>
      </c>
      <c r="D19" s="220">
        <v>82.5</v>
      </c>
      <c r="E19" s="220">
        <v>93</v>
      </c>
      <c r="F19" s="352"/>
      <c r="G19" s="271"/>
      <c r="H19" s="271"/>
      <c r="I19" s="221"/>
      <c r="J19" s="214"/>
      <c r="K19" s="221" t="s">
        <v>614</v>
      </c>
      <c r="L19" s="221"/>
      <c r="M19" s="379"/>
      <c r="N19" s="251"/>
      <c r="O19" s="221"/>
      <c r="P19" s="221"/>
      <c r="Q19" s="221"/>
      <c r="R19" s="221"/>
      <c r="S19" s="221"/>
      <c r="T19" s="221"/>
      <c r="U19" s="221"/>
      <c r="V19" s="221"/>
      <c r="W19" s="221"/>
      <c r="X19" s="221"/>
      <c r="Y19" s="221"/>
      <c r="Z19" s="221"/>
      <c r="AA19" s="222"/>
      <c r="AB19" s="223"/>
      <c r="AC19" s="352"/>
      <c r="AD19" s="352"/>
      <c r="AE19" s="221"/>
      <c r="AF19" s="221"/>
      <c r="AG19" s="222"/>
      <c r="AH19" s="223"/>
      <c r="AI19" s="212"/>
      <c r="AJ19" s="224"/>
      <c r="AK19" s="376"/>
      <c r="AL19" s="377"/>
      <c r="AM19" s="377"/>
      <c r="AN19" s="378"/>
    </row>
    <row r="20" spans="2:40" ht="13.5" customHeight="1" x14ac:dyDescent="0.15">
      <c r="B20" s="219">
        <v>10</v>
      </c>
      <c r="C20" s="220">
        <v>10.5</v>
      </c>
      <c r="D20" s="220">
        <v>93</v>
      </c>
      <c r="E20" s="220">
        <v>103.5</v>
      </c>
      <c r="F20" s="352"/>
      <c r="G20" s="271"/>
      <c r="H20" s="271"/>
      <c r="I20" s="221"/>
      <c r="J20" s="214"/>
      <c r="K20" s="221" t="s">
        <v>614</v>
      </c>
      <c r="L20" s="221"/>
      <c r="M20" s="379"/>
      <c r="N20" s="251"/>
      <c r="O20" s="221"/>
      <c r="P20" s="221"/>
      <c r="Q20" s="221"/>
      <c r="R20" s="221"/>
      <c r="S20" s="221"/>
      <c r="T20" s="221"/>
      <c r="U20" s="221"/>
      <c r="V20" s="221"/>
      <c r="W20" s="221"/>
      <c r="X20" s="221"/>
      <c r="Y20" s="221"/>
      <c r="Z20" s="221"/>
      <c r="AA20" s="222"/>
      <c r="AB20" s="223"/>
      <c r="AC20" s="352"/>
      <c r="AD20" s="352"/>
      <c r="AE20" s="221"/>
      <c r="AF20" s="221"/>
      <c r="AG20" s="222"/>
      <c r="AH20" s="223"/>
      <c r="AI20" s="212"/>
      <c r="AJ20" s="224"/>
      <c r="AK20" s="376"/>
      <c r="AL20" s="377"/>
      <c r="AM20" s="377"/>
      <c r="AN20" s="378"/>
    </row>
    <row r="21" spans="2:40" ht="13.5" customHeight="1" x14ac:dyDescent="0.15">
      <c r="B21" s="219">
        <v>11</v>
      </c>
      <c r="C21" s="220">
        <v>10.5</v>
      </c>
      <c r="D21" s="220">
        <v>103.5</v>
      </c>
      <c r="E21" s="220">
        <v>114</v>
      </c>
      <c r="F21" s="352"/>
      <c r="G21" s="271"/>
      <c r="H21" s="271"/>
      <c r="I21" s="221"/>
      <c r="J21" s="214"/>
      <c r="K21" s="221" t="s">
        <v>614</v>
      </c>
      <c r="L21" s="221"/>
      <c r="M21" s="379"/>
      <c r="N21" s="251"/>
      <c r="O21" s="221"/>
      <c r="P21" s="221"/>
      <c r="Q21" s="221"/>
      <c r="R21" s="221"/>
      <c r="S21" s="221"/>
      <c r="T21" s="221"/>
      <c r="U21" s="221"/>
      <c r="V21" s="221"/>
      <c r="W21" s="221"/>
      <c r="X21" s="221"/>
      <c r="Y21" s="221"/>
      <c r="Z21" s="221"/>
      <c r="AA21" s="222"/>
      <c r="AB21" s="223"/>
      <c r="AC21" s="352"/>
      <c r="AD21" s="352"/>
      <c r="AE21" s="221"/>
      <c r="AF21" s="221"/>
      <c r="AG21" s="222"/>
      <c r="AH21" s="223"/>
      <c r="AI21" s="212"/>
      <c r="AJ21" s="224"/>
      <c r="AK21" s="376"/>
      <c r="AL21" s="377"/>
      <c r="AM21" s="377"/>
      <c r="AN21" s="378"/>
    </row>
    <row r="22" spans="2:40" ht="13.5" customHeight="1" x14ac:dyDescent="0.15">
      <c r="B22" s="219">
        <v>12</v>
      </c>
      <c r="C22" s="220">
        <v>10.5</v>
      </c>
      <c r="D22" s="220">
        <v>114</v>
      </c>
      <c r="E22" s="220">
        <v>124.5</v>
      </c>
      <c r="F22" s="352"/>
      <c r="G22" s="271"/>
      <c r="H22" s="271"/>
      <c r="I22" s="221"/>
      <c r="J22" s="214"/>
      <c r="K22" s="221" t="s">
        <v>614</v>
      </c>
      <c r="L22" s="221"/>
      <c r="M22" s="379"/>
      <c r="N22" s="251"/>
      <c r="O22" s="221"/>
      <c r="P22" s="221"/>
      <c r="Q22" s="221"/>
      <c r="R22" s="221"/>
      <c r="S22" s="221"/>
      <c r="T22" s="221"/>
      <c r="U22" s="221"/>
      <c r="V22" s="221"/>
      <c r="W22" s="221"/>
      <c r="X22" s="221"/>
      <c r="Y22" s="221"/>
      <c r="Z22" s="221"/>
      <c r="AA22" s="222"/>
      <c r="AB22" s="223"/>
      <c r="AC22" s="352"/>
      <c r="AD22" s="352"/>
      <c r="AE22" s="221"/>
      <c r="AF22" s="221"/>
      <c r="AG22" s="222"/>
      <c r="AH22" s="223"/>
      <c r="AI22" s="212"/>
      <c r="AJ22" s="224"/>
      <c r="AK22" s="376"/>
      <c r="AL22" s="377"/>
      <c r="AM22" s="377"/>
      <c r="AN22" s="378"/>
    </row>
    <row r="23" spans="2:40" ht="13.5" customHeight="1" x14ac:dyDescent="0.15">
      <c r="B23" s="219">
        <v>13</v>
      </c>
      <c r="C23" s="220">
        <v>10.5</v>
      </c>
      <c r="D23" s="220">
        <v>124.5</v>
      </c>
      <c r="E23" s="220">
        <v>135</v>
      </c>
      <c r="F23" s="352"/>
      <c r="G23" s="271"/>
      <c r="H23" s="271"/>
      <c r="I23" s="221"/>
      <c r="J23" s="214"/>
      <c r="K23" s="221" t="s">
        <v>614</v>
      </c>
      <c r="L23" s="221"/>
      <c r="M23" s="379"/>
      <c r="N23" s="251"/>
      <c r="O23" s="221"/>
      <c r="P23" s="221"/>
      <c r="Q23" s="221"/>
      <c r="R23" s="221"/>
      <c r="S23" s="221"/>
      <c r="T23" s="221"/>
      <c r="U23" s="221"/>
      <c r="V23" s="221"/>
      <c r="W23" s="221"/>
      <c r="X23" s="221"/>
      <c r="Y23" s="221"/>
      <c r="Z23" s="221"/>
      <c r="AA23" s="222"/>
      <c r="AB23" s="223"/>
      <c r="AC23" s="352"/>
      <c r="AD23" s="352"/>
      <c r="AE23" s="221"/>
      <c r="AF23" s="221"/>
      <c r="AG23" s="222"/>
      <c r="AH23" s="223"/>
      <c r="AI23" s="212"/>
      <c r="AJ23" s="224"/>
      <c r="AK23" s="376"/>
      <c r="AL23" s="377"/>
      <c r="AM23" s="377"/>
      <c r="AN23" s="378"/>
    </row>
    <row r="24" spans="2:40" ht="13.5" customHeight="1" x14ac:dyDescent="0.15">
      <c r="B24" s="219">
        <v>14</v>
      </c>
      <c r="C24" s="220">
        <v>10.5</v>
      </c>
      <c r="D24" s="220">
        <v>135</v>
      </c>
      <c r="E24" s="220">
        <v>145.5</v>
      </c>
      <c r="F24" s="352"/>
      <c r="G24" s="271"/>
      <c r="H24" s="271"/>
      <c r="I24" s="221"/>
      <c r="J24" s="214"/>
      <c r="K24" s="221" t="s">
        <v>614</v>
      </c>
      <c r="L24" s="221"/>
      <c r="M24" s="379"/>
      <c r="N24" s="251"/>
      <c r="O24" s="221"/>
      <c r="P24" s="221"/>
      <c r="Q24" s="221"/>
      <c r="R24" s="221"/>
      <c r="S24" s="221"/>
      <c r="T24" s="221"/>
      <c r="U24" s="221"/>
      <c r="V24" s="221"/>
      <c r="W24" s="221"/>
      <c r="X24" s="221"/>
      <c r="Y24" s="221"/>
      <c r="Z24" s="221"/>
      <c r="AA24" s="222"/>
      <c r="AB24" s="223"/>
      <c r="AC24" s="352"/>
      <c r="AD24" s="352"/>
      <c r="AE24" s="221"/>
      <c r="AF24" s="221"/>
      <c r="AG24" s="222"/>
      <c r="AH24" s="223"/>
      <c r="AI24" s="212"/>
      <c r="AJ24" s="224"/>
      <c r="AK24" s="376"/>
      <c r="AL24" s="377"/>
      <c r="AM24" s="377"/>
      <c r="AN24" s="378"/>
    </row>
    <row r="25" spans="2:40" ht="13.5" customHeight="1" x14ac:dyDescent="0.15">
      <c r="B25" s="219">
        <v>15</v>
      </c>
      <c r="C25" s="220">
        <v>10.5</v>
      </c>
      <c r="D25" s="220">
        <v>145.5</v>
      </c>
      <c r="E25" s="220">
        <v>156</v>
      </c>
      <c r="F25" s="352"/>
      <c r="G25" s="271"/>
      <c r="H25" s="271"/>
      <c r="I25" s="221"/>
      <c r="J25" s="214"/>
      <c r="K25" s="221" t="s">
        <v>614</v>
      </c>
      <c r="L25" s="221"/>
      <c r="M25" s="379"/>
      <c r="N25" s="251"/>
      <c r="O25" s="221"/>
      <c r="P25" s="221"/>
      <c r="Q25" s="221"/>
      <c r="R25" s="221"/>
      <c r="S25" s="221"/>
      <c r="T25" s="221"/>
      <c r="U25" s="221"/>
      <c r="V25" s="221"/>
      <c r="W25" s="221"/>
      <c r="X25" s="221"/>
      <c r="Y25" s="221"/>
      <c r="Z25" s="221"/>
      <c r="AA25" s="222"/>
      <c r="AB25" s="223"/>
      <c r="AC25" s="352"/>
      <c r="AD25" s="352"/>
      <c r="AE25" s="221"/>
      <c r="AF25" s="221"/>
      <c r="AG25" s="222"/>
      <c r="AH25" s="223"/>
      <c r="AI25" s="212"/>
      <c r="AJ25" s="224"/>
      <c r="AK25" s="376"/>
      <c r="AL25" s="377"/>
      <c r="AM25" s="377"/>
      <c r="AN25" s="378"/>
    </row>
    <row r="26" spans="2:40" ht="13.5" customHeight="1" x14ac:dyDescent="0.15">
      <c r="B26" s="219">
        <v>16</v>
      </c>
      <c r="C26" s="220">
        <v>10.5</v>
      </c>
      <c r="D26" s="220">
        <v>156</v>
      </c>
      <c r="E26" s="220">
        <v>166.5</v>
      </c>
      <c r="F26" s="352"/>
      <c r="G26" s="271"/>
      <c r="H26" s="271"/>
      <c r="I26" s="221"/>
      <c r="J26" s="214"/>
      <c r="K26" s="221" t="s">
        <v>614</v>
      </c>
      <c r="L26" s="221"/>
      <c r="M26" s="379"/>
      <c r="N26" s="251"/>
      <c r="O26" s="221"/>
      <c r="P26" s="221"/>
      <c r="Q26" s="221"/>
      <c r="R26" s="221"/>
      <c r="S26" s="221"/>
      <c r="T26" s="221"/>
      <c r="U26" s="221"/>
      <c r="V26" s="221"/>
      <c r="W26" s="221"/>
      <c r="X26" s="221"/>
      <c r="Y26" s="221"/>
      <c r="Z26" s="221"/>
      <c r="AA26" s="222"/>
      <c r="AB26" s="223"/>
      <c r="AC26" s="352"/>
      <c r="AD26" s="352"/>
      <c r="AE26" s="221"/>
      <c r="AF26" s="221"/>
      <c r="AG26" s="222"/>
      <c r="AH26" s="223"/>
      <c r="AI26" s="212"/>
      <c r="AJ26" s="224"/>
      <c r="AK26" s="376"/>
      <c r="AL26" s="377"/>
      <c r="AM26" s="377"/>
      <c r="AN26" s="378"/>
    </row>
    <row r="27" spans="2:40" ht="13.5" customHeight="1" x14ac:dyDescent="0.15">
      <c r="B27" s="219">
        <v>17</v>
      </c>
      <c r="C27" s="220">
        <v>10.5</v>
      </c>
      <c r="D27" s="220">
        <v>166.5</v>
      </c>
      <c r="E27" s="220">
        <v>177</v>
      </c>
      <c r="F27" s="352"/>
      <c r="G27" s="271"/>
      <c r="H27" s="271"/>
      <c r="I27" s="221"/>
      <c r="J27" s="214"/>
      <c r="K27" s="221" t="s">
        <v>614</v>
      </c>
      <c r="L27" s="221"/>
      <c r="M27" s="379"/>
      <c r="N27" s="251"/>
      <c r="O27" s="221"/>
      <c r="P27" s="221"/>
      <c r="Q27" s="221"/>
      <c r="R27" s="221"/>
      <c r="S27" s="221"/>
      <c r="T27" s="221"/>
      <c r="U27" s="221"/>
      <c r="V27" s="221"/>
      <c r="W27" s="221"/>
      <c r="X27" s="221"/>
      <c r="Y27" s="221"/>
      <c r="Z27" s="221"/>
      <c r="AA27" s="222"/>
      <c r="AB27" s="223"/>
      <c r="AC27" s="352"/>
      <c r="AD27" s="352"/>
      <c r="AE27" s="221"/>
      <c r="AF27" s="221"/>
      <c r="AG27" s="222"/>
      <c r="AH27" s="223"/>
      <c r="AI27" s="212"/>
      <c r="AJ27" s="224"/>
      <c r="AK27" s="376"/>
      <c r="AL27" s="377"/>
      <c r="AM27" s="377"/>
      <c r="AN27" s="378"/>
    </row>
    <row r="28" spans="2:40" ht="13.5" customHeight="1" x14ac:dyDescent="0.15">
      <c r="B28" s="219">
        <v>18</v>
      </c>
      <c r="C28" s="220">
        <v>10.5</v>
      </c>
      <c r="D28" s="220">
        <v>177</v>
      </c>
      <c r="E28" s="220">
        <v>187.5</v>
      </c>
      <c r="F28" s="352"/>
      <c r="G28" s="271"/>
      <c r="H28" s="271"/>
      <c r="I28" s="221"/>
      <c r="J28" s="214"/>
      <c r="K28" s="221" t="s">
        <v>614</v>
      </c>
      <c r="L28" s="221"/>
      <c r="M28" s="379"/>
      <c r="N28" s="251"/>
      <c r="O28" s="221"/>
      <c r="P28" s="221"/>
      <c r="Q28" s="221"/>
      <c r="R28" s="221"/>
      <c r="S28" s="221"/>
      <c r="T28" s="221"/>
      <c r="U28" s="221"/>
      <c r="V28" s="221"/>
      <c r="W28" s="221"/>
      <c r="X28" s="221"/>
      <c r="Y28" s="221"/>
      <c r="Z28" s="221"/>
      <c r="AA28" s="222"/>
      <c r="AB28" s="223"/>
      <c r="AC28" s="352"/>
      <c r="AD28" s="352"/>
      <c r="AE28" s="221"/>
      <c r="AF28" s="221"/>
      <c r="AG28" s="222"/>
      <c r="AH28" s="223"/>
      <c r="AI28" s="212"/>
      <c r="AJ28" s="224"/>
      <c r="AK28" s="376"/>
      <c r="AL28" s="377"/>
      <c r="AM28" s="377"/>
      <c r="AN28" s="378"/>
    </row>
    <row r="29" spans="2:40" ht="13.5" customHeight="1" x14ac:dyDescent="0.15">
      <c r="B29" s="219">
        <v>19</v>
      </c>
      <c r="C29" s="220">
        <v>10.5</v>
      </c>
      <c r="D29" s="220">
        <v>187.5</v>
      </c>
      <c r="E29" s="220">
        <v>198</v>
      </c>
      <c r="F29" s="352"/>
      <c r="G29" s="271"/>
      <c r="H29" s="271"/>
      <c r="I29" s="221"/>
      <c r="J29" s="214"/>
      <c r="K29" s="221" t="s">
        <v>614</v>
      </c>
      <c r="L29" s="221"/>
      <c r="M29" s="379"/>
      <c r="N29" s="251"/>
      <c r="O29" s="221"/>
      <c r="P29" s="221"/>
      <c r="Q29" s="221"/>
      <c r="R29" s="221"/>
      <c r="S29" s="221"/>
      <c r="T29" s="221"/>
      <c r="U29" s="221"/>
      <c r="V29" s="221"/>
      <c r="W29" s="221"/>
      <c r="X29" s="221"/>
      <c r="Y29" s="221"/>
      <c r="Z29" s="221"/>
      <c r="AA29" s="222"/>
      <c r="AB29" s="223"/>
      <c r="AC29" s="352"/>
      <c r="AD29" s="352"/>
      <c r="AE29" s="221"/>
      <c r="AF29" s="221"/>
      <c r="AG29" s="222"/>
      <c r="AH29" s="223"/>
      <c r="AI29" s="212"/>
      <c r="AJ29" s="224"/>
      <c r="AK29" s="376"/>
      <c r="AL29" s="377"/>
      <c r="AM29" s="377"/>
      <c r="AN29" s="378"/>
    </row>
    <row r="30" spans="2:40" ht="13.5" customHeight="1" x14ac:dyDescent="0.15">
      <c r="B30" s="219">
        <v>20</v>
      </c>
      <c r="C30" s="220">
        <v>10.5</v>
      </c>
      <c r="D30" s="220">
        <v>198</v>
      </c>
      <c r="E30" s="220">
        <v>208.5</v>
      </c>
      <c r="F30" s="352"/>
      <c r="G30" s="271"/>
      <c r="H30" s="271"/>
      <c r="I30" s="221"/>
      <c r="J30" s="214"/>
      <c r="K30" s="221" t="s">
        <v>614</v>
      </c>
      <c r="L30" s="221"/>
      <c r="M30" s="379"/>
      <c r="N30" s="251"/>
      <c r="O30" s="221"/>
      <c r="P30" s="221"/>
      <c r="Q30" s="221"/>
      <c r="R30" s="221"/>
      <c r="S30" s="221"/>
      <c r="T30" s="221"/>
      <c r="U30" s="221"/>
      <c r="V30" s="221"/>
      <c r="W30" s="221"/>
      <c r="X30" s="221"/>
      <c r="Y30" s="221"/>
      <c r="Z30" s="221"/>
      <c r="AA30" s="222"/>
      <c r="AB30" s="223"/>
      <c r="AC30" s="352"/>
      <c r="AD30" s="352"/>
      <c r="AE30" s="221"/>
      <c r="AF30" s="221"/>
      <c r="AG30" s="222"/>
      <c r="AH30" s="223"/>
      <c r="AI30" s="212"/>
      <c r="AJ30" s="224"/>
      <c r="AK30" s="376"/>
      <c r="AL30" s="377"/>
      <c r="AM30" s="377"/>
      <c r="AN30" s="378"/>
    </row>
    <row r="31" spans="2:40" ht="13.5" customHeight="1" x14ac:dyDescent="0.15">
      <c r="B31" s="219">
        <v>21</v>
      </c>
      <c r="C31" s="220">
        <v>10.5</v>
      </c>
      <c r="D31" s="220">
        <v>208.5</v>
      </c>
      <c r="E31" s="220">
        <v>219</v>
      </c>
      <c r="F31" s="352"/>
      <c r="G31" s="271"/>
      <c r="H31" s="271"/>
      <c r="I31" s="221"/>
      <c r="J31" s="214"/>
      <c r="K31" s="221" t="s">
        <v>614</v>
      </c>
      <c r="L31" s="221"/>
      <c r="M31" s="379"/>
      <c r="N31" s="251"/>
      <c r="O31" s="221"/>
      <c r="P31" s="221"/>
      <c r="Q31" s="221"/>
      <c r="R31" s="221"/>
      <c r="S31" s="221"/>
      <c r="T31" s="221"/>
      <c r="U31" s="221"/>
      <c r="V31" s="221"/>
      <c r="W31" s="221"/>
      <c r="X31" s="221"/>
      <c r="Y31" s="221"/>
      <c r="Z31" s="221"/>
      <c r="AA31" s="222"/>
      <c r="AB31" s="223"/>
      <c r="AC31" s="352"/>
      <c r="AD31" s="352"/>
      <c r="AE31" s="221"/>
      <c r="AF31" s="221"/>
      <c r="AG31" s="222"/>
      <c r="AH31" s="223"/>
      <c r="AI31" s="212"/>
      <c r="AJ31" s="224"/>
      <c r="AK31" s="376"/>
      <c r="AL31" s="377"/>
      <c r="AM31" s="377"/>
      <c r="AN31" s="378"/>
    </row>
    <row r="32" spans="2:40" ht="13.5" customHeight="1" x14ac:dyDescent="0.15">
      <c r="B32" s="219">
        <v>22</v>
      </c>
      <c r="C32" s="220">
        <v>9</v>
      </c>
      <c r="D32" s="220">
        <v>219</v>
      </c>
      <c r="E32" s="220">
        <v>228</v>
      </c>
      <c r="F32" s="352"/>
      <c r="G32" s="271"/>
      <c r="H32" s="271"/>
      <c r="I32" s="221"/>
      <c r="J32" s="214"/>
      <c r="K32" s="221" t="s">
        <v>614</v>
      </c>
      <c r="L32" s="221"/>
      <c r="M32" s="379"/>
      <c r="N32" s="251"/>
      <c r="O32" s="221"/>
      <c r="P32" s="221"/>
      <c r="Q32" s="221"/>
      <c r="R32" s="221"/>
      <c r="S32" s="221"/>
      <c r="T32" s="221"/>
      <c r="U32" s="221"/>
      <c r="V32" s="221"/>
      <c r="W32" s="221"/>
      <c r="X32" s="221"/>
      <c r="Y32" s="221"/>
      <c r="Z32" s="221"/>
      <c r="AA32" s="222"/>
      <c r="AB32" s="223"/>
      <c r="AC32" s="352"/>
      <c r="AD32" s="352"/>
      <c r="AE32" s="221"/>
      <c r="AF32" s="221"/>
      <c r="AG32" s="222"/>
      <c r="AH32" s="223"/>
      <c r="AI32" s="212"/>
      <c r="AJ32" s="224"/>
      <c r="AK32" s="376"/>
      <c r="AL32" s="377"/>
      <c r="AM32" s="377"/>
      <c r="AN32" s="378"/>
    </row>
    <row r="33" spans="2:40" ht="13.5" customHeight="1" x14ac:dyDescent="0.15">
      <c r="B33" s="219" t="s">
        <v>611</v>
      </c>
      <c r="C33" s="220"/>
      <c r="D33" s="220"/>
      <c r="E33" s="220">
        <v>228</v>
      </c>
      <c r="F33" s="352" t="s">
        <v>613</v>
      </c>
      <c r="G33" s="271"/>
      <c r="H33" s="271"/>
      <c r="I33" s="221"/>
      <c r="J33" s="214"/>
      <c r="K33" s="221"/>
      <c r="L33" s="221"/>
      <c r="M33" s="379"/>
      <c r="N33" s="251"/>
      <c r="O33" s="221"/>
      <c r="P33" s="221"/>
      <c r="Q33" s="221"/>
      <c r="R33" s="221"/>
      <c r="S33" s="221"/>
      <c r="T33" s="221"/>
      <c r="U33" s="221"/>
      <c r="V33" s="221"/>
      <c r="W33" s="221"/>
      <c r="X33" s="221"/>
      <c r="Y33" s="221"/>
      <c r="Z33" s="221"/>
      <c r="AA33" s="222"/>
      <c r="AB33" s="223"/>
      <c r="AC33" s="352"/>
      <c r="AD33" s="352"/>
      <c r="AE33" s="221"/>
      <c r="AF33" s="221"/>
      <c r="AG33" s="222"/>
      <c r="AH33" s="223"/>
      <c r="AI33" s="212"/>
      <c r="AJ33" s="224"/>
      <c r="AK33" s="376"/>
      <c r="AL33" s="377"/>
      <c r="AM33" s="377"/>
      <c r="AN33" s="378"/>
    </row>
    <row r="34" spans="2:40" ht="13.5" customHeight="1" x14ac:dyDescent="0.15">
      <c r="B34" s="219"/>
      <c r="C34" s="220"/>
      <c r="D34" s="220"/>
      <c r="E34" s="220"/>
      <c r="F34" s="352"/>
      <c r="G34" s="271"/>
      <c r="H34" s="271"/>
      <c r="I34" s="221"/>
      <c r="J34" s="214"/>
      <c r="K34" s="221"/>
      <c r="L34" s="221"/>
      <c r="M34" s="379"/>
      <c r="N34" s="251"/>
      <c r="O34" s="221"/>
      <c r="P34" s="221"/>
      <c r="Q34" s="221"/>
      <c r="R34" s="221"/>
      <c r="S34" s="221"/>
      <c r="T34" s="221"/>
      <c r="U34" s="221"/>
      <c r="V34" s="221"/>
      <c r="W34" s="221"/>
      <c r="X34" s="221"/>
      <c r="Y34" s="221"/>
      <c r="Z34" s="221"/>
      <c r="AA34" s="222"/>
      <c r="AB34" s="223"/>
      <c r="AC34" s="352"/>
      <c r="AD34" s="352"/>
      <c r="AE34" s="221"/>
      <c r="AF34" s="221"/>
      <c r="AG34" s="222"/>
      <c r="AH34" s="223"/>
      <c r="AI34" s="212"/>
      <c r="AJ34" s="224"/>
      <c r="AK34" s="376"/>
      <c r="AL34" s="377"/>
      <c r="AM34" s="377"/>
      <c r="AN34" s="378"/>
    </row>
    <row r="35" spans="2:40" ht="13.5" customHeight="1" x14ac:dyDescent="0.15">
      <c r="B35" s="219"/>
      <c r="C35" s="220"/>
      <c r="D35" s="220"/>
      <c r="E35" s="220"/>
      <c r="F35" s="352"/>
      <c r="G35" s="271"/>
      <c r="H35" s="271"/>
      <c r="I35" s="221"/>
      <c r="J35" s="214"/>
      <c r="K35" s="221"/>
      <c r="L35" s="221"/>
      <c r="M35" s="379"/>
      <c r="N35" s="251"/>
      <c r="O35" s="221"/>
      <c r="P35" s="221"/>
      <c r="Q35" s="221"/>
      <c r="R35" s="221"/>
      <c r="S35" s="221"/>
      <c r="T35" s="221"/>
      <c r="U35" s="221"/>
      <c r="V35" s="221"/>
      <c r="W35" s="221"/>
      <c r="X35" s="221"/>
      <c r="Y35" s="221"/>
      <c r="Z35" s="221"/>
      <c r="AA35" s="222"/>
      <c r="AB35" s="223"/>
      <c r="AC35" s="352"/>
      <c r="AD35" s="352"/>
      <c r="AE35" s="221"/>
      <c r="AF35" s="221"/>
      <c r="AG35" s="222"/>
      <c r="AH35" s="223"/>
      <c r="AI35" s="212"/>
      <c r="AJ35" s="224"/>
      <c r="AK35" s="376"/>
      <c r="AL35" s="377"/>
      <c r="AM35" s="377"/>
      <c r="AN35" s="378"/>
    </row>
    <row r="36" spans="2:40" ht="13.5" customHeight="1" x14ac:dyDescent="0.15">
      <c r="B36" s="219"/>
      <c r="C36" s="220"/>
      <c r="D36" s="220"/>
      <c r="E36" s="220"/>
      <c r="F36" s="352"/>
      <c r="G36" s="271"/>
      <c r="H36" s="271"/>
      <c r="I36" s="221"/>
      <c r="J36" s="214"/>
      <c r="K36" s="221"/>
      <c r="L36" s="221"/>
      <c r="M36" s="379"/>
      <c r="N36" s="251"/>
      <c r="O36" s="221"/>
      <c r="P36" s="221"/>
      <c r="Q36" s="221"/>
      <c r="R36" s="221"/>
      <c r="S36" s="221"/>
      <c r="T36" s="221"/>
      <c r="U36" s="221"/>
      <c r="V36" s="221"/>
      <c r="W36" s="221"/>
      <c r="X36" s="221"/>
      <c r="Y36" s="221"/>
      <c r="Z36" s="221"/>
      <c r="AA36" s="222"/>
      <c r="AB36" s="223"/>
      <c r="AC36" s="352"/>
      <c r="AD36" s="352"/>
      <c r="AE36" s="221"/>
      <c r="AF36" s="221"/>
      <c r="AG36" s="222"/>
      <c r="AH36" s="223"/>
      <c r="AI36" s="212"/>
      <c r="AJ36" s="224"/>
      <c r="AK36" s="376"/>
      <c r="AL36" s="377"/>
      <c r="AM36" s="377"/>
      <c r="AN36" s="378"/>
    </row>
    <row r="37" spans="2:40" ht="13.5" customHeight="1" x14ac:dyDescent="0.15">
      <c r="B37" s="219"/>
      <c r="C37" s="220"/>
      <c r="D37" s="220"/>
      <c r="E37" s="220"/>
      <c r="F37" s="352"/>
      <c r="G37" s="271"/>
      <c r="H37" s="271"/>
      <c r="I37" s="221"/>
      <c r="J37" s="214"/>
      <c r="K37" s="221"/>
      <c r="L37" s="221"/>
      <c r="M37" s="379"/>
      <c r="N37" s="251"/>
      <c r="O37" s="221"/>
      <c r="P37" s="221"/>
      <c r="Q37" s="221"/>
      <c r="R37" s="221"/>
      <c r="S37" s="221"/>
      <c r="T37" s="221"/>
      <c r="U37" s="221"/>
      <c r="V37" s="221"/>
      <c r="W37" s="221"/>
      <c r="X37" s="221"/>
      <c r="Y37" s="221"/>
      <c r="Z37" s="221"/>
      <c r="AA37" s="222"/>
      <c r="AB37" s="223"/>
      <c r="AC37" s="352"/>
      <c r="AD37" s="352"/>
      <c r="AE37" s="221"/>
      <c r="AF37" s="221"/>
      <c r="AG37" s="222"/>
      <c r="AH37" s="223"/>
      <c r="AI37" s="212"/>
      <c r="AJ37" s="224"/>
      <c r="AK37" s="376"/>
      <c r="AL37" s="377"/>
      <c r="AM37" s="377"/>
      <c r="AN37" s="378"/>
    </row>
    <row r="38" spans="2:40" ht="13.5" customHeight="1" x14ac:dyDescent="0.15">
      <c r="B38" s="219"/>
      <c r="C38" s="220"/>
      <c r="D38" s="220"/>
      <c r="E38" s="220"/>
      <c r="F38" s="352"/>
      <c r="G38" s="271"/>
      <c r="H38" s="271"/>
      <c r="I38" s="221"/>
      <c r="J38" s="214"/>
      <c r="K38" s="221"/>
      <c r="L38" s="221"/>
      <c r="M38" s="379"/>
      <c r="N38" s="251"/>
      <c r="O38" s="221"/>
      <c r="P38" s="221"/>
      <c r="Q38" s="221"/>
      <c r="R38" s="221"/>
      <c r="S38" s="221"/>
      <c r="T38" s="221"/>
      <c r="U38" s="221"/>
      <c r="V38" s="221"/>
      <c r="W38" s="221"/>
      <c r="X38" s="221"/>
      <c r="Y38" s="221"/>
      <c r="Z38" s="221"/>
      <c r="AA38" s="222"/>
      <c r="AB38" s="223"/>
      <c r="AC38" s="352"/>
      <c r="AD38" s="352"/>
      <c r="AE38" s="221"/>
      <c r="AF38" s="221"/>
      <c r="AG38" s="222"/>
      <c r="AH38" s="223"/>
      <c r="AI38" s="212"/>
      <c r="AJ38" s="224"/>
      <c r="AK38" s="376"/>
      <c r="AL38" s="377"/>
      <c r="AM38" s="377"/>
      <c r="AN38" s="378"/>
    </row>
    <row r="39" spans="2:40" ht="13.5" customHeight="1" x14ac:dyDescent="0.15">
      <c r="B39" s="219"/>
      <c r="C39" s="220"/>
      <c r="D39" s="220"/>
      <c r="E39" s="220"/>
      <c r="F39" s="352"/>
      <c r="G39" s="271"/>
      <c r="H39" s="271"/>
      <c r="I39" s="221"/>
      <c r="J39" s="214"/>
      <c r="K39" s="221"/>
      <c r="L39" s="221"/>
      <c r="M39" s="379"/>
      <c r="N39" s="251"/>
      <c r="O39" s="221"/>
      <c r="P39" s="221"/>
      <c r="Q39" s="221"/>
      <c r="R39" s="221"/>
      <c r="S39" s="221"/>
      <c r="T39" s="221"/>
      <c r="U39" s="221"/>
      <c r="V39" s="221"/>
      <c r="W39" s="221"/>
      <c r="X39" s="221"/>
      <c r="Y39" s="221"/>
      <c r="Z39" s="221"/>
      <c r="AA39" s="222"/>
      <c r="AB39" s="223"/>
      <c r="AC39" s="352"/>
      <c r="AD39" s="352"/>
      <c r="AE39" s="221"/>
      <c r="AF39" s="221"/>
      <c r="AG39" s="222"/>
      <c r="AH39" s="223"/>
      <c r="AI39" s="212"/>
      <c r="AJ39" s="224"/>
      <c r="AK39" s="376"/>
      <c r="AL39" s="377"/>
      <c r="AM39" s="377"/>
      <c r="AN39" s="378"/>
    </row>
    <row r="40" spans="2:40" ht="13.5" customHeight="1" x14ac:dyDescent="0.15">
      <c r="B40" s="219"/>
      <c r="C40" s="220"/>
      <c r="D40" s="220"/>
      <c r="E40" s="220"/>
      <c r="F40" s="352"/>
      <c r="G40" s="271"/>
      <c r="H40" s="271"/>
      <c r="I40" s="221"/>
      <c r="J40" s="214"/>
      <c r="K40" s="221"/>
      <c r="L40" s="221"/>
      <c r="M40" s="379"/>
      <c r="N40" s="251"/>
      <c r="O40" s="221"/>
      <c r="P40" s="221"/>
      <c r="Q40" s="221"/>
      <c r="R40" s="221"/>
      <c r="S40" s="221"/>
      <c r="T40" s="221"/>
      <c r="U40" s="221"/>
      <c r="V40" s="221"/>
      <c r="W40" s="221"/>
      <c r="X40" s="221"/>
      <c r="Y40" s="221"/>
      <c r="Z40" s="221"/>
      <c r="AA40" s="222"/>
      <c r="AB40" s="223"/>
      <c r="AC40" s="352"/>
      <c r="AD40" s="352"/>
      <c r="AE40" s="221"/>
      <c r="AF40" s="221"/>
      <c r="AG40" s="222"/>
      <c r="AH40" s="223"/>
      <c r="AI40" s="212"/>
      <c r="AJ40" s="224"/>
      <c r="AK40" s="376"/>
      <c r="AL40" s="377"/>
      <c r="AM40" s="377"/>
      <c r="AN40" s="378"/>
    </row>
    <row r="41" spans="2:40" ht="13.5" customHeight="1" x14ac:dyDescent="0.15">
      <c r="B41" s="219"/>
      <c r="C41" s="220"/>
      <c r="D41" s="220"/>
      <c r="E41" s="220"/>
      <c r="F41" s="352"/>
      <c r="G41" s="271"/>
      <c r="H41" s="271"/>
      <c r="I41" s="221"/>
      <c r="J41" s="214"/>
      <c r="K41" s="221"/>
      <c r="L41" s="221"/>
      <c r="M41" s="379"/>
      <c r="N41" s="251"/>
      <c r="O41" s="221"/>
      <c r="P41" s="221"/>
      <c r="Q41" s="221"/>
      <c r="R41" s="221"/>
      <c r="S41" s="221"/>
      <c r="T41" s="221"/>
      <c r="U41" s="221"/>
      <c r="V41" s="221"/>
      <c r="W41" s="221"/>
      <c r="X41" s="221"/>
      <c r="Y41" s="221"/>
      <c r="Z41" s="221"/>
      <c r="AA41" s="222"/>
      <c r="AB41" s="223"/>
      <c r="AC41" s="352"/>
      <c r="AD41" s="352"/>
      <c r="AE41" s="221"/>
      <c r="AF41" s="221"/>
      <c r="AG41" s="222"/>
      <c r="AH41" s="223"/>
      <c r="AI41" s="212"/>
      <c r="AJ41" s="224"/>
      <c r="AK41" s="376"/>
      <c r="AL41" s="377"/>
      <c r="AM41" s="377"/>
      <c r="AN41" s="378"/>
    </row>
    <row r="42" spans="2:40" ht="13.5" customHeight="1" x14ac:dyDescent="0.15">
      <c r="B42" s="219"/>
      <c r="C42" s="220"/>
      <c r="D42" s="220"/>
      <c r="E42" s="220"/>
      <c r="F42" s="352"/>
      <c r="G42" s="271"/>
      <c r="H42" s="271"/>
      <c r="I42" s="221"/>
      <c r="J42" s="214"/>
      <c r="K42" s="221"/>
      <c r="L42" s="221"/>
      <c r="M42" s="379"/>
      <c r="N42" s="251"/>
      <c r="O42" s="221"/>
      <c r="P42" s="221"/>
      <c r="Q42" s="221"/>
      <c r="R42" s="221"/>
      <c r="S42" s="221"/>
      <c r="T42" s="221"/>
      <c r="U42" s="221"/>
      <c r="V42" s="221"/>
      <c r="W42" s="221"/>
      <c r="X42" s="221"/>
      <c r="Y42" s="221"/>
      <c r="Z42" s="221"/>
      <c r="AA42" s="222"/>
      <c r="AB42" s="223"/>
      <c r="AC42" s="352"/>
      <c r="AD42" s="352"/>
      <c r="AE42" s="221"/>
      <c r="AF42" s="221"/>
      <c r="AG42" s="222"/>
      <c r="AH42" s="223"/>
      <c r="AI42" s="212"/>
      <c r="AJ42" s="224"/>
      <c r="AK42" s="376"/>
      <c r="AL42" s="377"/>
      <c r="AM42" s="377"/>
      <c r="AN42" s="378"/>
    </row>
    <row r="43" spans="2:40" ht="13.5" customHeight="1" x14ac:dyDescent="0.15">
      <c r="B43" s="219"/>
      <c r="C43" s="220"/>
      <c r="D43" s="220"/>
      <c r="E43" s="220"/>
      <c r="F43" s="352"/>
      <c r="G43" s="271"/>
      <c r="H43" s="271"/>
      <c r="I43" s="221"/>
      <c r="J43" s="214"/>
      <c r="K43" s="221"/>
      <c r="L43" s="221"/>
      <c r="M43" s="379"/>
      <c r="N43" s="251"/>
      <c r="O43" s="221"/>
      <c r="P43" s="221"/>
      <c r="Q43" s="221"/>
      <c r="R43" s="221"/>
      <c r="S43" s="221"/>
      <c r="T43" s="221"/>
      <c r="U43" s="221"/>
      <c r="V43" s="221"/>
      <c r="W43" s="221"/>
      <c r="X43" s="221"/>
      <c r="Y43" s="221"/>
      <c r="Z43" s="221"/>
      <c r="AA43" s="222"/>
      <c r="AB43" s="223"/>
      <c r="AC43" s="352"/>
      <c r="AD43" s="352"/>
      <c r="AE43" s="221"/>
      <c r="AF43" s="221"/>
      <c r="AG43" s="222"/>
      <c r="AH43" s="223"/>
      <c r="AI43" s="212"/>
      <c r="AJ43" s="224"/>
      <c r="AK43" s="376"/>
      <c r="AL43" s="377"/>
      <c r="AM43" s="377"/>
      <c r="AN43" s="378"/>
    </row>
    <row r="44" spans="2:40" ht="13.5" customHeight="1" x14ac:dyDescent="0.15">
      <c r="B44" s="219"/>
      <c r="C44" s="220"/>
      <c r="D44" s="220"/>
      <c r="E44" s="220"/>
      <c r="F44" s="352"/>
      <c r="G44" s="271"/>
      <c r="H44" s="271"/>
      <c r="I44" s="221"/>
      <c r="J44" s="214"/>
      <c r="K44" s="221"/>
      <c r="L44" s="221"/>
      <c r="M44" s="379"/>
      <c r="N44" s="251"/>
      <c r="O44" s="221"/>
      <c r="P44" s="221"/>
      <c r="Q44" s="221"/>
      <c r="R44" s="221"/>
      <c r="S44" s="221"/>
      <c r="T44" s="221"/>
      <c r="U44" s="221"/>
      <c r="V44" s="221"/>
      <c r="W44" s="221"/>
      <c r="X44" s="221"/>
      <c r="Y44" s="221"/>
      <c r="Z44" s="221"/>
      <c r="AA44" s="222"/>
      <c r="AB44" s="223"/>
      <c r="AC44" s="352"/>
      <c r="AD44" s="352"/>
      <c r="AE44" s="221"/>
      <c r="AF44" s="221"/>
      <c r="AG44" s="222"/>
      <c r="AH44" s="223"/>
      <c r="AI44" s="212"/>
      <c r="AJ44" s="224"/>
      <c r="AK44" s="376"/>
      <c r="AL44" s="377"/>
      <c r="AM44" s="377"/>
      <c r="AN44" s="378"/>
    </row>
    <row r="45" spans="2:40" ht="13.5" customHeight="1" x14ac:dyDescent="0.15">
      <c r="B45" s="219"/>
      <c r="C45" s="220"/>
      <c r="D45" s="220"/>
      <c r="E45" s="220"/>
      <c r="F45" s="352"/>
      <c r="G45" s="271"/>
      <c r="H45" s="271"/>
      <c r="I45" s="221"/>
      <c r="J45" s="214"/>
      <c r="K45" s="221"/>
      <c r="L45" s="221"/>
      <c r="M45" s="379"/>
      <c r="N45" s="251"/>
      <c r="O45" s="221"/>
      <c r="P45" s="221"/>
      <c r="Q45" s="221"/>
      <c r="R45" s="221"/>
      <c r="S45" s="221"/>
      <c r="T45" s="221"/>
      <c r="U45" s="221"/>
      <c r="V45" s="221"/>
      <c r="W45" s="221"/>
      <c r="X45" s="221"/>
      <c r="Y45" s="221"/>
      <c r="Z45" s="221"/>
      <c r="AA45" s="222"/>
      <c r="AB45" s="223"/>
      <c r="AC45" s="352"/>
      <c r="AD45" s="352"/>
      <c r="AE45" s="221"/>
      <c r="AF45" s="221"/>
      <c r="AG45" s="222"/>
      <c r="AH45" s="223"/>
      <c r="AI45" s="212"/>
      <c r="AJ45" s="224"/>
      <c r="AK45" s="376"/>
      <c r="AL45" s="377"/>
      <c r="AM45" s="377"/>
      <c r="AN45" s="378"/>
    </row>
    <row r="46" spans="2:40" ht="13.5" customHeight="1" x14ac:dyDescent="0.15">
      <c r="B46" s="219"/>
      <c r="C46" s="220"/>
      <c r="D46" s="220"/>
      <c r="E46" s="220"/>
      <c r="F46" s="352"/>
      <c r="G46" s="271"/>
      <c r="H46" s="271"/>
      <c r="I46" s="221"/>
      <c r="J46" s="214"/>
      <c r="K46" s="221"/>
      <c r="L46" s="221"/>
      <c r="M46" s="379"/>
      <c r="N46" s="251"/>
      <c r="O46" s="221"/>
      <c r="P46" s="221"/>
      <c r="Q46" s="221"/>
      <c r="R46" s="221"/>
      <c r="S46" s="221"/>
      <c r="T46" s="221"/>
      <c r="U46" s="221"/>
      <c r="V46" s="221"/>
      <c r="W46" s="221"/>
      <c r="X46" s="221"/>
      <c r="Y46" s="221"/>
      <c r="Z46" s="221"/>
      <c r="AA46" s="222"/>
      <c r="AB46" s="223"/>
      <c r="AC46" s="352"/>
      <c r="AD46" s="352"/>
      <c r="AE46" s="221"/>
      <c r="AF46" s="221"/>
      <c r="AG46" s="222"/>
      <c r="AH46" s="223"/>
      <c r="AI46" s="212"/>
      <c r="AJ46" s="224"/>
      <c r="AK46" s="376"/>
      <c r="AL46" s="377"/>
      <c r="AM46" s="377"/>
      <c r="AN46" s="378"/>
    </row>
    <row r="47" spans="2:40" ht="13.5" customHeight="1" x14ac:dyDescent="0.15">
      <c r="B47" s="219"/>
      <c r="C47" s="220"/>
      <c r="D47" s="220"/>
      <c r="E47" s="220"/>
      <c r="F47" s="352"/>
      <c r="G47" s="271"/>
      <c r="H47" s="271"/>
      <c r="I47" s="221"/>
      <c r="J47" s="214"/>
      <c r="K47" s="221"/>
      <c r="L47" s="221"/>
      <c r="M47" s="379"/>
      <c r="N47" s="251"/>
      <c r="O47" s="221"/>
      <c r="P47" s="221"/>
      <c r="Q47" s="221"/>
      <c r="R47" s="221"/>
      <c r="S47" s="221"/>
      <c r="T47" s="221"/>
      <c r="U47" s="221"/>
      <c r="V47" s="221"/>
      <c r="W47" s="221"/>
      <c r="X47" s="221"/>
      <c r="Y47" s="221"/>
      <c r="Z47" s="221"/>
      <c r="AA47" s="222"/>
      <c r="AB47" s="223"/>
      <c r="AC47" s="352"/>
      <c r="AD47" s="352"/>
      <c r="AE47" s="221"/>
      <c r="AF47" s="221"/>
      <c r="AG47" s="222"/>
      <c r="AH47" s="223"/>
      <c r="AI47" s="212"/>
      <c r="AJ47" s="224"/>
      <c r="AK47" s="376"/>
      <c r="AL47" s="377"/>
      <c r="AM47" s="377"/>
      <c r="AN47" s="378"/>
    </row>
    <row r="48" spans="2:40" ht="13.5" customHeight="1" x14ac:dyDescent="0.15">
      <c r="B48" s="219"/>
      <c r="C48" s="220"/>
      <c r="D48" s="220"/>
      <c r="E48" s="220"/>
      <c r="F48" s="352"/>
      <c r="G48" s="271"/>
      <c r="H48" s="271"/>
      <c r="I48" s="221"/>
      <c r="J48" s="214"/>
      <c r="K48" s="221"/>
      <c r="L48" s="221"/>
      <c r="M48" s="379"/>
      <c r="N48" s="251"/>
      <c r="O48" s="221"/>
      <c r="P48" s="221"/>
      <c r="Q48" s="221"/>
      <c r="R48" s="221"/>
      <c r="S48" s="221"/>
      <c r="T48" s="221"/>
      <c r="U48" s="221"/>
      <c r="V48" s="221"/>
      <c r="W48" s="221"/>
      <c r="X48" s="221"/>
      <c r="Y48" s="221"/>
      <c r="Z48" s="221"/>
      <c r="AA48" s="222"/>
      <c r="AB48" s="223"/>
      <c r="AC48" s="352"/>
      <c r="AD48" s="352"/>
      <c r="AE48" s="221"/>
      <c r="AF48" s="221"/>
      <c r="AG48" s="222"/>
      <c r="AH48" s="223"/>
      <c r="AI48" s="212"/>
      <c r="AJ48" s="224"/>
      <c r="AK48" s="376"/>
      <c r="AL48" s="377"/>
      <c r="AM48" s="377"/>
      <c r="AN48" s="378"/>
    </row>
    <row r="49" spans="2:40" ht="13.5" customHeight="1" x14ac:dyDescent="0.15">
      <c r="B49" s="219"/>
      <c r="C49" s="220"/>
      <c r="D49" s="220"/>
      <c r="E49" s="220"/>
      <c r="F49" s="352"/>
      <c r="G49" s="271"/>
      <c r="H49" s="271"/>
      <c r="I49" s="221"/>
      <c r="J49" s="214"/>
      <c r="K49" s="221"/>
      <c r="L49" s="221"/>
      <c r="M49" s="379"/>
      <c r="N49" s="251"/>
      <c r="O49" s="221"/>
      <c r="P49" s="221"/>
      <c r="Q49" s="221"/>
      <c r="R49" s="221"/>
      <c r="S49" s="221"/>
      <c r="T49" s="221"/>
      <c r="U49" s="221"/>
      <c r="V49" s="221"/>
      <c r="W49" s="221"/>
      <c r="X49" s="221"/>
      <c r="Y49" s="221"/>
      <c r="Z49" s="221"/>
      <c r="AA49" s="222"/>
      <c r="AB49" s="223"/>
      <c r="AC49" s="352"/>
      <c r="AD49" s="352"/>
      <c r="AE49" s="221"/>
      <c r="AF49" s="221"/>
      <c r="AG49" s="222"/>
      <c r="AH49" s="223"/>
      <c r="AI49" s="212"/>
      <c r="AJ49" s="224"/>
      <c r="AK49" s="376"/>
      <c r="AL49" s="377"/>
      <c r="AM49" s="377"/>
      <c r="AN49" s="378"/>
    </row>
    <row r="50" spans="2:40" ht="13.5" customHeight="1" x14ac:dyDescent="0.15">
      <c r="B50" s="175" t="s">
        <v>551</v>
      </c>
      <c r="C50" s="178"/>
      <c r="D50" s="178"/>
      <c r="E50" s="178"/>
      <c r="F50" s="178"/>
      <c r="G50" s="178"/>
      <c r="H50" s="178"/>
      <c r="I50" s="178"/>
      <c r="J50" s="178"/>
      <c r="K50" s="178"/>
      <c r="L50" s="178"/>
      <c r="M50" s="178"/>
      <c r="N50" s="178"/>
      <c r="O50" s="178"/>
      <c r="P50" s="178"/>
      <c r="Q50" s="178"/>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211">
    <mergeCell ref="AC45:AD45"/>
    <mergeCell ref="AC47:AD47"/>
    <mergeCell ref="AK48:AN48"/>
    <mergeCell ref="AK49:AN49"/>
    <mergeCell ref="AK31:AN31"/>
    <mergeCell ref="AK32:AN32"/>
    <mergeCell ref="AK33:AN33"/>
    <mergeCell ref="AK34:AN34"/>
    <mergeCell ref="AK35:AN35"/>
    <mergeCell ref="AK37:AN37"/>
    <mergeCell ref="AK38:AN38"/>
    <mergeCell ref="AK39:AN39"/>
    <mergeCell ref="AK40:AN40"/>
    <mergeCell ref="AK36:AN36"/>
    <mergeCell ref="AK41:AN41"/>
    <mergeCell ref="AK42:AN42"/>
    <mergeCell ref="AK43:AN43"/>
    <mergeCell ref="AK44:AN44"/>
    <mergeCell ref="AK45:AN45"/>
    <mergeCell ref="AK46:AN46"/>
    <mergeCell ref="AK47:AN47"/>
    <mergeCell ref="AK22:AN22"/>
    <mergeCell ref="AK23:AN23"/>
    <mergeCell ref="AK24:AN24"/>
    <mergeCell ref="AK25:AN25"/>
    <mergeCell ref="AK26:AN26"/>
    <mergeCell ref="AK27:AN27"/>
    <mergeCell ref="AK28:AN28"/>
    <mergeCell ref="AK29:AN29"/>
    <mergeCell ref="AK30:AN30"/>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4:H14"/>
    <mergeCell ref="M14:N14"/>
    <mergeCell ref="F13:H13"/>
    <mergeCell ref="M13:N13"/>
    <mergeCell ref="F12:H12"/>
    <mergeCell ref="M12:N12"/>
    <mergeCell ref="Q8:Q9"/>
    <mergeCell ref="R8:R9"/>
    <mergeCell ref="W8:W9"/>
    <mergeCell ref="F11:H11"/>
    <mergeCell ref="M11:N11"/>
    <mergeCell ref="F10:H10"/>
    <mergeCell ref="M10:N10"/>
    <mergeCell ref="I8:I9"/>
    <mergeCell ref="J8:J9"/>
    <mergeCell ref="K8:K9"/>
    <mergeCell ref="L8:L9"/>
    <mergeCell ref="U8:U9"/>
    <mergeCell ref="V8:V9"/>
    <mergeCell ref="F19:H19"/>
    <mergeCell ref="M19:N19"/>
    <mergeCell ref="F18:H18"/>
    <mergeCell ref="M18:N18"/>
    <mergeCell ref="F17:H17"/>
    <mergeCell ref="M17:N17"/>
    <mergeCell ref="F16:H16"/>
    <mergeCell ref="M16:N16"/>
    <mergeCell ref="F15:H15"/>
    <mergeCell ref="M15:N15"/>
    <mergeCell ref="F23:H23"/>
    <mergeCell ref="M23:N23"/>
    <mergeCell ref="F22:H22"/>
    <mergeCell ref="M22:N22"/>
    <mergeCell ref="AC22:AD22"/>
    <mergeCell ref="AC23:AD23"/>
    <mergeCell ref="F21:H21"/>
    <mergeCell ref="M21:N21"/>
    <mergeCell ref="F20:H20"/>
    <mergeCell ref="M20:N20"/>
    <mergeCell ref="AC20:AD20"/>
    <mergeCell ref="AC21:AD21"/>
    <mergeCell ref="F27:H27"/>
    <mergeCell ref="M27:N27"/>
    <mergeCell ref="F26:H26"/>
    <mergeCell ref="M26:N26"/>
    <mergeCell ref="AC26:AD26"/>
    <mergeCell ref="AC27:AD27"/>
    <mergeCell ref="F25:H25"/>
    <mergeCell ref="M25:N25"/>
    <mergeCell ref="F24:H24"/>
    <mergeCell ref="M24:N24"/>
    <mergeCell ref="AC24:AD24"/>
    <mergeCell ref="AC25:AD25"/>
    <mergeCell ref="F30:H30"/>
    <mergeCell ref="M30:N30"/>
    <mergeCell ref="AC30:AD30"/>
    <mergeCell ref="AC31:AD31"/>
    <mergeCell ref="F29:H29"/>
    <mergeCell ref="M29:N29"/>
    <mergeCell ref="F28:H28"/>
    <mergeCell ref="M28:N28"/>
    <mergeCell ref="AC28:AD28"/>
    <mergeCell ref="AC29:AD29"/>
    <mergeCell ref="F49:H49"/>
    <mergeCell ref="M49:N49"/>
    <mergeCell ref="F48:H48"/>
    <mergeCell ref="M48:N48"/>
    <mergeCell ref="F46:H46"/>
    <mergeCell ref="M46:N46"/>
    <mergeCell ref="M39:N39"/>
    <mergeCell ref="F40:H40"/>
    <mergeCell ref="M40:N40"/>
    <mergeCell ref="F41:H41"/>
    <mergeCell ref="M41:N41"/>
    <mergeCell ref="F42:H42"/>
    <mergeCell ref="M42:N42"/>
    <mergeCell ref="F43:H43"/>
    <mergeCell ref="M43:N43"/>
    <mergeCell ref="F44:H44"/>
    <mergeCell ref="M44:N44"/>
    <mergeCell ref="F39:H39"/>
    <mergeCell ref="AK21:AN21"/>
    <mergeCell ref="AI8:AJ9"/>
    <mergeCell ref="F47:H47"/>
    <mergeCell ref="M47:N47"/>
    <mergeCell ref="F34:H34"/>
    <mergeCell ref="M34:N34"/>
    <mergeCell ref="F35:H35"/>
    <mergeCell ref="M35:N35"/>
    <mergeCell ref="F38:H38"/>
    <mergeCell ref="M38:N38"/>
    <mergeCell ref="F37:H37"/>
    <mergeCell ref="M37:N37"/>
    <mergeCell ref="F36:H36"/>
    <mergeCell ref="M36:N36"/>
    <mergeCell ref="F45:H45"/>
    <mergeCell ref="M45:N45"/>
    <mergeCell ref="F33:H33"/>
    <mergeCell ref="M33:N33"/>
    <mergeCell ref="F32:H32"/>
    <mergeCell ref="M32:N32"/>
    <mergeCell ref="AC10:AD10"/>
    <mergeCell ref="AC11:AD11"/>
    <mergeCell ref="F31:H31"/>
    <mergeCell ref="M31:N31"/>
    <mergeCell ref="AK12:AN12"/>
    <mergeCell ref="AK13:AN13"/>
    <mergeCell ref="AK14:AN14"/>
    <mergeCell ref="AK15:AN15"/>
    <mergeCell ref="AK16:AN16"/>
    <mergeCell ref="AK17:AN17"/>
    <mergeCell ref="AK18:AN18"/>
    <mergeCell ref="AK19:AN19"/>
    <mergeCell ref="AK20:AN20"/>
    <mergeCell ref="AK6:AN9"/>
    <mergeCell ref="O6:AD6"/>
    <mergeCell ref="AC7:AD9"/>
    <mergeCell ref="Y7:AB7"/>
    <mergeCell ref="AI4:AN5"/>
    <mergeCell ref="Y4:AD5"/>
    <mergeCell ref="AE4:AH5"/>
    <mergeCell ref="AK10:AN10"/>
    <mergeCell ref="AK11:AN11"/>
    <mergeCell ref="AC12:AD12"/>
    <mergeCell ref="AC13:AD13"/>
    <mergeCell ref="AC14:AD14"/>
    <mergeCell ref="AC15:AD15"/>
    <mergeCell ref="AC16:AD16"/>
    <mergeCell ref="AC17:AD17"/>
    <mergeCell ref="AC18:AD18"/>
    <mergeCell ref="AC48:AD48"/>
    <mergeCell ref="AC49:AD49"/>
    <mergeCell ref="AC32:AD32"/>
    <mergeCell ref="AC33:AD33"/>
    <mergeCell ref="AC34:AD34"/>
    <mergeCell ref="AC35:AD35"/>
    <mergeCell ref="AC37:AD37"/>
    <mergeCell ref="AC38:AD38"/>
    <mergeCell ref="AC39:AD39"/>
    <mergeCell ref="AC40:AD40"/>
    <mergeCell ref="AC46:AD46"/>
    <mergeCell ref="AC19:AD19"/>
    <mergeCell ref="AC41:AD41"/>
    <mergeCell ref="AC42:AD42"/>
    <mergeCell ref="AC43:AD43"/>
    <mergeCell ref="AC36:AD36"/>
    <mergeCell ref="AC44:AD44"/>
  </mergeCells>
  <phoneticPr fontId="8"/>
  <dataValidations count="1">
    <dataValidation type="list" allowBlank="1" showInputMessage="1" showErrorMessage="1" sqref="K10:L49" xr:uid="{00000000-0002-0000-0300-000000000000}">
      <formula1>"　,○"</formula1>
    </dataValidation>
  </dataValidations>
  <printOptions horizontalCentered="1"/>
  <pageMargins left="0.39370078740157483" right="0.39370078740157483" top="0.59055118110236227" bottom="0.59055118110236227" header="0.31496062992125984" footer="0.31496062992125984"/>
  <pageSetup paperSize="9" scale="5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21"/>
  <sheetViews>
    <sheetView showGridLines="0" showZeros="0" view="pageBreakPreview" topLeftCell="A109" zoomScale="90" zoomScaleNormal="100" zoomScaleSheetLayoutView="90" workbookViewId="0">
      <selection sqref="A1:N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35" customFormat="1" ht="24.95" customHeight="1" x14ac:dyDescent="0.15">
      <c r="B3" s="451" t="s">
        <v>321</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1"/>
      <c r="AE3" s="451"/>
      <c r="AF3" s="451"/>
      <c r="AG3" s="451"/>
      <c r="AH3" s="451"/>
      <c r="AI3" s="451"/>
    </row>
    <row r="4" spans="2:35" ht="20.100000000000001" customHeight="1" x14ac:dyDescent="0.15">
      <c r="B4" s="324" t="s">
        <v>27</v>
      </c>
      <c r="C4" s="334"/>
      <c r="D4" s="335"/>
      <c r="E4" s="452" t="s">
        <v>616</v>
      </c>
      <c r="F4" s="453"/>
      <c r="G4" s="453"/>
      <c r="H4" s="453"/>
      <c r="I4" s="454"/>
      <c r="J4" s="455" t="s">
        <v>28</v>
      </c>
      <c r="K4" s="455"/>
      <c r="L4" s="455"/>
      <c r="M4" s="456" t="s">
        <v>620</v>
      </c>
      <c r="N4" s="456"/>
      <c r="O4" s="456"/>
      <c r="P4" s="456"/>
      <c r="Q4" s="456"/>
      <c r="R4" s="456"/>
      <c r="S4" s="253" t="s">
        <v>162</v>
      </c>
      <c r="T4" s="254"/>
      <c r="U4" s="254"/>
      <c r="V4" s="255"/>
      <c r="W4" s="308" t="s">
        <v>624</v>
      </c>
      <c r="X4" s="440"/>
      <c r="Y4" s="440"/>
      <c r="Z4" s="440"/>
      <c r="AA4" s="440"/>
      <c r="AB4" s="441"/>
      <c r="AC4" s="445" t="s">
        <v>193</v>
      </c>
      <c r="AD4" s="446"/>
      <c r="AE4" s="447"/>
      <c r="AF4" s="457">
        <v>44681</v>
      </c>
      <c r="AG4" s="458"/>
      <c r="AH4" s="458"/>
      <c r="AI4" s="459"/>
    </row>
    <row r="5" spans="2:35" ht="20.100000000000001" customHeight="1" x14ac:dyDescent="0.15">
      <c r="B5" s="272" t="s">
        <v>0</v>
      </c>
      <c r="C5" s="273"/>
      <c r="D5" s="274"/>
      <c r="E5" s="463" t="s">
        <v>618</v>
      </c>
      <c r="F5" s="464"/>
      <c r="G5" s="464"/>
      <c r="H5" s="464"/>
      <c r="I5" s="465"/>
      <c r="J5" s="466" t="s">
        <v>1</v>
      </c>
      <c r="K5" s="466"/>
      <c r="L5" s="466"/>
      <c r="M5" s="456" t="s">
        <v>622</v>
      </c>
      <c r="N5" s="456"/>
      <c r="O5" s="456"/>
      <c r="P5" s="456"/>
      <c r="Q5" s="456"/>
      <c r="R5" s="456"/>
      <c r="S5" s="256"/>
      <c r="T5" s="257"/>
      <c r="U5" s="257"/>
      <c r="V5" s="258"/>
      <c r="W5" s="442"/>
      <c r="X5" s="443"/>
      <c r="Y5" s="443"/>
      <c r="Z5" s="443"/>
      <c r="AA5" s="443"/>
      <c r="AB5" s="444"/>
      <c r="AC5" s="448"/>
      <c r="AD5" s="449"/>
      <c r="AE5" s="450"/>
      <c r="AF5" s="460"/>
      <c r="AG5" s="461"/>
      <c r="AH5" s="461"/>
      <c r="AI5" s="462"/>
    </row>
    <row r="6" spans="2:35" ht="26.25" customHeight="1" x14ac:dyDescent="0.15">
      <c r="B6" s="436" t="s">
        <v>192</v>
      </c>
      <c r="C6" s="438"/>
      <c r="D6" s="438"/>
      <c r="E6" s="438"/>
      <c r="F6" s="438"/>
      <c r="G6" s="438"/>
      <c r="H6" s="438"/>
      <c r="I6" s="438"/>
      <c r="J6" s="438"/>
      <c r="K6" s="438"/>
      <c r="L6" s="438"/>
      <c r="M6" s="438"/>
      <c r="N6" s="438"/>
      <c r="O6" s="438"/>
      <c r="P6" s="438"/>
      <c r="Q6" s="438"/>
      <c r="R6" s="438"/>
      <c r="S6" s="438"/>
      <c r="T6" s="438"/>
      <c r="U6" s="438"/>
      <c r="V6" s="438"/>
      <c r="W6" s="438"/>
      <c r="X6" s="438"/>
      <c r="Y6" s="438"/>
      <c r="Z6" s="438"/>
      <c r="AA6" s="438"/>
      <c r="AB6" s="438"/>
      <c r="AC6" s="438"/>
      <c r="AD6" s="438"/>
      <c r="AE6" s="438"/>
      <c r="AF6" s="438"/>
      <c r="AG6" s="438"/>
      <c r="AH6" s="438"/>
      <c r="AI6" s="438"/>
    </row>
    <row r="7" spans="2:35" ht="35.450000000000003" customHeight="1" x14ac:dyDescent="0.15">
      <c r="B7" s="437"/>
      <c r="C7" s="439"/>
      <c r="D7" s="439"/>
      <c r="E7" s="439"/>
      <c r="F7" s="439"/>
      <c r="G7" s="439"/>
      <c r="H7" s="439"/>
      <c r="I7" s="439"/>
      <c r="J7" s="439"/>
      <c r="K7" s="439"/>
      <c r="L7" s="439"/>
      <c r="M7" s="439"/>
      <c r="N7" s="439"/>
      <c r="O7" s="439"/>
      <c r="P7" s="439"/>
      <c r="Q7" s="439"/>
      <c r="R7" s="439"/>
      <c r="S7" s="439"/>
      <c r="T7" s="439"/>
      <c r="U7" s="439"/>
      <c r="V7" s="439"/>
      <c r="W7" s="439"/>
      <c r="X7" s="439"/>
      <c r="Y7" s="439"/>
      <c r="Z7" s="439"/>
      <c r="AA7" s="439"/>
      <c r="AB7" s="439"/>
      <c r="AC7" s="439"/>
      <c r="AD7" s="439"/>
      <c r="AE7" s="439"/>
      <c r="AF7" s="439"/>
      <c r="AG7" s="439"/>
      <c r="AH7" s="439"/>
      <c r="AI7" s="439"/>
    </row>
    <row r="8" spans="2:35" ht="35.450000000000003" customHeight="1" x14ac:dyDescent="0.15">
      <c r="B8" s="437"/>
      <c r="C8" s="439"/>
      <c r="D8" s="439"/>
      <c r="E8" s="439"/>
      <c r="F8" s="439"/>
      <c r="G8" s="439"/>
      <c r="H8" s="439"/>
      <c r="I8" s="439"/>
      <c r="J8" s="439"/>
      <c r="K8" s="439"/>
      <c r="L8" s="439"/>
      <c r="M8" s="439"/>
      <c r="N8" s="439"/>
      <c r="O8" s="439"/>
      <c r="P8" s="439"/>
      <c r="Q8" s="439"/>
      <c r="R8" s="439"/>
      <c r="S8" s="439"/>
      <c r="T8" s="439"/>
      <c r="U8" s="439"/>
      <c r="V8" s="439"/>
      <c r="W8" s="439"/>
      <c r="X8" s="439"/>
      <c r="Y8" s="439"/>
      <c r="Z8" s="439"/>
      <c r="AA8" s="439"/>
      <c r="AB8" s="439"/>
      <c r="AC8" s="439"/>
      <c r="AD8" s="439"/>
      <c r="AE8" s="439"/>
      <c r="AF8" s="439"/>
      <c r="AG8" s="439"/>
      <c r="AH8" s="439"/>
      <c r="AI8" s="439"/>
    </row>
    <row r="9" spans="2:35" ht="35.450000000000003" customHeight="1" x14ac:dyDescent="0.15">
      <c r="B9" s="437"/>
      <c r="C9" s="439"/>
      <c r="D9" s="439"/>
      <c r="E9" s="439"/>
      <c r="F9" s="439"/>
      <c r="G9" s="439"/>
      <c r="H9" s="439"/>
      <c r="I9" s="439"/>
      <c r="J9" s="439"/>
      <c r="K9" s="439"/>
      <c r="L9" s="439"/>
      <c r="M9" s="439"/>
      <c r="N9" s="439"/>
      <c r="O9" s="439"/>
      <c r="P9" s="439"/>
      <c r="Q9" s="439"/>
      <c r="R9" s="439"/>
      <c r="S9" s="439"/>
      <c r="T9" s="439"/>
      <c r="U9" s="439"/>
      <c r="V9" s="439"/>
      <c r="W9" s="439"/>
      <c r="X9" s="439"/>
      <c r="Y9" s="439"/>
      <c r="Z9" s="439"/>
      <c r="AA9" s="439"/>
      <c r="AB9" s="439"/>
      <c r="AC9" s="439"/>
      <c r="AD9" s="439"/>
      <c r="AE9" s="439"/>
      <c r="AF9" s="439"/>
      <c r="AG9" s="439"/>
      <c r="AH9" s="439"/>
      <c r="AI9" s="439"/>
    </row>
    <row r="10" spans="2:35" ht="35.450000000000003" customHeight="1" x14ac:dyDescent="0.15">
      <c r="B10" s="437"/>
      <c r="C10" s="439"/>
      <c r="D10" s="439"/>
      <c r="E10" s="439"/>
      <c r="F10" s="439"/>
      <c r="G10" s="439"/>
      <c r="H10" s="439"/>
      <c r="I10" s="439"/>
      <c r="J10" s="439"/>
      <c r="K10" s="439"/>
      <c r="L10" s="439"/>
      <c r="M10" s="439"/>
      <c r="N10" s="439"/>
      <c r="O10" s="439"/>
      <c r="P10" s="439"/>
      <c r="Q10" s="439"/>
      <c r="R10" s="439"/>
      <c r="S10" s="439"/>
      <c r="T10" s="439"/>
      <c r="U10" s="439"/>
      <c r="V10" s="439"/>
      <c r="W10" s="439"/>
      <c r="X10" s="439"/>
      <c r="Y10" s="439"/>
      <c r="Z10" s="439"/>
      <c r="AA10" s="439"/>
      <c r="AB10" s="439"/>
      <c r="AC10" s="439"/>
      <c r="AD10" s="439"/>
      <c r="AE10" s="439"/>
      <c r="AF10" s="439"/>
      <c r="AG10" s="439"/>
      <c r="AH10" s="439"/>
      <c r="AI10" s="439"/>
    </row>
    <row r="11" spans="2:35" ht="35.450000000000003" customHeight="1" x14ac:dyDescent="0.15">
      <c r="B11" s="437"/>
      <c r="C11" s="439"/>
      <c r="D11" s="439"/>
      <c r="E11" s="439"/>
      <c r="F11" s="439"/>
      <c r="G11" s="439"/>
      <c r="H11" s="439"/>
      <c r="I11" s="439"/>
      <c r="J11" s="439"/>
      <c r="K11" s="439"/>
      <c r="L11" s="439"/>
      <c r="M11" s="439"/>
      <c r="N11" s="439"/>
      <c r="O11" s="439"/>
      <c r="P11" s="439"/>
      <c r="Q11" s="439"/>
      <c r="R11" s="439"/>
      <c r="S11" s="439"/>
      <c r="T11" s="439"/>
      <c r="U11" s="439"/>
      <c r="V11" s="439"/>
      <c r="W11" s="439"/>
      <c r="X11" s="439"/>
      <c r="Y11" s="439"/>
      <c r="Z11" s="439"/>
      <c r="AA11" s="439"/>
      <c r="AB11" s="439"/>
      <c r="AC11" s="439"/>
      <c r="AD11" s="439"/>
      <c r="AE11" s="439"/>
      <c r="AF11" s="439"/>
      <c r="AG11" s="439"/>
      <c r="AH11" s="439"/>
      <c r="AI11" s="439"/>
    </row>
    <row r="12" spans="2:35" ht="35.450000000000003" customHeight="1" x14ac:dyDescent="0.15">
      <c r="B12" s="437"/>
      <c r="C12" s="439"/>
      <c r="D12" s="439"/>
      <c r="E12" s="439"/>
      <c r="F12" s="439"/>
      <c r="G12" s="439"/>
      <c r="H12" s="439"/>
      <c r="I12" s="439"/>
      <c r="J12" s="439"/>
      <c r="K12" s="439"/>
      <c r="L12" s="439"/>
      <c r="M12" s="439"/>
      <c r="N12" s="439"/>
      <c r="O12" s="439"/>
      <c r="P12" s="439"/>
      <c r="Q12" s="439"/>
      <c r="R12" s="439"/>
      <c r="S12" s="439"/>
      <c r="T12" s="439"/>
      <c r="U12" s="439"/>
      <c r="V12" s="439"/>
      <c r="W12" s="439"/>
      <c r="X12" s="439"/>
      <c r="Y12" s="439"/>
      <c r="Z12" s="439"/>
      <c r="AA12" s="439"/>
      <c r="AB12" s="439"/>
      <c r="AC12" s="439"/>
      <c r="AD12" s="439"/>
      <c r="AE12" s="439"/>
      <c r="AF12" s="439"/>
      <c r="AG12" s="439"/>
      <c r="AH12" s="439"/>
      <c r="AI12" s="439"/>
    </row>
    <row r="13" spans="2:35" ht="35.450000000000003" customHeight="1" x14ac:dyDescent="0.15">
      <c r="B13" s="437"/>
      <c r="C13" s="439"/>
      <c r="D13" s="439"/>
      <c r="E13" s="439"/>
      <c r="F13" s="439"/>
      <c r="G13" s="439"/>
      <c r="H13" s="439"/>
      <c r="I13" s="439"/>
      <c r="J13" s="439"/>
      <c r="K13" s="439"/>
      <c r="L13" s="439"/>
      <c r="M13" s="439"/>
      <c r="N13" s="439"/>
      <c r="O13" s="439"/>
      <c r="P13" s="439"/>
      <c r="Q13" s="439"/>
      <c r="R13" s="439"/>
      <c r="S13" s="439"/>
      <c r="T13" s="439"/>
      <c r="U13" s="439"/>
      <c r="V13" s="439"/>
      <c r="W13" s="439"/>
      <c r="X13" s="439"/>
      <c r="Y13" s="439"/>
      <c r="Z13" s="439"/>
      <c r="AA13" s="439"/>
      <c r="AB13" s="439"/>
      <c r="AC13" s="439"/>
      <c r="AD13" s="439"/>
      <c r="AE13" s="439"/>
      <c r="AF13" s="439"/>
      <c r="AG13" s="439"/>
      <c r="AH13" s="439"/>
      <c r="AI13" s="439"/>
    </row>
    <row r="14" spans="2:35" ht="35.450000000000003" customHeight="1" x14ac:dyDescent="0.15">
      <c r="B14" s="437"/>
      <c r="C14" s="439"/>
      <c r="D14" s="439"/>
      <c r="E14" s="439"/>
      <c r="F14" s="439"/>
      <c r="G14" s="439"/>
      <c r="H14" s="439"/>
      <c r="I14" s="439"/>
      <c r="J14" s="439"/>
      <c r="K14" s="439"/>
      <c r="L14" s="439"/>
      <c r="M14" s="439"/>
      <c r="N14" s="439"/>
      <c r="O14" s="439"/>
      <c r="P14" s="439"/>
      <c r="Q14" s="439"/>
      <c r="R14" s="439"/>
      <c r="S14" s="439"/>
      <c r="T14" s="439"/>
      <c r="U14" s="439"/>
      <c r="V14" s="439"/>
      <c r="W14" s="439"/>
      <c r="X14" s="439"/>
      <c r="Y14" s="439"/>
      <c r="Z14" s="439"/>
      <c r="AA14" s="439"/>
      <c r="AB14" s="439"/>
      <c r="AC14" s="439"/>
      <c r="AD14" s="439"/>
      <c r="AE14" s="439"/>
      <c r="AF14" s="439"/>
      <c r="AG14" s="439"/>
      <c r="AH14" s="439"/>
      <c r="AI14" s="439"/>
    </row>
    <row r="15" spans="2:35" ht="35.450000000000003" customHeight="1" x14ac:dyDescent="0.15">
      <c r="B15" s="437"/>
      <c r="C15" s="439"/>
      <c r="D15" s="439"/>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39"/>
      <c r="AG15" s="439"/>
      <c r="AH15" s="439"/>
      <c r="AI15" s="439"/>
    </row>
    <row r="16" spans="2:35" ht="35.450000000000003" customHeight="1" x14ac:dyDescent="0.15">
      <c r="B16" s="437"/>
      <c r="C16" s="439"/>
      <c r="D16" s="439"/>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row>
    <row r="17" spans="2:35" ht="35.450000000000003" customHeight="1" x14ac:dyDescent="0.15">
      <c r="B17" s="437"/>
      <c r="C17" s="439"/>
      <c r="D17" s="439"/>
      <c r="E17" s="439"/>
      <c r="F17" s="439"/>
      <c r="G17" s="439"/>
      <c r="H17" s="439"/>
      <c r="I17" s="439"/>
      <c r="J17" s="439"/>
      <c r="K17" s="439"/>
      <c r="L17" s="439"/>
      <c r="M17" s="439"/>
      <c r="N17" s="439"/>
      <c r="O17" s="439"/>
      <c r="P17" s="439"/>
      <c r="Q17" s="439"/>
      <c r="R17" s="439"/>
      <c r="S17" s="439"/>
      <c r="T17" s="439"/>
      <c r="U17" s="439"/>
      <c r="V17" s="439"/>
      <c r="W17" s="439"/>
      <c r="X17" s="439"/>
      <c r="Y17" s="439"/>
      <c r="Z17" s="439"/>
      <c r="AA17" s="439"/>
      <c r="AB17" s="439"/>
      <c r="AC17" s="439"/>
      <c r="AD17" s="439"/>
      <c r="AE17" s="439"/>
      <c r="AF17" s="439"/>
      <c r="AG17" s="439"/>
      <c r="AH17" s="439"/>
      <c r="AI17" s="439"/>
    </row>
    <row r="18" spans="2:35" ht="53.25" customHeight="1" x14ac:dyDescent="0.15">
      <c r="B18" s="437"/>
      <c r="C18" s="439"/>
      <c r="D18" s="439"/>
      <c r="E18" s="439"/>
      <c r="F18" s="439"/>
      <c r="G18" s="439"/>
      <c r="H18" s="439"/>
      <c r="I18" s="439"/>
      <c r="J18" s="439"/>
      <c r="K18" s="439"/>
      <c r="L18" s="439"/>
      <c r="M18" s="439"/>
      <c r="N18" s="439"/>
      <c r="O18" s="439"/>
      <c r="P18" s="439"/>
      <c r="Q18" s="439"/>
      <c r="R18" s="439"/>
      <c r="S18" s="439"/>
      <c r="T18" s="439"/>
      <c r="U18" s="439"/>
      <c r="V18" s="439"/>
      <c r="W18" s="439"/>
      <c r="X18" s="439"/>
      <c r="Y18" s="439"/>
      <c r="Z18" s="439"/>
      <c r="AA18" s="439"/>
      <c r="AB18" s="439"/>
      <c r="AC18" s="439"/>
      <c r="AD18" s="439"/>
      <c r="AE18" s="439"/>
      <c r="AF18" s="439"/>
      <c r="AG18" s="439"/>
      <c r="AH18" s="439"/>
      <c r="AI18" s="439"/>
    </row>
    <row r="19" spans="2:35" ht="15" customHeight="1" x14ac:dyDescent="0.15">
      <c r="B19" s="34"/>
      <c r="C19" s="34"/>
      <c r="D19" s="3"/>
    </row>
    <row r="20" spans="2:35" s="35" customFormat="1" ht="24.95" customHeight="1" x14ac:dyDescent="0.15">
      <c r="B20" s="451" t="s">
        <v>321</v>
      </c>
      <c r="C20" s="451"/>
      <c r="D20" s="451"/>
      <c r="E20" s="451"/>
      <c r="F20" s="451"/>
      <c r="G20" s="451"/>
      <c r="H20" s="451"/>
      <c r="I20" s="451"/>
      <c r="J20" s="451"/>
      <c r="K20" s="451"/>
      <c r="L20" s="451"/>
      <c r="M20" s="451"/>
      <c r="N20" s="451"/>
      <c r="O20" s="451"/>
      <c r="P20" s="451"/>
      <c r="Q20" s="451"/>
      <c r="R20" s="451"/>
      <c r="S20" s="451"/>
      <c r="T20" s="451"/>
      <c r="U20" s="451"/>
      <c r="V20" s="451"/>
      <c r="W20" s="451"/>
      <c r="X20" s="451"/>
      <c r="Y20" s="451"/>
      <c r="Z20" s="451"/>
      <c r="AA20" s="451"/>
      <c r="AB20" s="451"/>
      <c r="AC20" s="451"/>
      <c r="AD20" s="451"/>
      <c r="AE20" s="451"/>
      <c r="AF20" s="451"/>
      <c r="AG20" s="451"/>
      <c r="AH20" s="451"/>
      <c r="AI20" s="451"/>
    </row>
    <row r="21" spans="2:35" ht="20.100000000000001" customHeight="1" x14ac:dyDescent="0.15">
      <c r="B21" s="324" t="s">
        <v>27</v>
      </c>
      <c r="C21" s="334"/>
      <c r="D21" s="335"/>
      <c r="E21" s="452" t="s">
        <v>616</v>
      </c>
      <c r="F21" s="453"/>
      <c r="G21" s="453"/>
      <c r="H21" s="453"/>
      <c r="I21" s="454"/>
      <c r="J21" s="455" t="s">
        <v>28</v>
      </c>
      <c r="K21" s="455"/>
      <c r="L21" s="455"/>
      <c r="M21" s="456" t="s">
        <v>620</v>
      </c>
      <c r="N21" s="456"/>
      <c r="O21" s="456"/>
      <c r="P21" s="456"/>
      <c r="Q21" s="456"/>
      <c r="R21" s="456"/>
      <c r="S21" s="253" t="s">
        <v>162</v>
      </c>
      <c r="T21" s="254"/>
      <c r="U21" s="254"/>
      <c r="V21" s="255"/>
      <c r="W21" s="308" t="s">
        <v>624</v>
      </c>
      <c r="X21" s="440"/>
      <c r="Y21" s="440"/>
      <c r="Z21" s="440"/>
      <c r="AA21" s="440"/>
      <c r="AB21" s="441"/>
      <c r="AC21" s="445" t="s">
        <v>193</v>
      </c>
      <c r="AD21" s="446"/>
      <c r="AE21" s="447"/>
      <c r="AF21" s="457">
        <v>44681</v>
      </c>
      <c r="AG21" s="458"/>
      <c r="AH21" s="458"/>
      <c r="AI21" s="459"/>
    </row>
    <row r="22" spans="2:35" ht="20.100000000000001" customHeight="1" x14ac:dyDescent="0.15">
      <c r="B22" s="272" t="s">
        <v>0</v>
      </c>
      <c r="C22" s="273"/>
      <c r="D22" s="274"/>
      <c r="E22" s="463" t="s">
        <v>618</v>
      </c>
      <c r="F22" s="464"/>
      <c r="G22" s="464"/>
      <c r="H22" s="464"/>
      <c r="I22" s="465"/>
      <c r="J22" s="466" t="s">
        <v>1</v>
      </c>
      <c r="K22" s="466"/>
      <c r="L22" s="466"/>
      <c r="M22" s="456" t="s">
        <v>622</v>
      </c>
      <c r="N22" s="456"/>
      <c r="O22" s="456"/>
      <c r="P22" s="456"/>
      <c r="Q22" s="456"/>
      <c r="R22" s="456"/>
      <c r="S22" s="256"/>
      <c r="T22" s="257"/>
      <c r="U22" s="257"/>
      <c r="V22" s="258"/>
      <c r="W22" s="442"/>
      <c r="X22" s="443"/>
      <c r="Y22" s="443"/>
      <c r="Z22" s="443"/>
      <c r="AA22" s="443"/>
      <c r="AB22" s="444"/>
      <c r="AC22" s="448"/>
      <c r="AD22" s="449"/>
      <c r="AE22" s="450"/>
      <c r="AF22" s="460"/>
      <c r="AG22" s="461"/>
      <c r="AH22" s="461"/>
      <c r="AI22" s="462"/>
    </row>
    <row r="23" spans="2:35" ht="26.25" customHeight="1" x14ac:dyDescent="0.15">
      <c r="B23" s="436" t="s">
        <v>192</v>
      </c>
      <c r="C23" s="438"/>
      <c r="D23" s="438"/>
      <c r="E23" s="438"/>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438"/>
    </row>
    <row r="24" spans="2:35" ht="35.450000000000003" customHeight="1" x14ac:dyDescent="0.15">
      <c r="B24" s="437"/>
      <c r="C24" s="439"/>
      <c r="D24" s="439"/>
      <c r="E24" s="439"/>
      <c r="F24" s="439"/>
      <c r="G24" s="439"/>
      <c r="H24" s="439"/>
      <c r="I24" s="439"/>
      <c r="J24" s="439"/>
      <c r="K24" s="439"/>
      <c r="L24" s="439"/>
      <c r="M24" s="439"/>
      <c r="N24" s="439"/>
      <c r="O24" s="439"/>
      <c r="P24" s="439"/>
      <c r="Q24" s="439"/>
      <c r="R24" s="439"/>
      <c r="S24" s="439"/>
      <c r="T24" s="439"/>
      <c r="U24" s="439"/>
      <c r="V24" s="439"/>
      <c r="W24" s="439"/>
      <c r="X24" s="439"/>
      <c r="Y24" s="439"/>
      <c r="Z24" s="439"/>
      <c r="AA24" s="439"/>
      <c r="AB24" s="439"/>
      <c r="AC24" s="439"/>
      <c r="AD24" s="439"/>
      <c r="AE24" s="439"/>
      <c r="AF24" s="439"/>
      <c r="AG24" s="439"/>
      <c r="AH24" s="439"/>
      <c r="AI24" s="439"/>
    </row>
    <row r="25" spans="2:35" ht="35.450000000000003" customHeight="1" x14ac:dyDescent="0.15">
      <c r="B25" s="437"/>
      <c r="C25" s="439"/>
      <c r="D25" s="439"/>
      <c r="E25" s="439"/>
      <c r="F25" s="439"/>
      <c r="G25" s="439"/>
      <c r="H25" s="439"/>
      <c r="I25" s="439"/>
      <c r="J25" s="439"/>
      <c r="K25" s="439"/>
      <c r="L25" s="439"/>
      <c r="M25" s="439"/>
      <c r="N25" s="439"/>
      <c r="O25" s="439"/>
      <c r="P25" s="439"/>
      <c r="Q25" s="439"/>
      <c r="R25" s="439"/>
      <c r="S25" s="439"/>
      <c r="T25" s="439"/>
      <c r="U25" s="439"/>
      <c r="V25" s="439"/>
      <c r="W25" s="439"/>
      <c r="X25" s="439"/>
      <c r="Y25" s="439"/>
      <c r="Z25" s="439"/>
      <c r="AA25" s="439"/>
      <c r="AB25" s="439"/>
      <c r="AC25" s="439"/>
      <c r="AD25" s="439"/>
      <c r="AE25" s="439"/>
      <c r="AF25" s="439"/>
      <c r="AG25" s="439"/>
      <c r="AH25" s="439"/>
      <c r="AI25" s="439"/>
    </row>
    <row r="26" spans="2:35" ht="35.450000000000003" customHeight="1" x14ac:dyDescent="0.15">
      <c r="B26" s="437"/>
      <c r="C26" s="439"/>
      <c r="D26" s="439"/>
      <c r="E26" s="439"/>
      <c r="F26" s="439"/>
      <c r="G26" s="439"/>
      <c r="H26" s="439"/>
      <c r="I26" s="439"/>
      <c r="J26" s="439"/>
      <c r="K26" s="439"/>
      <c r="L26" s="439"/>
      <c r="M26" s="439"/>
      <c r="N26" s="439"/>
      <c r="O26" s="439"/>
      <c r="P26" s="439"/>
      <c r="Q26" s="439"/>
      <c r="R26" s="439"/>
      <c r="S26" s="439"/>
      <c r="T26" s="439"/>
      <c r="U26" s="439"/>
      <c r="V26" s="439"/>
      <c r="W26" s="439"/>
      <c r="X26" s="439"/>
      <c r="Y26" s="439"/>
      <c r="Z26" s="439"/>
      <c r="AA26" s="439"/>
      <c r="AB26" s="439"/>
      <c r="AC26" s="439"/>
      <c r="AD26" s="439"/>
      <c r="AE26" s="439"/>
      <c r="AF26" s="439"/>
      <c r="AG26" s="439"/>
      <c r="AH26" s="439"/>
      <c r="AI26" s="439"/>
    </row>
    <row r="27" spans="2:35" ht="35.450000000000003" customHeight="1" x14ac:dyDescent="0.15">
      <c r="B27" s="437"/>
      <c r="C27" s="439"/>
      <c r="D27" s="439"/>
      <c r="E27" s="439"/>
      <c r="F27" s="439"/>
      <c r="G27" s="439"/>
      <c r="H27" s="439"/>
      <c r="I27" s="439"/>
      <c r="J27" s="439"/>
      <c r="K27" s="439"/>
      <c r="L27" s="439"/>
      <c r="M27" s="439"/>
      <c r="N27" s="439"/>
      <c r="O27" s="439"/>
      <c r="P27" s="439"/>
      <c r="Q27" s="439"/>
      <c r="R27" s="439"/>
      <c r="S27" s="439"/>
      <c r="T27" s="439"/>
      <c r="U27" s="439"/>
      <c r="V27" s="439"/>
      <c r="W27" s="439"/>
      <c r="X27" s="439"/>
      <c r="Y27" s="439"/>
      <c r="Z27" s="439"/>
      <c r="AA27" s="439"/>
      <c r="AB27" s="439"/>
      <c r="AC27" s="439"/>
      <c r="AD27" s="439"/>
      <c r="AE27" s="439"/>
      <c r="AF27" s="439"/>
      <c r="AG27" s="439"/>
      <c r="AH27" s="439"/>
      <c r="AI27" s="439"/>
    </row>
    <row r="28" spans="2:35" ht="35.450000000000003" customHeight="1" x14ac:dyDescent="0.15">
      <c r="B28" s="437"/>
      <c r="C28" s="439"/>
      <c r="D28" s="439"/>
      <c r="E28" s="439"/>
      <c r="F28" s="439"/>
      <c r="G28" s="439"/>
      <c r="H28" s="439"/>
      <c r="I28" s="439"/>
      <c r="J28" s="439"/>
      <c r="K28" s="439"/>
      <c r="L28" s="439"/>
      <c r="M28" s="439"/>
      <c r="N28" s="439"/>
      <c r="O28" s="439"/>
      <c r="P28" s="439"/>
      <c r="Q28" s="439"/>
      <c r="R28" s="439"/>
      <c r="S28" s="439"/>
      <c r="T28" s="439"/>
      <c r="U28" s="439"/>
      <c r="V28" s="439"/>
      <c r="W28" s="439"/>
      <c r="X28" s="439"/>
      <c r="Y28" s="439"/>
      <c r="Z28" s="439"/>
      <c r="AA28" s="439"/>
      <c r="AB28" s="439"/>
      <c r="AC28" s="439"/>
      <c r="AD28" s="439"/>
      <c r="AE28" s="439"/>
      <c r="AF28" s="439"/>
      <c r="AG28" s="439"/>
      <c r="AH28" s="439"/>
      <c r="AI28" s="439"/>
    </row>
    <row r="29" spans="2:35" ht="35.450000000000003" customHeight="1" x14ac:dyDescent="0.15">
      <c r="B29" s="437"/>
      <c r="C29" s="439"/>
      <c r="D29" s="439"/>
      <c r="E29" s="439"/>
      <c r="F29" s="439"/>
      <c r="G29" s="439"/>
      <c r="H29" s="439"/>
      <c r="I29" s="439"/>
      <c r="J29" s="439"/>
      <c r="K29" s="439"/>
      <c r="L29" s="439"/>
      <c r="M29" s="439"/>
      <c r="N29" s="439"/>
      <c r="O29" s="439"/>
      <c r="P29" s="439"/>
      <c r="Q29" s="439"/>
      <c r="R29" s="439"/>
      <c r="S29" s="439"/>
      <c r="T29" s="439"/>
      <c r="U29" s="439"/>
      <c r="V29" s="439"/>
      <c r="W29" s="439"/>
      <c r="X29" s="439"/>
      <c r="Y29" s="439"/>
      <c r="Z29" s="439"/>
      <c r="AA29" s="439"/>
      <c r="AB29" s="439"/>
      <c r="AC29" s="439"/>
      <c r="AD29" s="439"/>
      <c r="AE29" s="439"/>
      <c r="AF29" s="439"/>
      <c r="AG29" s="439"/>
      <c r="AH29" s="439"/>
      <c r="AI29" s="439"/>
    </row>
    <row r="30" spans="2:35" ht="35.450000000000003" customHeight="1" x14ac:dyDescent="0.15">
      <c r="B30" s="437"/>
      <c r="C30" s="439"/>
      <c r="D30" s="439"/>
      <c r="E30" s="439"/>
      <c r="F30" s="439"/>
      <c r="G30" s="439"/>
      <c r="H30" s="439"/>
      <c r="I30" s="439"/>
      <c r="J30" s="439"/>
      <c r="K30" s="439"/>
      <c r="L30" s="439"/>
      <c r="M30" s="439"/>
      <c r="N30" s="439"/>
      <c r="O30" s="439"/>
      <c r="P30" s="439"/>
      <c r="Q30" s="439"/>
      <c r="R30" s="439"/>
      <c r="S30" s="439"/>
      <c r="T30" s="439"/>
      <c r="U30" s="439"/>
      <c r="V30" s="439"/>
      <c r="W30" s="439"/>
      <c r="X30" s="439"/>
      <c r="Y30" s="439"/>
      <c r="Z30" s="439"/>
      <c r="AA30" s="439"/>
      <c r="AB30" s="439"/>
      <c r="AC30" s="439"/>
      <c r="AD30" s="439"/>
      <c r="AE30" s="439"/>
      <c r="AF30" s="439"/>
      <c r="AG30" s="439"/>
      <c r="AH30" s="439"/>
      <c r="AI30" s="439"/>
    </row>
    <row r="31" spans="2:35" ht="35.450000000000003" customHeight="1" x14ac:dyDescent="0.15">
      <c r="B31" s="437"/>
      <c r="C31" s="439"/>
      <c r="D31" s="439"/>
      <c r="E31" s="439"/>
      <c r="F31" s="439"/>
      <c r="G31" s="439"/>
      <c r="H31" s="439"/>
      <c r="I31" s="439"/>
      <c r="J31" s="439"/>
      <c r="K31" s="439"/>
      <c r="L31" s="439"/>
      <c r="M31" s="439"/>
      <c r="N31" s="439"/>
      <c r="O31" s="439"/>
      <c r="P31" s="439"/>
      <c r="Q31" s="439"/>
      <c r="R31" s="439"/>
      <c r="S31" s="439"/>
      <c r="T31" s="439"/>
      <c r="U31" s="439"/>
      <c r="V31" s="439"/>
      <c r="W31" s="439"/>
      <c r="X31" s="439"/>
      <c r="Y31" s="439"/>
      <c r="Z31" s="439"/>
      <c r="AA31" s="439"/>
      <c r="AB31" s="439"/>
      <c r="AC31" s="439"/>
      <c r="AD31" s="439"/>
      <c r="AE31" s="439"/>
      <c r="AF31" s="439"/>
      <c r="AG31" s="439"/>
      <c r="AH31" s="439"/>
      <c r="AI31" s="439"/>
    </row>
    <row r="32" spans="2:35" ht="35.450000000000003" customHeight="1" x14ac:dyDescent="0.15">
      <c r="B32" s="437"/>
      <c r="C32" s="439"/>
      <c r="D32" s="439"/>
      <c r="E32" s="439"/>
      <c r="F32" s="439"/>
      <c r="G32" s="439"/>
      <c r="H32" s="439"/>
      <c r="I32" s="439"/>
      <c r="J32" s="439"/>
      <c r="K32" s="439"/>
      <c r="L32" s="439"/>
      <c r="M32" s="439"/>
      <c r="N32" s="439"/>
      <c r="O32" s="439"/>
      <c r="P32" s="439"/>
      <c r="Q32" s="439"/>
      <c r="R32" s="439"/>
      <c r="S32" s="439"/>
      <c r="T32" s="439"/>
      <c r="U32" s="439"/>
      <c r="V32" s="439"/>
      <c r="W32" s="439"/>
      <c r="X32" s="439"/>
      <c r="Y32" s="439"/>
      <c r="Z32" s="439"/>
      <c r="AA32" s="439"/>
      <c r="AB32" s="439"/>
      <c r="AC32" s="439"/>
      <c r="AD32" s="439"/>
      <c r="AE32" s="439"/>
      <c r="AF32" s="439"/>
      <c r="AG32" s="439"/>
      <c r="AH32" s="439"/>
      <c r="AI32" s="439"/>
    </row>
    <row r="33" spans="2:35" ht="35.450000000000003" customHeight="1" x14ac:dyDescent="0.15">
      <c r="B33" s="437"/>
      <c r="C33" s="439"/>
      <c r="D33" s="439"/>
      <c r="E33" s="439"/>
      <c r="F33" s="439"/>
      <c r="G33" s="439"/>
      <c r="H33" s="439"/>
      <c r="I33" s="439"/>
      <c r="J33" s="439"/>
      <c r="K33" s="439"/>
      <c r="L33" s="439"/>
      <c r="M33" s="439"/>
      <c r="N33" s="439"/>
      <c r="O33" s="439"/>
      <c r="P33" s="439"/>
      <c r="Q33" s="439"/>
      <c r="R33" s="439"/>
      <c r="S33" s="439"/>
      <c r="T33" s="439"/>
      <c r="U33" s="439"/>
      <c r="V33" s="439"/>
      <c r="W33" s="439"/>
      <c r="X33" s="439"/>
      <c r="Y33" s="439"/>
      <c r="Z33" s="439"/>
      <c r="AA33" s="439"/>
      <c r="AB33" s="439"/>
      <c r="AC33" s="439"/>
      <c r="AD33" s="439"/>
      <c r="AE33" s="439"/>
      <c r="AF33" s="439"/>
      <c r="AG33" s="439"/>
      <c r="AH33" s="439"/>
      <c r="AI33" s="439"/>
    </row>
    <row r="34" spans="2:35" ht="35.450000000000003" customHeight="1" x14ac:dyDescent="0.15">
      <c r="B34" s="437"/>
      <c r="C34" s="439"/>
      <c r="D34" s="439"/>
      <c r="E34" s="439"/>
      <c r="F34" s="439"/>
      <c r="G34" s="439"/>
      <c r="H34" s="439"/>
      <c r="I34" s="439"/>
      <c r="J34" s="439"/>
      <c r="K34" s="439"/>
      <c r="L34" s="439"/>
      <c r="M34" s="439"/>
      <c r="N34" s="439"/>
      <c r="O34" s="439"/>
      <c r="P34" s="439"/>
      <c r="Q34" s="439"/>
      <c r="R34" s="439"/>
      <c r="S34" s="439"/>
      <c r="T34" s="439"/>
      <c r="U34" s="439"/>
      <c r="V34" s="439"/>
      <c r="W34" s="439"/>
      <c r="X34" s="439"/>
      <c r="Y34" s="439"/>
      <c r="Z34" s="439"/>
      <c r="AA34" s="439"/>
      <c r="AB34" s="439"/>
      <c r="AC34" s="439"/>
      <c r="AD34" s="439"/>
      <c r="AE34" s="439"/>
      <c r="AF34" s="439"/>
      <c r="AG34" s="439"/>
      <c r="AH34" s="439"/>
      <c r="AI34" s="439"/>
    </row>
    <row r="35" spans="2:35" ht="53.25" customHeight="1" x14ac:dyDescent="0.15">
      <c r="B35" s="437"/>
      <c r="C35" s="439"/>
      <c r="D35" s="439"/>
      <c r="E35" s="439"/>
      <c r="F35" s="439"/>
      <c r="G35" s="439"/>
      <c r="H35" s="439"/>
      <c r="I35" s="439"/>
      <c r="J35" s="439"/>
      <c r="K35" s="439"/>
      <c r="L35" s="439"/>
      <c r="M35" s="439"/>
      <c r="N35" s="439"/>
      <c r="O35" s="439"/>
      <c r="P35" s="439"/>
      <c r="Q35" s="439"/>
      <c r="R35" s="439"/>
      <c r="S35" s="439"/>
      <c r="T35" s="439"/>
      <c r="U35" s="439"/>
      <c r="V35" s="439"/>
      <c r="W35" s="439"/>
      <c r="X35" s="439"/>
      <c r="Y35" s="439"/>
      <c r="Z35" s="439"/>
      <c r="AA35" s="439"/>
      <c r="AB35" s="439"/>
      <c r="AC35" s="439"/>
      <c r="AD35" s="439"/>
      <c r="AE35" s="439"/>
      <c r="AF35" s="439"/>
      <c r="AG35" s="439"/>
      <c r="AH35" s="439"/>
      <c r="AI35" s="439"/>
    </row>
    <row r="36" spans="2:35" ht="15" customHeight="1" x14ac:dyDescent="0.15">
      <c r="B36" s="34"/>
      <c r="C36" s="34"/>
      <c r="D36" s="3"/>
    </row>
    <row r="37" spans="2:35" s="35" customFormat="1" ht="24.95" customHeight="1" x14ac:dyDescent="0.15">
      <c r="B37" s="451" t="s">
        <v>321</v>
      </c>
      <c r="C37" s="451"/>
      <c r="D37" s="451"/>
      <c r="E37" s="451"/>
      <c r="F37" s="451"/>
      <c r="G37" s="451"/>
      <c r="H37" s="451"/>
      <c r="I37" s="451"/>
      <c r="J37" s="451"/>
      <c r="K37" s="451"/>
      <c r="L37" s="451"/>
      <c r="M37" s="451"/>
      <c r="N37" s="451"/>
      <c r="O37" s="451"/>
      <c r="P37" s="451"/>
      <c r="Q37" s="451"/>
      <c r="R37" s="451"/>
      <c r="S37" s="451"/>
      <c r="T37" s="451"/>
      <c r="U37" s="451"/>
      <c r="V37" s="451"/>
      <c r="W37" s="451"/>
      <c r="X37" s="451"/>
      <c r="Y37" s="451"/>
      <c r="Z37" s="451"/>
      <c r="AA37" s="451"/>
      <c r="AB37" s="451"/>
      <c r="AC37" s="451"/>
      <c r="AD37" s="451"/>
      <c r="AE37" s="451"/>
      <c r="AF37" s="451"/>
      <c r="AG37" s="451"/>
      <c r="AH37" s="451"/>
      <c r="AI37" s="451"/>
    </row>
    <row r="38" spans="2:35" ht="20.100000000000001" customHeight="1" x14ac:dyDescent="0.15">
      <c r="B38" s="324" t="s">
        <v>27</v>
      </c>
      <c r="C38" s="334"/>
      <c r="D38" s="335"/>
      <c r="E38" s="452" t="s">
        <v>616</v>
      </c>
      <c r="F38" s="453"/>
      <c r="G38" s="453"/>
      <c r="H38" s="453"/>
      <c r="I38" s="454"/>
      <c r="J38" s="455" t="s">
        <v>28</v>
      </c>
      <c r="K38" s="455"/>
      <c r="L38" s="455"/>
      <c r="M38" s="456" t="s">
        <v>620</v>
      </c>
      <c r="N38" s="456"/>
      <c r="O38" s="456"/>
      <c r="P38" s="456"/>
      <c r="Q38" s="456"/>
      <c r="R38" s="456"/>
      <c r="S38" s="253" t="s">
        <v>162</v>
      </c>
      <c r="T38" s="254"/>
      <c r="U38" s="254"/>
      <c r="V38" s="255"/>
      <c r="W38" s="308" t="s">
        <v>624</v>
      </c>
      <c r="X38" s="440"/>
      <c r="Y38" s="440"/>
      <c r="Z38" s="440"/>
      <c r="AA38" s="440"/>
      <c r="AB38" s="441"/>
      <c r="AC38" s="445" t="s">
        <v>193</v>
      </c>
      <c r="AD38" s="446"/>
      <c r="AE38" s="447"/>
      <c r="AF38" s="457">
        <v>44681</v>
      </c>
      <c r="AG38" s="458"/>
      <c r="AH38" s="458"/>
      <c r="AI38" s="459"/>
    </row>
    <row r="39" spans="2:35" ht="20.100000000000001" customHeight="1" x14ac:dyDescent="0.15">
      <c r="B39" s="272" t="s">
        <v>0</v>
      </c>
      <c r="C39" s="273"/>
      <c r="D39" s="274"/>
      <c r="E39" s="463" t="s">
        <v>618</v>
      </c>
      <c r="F39" s="464"/>
      <c r="G39" s="464"/>
      <c r="H39" s="464"/>
      <c r="I39" s="465"/>
      <c r="J39" s="466" t="s">
        <v>1</v>
      </c>
      <c r="K39" s="466"/>
      <c r="L39" s="466"/>
      <c r="M39" s="456" t="s">
        <v>622</v>
      </c>
      <c r="N39" s="456"/>
      <c r="O39" s="456"/>
      <c r="P39" s="456"/>
      <c r="Q39" s="456"/>
      <c r="R39" s="456"/>
      <c r="S39" s="256"/>
      <c r="T39" s="257"/>
      <c r="U39" s="257"/>
      <c r="V39" s="258"/>
      <c r="W39" s="442"/>
      <c r="X39" s="443"/>
      <c r="Y39" s="443"/>
      <c r="Z39" s="443"/>
      <c r="AA39" s="443"/>
      <c r="AB39" s="444"/>
      <c r="AC39" s="448"/>
      <c r="AD39" s="449"/>
      <c r="AE39" s="450"/>
      <c r="AF39" s="460"/>
      <c r="AG39" s="461"/>
      <c r="AH39" s="461"/>
      <c r="AI39" s="462"/>
    </row>
    <row r="40" spans="2:35" ht="26.25" customHeight="1" x14ac:dyDescent="0.15">
      <c r="B40" s="436" t="s">
        <v>192</v>
      </c>
      <c r="C40" s="438"/>
      <c r="D40" s="438"/>
      <c r="E40" s="438"/>
      <c r="F40" s="438"/>
      <c r="G40" s="438"/>
      <c r="H40" s="438"/>
      <c r="I40" s="438"/>
      <c r="J40" s="438"/>
      <c r="K40" s="438"/>
      <c r="L40" s="438"/>
      <c r="M40" s="438"/>
      <c r="N40" s="438"/>
      <c r="O40" s="438"/>
      <c r="P40" s="438"/>
      <c r="Q40" s="438"/>
      <c r="R40" s="438"/>
      <c r="S40" s="438"/>
      <c r="T40" s="438"/>
      <c r="U40" s="438"/>
      <c r="V40" s="438"/>
      <c r="W40" s="438"/>
      <c r="X40" s="438"/>
      <c r="Y40" s="438"/>
      <c r="Z40" s="438"/>
      <c r="AA40" s="438"/>
      <c r="AB40" s="438"/>
      <c r="AC40" s="438"/>
      <c r="AD40" s="438"/>
      <c r="AE40" s="438"/>
      <c r="AF40" s="438"/>
      <c r="AG40" s="438"/>
      <c r="AH40" s="438"/>
      <c r="AI40" s="438"/>
    </row>
    <row r="41" spans="2:35" ht="35.450000000000003" customHeight="1" x14ac:dyDescent="0.15">
      <c r="B41" s="437"/>
      <c r="C41" s="439"/>
      <c r="D41" s="439"/>
      <c r="E41" s="439"/>
      <c r="F41" s="439"/>
      <c r="G41" s="439"/>
      <c r="H41" s="439"/>
      <c r="I41" s="439"/>
      <c r="J41" s="439"/>
      <c r="K41" s="439"/>
      <c r="L41" s="439"/>
      <c r="M41" s="439"/>
      <c r="N41" s="439"/>
      <c r="O41" s="439"/>
      <c r="P41" s="439"/>
      <c r="Q41" s="439"/>
      <c r="R41" s="439"/>
      <c r="S41" s="439"/>
      <c r="T41" s="439"/>
      <c r="U41" s="439"/>
      <c r="V41" s="439"/>
      <c r="W41" s="439"/>
      <c r="X41" s="439"/>
      <c r="Y41" s="439"/>
      <c r="Z41" s="439"/>
      <c r="AA41" s="439"/>
      <c r="AB41" s="439"/>
      <c r="AC41" s="439"/>
      <c r="AD41" s="439"/>
      <c r="AE41" s="439"/>
      <c r="AF41" s="439"/>
      <c r="AG41" s="439"/>
      <c r="AH41" s="439"/>
      <c r="AI41" s="439"/>
    </row>
    <row r="42" spans="2:35" ht="35.450000000000003" customHeight="1" x14ac:dyDescent="0.15">
      <c r="B42" s="437"/>
      <c r="C42" s="439"/>
      <c r="D42" s="439"/>
      <c r="E42" s="439"/>
      <c r="F42" s="439"/>
      <c r="G42" s="439"/>
      <c r="H42" s="439"/>
      <c r="I42" s="439"/>
      <c r="J42" s="439"/>
      <c r="K42" s="439"/>
      <c r="L42" s="439"/>
      <c r="M42" s="439"/>
      <c r="N42" s="439"/>
      <c r="O42" s="439"/>
      <c r="P42" s="439"/>
      <c r="Q42" s="439"/>
      <c r="R42" s="439"/>
      <c r="S42" s="439"/>
      <c r="T42" s="439"/>
      <c r="U42" s="439"/>
      <c r="V42" s="439"/>
      <c r="W42" s="439"/>
      <c r="X42" s="439"/>
      <c r="Y42" s="439"/>
      <c r="Z42" s="439"/>
      <c r="AA42" s="439"/>
      <c r="AB42" s="439"/>
      <c r="AC42" s="439"/>
      <c r="AD42" s="439"/>
      <c r="AE42" s="439"/>
      <c r="AF42" s="439"/>
      <c r="AG42" s="439"/>
      <c r="AH42" s="439"/>
      <c r="AI42" s="439"/>
    </row>
    <row r="43" spans="2:35" ht="35.450000000000003" customHeight="1" x14ac:dyDescent="0.15">
      <c r="B43" s="437"/>
      <c r="C43" s="439"/>
      <c r="D43" s="439"/>
      <c r="E43" s="439"/>
      <c r="F43" s="439"/>
      <c r="G43" s="439"/>
      <c r="H43" s="439"/>
      <c r="I43" s="439"/>
      <c r="J43" s="439"/>
      <c r="K43" s="439"/>
      <c r="L43" s="439"/>
      <c r="M43" s="439"/>
      <c r="N43" s="439"/>
      <c r="O43" s="439"/>
      <c r="P43" s="439"/>
      <c r="Q43" s="439"/>
      <c r="R43" s="439"/>
      <c r="S43" s="439"/>
      <c r="T43" s="439"/>
      <c r="U43" s="439"/>
      <c r="V43" s="439"/>
      <c r="W43" s="439"/>
      <c r="X43" s="439"/>
      <c r="Y43" s="439"/>
      <c r="Z43" s="439"/>
      <c r="AA43" s="439"/>
      <c r="AB43" s="439"/>
      <c r="AC43" s="439"/>
      <c r="AD43" s="439"/>
      <c r="AE43" s="439"/>
      <c r="AF43" s="439"/>
      <c r="AG43" s="439"/>
      <c r="AH43" s="439"/>
      <c r="AI43" s="439"/>
    </row>
    <row r="44" spans="2:35" ht="35.450000000000003" customHeight="1" x14ac:dyDescent="0.15">
      <c r="B44" s="437"/>
      <c r="C44" s="439"/>
      <c r="D44" s="439"/>
      <c r="E44" s="439"/>
      <c r="F44" s="439"/>
      <c r="G44" s="439"/>
      <c r="H44" s="439"/>
      <c r="I44" s="439"/>
      <c r="J44" s="439"/>
      <c r="K44" s="439"/>
      <c r="L44" s="439"/>
      <c r="M44" s="439"/>
      <c r="N44" s="439"/>
      <c r="O44" s="439"/>
      <c r="P44" s="439"/>
      <c r="Q44" s="439"/>
      <c r="R44" s="439"/>
      <c r="S44" s="439"/>
      <c r="T44" s="439"/>
      <c r="U44" s="439"/>
      <c r="V44" s="439"/>
      <c r="W44" s="439"/>
      <c r="X44" s="439"/>
      <c r="Y44" s="439"/>
      <c r="Z44" s="439"/>
      <c r="AA44" s="439"/>
      <c r="AB44" s="439"/>
      <c r="AC44" s="439"/>
      <c r="AD44" s="439"/>
      <c r="AE44" s="439"/>
      <c r="AF44" s="439"/>
      <c r="AG44" s="439"/>
      <c r="AH44" s="439"/>
      <c r="AI44" s="439"/>
    </row>
    <row r="45" spans="2:35" ht="35.450000000000003" customHeight="1" x14ac:dyDescent="0.15">
      <c r="B45" s="437"/>
      <c r="C45" s="439"/>
      <c r="D45" s="439"/>
      <c r="E45" s="439"/>
      <c r="F45" s="439"/>
      <c r="G45" s="439"/>
      <c r="H45" s="439"/>
      <c r="I45" s="439"/>
      <c r="J45" s="439"/>
      <c r="K45" s="439"/>
      <c r="L45" s="439"/>
      <c r="M45" s="439"/>
      <c r="N45" s="439"/>
      <c r="O45" s="439"/>
      <c r="P45" s="439"/>
      <c r="Q45" s="439"/>
      <c r="R45" s="439"/>
      <c r="S45" s="439"/>
      <c r="T45" s="439"/>
      <c r="U45" s="439"/>
      <c r="V45" s="439"/>
      <c r="W45" s="439"/>
      <c r="X45" s="439"/>
      <c r="Y45" s="439"/>
      <c r="Z45" s="439"/>
      <c r="AA45" s="439"/>
      <c r="AB45" s="439"/>
      <c r="AC45" s="439"/>
      <c r="AD45" s="439"/>
      <c r="AE45" s="439"/>
      <c r="AF45" s="439"/>
      <c r="AG45" s="439"/>
      <c r="AH45" s="439"/>
      <c r="AI45" s="439"/>
    </row>
    <row r="46" spans="2:35" ht="35.450000000000003" customHeight="1" x14ac:dyDescent="0.15">
      <c r="B46" s="437"/>
      <c r="C46" s="439"/>
      <c r="D46" s="439"/>
      <c r="E46" s="439"/>
      <c r="F46" s="439"/>
      <c r="G46" s="439"/>
      <c r="H46" s="439"/>
      <c r="I46" s="439"/>
      <c r="J46" s="439"/>
      <c r="K46" s="439"/>
      <c r="L46" s="439"/>
      <c r="M46" s="439"/>
      <c r="N46" s="439"/>
      <c r="O46" s="439"/>
      <c r="P46" s="439"/>
      <c r="Q46" s="439"/>
      <c r="R46" s="439"/>
      <c r="S46" s="439"/>
      <c r="T46" s="439"/>
      <c r="U46" s="439"/>
      <c r="V46" s="439"/>
      <c r="W46" s="439"/>
      <c r="X46" s="439"/>
      <c r="Y46" s="439"/>
      <c r="Z46" s="439"/>
      <c r="AA46" s="439"/>
      <c r="AB46" s="439"/>
      <c r="AC46" s="439"/>
      <c r="AD46" s="439"/>
      <c r="AE46" s="439"/>
      <c r="AF46" s="439"/>
      <c r="AG46" s="439"/>
      <c r="AH46" s="439"/>
      <c r="AI46" s="439"/>
    </row>
    <row r="47" spans="2:35" ht="35.450000000000003" customHeight="1" x14ac:dyDescent="0.15">
      <c r="B47" s="437"/>
      <c r="C47" s="439"/>
      <c r="D47" s="439"/>
      <c r="E47" s="439"/>
      <c r="F47" s="439"/>
      <c r="G47" s="439"/>
      <c r="H47" s="439"/>
      <c r="I47" s="439"/>
      <c r="J47" s="439"/>
      <c r="K47" s="439"/>
      <c r="L47" s="439"/>
      <c r="M47" s="439"/>
      <c r="N47" s="439"/>
      <c r="O47" s="439"/>
      <c r="P47" s="439"/>
      <c r="Q47" s="439"/>
      <c r="R47" s="439"/>
      <c r="S47" s="439"/>
      <c r="T47" s="439"/>
      <c r="U47" s="439"/>
      <c r="V47" s="439"/>
      <c r="W47" s="439"/>
      <c r="X47" s="439"/>
      <c r="Y47" s="439"/>
      <c r="Z47" s="439"/>
      <c r="AA47" s="439"/>
      <c r="AB47" s="439"/>
      <c r="AC47" s="439"/>
      <c r="AD47" s="439"/>
      <c r="AE47" s="439"/>
      <c r="AF47" s="439"/>
      <c r="AG47" s="439"/>
      <c r="AH47" s="439"/>
      <c r="AI47" s="439"/>
    </row>
    <row r="48" spans="2:35" ht="35.450000000000003" customHeight="1" x14ac:dyDescent="0.15">
      <c r="B48" s="437"/>
      <c r="C48" s="439"/>
      <c r="D48" s="439"/>
      <c r="E48" s="439"/>
      <c r="F48" s="439"/>
      <c r="G48" s="439"/>
      <c r="H48" s="439"/>
      <c r="I48" s="439"/>
      <c r="J48" s="439"/>
      <c r="K48" s="439"/>
      <c r="L48" s="439"/>
      <c r="M48" s="439"/>
      <c r="N48" s="439"/>
      <c r="O48" s="439"/>
      <c r="P48" s="439"/>
      <c r="Q48" s="439"/>
      <c r="R48" s="439"/>
      <c r="S48" s="439"/>
      <c r="T48" s="439"/>
      <c r="U48" s="439"/>
      <c r="V48" s="439"/>
      <c r="W48" s="439"/>
      <c r="X48" s="439"/>
      <c r="Y48" s="439"/>
      <c r="Z48" s="439"/>
      <c r="AA48" s="439"/>
      <c r="AB48" s="439"/>
      <c r="AC48" s="439"/>
      <c r="AD48" s="439"/>
      <c r="AE48" s="439"/>
      <c r="AF48" s="439"/>
      <c r="AG48" s="439"/>
      <c r="AH48" s="439"/>
      <c r="AI48" s="439"/>
    </row>
    <row r="49" spans="2:35" ht="35.450000000000003" customHeight="1" x14ac:dyDescent="0.15">
      <c r="B49" s="437"/>
      <c r="C49" s="439"/>
      <c r="D49" s="439"/>
      <c r="E49" s="439"/>
      <c r="F49" s="439"/>
      <c r="G49" s="439"/>
      <c r="H49" s="439"/>
      <c r="I49" s="439"/>
      <c r="J49" s="439"/>
      <c r="K49" s="439"/>
      <c r="L49" s="439"/>
      <c r="M49" s="439"/>
      <c r="N49" s="439"/>
      <c r="O49" s="439"/>
      <c r="P49" s="439"/>
      <c r="Q49" s="439"/>
      <c r="R49" s="439"/>
      <c r="S49" s="439"/>
      <c r="T49" s="439"/>
      <c r="U49" s="439"/>
      <c r="V49" s="439"/>
      <c r="W49" s="439"/>
      <c r="X49" s="439"/>
      <c r="Y49" s="439"/>
      <c r="Z49" s="439"/>
      <c r="AA49" s="439"/>
      <c r="AB49" s="439"/>
      <c r="AC49" s="439"/>
      <c r="AD49" s="439"/>
      <c r="AE49" s="439"/>
      <c r="AF49" s="439"/>
      <c r="AG49" s="439"/>
      <c r="AH49" s="439"/>
      <c r="AI49" s="439"/>
    </row>
    <row r="50" spans="2:35" ht="35.450000000000003" customHeight="1" x14ac:dyDescent="0.15">
      <c r="B50" s="437"/>
      <c r="C50" s="439"/>
      <c r="D50" s="439"/>
      <c r="E50" s="439"/>
      <c r="F50" s="439"/>
      <c r="G50" s="439"/>
      <c r="H50" s="439"/>
      <c r="I50" s="439"/>
      <c r="J50" s="439"/>
      <c r="K50" s="439"/>
      <c r="L50" s="439"/>
      <c r="M50" s="439"/>
      <c r="N50" s="439"/>
      <c r="O50" s="439"/>
      <c r="P50" s="439"/>
      <c r="Q50" s="439"/>
      <c r="R50" s="439"/>
      <c r="S50" s="439"/>
      <c r="T50" s="439"/>
      <c r="U50" s="439"/>
      <c r="V50" s="439"/>
      <c r="W50" s="439"/>
      <c r="X50" s="439"/>
      <c r="Y50" s="439"/>
      <c r="Z50" s="439"/>
      <c r="AA50" s="439"/>
      <c r="AB50" s="439"/>
      <c r="AC50" s="439"/>
      <c r="AD50" s="439"/>
      <c r="AE50" s="439"/>
      <c r="AF50" s="439"/>
      <c r="AG50" s="439"/>
      <c r="AH50" s="439"/>
      <c r="AI50" s="439"/>
    </row>
    <row r="51" spans="2:35" ht="35.450000000000003" customHeight="1" x14ac:dyDescent="0.15">
      <c r="B51" s="437"/>
      <c r="C51" s="439"/>
      <c r="D51" s="439"/>
      <c r="E51" s="439"/>
      <c r="F51" s="439"/>
      <c r="G51" s="439"/>
      <c r="H51" s="439"/>
      <c r="I51" s="439"/>
      <c r="J51" s="439"/>
      <c r="K51" s="439"/>
      <c r="L51" s="439"/>
      <c r="M51" s="439"/>
      <c r="N51" s="439"/>
      <c r="O51" s="439"/>
      <c r="P51" s="439"/>
      <c r="Q51" s="439"/>
      <c r="R51" s="439"/>
      <c r="S51" s="439"/>
      <c r="T51" s="439"/>
      <c r="U51" s="439"/>
      <c r="V51" s="439"/>
      <c r="W51" s="439"/>
      <c r="X51" s="439"/>
      <c r="Y51" s="439"/>
      <c r="Z51" s="439"/>
      <c r="AA51" s="439"/>
      <c r="AB51" s="439"/>
      <c r="AC51" s="439"/>
      <c r="AD51" s="439"/>
      <c r="AE51" s="439"/>
      <c r="AF51" s="439"/>
      <c r="AG51" s="439"/>
      <c r="AH51" s="439"/>
      <c r="AI51" s="439"/>
    </row>
    <row r="52" spans="2:35" ht="53.25" customHeight="1" x14ac:dyDescent="0.15">
      <c r="B52" s="437"/>
      <c r="C52" s="439"/>
      <c r="D52" s="439"/>
      <c r="E52" s="439"/>
      <c r="F52" s="439"/>
      <c r="G52" s="439"/>
      <c r="H52" s="439"/>
      <c r="I52" s="439"/>
      <c r="J52" s="439"/>
      <c r="K52" s="439"/>
      <c r="L52" s="439"/>
      <c r="M52" s="439"/>
      <c r="N52" s="439"/>
      <c r="O52" s="439"/>
      <c r="P52" s="439"/>
      <c r="Q52" s="439"/>
      <c r="R52" s="439"/>
      <c r="S52" s="439"/>
      <c r="T52" s="439"/>
      <c r="U52" s="439"/>
      <c r="V52" s="439"/>
      <c r="W52" s="439"/>
      <c r="X52" s="439"/>
      <c r="Y52" s="439"/>
      <c r="Z52" s="439"/>
      <c r="AA52" s="439"/>
      <c r="AB52" s="439"/>
      <c r="AC52" s="439"/>
      <c r="AD52" s="439"/>
      <c r="AE52" s="439"/>
      <c r="AF52" s="439"/>
      <c r="AG52" s="439"/>
      <c r="AH52" s="439"/>
      <c r="AI52" s="439"/>
    </row>
    <row r="53" spans="2:35" ht="15" customHeight="1" x14ac:dyDescent="0.15">
      <c r="B53" s="34"/>
      <c r="C53" s="34"/>
      <c r="D53" s="3"/>
    </row>
    <row r="54" spans="2:35" s="35" customFormat="1" ht="24.95" customHeight="1" x14ac:dyDescent="0.15">
      <c r="B54" s="451" t="s">
        <v>321</v>
      </c>
      <c r="C54" s="451"/>
      <c r="D54" s="451"/>
      <c r="E54" s="451"/>
      <c r="F54" s="451"/>
      <c r="G54" s="451"/>
      <c r="H54" s="451"/>
      <c r="I54" s="451"/>
      <c r="J54" s="451"/>
      <c r="K54" s="451"/>
      <c r="L54" s="451"/>
      <c r="M54" s="451"/>
      <c r="N54" s="451"/>
      <c r="O54" s="451"/>
      <c r="P54" s="451"/>
      <c r="Q54" s="451"/>
      <c r="R54" s="451"/>
      <c r="S54" s="451"/>
      <c r="T54" s="451"/>
      <c r="U54" s="451"/>
      <c r="V54" s="451"/>
      <c r="W54" s="451"/>
      <c r="X54" s="451"/>
      <c r="Y54" s="451"/>
      <c r="Z54" s="451"/>
      <c r="AA54" s="451"/>
      <c r="AB54" s="451"/>
      <c r="AC54" s="451"/>
      <c r="AD54" s="451"/>
      <c r="AE54" s="451"/>
      <c r="AF54" s="451"/>
      <c r="AG54" s="451"/>
      <c r="AH54" s="451"/>
      <c r="AI54" s="451"/>
    </row>
    <row r="55" spans="2:35" ht="20.100000000000001" customHeight="1" x14ac:dyDescent="0.15">
      <c r="B55" s="324" t="s">
        <v>27</v>
      </c>
      <c r="C55" s="334"/>
      <c r="D55" s="335"/>
      <c r="E55" s="452" t="s">
        <v>616</v>
      </c>
      <c r="F55" s="453"/>
      <c r="G55" s="453"/>
      <c r="H55" s="453"/>
      <c r="I55" s="454"/>
      <c r="J55" s="455" t="s">
        <v>28</v>
      </c>
      <c r="K55" s="455"/>
      <c r="L55" s="455"/>
      <c r="M55" s="456" t="s">
        <v>620</v>
      </c>
      <c r="N55" s="456"/>
      <c r="O55" s="456"/>
      <c r="P55" s="456"/>
      <c r="Q55" s="456"/>
      <c r="R55" s="456"/>
      <c r="S55" s="253" t="s">
        <v>162</v>
      </c>
      <c r="T55" s="254"/>
      <c r="U55" s="254"/>
      <c r="V55" s="255"/>
      <c r="W55" s="308" t="s">
        <v>624</v>
      </c>
      <c r="X55" s="440"/>
      <c r="Y55" s="440"/>
      <c r="Z55" s="440"/>
      <c r="AA55" s="440"/>
      <c r="AB55" s="441"/>
      <c r="AC55" s="445" t="s">
        <v>193</v>
      </c>
      <c r="AD55" s="446"/>
      <c r="AE55" s="447"/>
      <c r="AF55" s="457">
        <v>44681</v>
      </c>
      <c r="AG55" s="458"/>
      <c r="AH55" s="458"/>
      <c r="AI55" s="459"/>
    </row>
    <row r="56" spans="2:35" ht="20.100000000000001" customHeight="1" x14ac:dyDescent="0.15">
      <c r="B56" s="272" t="s">
        <v>0</v>
      </c>
      <c r="C56" s="273"/>
      <c r="D56" s="274"/>
      <c r="E56" s="463" t="s">
        <v>618</v>
      </c>
      <c r="F56" s="464"/>
      <c r="G56" s="464"/>
      <c r="H56" s="464"/>
      <c r="I56" s="465"/>
      <c r="J56" s="466" t="s">
        <v>1</v>
      </c>
      <c r="K56" s="466"/>
      <c r="L56" s="466"/>
      <c r="M56" s="456" t="s">
        <v>622</v>
      </c>
      <c r="N56" s="456"/>
      <c r="O56" s="456"/>
      <c r="P56" s="456"/>
      <c r="Q56" s="456"/>
      <c r="R56" s="456"/>
      <c r="S56" s="256"/>
      <c r="T56" s="257"/>
      <c r="U56" s="257"/>
      <c r="V56" s="258"/>
      <c r="W56" s="442"/>
      <c r="X56" s="443"/>
      <c r="Y56" s="443"/>
      <c r="Z56" s="443"/>
      <c r="AA56" s="443"/>
      <c r="AB56" s="444"/>
      <c r="AC56" s="448"/>
      <c r="AD56" s="449"/>
      <c r="AE56" s="450"/>
      <c r="AF56" s="460"/>
      <c r="AG56" s="461"/>
      <c r="AH56" s="461"/>
      <c r="AI56" s="462"/>
    </row>
    <row r="57" spans="2:35" ht="26.25" customHeight="1" x14ac:dyDescent="0.15">
      <c r="B57" s="436" t="s">
        <v>192</v>
      </c>
      <c r="C57" s="438"/>
      <c r="D57" s="438"/>
      <c r="E57" s="438"/>
      <c r="F57" s="438"/>
      <c r="G57" s="438"/>
      <c r="H57" s="438"/>
      <c r="I57" s="438"/>
      <c r="J57" s="438"/>
      <c r="K57" s="438"/>
      <c r="L57" s="438"/>
      <c r="M57" s="438"/>
      <c r="N57" s="438"/>
      <c r="O57" s="438"/>
      <c r="P57" s="438"/>
      <c r="Q57" s="438"/>
      <c r="R57" s="438"/>
      <c r="S57" s="438"/>
      <c r="T57" s="438"/>
      <c r="U57" s="438"/>
      <c r="V57" s="438"/>
      <c r="W57" s="438"/>
      <c r="X57" s="438"/>
      <c r="Y57" s="438"/>
      <c r="Z57" s="438"/>
      <c r="AA57" s="438"/>
      <c r="AB57" s="438"/>
      <c r="AC57" s="438"/>
      <c r="AD57" s="438"/>
      <c r="AE57" s="438"/>
      <c r="AF57" s="438"/>
      <c r="AG57" s="438"/>
      <c r="AH57" s="438"/>
      <c r="AI57" s="438"/>
    </row>
    <row r="58" spans="2:35" ht="35.450000000000003" customHeight="1" x14ac:dyDescent="0.15">
      <c r="B58" s="437"/>
      <c r="C58" s="439"/>
      <c r="D58" s="439"/>
      <c r="E58" s="439"/>
      <c r="F58" s="439"/>
      <c r="G58" s="439"/>
      <c r="H58" s="439"/>
      <c r="I58" s="439"/>
      <c r="J58" s="439"/>
      <c r="K58" s="439"/>
      <c r="L58" s="439"/>
      <c r="M58" s="439"/>
      <c r="N58" s="439"/>
      <c r="O58" s="439"/>
      <c r="P58" s="439"/>
      <c r="Q58" s="439"/>
      <c r="R58" s="439"/>
      <c r="S58" s="439"/>
      <c r="T58" s="439"/>
      <c r="U58" s="439"/>
      <c r="V58" s="439"/>
      <c r="W58" s="439"/>
      <c r="X58" s="439"/>
      <c r="Y58" s="439"/>
      <c r="Z58" s="439"/>
      <c r="AA58" s="439"/>
      <c r="AB58" s="439"/>
      <c r="AC58" s="439"/>
      <c r="AD58" s="439"/>
      <c r="AE58" s="439"/>
      <c r="AF58" s="439"/>
      <c r="AG58" s="439"/>
      <c r="AH58" s="439"/>
      <c r="AI58" s="439"/>
    </row>
    <row r="59" spans="2:35" ht="35.450000000000003" customHeight="1" x14ac:dyDescent="0.15">
      <c r="B59" s="437"/>
      <c r="C59" s="439"/>
      <c r="D59" s="439"/>
      <c r="E59" s="439"/>
      <c r="F59" s="439"/>
      <c r="G59" s="439"/>
      <c r="H59" s="439"/>
      <c r="I59" s="439"/>
      <c r="J59" s="439"/>
      <c r="K59" s="439"/>
      <c r="L59" s="439"/>
      <c r="M59" s="439"/>
      <c r="N59" s="439"/>
      <c r="O59" s="439"/>
      <c r="P59" s="439"/>
      <c r="Q59" s="439"/>
      <c r="R59" s="439"/>
      <c r="S59" s="439"/>
      <c r="T59" s="439"/>
      <c r="U59" s="439"/>
      <c r="V59" s="439"/>
      <c r="W59" s="439"/>
      <c r="X59" s="439"/>
      <c r="Y59" s="439"/>
      <c r="Z59" s="439"/>
      <c r="AA59" s="439"/>
      <c r="AB59" s="439"/>
      <c r="AC59" s="439"/>
      <c r="AD59" s="439"/>
      <c r="AE59" s="439"/>
      <c r="AF59" s="439"/>
      <c r="AG59" s="439"/>
      <c r="AH59" s="439"/>
      <c r="AI59" s="439"/>
    </row>
    <row r="60" spans="2:35" ht="35.450000000000003" customHeight="1" x14ac:dyDescent="0.15">
      <c r="B60" s="437"/>
      <c r="C60" s="439"/>
      <c r="D60" s="439"/>
      <c r="E60" s="439"/>
      <c r="F60" s="439"/>
      <c r="G60" s="439"/>
      <c r="H60" s="439"/>
      <c r="I60" s="439"/>
      <c r="J60" s="439"/>
      <c r="K60" s="439"/>
      <c r="L60" s="439"/>
      <c r="M60" s="439"/>
      <c r="N60" s="439"/>
      <c r="O60" s="439"/>
      <c r="P60" s="439"/>
      <c r="Q60" s="439"/>
      <c r="R60" s="439"/>
      <c r="S60" s="439"/>
      <c r="T60" s="439"/>
      <c r="U60" s="439"/>
      <c r="V60" s="439"/>
      <c r="W60" s="439"/>
      <c r="X60" s="439"/>
      <c r="Y60" s="439"/>
      <c r="Z60" s="439"/>
      <c r="AA60" s="439"/>
      <c r="AB60" s="439"/>
      <c r="AC60" s="439"/>
      <c r="AD60" s="439"/>
      <c r="AE60" s="439"/>
      <c r="AF60" s="439"/>
      <c r="AG60" s="439"/>
      <c r="AH60" s="439"/>
      <c r="AI60" s="439"/>
    </row>
    <row r="61" spans="2:35" ht="35.450000000000003" customHeight="1" x14ac:dyDescent="0.15">
      <c r="B61" s="437"/>
      <c r="C61" s="439"/>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row>
    <row r="62" spans="2:35" ht="35.450000000000003" customHeight="1" x14ac:dyDescent="0.15">
      <c r="B62" s="437"/>
      <c r="C62" s="439"/>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row>
    <row r="63" spans="2:35" ht="35.450000000000003" customHeight="1" x14ac:dyDescent="0.15">
      <c r="B63" s="437"/>
      <c r="C63" s="439"/>
      <c r="D63" s="439"/>
      <c r="E63" s="439"/>
      <c r="F63" s="439"/>
      <c r="G63" s="439"/>
      <c r="H63" s="439"/>
      <c r="I63" s="439"/>
      <c r="J63" s="439"/>
      <c r="K63" s="439"/>
      <c r="L63" s="439"/>
      <c r="M63" s="439"/>
      <c r="N63" s="439"/>
      <c r="O63" s="439"/>
      <c r="P63" s="439"/>
      <c r="Q63" s="439"/>
      <c r="R63" s="439"/>
      <c r="S63" s="439"/>
      <c r="T63" s="439"/>
      <c r="U63" s="439"/>
      <c r="V63" s="439"/>
      <c r="W63" s="439"/>
      <c r="X63" s="439"/>
      <c r="Y63" s="439"/>
      <c r="Z63" s="439"/>
      <c r="AA63" s="439"/>
      <c r="AB63" s="439"/>
      <c r="AC63" s="439"/>
      <c r="AD63" s="439"/>
      <c r="AE63" s="439"/>
      <c r="AF63" s="439"/>
      <c r="AG63" s="439"/>
      <c r="AH63" s="439"/>
      <c r="AI63" s="439"/>
    </row>
    <row r="64" spans="2:35" ht="35.450000000000003" customHeight="1" x14ac:dyDescent="0.15">
      <c r="B64" s="437"/>
      <c r="C64" s="439"/>
      <c r="D64" s="439"/>
      <c r="E64" s="439"/>
      <c r="F64" s="439"/>
      <c r="G64" s="439"/>
      <c r="H64" s="439"/>
      <c r="I64" s="439"/>
      <c r="J64" s="439"/>
      <c r="K64" s="439"/>
      <c r="L64" s="439"/>
      <c r="M64" s="439"/>
      <c r="N64" s="439"/>
      <c r="O64" s="439"/>
      <c r="P64" s="439"/>
      <c r="Q64" s="439"/>
      <c r="R64" s="439"/>
      <c r="S64" s="439"/>
      <c r="T64" s="439"/>
      <c r="U64" s="439"/>
      <c r="V64" s="439"/>
      <c r="W64" s="439"/>
      <c r="X64" s="439"/>
      <c r="Y64" s="439"/>
      <c r="Z64" s="439"/>
      <c r="AA64" s="439"/>
      <c r="AB64" s="439"/>
      <c r="AC64" s="439"/>
      <c r="AD64" s="439"/>
      <c r="AE64" s="439"/>
      <c r="AF64" s="439"/>
      <c r="AG64" s="439"/>
      <c r="AH64" s="439"/>
      <c r="AI64" s="439"/>
    </row>
    <row r="65" spans="2:35" ht="35.450000000000003" customHeight="1" x14ac:dyDescent="0.15">
      <c r="B65" s="437"/>
      <c r="C65" s="439"/>
      <c r="D65" s="439"/>
      <c r="E65" s="439"/>
      <c r="F65" s="439"/>
      <c r="G65" s="439"/>
      <c r="H65" s="439"/>
      <c r="I65" s="439"/>
      <c r="J65" s="439"/>
      <c r="K65" s="439"/>
      <c r="L65" s="439"/>
      <c r="M65" s="439"/>
      <c r="N65" s="439"/>
      <c r="O65" s="439"/>
      <c r="P65" s="439"/>
      <c r="Q65" s="439"/>
      <c r="R65" s="439"/>
      <c r="S65" s="439"/>
      <c r="T65" s="439"/>
      <c r="U65" s="439"/>
      <c r="V65" s="439"/>
      <c r="W65" s="439"/>
      <c r="X65" s="439"/>
      <c r="Y65" s="439"/>
      <c r="Z65" s="439"/>
      <c r="AA65" s="439"/>
      <c r="AB65" s="439"/>
      <c r="AC65" s="439"/>
      <c r="AD65" s="439"/>
      <c r="AE65" s="439"/>
      <c r="AF65" s="439"/>
      <c r="AG65" s="439"/>
      <c r="AH65" s="439"/>
      <c r="AI65" s="439"/>
    </row>
    <row r="66" spans="2:35" ht="35.450000000000003" customHeight="1" x14ac:dyDescent="0.15">
      <c r="B66" s="437"/>
      <c r="C66" s="439"/>
      <c r="D66" s="439"/>
      <c r="E66" s="439"/>
      <c r="F66" s="439"/>
      <c r="G66" s="439"/>
      <c r="H66" s="439"/>
      <c r="I66" s="439"/>
      <c r="J66" s="439"/>
      <c r="K66" s="439"/>
      <c r="L66" s="439"/>
      <c r="M66" s="439"/>
      <c r="N66" s="439"/>
      <c r="O66" s="439"/>
      <c r="P66" s="439"/>
      <c r="Q66" s="439"/>
      <c r="R66" s="439"/>
      <c r="S66" s="439"/>
      <c r="T66" s="439"/>
      <c r="U66" s="439"/>
      <c r="V66" s="439"/>
      <c r="W66" s="439"/>
      <c r="X66" s="439"/>
      <c r="Y66" s="439"/>
      <c r="Z66" s="439"/>
      <c r="AA66" s="439"/>
      <c r="AB66" s="439"/>
      <c r="AC66" s="439"/>
      <c r="AD66" s="439"/>
      <c r="AE66" s="439"/>
      <c r="AF66" s="439"/>
      <c r="AG66" s="439"/>
      <c r="AH66" s="439"/>
      <c r="AI66" s="439"/>
    </row>
    <row r="67" spans="2:35" ht="35.450000000000003" customHeight="1" x14ac:dyDescent="0.15">
      <c r="B67" s="437"/>
      <c r="C67" s="439"/>
      <c r="D67" s="439"/>
      <c r="E67" s="439"/>
      <c r="F67" s="439"/>
      <c r="G67" s="439"/>
      <c r="H67" s="439"/>
      <c r="I67" s="439"/>
      <c r="J67" s="439"/>
      <c r="K67" s="439"/>
      <c r="L67" s="439"/>
      <c r="M67" s="439"/>
      <c r="N67" s="439"/>
      <c r="O67" s="439"/>
      <c r="P67" s="439"/>
      <c r="Q67" s="439"/>
      <c r="R67" s="439"/>
      <c r="S67" s="439"/>
      <c r="T67" s="439"/>
      <c r="U67" s="439"/>
      <c r="V67" s="439"/>
      <c r="W67" s="439"/>
      <c r="X67" s="439"/>
      <c r="Y67" s="439"/>
      <c r="Z67" s="439"/>
      <c r="AA67" s="439"/>
      <c r="AB67" s="439"/>
      <c r="AC67" s="439"/>
      <c r="AD67" s="439"/>
      <c r="AE67" s="439"/>
      <c r="AF67" s="439"/>
      <c r="AG67" s="439"/>
      <c r="AH67" s="439"/>
      <c r="AI67" s="439"/>
    </row>
    <row r="68" spans="2:35" ht="35.450000000000003" customHeight="1" x14ac:dyDescent="0.15">
      <c r="B68" s="437"/>
      <c r="C68" s="439"/>
      <c r="D68" s="439"/>
      <c r="E68" s="439"/>
      <c r="F68" s="439"/>
      <c r="G68" s="439"/>
      <c r="H68" s="439"/>
      <c r="I68" s="439"/>
      <c r="J68" s="439"/>
      <c r="K68" s="439"/>
      <c r="L68" s="439"/>
      <c r="M68" s="439"/>
      <c r="N68" s="439"/>
      <c r="O68" s="439"/>
      <c r="P68" s="439"/>
      <c r="Q68" s="439"/>
      <c r="R68" s="439"/>
      <c r="S68" s="439"/>
      <c r="T68" s="439"/>
      <c r="U68" s="439"/>
      <c r="V68" s="439"/>
      <c r="W68" s="439"/>
      <c r="X68" s="439"/>
      <c r="Y68" s="439"/>
      <c r="Z68" s="439"/>
      <c r="AA68" s="439"/>
      <c r="AB68" s="439"/>
      <c r="AC68" s="439"/>
      <c r="AD68" s="439"/>
      <c r="AE68" s="439"/>
      <c r="AF68" s="439"/>
      <c r="AG68" s="439"/>
      <c r="AH68" s="439"/>
      <c r="AI68" s="439"/>
    </row>
    <row r="69" spans="2:35" ht="53.25" customHeight="1" x14ac:dyDescent="0.15">
      <c r="B69" s="437"/>
      <c r="C69" s="439"/>
      <c r="D69" s="439"/>
      <c r="E69" s="439"/>
      <c r="F69" s="439"/>
      <c r="G69" s="439"/>
      <c r="H69" s="439"/>
      <c r="I69" s="439"/>
      <c r="J69" s="439"/>
      <c r="K69" s="439"/>
      <c r="L69" s="439"/>
      <c r="M69" s="439"/>
      <c r="N69" s="439"/>
      <c r="O69" s="439"/>
      <c r="P69" s="439"/>
      <c r="Q69" s="439"/>
      <c r="R69" s="439"/>
      <c r="S69" s="439"/>
      <c r="T69" s="439"/>
      <c r="U69" s="439"/>
      <c r="V69" s="439"/>
      <c r="W69" s="439"/>
      <c r="X69" s="439"/>
      <c r="Y69" s="439"/>
      <c r="Z69" s="439"/>
      <c r="AA69" s="439"/>
      <c r="AB69" s="439"/>
      <c r="AC69" s="439"/>
      <c r="AD69" s="439"/>
      <c r="AE69" s="439"/>
      <c r="AF69" s="439"/>
      <c r="AG69" s="439"/>
      <c r="AH69" s="439"/>
      <c r="AI69" s="439"/>
    </row>
    <row r="70" spans="2:35" ht="15" customHeight="1" x14ac:dyDescent="0.15">
      <c r="B70" s="34"/>
      <c r="C70" s="34"/>
      <c r="D70" s="3"/>
    </row>
    <row r="71" spans="2:35" s="35" customFormat="1" ht="24.95" customHeight="1" x14ac:dyDescent="0.15">
      <c r="B71" s="451" t="s">
        <v>321</v>
      </c>
      <c r="C71" s="451"/>
      <c r="D71" s="451"/>
      <c r="E71" s="451"/>
      <c r="F71" s="451"/>
      <c r="G71" s="451"/>
      <c r="H71" s="451"/>
      <c r="I71" s="451"/>
      <c r="J71" s="451"/>
      <c r="K71" s="451"/>
      <c r="L71" s="451"/>
      <c r="M71" s="451"/>
      <c r="N71" s="451"/>
      <c r="O71" s="451"/>
      <c r="P71" s="451"/>
      <c r="Q71" s="451"/>
      <c r="R71" s="451"/>
      <c r="S71" s="451"/>
      <c r="T71" s="451"/>
      <c r="U71" s="451"/>
      <c r="V71" s="451"/>
      <c r="W71" s="451"/>
      <c r="X71" s="451"/>
      <c r="Y71" s="451"/>
      <c r="Z71" s="451"/>
      <c r="AA71" s="451"/>
      <c r="AB71" s="451"/>
      <c r="AC71" s="451"/>
      <c r="AD71" s="451"/>
      <c r="AE71" s="451"/>
      <c r="AF71" s="451"/>
      <c r="AG71" s="451"/>
      <c r="AH71" s="451"/>
      <c r="AI71" s="451"/>
    </row>
    <row r="72" spans="2:35" ht="20.100000000000001" customHeight="1" x14ac:dyDescent="0.15">
      <c r="B72" s="324" t="s">
        <v>27</v>
      </c>
      <c r="C72" s="334"/>
      <c r="D72" s="335"/>
      <c r="E72" s="452" t="s">
        <v>616</v>
      </c>
      <c r="F72" s="453"/>
      <c r="G72" s="453"/>
      <c r="H72" s="453"/>
      <c r="I72" s="454"/>
      <c r="J72" s="455" t="s">
        <v>28</v>
      </c>
      <c r="K72" s="455"/>
      <c r="L72" s="455"/>
      <c r="M72" s="456" t="s">
        <v>620</v>
      </c>
      <c r="N72" s="456"/>
      <c r="O72" s="456"/>
      <c r="P72" s="456"/>
      <c r="Q72" s="456"/>
      <c r="R72" s="456"/>
      <c r="S72" s="253" t="s">
        <v>162</v>
      </c>
      <c r="T72" s="254"/>
      <c r="U72" s="254"/>
      <c r="V72" s="255"/>
      <c r="W72" s="308" t="s">
        <v>624</v>
      </c>
      <c r="X72" s="440"/>
      <c r="Y72" s="440"/>
      <c r="Z72" s="440"/>
      <c r="AA72" s="440"/>
      <c r="AB72" s="441"/>
      <c r="AC72" s="445" t="s">
        <v>193</v>
      </c>
      <c r="AD72" s="446"/>
      <c r="AE72" s="447"/>
      <c r="AF72" s="457">
        <v>44681</v>
      </c>
      <c r="AG72" s="458"/>
      <c r="AH72" s="458"/>
      <c r="AI72" s="459"/>
    </row>
    <row r="73" spans="2:35" ht="20.100000000000001" customHeight="1" x14ac:dyDescent="0.15">
      <c r="B73" s="272" t="s">
        <v>0</v>
      </c>
      <c r="C73" s="273"/>
      <c r="D73" s="274"/>
      <c r="E73" s="463" t="s">
        <v>618</v>
      </c>
      <c r="F73" s="464"/>
      <c r="G73" s="464"/>
      <c r="H73" s="464"/>
      <c r="I73" s="465"/>
      <c r="J73" s="466" t="s">
        <v>1</v>
      </c>
      <c r="K73" s="466"/>
      <c r="L73" s="466"/>
      <c r="M73" s="456" t="s">
        <v>622</v>
      </c>
      <c r="N73" s="456"/>
      <c r="O73" s="456"/>
      <c r="P73" s="456"/>
      <c r="Q73" s="456"/>
      <c r="R73" s="456"/>
      <c r="S73" s="256"/>
      <c r="T73" s="257"/>
      <c r="U73" s="257"/>
      <c r="V73" s="258"/>
      <c r="W73" s="442"/>
      <c r="X73" s="443"/>
      <c r="Y73" s="443"/>
      <c r="Z73" s="443"/>
      <c r="AA73" s="443"/>
      <c r="AB73" s="444"/>
      <c r="AC73" s="448"/>
      <c r="AD73" s="449"/>
      <c r="AE73" s="450"/>
      <c r="AF73" s="460"/>
      <c r="AG73" s="461"/>
      <c r="AH73" s="461"/>
      <c r="AI73" s="462"/>
    </row>
    <row r="74" spans="2:35" ht="26.25" customHeight="1" x14ac:dyDescent="0.15">
      <c r="B74" s="436" t="s">
        <v>192</v>
      </c>
      <c r="C74" s="438"/>
      <c r="D74" s="438"/>
      <c r="E74" s="438"/>
      <c r="F74" s="438"/>
      <c r="G74" s="438"/>
      <c r="H74" s="438"/>
      <c r="I74" s="438"/>
      <c r="J74" s="438"/>
      <c r="K74" s="438"/>
      <c r="L74" s="438"/>
      <c r="M74" s="438"/>
      <c r="N74" s="438"/>
      <c r="O74" s="438"/>
      <c r="P74" s="438"/>
      <c r="Q74" s="438"/>
      <c r="R74" s="438"/>
      <c r="S74" s="438"/>
      <c r="T74" s="438"/>
      <c r="U74" s="438"/>
      <c r="V74" s="438"/>
      <c r="W74" s="438"/>
      <c r="X74" s="438"/>
      <c r="Y74" s="438"/>
      <c r="Z74" s="438"/>
      <c r="AA74" s="438"/>
      <c r="AB74" s="438"/>
      <c r="AC74" s="438"/>
      <c r="AD74" s="438"/>
      <c r="AE74" s="438"/>
      <c r="AF74" s="438"/>
      <c r="AG74" s="438"/>
      <c r="AH74" s="438"/>
      <c r="AI74" s="438"/>
    </row>
    <row r="75" spans="2:35" ht="35.450000000000003" customHeight="1" x14ac:dyDescent="0.15">
      <c r="B75" s="437"/>
      <c r="C75" s="439"/>
      <c r="D75" s="439"/>
      <c r="E75" s="439"/>
      <c r="F75" s="439"/>
      <c r="G75" s="439"/>
      <c r="H75" s="439"/>
      <c r="I75" s="439"/>
      <c r="J75" s="439"/>
      <c r="K75" s="439"/>
      <c r="L75" s="439"/>
      <c r="M75" s="439"/>
      <c r="N75" s="439"/>
      <c r="O75" s="439"/>
      <c r="P75" s="439"/>
      <c r="Q75" s="439"/>
      <c r="R75" s="439"/>
      <c r="S75" s="439"/>
      <c r="T75" s="439"/>
      <c r="U75" s="439"/>
      <c r="V75" s="439"/>
      <c r="W75" s="439"/>
      <c r="X75" s="439"/>
      <c r="Y75" s="439"/>
      <c r="Z75" s="439"/>
      <c r="AA75" s="439"/>
      <c r="AB75" s="439"/>
      <c r="AC75" s="439"/>
      <c r="AD75" s="439"/>
      <c r="AE75" s="439"/>
      <c r="AF75" s="439"/>
      <c r="AG75" s="439"/>
      <c r="AH75" s="439"/>
      <c r="AI75" s="439"/>
    </row>
    <row r="76" spans="2:35" ht="35.450000000000003" customHeight="1" x14ac:dyDescent="0.15">
      <c r="B76" s="437"/>
      <c r="C76" s="439"/>
      <c r="D76" s="439"/>
      <c r="E76" s="439"/>
      <c r="F76" s="439"/>
      <c r="G76" s="439"/>
      <c r="H76" s="439"/>
      <c r="I76" s="439"/>
      <c r="J76" s="439"/>
      <c r="K76" s="439"/>
      <c r="L76" s="439"/>
      <c r="M76" s="439"/>
      <c r="N76" s="439"/>
      <c r="O76" s="439"/>
      <c r="P76" s="439"/>
      <c r="Q76" s="439"/>
      <c r="R76" s="439"/>
      <c r="S76" s="439"/>
      <c r="T76" s="439"/>
      <c r="U76" s="439"/>
      <c r="V76" s="439"/>
      <c r="W76" s="439"/>
      <c r="X76" s="439"/>
      <c r="Y76" s="439"/>
      <c r="Z76" s="439"/>
      <c r="AA76" s="439"/>
      <c r="AB76" s="439"/>
      <c r="AC76" s="439"/>
      <c r="AD76" s="439"/>
      <c r="AE76" s="439"/>
      <c r="AF76" s="439"/>
      <c r="AG76" s="439"/>
      <c r="AH76" s="439"/>
      <c r="AI76" s="439"/>
    </row>
    <row r="77" spans="2:35" ht="35.450000000000003" customHeight="1" x14ac:dyDescent="0.15">
      <c r="B77" s="437"/>
      <c r="C77" s="439"/>
      <c r="D77" s="439"/>
      <c r="E77" s="439"/>
      <c r="F77" s="439"/>
      <c r="G77" s="439"/>
      <c r="H77" s="439"/>
      <c r="I77" s="439"/>
      <c r="J77" s="439"/>
      <c r="K77" s="439"/>
      <c r="L77" s="439"/>
      <c r="M77" s="439"/>
      <c r="N77" s="439"/>
      <c r="O77" s="439"/>
      <c r="P77" s="439"/>
      <c r="Q77" s="439"/>
      <c r="R77" s="439"/>
      <c r="S77" s="439"/>
      <c r="T77" s="439"/>
      <c r="U77" s="439"/>
      <c r="V77" s="439"/>
      <c r="W77" s="439"/>
      <c r="X77" s="439"/>
      <c r="Y77" s="439"/>
      <c r="Z77" s="439"/>
      <c r="AA77" s="439"/>
      <c r="AB77" s="439"/>
      <c r="AC77" s="439"/>
      <c r="AD77" s="439"/>
      <c r="AE77" s="439"/>
      <c r="AF77" s="439"/>
      <c r="AG77" s="439"/>
      <c r="AH77" s="439"/>
      <c r="AI77" s="439"/>
    </row>
    <row r="78" spans="2:35" ht="35.450000000000003" customHeight="1" x14ac:dyDescent="0.15">
      <c r="B78" s="437"/>
      <c r="C78" s="439"/>
      <c r="D78" s="439"/>
      <c r="E78" s="439"/>
      <c r="F78" s="439"/>
      <c r="G78" s="439"/>
      <c r="H78" s="439"/>
      <c r="I78" s="439"/>
      <c r="J78" s="439"/>
      <c r="K78" s="439"/>
      <c r="L78" s="439"/>
      <c r="M78" s="439"/>
      <c r="N78" s="439"/>
      <c r="O78" s="439"/>
      <c r="P78" s="439"/>
      <c r="Q78" s="439"/>
      <c r="R78" s="439"/>
      <c r="S78" s="439"/>
      <c r="T78" s="439"/>
      <c r="U78" s="439"/>
      <c r="V78" s="439"/>
      <c r="W78" s="439"/>
      <c r="X78" s="439"/>
      <c r="Y78" s="439"/>
      <c r="Z78" s="439"/>
      <c r="AA78" s="439"/>
      <c r="AB78" s="439"/>
      <c r="AC78" s="439"/>
      <c r="AD78" s="439"/>
      <c r="AE78" s="439"/>
      <c r="AF78" s="439"/>
      <c r="AG78" s="439"/>
      <c r="AH78" s="439"/>
      <c r="AI78" s="439"/>
    </row>
    <row r="79" spans="2:35" ht="35.450000000000003" customHeight="1" x14ac:dyDescent="0.15">
      <c r="B79" s="437"/>
      <c r="C79" s="439"/>
      <c r="D79" s="439"/>
      <c r="E79" s="439"/>
      <c r="F79" s="439"/>
      <c r="G79" s="439"/>
      <c r="H79" s="439"/>
      <c r="I79" s="439"/>
      <c r="J79" s="439"/>
      <c r="K79" s="439"/>
      <c r="L79" s="439"/>
      <c r="M79" s="439"/>
      <c r="N79" s="439"/>
      <c r="O79" s="439"/>
      <c r="P79" s="439"/>
      <c r="Q79" s="439"/>
      <c r="R79" s="439"/>
      <c r="S79" s="439"/>
      <c r="T79" s="439"/>
      <c r="U79" s="439"/>
      <c r="V79" s="439"/>
      <c r="W79" s="439"/>
      <c r="X79" s="439"/>
      <c r="Y79" s="439"/>
      <c r="Z79" s="439"/>
      <c r="AA79" s="439"/>
      <c r="AB79" s="439"/>
      <c r="AC79" s="439"/>
      <c r="AD79" s="439"/>
      <c r="AE79" s="439"/>
      <c r="AF79" s="439"/>
      <c r="AG79" s="439"/>
      <c r="AH79" s="439"/>
      <c r="AI79" s="439"/>
    </row>
    <row r="80" spans="2:35" ht="35.450000000000003" customHeight="1" x14ac:dyDescent="0.15">
      <c r="B80" s="437"/>
      <c r="C80" s="439"/>
      <c r="D80" s="439"/>
      <c r="E80" s="439"/>
      <c r="F80" s="439"/>
      <c r="G80" s="439"/>
      <c r="H80" s="439"/>
      <c r="I80" s="439"/>
      <c r="J80" s="439"/>
      <c r="K80" s="439"/>
      <c r="L80" s="439"/>
      <c r="M80" s="439"/>
      <c r="N80" s="439"/>
      <c r="O80" s="439"/>
      <c r="P80" s="439"/>
      <c r="Q80" s="439"/>
      <c r="R80" s="439"/>
      <c r="S80" s="439"/>
      <c r="T80" s="439"/>
      <c r="U80" s="439"/>
      <c r="V80" s="439"/>
      <c r="W80" s="439"/>
      <c r="X80" s="439"/>
      <c r="Y80" s="439"/>
      <c r="Z80" s="439"/>
      <c r="AA80" s="439"/>
      <c r="AB80" s="439"/>
      <c r="AC80" s="439"/>
      <c r="AD80" s="439"/>
      <c r="AE80" s="439"/>
      <c r="AF80" s="439"/>
      <c r="AG80" s="439"/>
      <c r="AH80" s="439"/>
      <c r="AI80" s="439"/>
    </row>
    <row r="81" spans="2:35" ht="35.450000000000003" customHeight="1" x14ac:dyDescent="0.15">
      <c r="B81" s="437"/>
      <c r="C81" s="439"/>
      <c r="D81" s="439"/>
      <c r="E81" s="439"/>
      <c r="F81" s="439"/>
      <c r="G81" s="439"/>
      <c r="H81" s="439"/>
      <c r="I81" s="439"/>
      <c r="J81" s="439"/>
      <c r="K81" s="439"/>
      <c r="L81" s="439"/>
      <c r="M81" s="439"/>
      <c r="N81" s="439"/>
      <c r="O81" s="439"/>
      <c r="P81" s="439"/>
      <c r="Q81" s="439"/>
      <c r="R81" s="439"/>
      <c r="S81" s="439"/>
      <c r="T81" s="439"/>
      <c r="U81" s="439"/>
      <c r="V81" s="439"/>
      <c r="W81" s="439"/>
      <c r="X81" s="439"/>
      <c r="Y81" s="439"/>
      <c r="Z81" s="439"/>
      <c r="AA81" s="439"/>
      <c r="AB81" s="439"/>
      <c r="AC81" s="439"/>
      <c r="AD81" s="439"/>
      <c r="AE81" s="439"/>
      <c r="AF81" s="439"/>
      <c r="AG81" s="439"/>
      <c r="AH81" s="439"/>
      <c r="AI81" s="439"/>
    </row>
    <row r="82" spans="2:35" ht="35.450000000000003" customHeight="1" x14ac:dyDescent="0.15">
      <c r="B82" s="437"/>
      <c r="C82" s="439"/>
      <c r="D82" s="439"/>
      <c r="E82" s="439"/>
      <c r="F82" s="439"/>
      <c r="G82" s="439"/>
      <c r="H82" s="439"/>
      <c r="I82" s="439"/>
      <c r="J82" s="439"/>
      <c r="K82" s="439"/>
      <c r="L82" s="439"/>
      <c r="M82" s="439"/>
      <c r="N82" s="439"/>
      <c r="O82" s="439"/>
      <c r="P82" s="439"/>
      <c r="Q82" s="439"/>
      <c r="R82" s="439"/>
      <c r="S82" s="439"/>
      <c r="T82" s="439"/>
      <c r="U82" s="439"/>
      <c r="V82" s="439"/>
      <c r="W82" s="439"/>
      <c r="X82" s="439"/>
      <c r="Y82" s="439"/>
      <c r="Z82" s="439"/>
      <c r="AA82" s="439"/>
      <c r="AB82" s="439"/>
      <c r="AC82" s="439"/>
      <c r="AD82" s="439"/>
      <c r="AE82" s="439"/>
      <c r="AF82" s="439"/>
      <c r="AG82" s="439"/>
      <c r="AH82" s="439"/>
      <c r="AI82" s="439"/>
    </row>
    <row r="83" spans="2:35" ht="35.450000000000003" customHeight="1" x14ac:dyDescent="0.15">
      <c r="B83" s="437"/>
      <c r="C83" s="439"/>
      <c r="D83" s="439"/>
      <c r="E83" s="439"/>
      <c r="F83" s="439"/>
      <c r="G83" s="439"/>
      <c r="H83" s="439"/>
      <c r="I83" s="439"/>
      <c r="J83" s="439"/>
      <c r="K83" s="439"/>
      <c r="L83" s="439"/>
      <c r="M83" s="439"/>
      <c r="N83" s="439"/>
      <c r="O83" s="439"/>
      <c r="P83" s="439"/>
      <c r="Q83" s="439"/>
      <c r="R83" s="439"/>
      <c r="S83" s="439"/>
      <c r="T83" s="439"/>
      <c r="U83" s="439"/>
      <c r="V83" s="439"/>
      <c r="W83" s="439"/>
      <c r="X83" s="439"/>
      <c r="Y83" s="439"/>
      <c r="Z83" s="439"/>
      <c r="AA83" s="439"/>
      <c r="AB83" s="439"/>
      <c r="AC83" s="439"/>
      <c r="AD83" s="439"/>
      <c r="AE83" s="439"/>
      <c r="AF83" s="439"/>
      <c r="AG83" s="439"/>
      <c r="AH83" s="439"/>
      <c r="AI83" s="439"/>
    </row>
    <row r="84" spans="2:35" ht="35.450000000000003" customHeight="1" x14ac:dyDescent="0.15">
      <c r="B84" s="437"/>
      <c r="C84" s="439"/>
      <c r="D84" s="439"/>
      <c r="E84" s="439"/>
      <c r="F84" s="439"/>
      <c r="G84" s="439"/>
      <c r="H84" s="439"/>
      <c r="I84" s="439"/>
      <c r="J84" s="439"/>
      <c r="K84" s="439"/>
      <c r="L84" s="439"/>
      <c r="M84" s="439"/>
      <c r="N84" s="439"/>
      <c r="O84" s="439"/>
      <c r="P84" s="439"/>
      <c r="Q84" s="439"/>
      <c r="R84" s="439"/>
      <c r="S84" s="439"/>
      <c r="T84" s="439"/>
      <c r="U84" s="439"/>
      <c r="V84" s="439"/>
      <c r="W84" s="439"/>
      <c r="X84" s="439"/>
      <c r="Y84" s="439"/>
      <c r="Z84" s="439"/>
      <c r="AA84" s="439"/>
      <c r="AB84" s="439"/>
      <c r="AC84" s="439"/>
      <c r="AD84" s="439"/>
      <c r="AE84" s="439"/>
      <c r="AF84" s="439"/>
      <c r="AG84" s="439"/>
      <c r="AH84" s="439"/>
      <c r="AI84" s="439"/>
    </row>
    <row r="85" spans="2:35" ht="35.450000000000003" customHeight="1" x14ac:dyDescent="0.15">
      <c r="B85" s="437"/>
      <c r="C85" s="439"/>
      <c r="D85" s="439"/>
      <c r="E85" s="439"/>
      <c r="F85" s="439"/>
      <c r="G85" s="439"/>
      <c r="H85" s="439"/>
      <c r="I85" s="439"/>
      <c r="J85" s="439"/>
      <c r="K85" s="439"/>
      <c r="L85" s="439"/>
      <c r="M85" s="439"/>
      <c r="N85" s="439"/>
      <c r="O85" s="439"/>
      <c r="P85" s="439"/>
      <c r="Q85" s="439"/>
      <c r="R85" s="439"/>
      <c r="S85" s="439"/>
      <c r="T85" s="439"/>
      <c r="U85" s="439"/>
      <c r="V85" s="439"/>
      <c r="W85" s="439"/>
      <c r="X85" s="439"/>
      <c r="Y85" s="439"/>
      <c r="Z85" s="439"/>
      <c r="AA85" s="439"/>
      <c r="AB85" s="439"/>
      <c r="AC85" s="439"/>
      <c r="AD85" s="439"/>
      <c r="AE85" s="439"/>
      <c r="AF85" s="439"/>
      <c r="AG85" s="439"/>
      <c r="AH85" s="439"/>
      <c r="AI85" s="439"/>
    </row>
    <row r="86" spans="2:35" ht="53.25" customHeight="1" x14ac:dyDescent="0.15">
      <c r="B86" s="437"/>
      <c r="C86" s="439"/>
      <c r="D86" s="439"/>
      <c r="E86" s="439"/>
      <c r="F86" s="439"/>
      <c r="G86" s="439"/>
      <c r="H86" s="439"/>
      <c r="I86" s="439"/>
      <c r="J86" s="439"/>
      <c r="K86" s="439"/>
      <c r="L86" s="439"/>
      <c r="M86" s="439"/>
      <c r="N86" s="439"/>
      <c r="O86" s="439"/>
      <c r="P86" s="439"/>
      <c r="Q86" s="439"/>
      <c r="R86" s="439"/>
      <c r="S86" s="439"/>
      <c r="T86" s="439"/>
      <c r="U86" s="439"/>
      <c r="V86" s="439"/>
      <c r="W86" s="439"/>
      <c r="X86" s="439"/>
      <c r="Y86" s="439"/>
      <c r="Z86" s="439"/>
      <c r="AA86" s="439"/>
      <c r="AB86" s="439"/>
      <c r="AC86" s="439"/>
      <c r="AD86" s="439"/>
      <c r="AE86" s="439"/>
      <c r="AF86" s="439"/>
      <c r="AG86" s="439"/>
      <c r="AH86" s="439"/>
      <c r="AI86" s="439"/>
    </row>
    <row r="87" spans="2:35" ht="15" customHeight="1" x14ac:dyDescent="0.15">
      <c r="B87" s="34"/>
      <c r="C87" s="34"/>
      <c r="D87" s="3"/>
    </row>
    <row r="88" spans="2:35" s="35" customFormat="1" ht="24.95" customHeight="1" x14ac:dyDescent="0.15">
      <c r="B88" s="451" t="s">
        <v>321</v>
      </c>
      <c r="C88" s="451"/>
      <c r="D88" s="451"/>
      <c r="E88" s="451"/>
      <c r="F88" s="451"/>
      <c r="G88" s="451"/>
      <c r="H88" s="451"/>
      <c r="I88" s="451"/>
      <c r="J88" s="451"/>
      <c r="K88" s="451"/>
      <c r="L88" s="451"/>
      <c r="M88" s="451"/>
      <c r="N88" s="451"/>
      <c r="O88" s="451"/>
      <c r="P88" s="451"/>
      <c r="Q88" s="451"/>
      <c r="R88" s="451"/>
      <c r="S88" s="451"/>
      <c r="T88" s="451"/>
      <c r="U88" s="451"/>
      <c r="V88" s="451"/>
      <c r="W88" s="451"/>
      <c r="X88" s="451"/>
      <c r="Y88" s="451"/>
      <c r="Z88" s="451"/>
      <c r="AA88" s="451"/>
      <c r="AB88" s="451"/>
      <c r="AC88" s="451"/>
      <c r="AD88" s="451"/>
      <c r="AE88" s="451"/>
      <c r="AF88" s="451"/>
      <c r="AG88" s="451"/>
      <c r="AH88" s="451"/>
      <c r="AI88" s="451"/>
    </row>
    <row r="89" spans="2:35" ht="20.100000000000001" customHeight="1" x14ac:dyDescent="0.15">
      <c r="B89" s="324" t="s">
        <v>27</v>
      </c>
      <c r="C89" s="334"/>
      <c r="D89" s="335"/>
      <c r="E89" s="452" t="s">
        <v>616</v>
      </c>
      <c r="F89" s="453"/>
      <c r="G89" s="453"/>
      <c r="H89" s="453"/>
      <c r="I89" s="454"/>
      <c r="J89" s="455" t="s">
        <v>28</v>
      </c>
      <c r="K89" s="455"/>
      <c r="L89" s="455"/>
      <c r="M89" s="456" t="s">
        <v>620</v>
      </c>
      <c r="N89" s="456"/>
      <c r="O89" s="456"/>
      <c r="P89" s="456"/>
      <c r="Q89" s="456"/>
      <c r="R89" s="456"/>
      <c r="S89" s="253" t="s">
        <v>162</v>
      </c>
      <c r="T89" s="254"/>
      <c r="U89" s="254"/>
      <c r="V89" s="255"/>
      <c r="W89" s="308" t="s">
        <v>624</v>
      </c>
      <c r="X89" s="440"/>
      <c r="Y89" s="440"/>
      <c r="Z89" s="440"/>
      <c r="AA89" s="440"/>
      <c r="AB89" s="441"/>
      <c r="AC89" s="445" t="s">
        <v>193</v>
      </c>
      <c r="AD89" s="446"/>
      <c r="AE89" s="447"/>
      <c r="AF89" s="457">
        <v>44681</v>
      </c>
      <c r="AG89" s="458"/>
      <c r="AH89" s="458"/>
      <c r="AI89" s="459"/>
    </row>
    <row r="90" spans="2:35" ht="20.100000000000001" customHeight="1" x14ac:dyDescent="0.15">
      <c r="B90" s="272" t="s">
        <v>0</v>
      </c>
      <c r="C90" s="273"/>
      <c r="D90" s="274"/>
      <c r="E90" s="463" t="s">
        <v>618</v>
      </c>
      <c r="F90" s="464"/>
      <c r="G90" s="464"/>
      <c r="H90" s="464"/>
      <c r="I90" s="465"/>
      <c r="J90" s="466" t="s">
        <v>1</v>
      </c>
      <c r="K90" s="466"/>
      <c r="L90" s="466"/>
      <c r="M90" s="456" t="s">
        <v>622</v>
      </c>
      <c r="N90" s="456"/>
      <c r="O90" s="456"/>
      <c r="P90" s="456"/>
      <c r="Q90" s="456"/>
      <c r="R90" s="456"/>
      <c r="S90" s="256"/>
      <c r="T90" s="257"/>
      <c r="U90" s="257"/>
      <c r="V90" s="258"/>
      <c r="W90" s="442"/>
      <c r="X90" s="443"/>
      <c r="Y90" s="443"/>
      <c r="Z90" s="443"/>
      <c r="AA90" s="443"/>
      <c r="AB90" s="444"/>
      <c r="AC90" s="448"/>
      <c r="AD90" s="449"/>
      <c r="AE90" s="450"/>
      <c r="AF90" s="460"/>
      <c r="AG90" s="461"/>
      <c r="AH90" s="461"/>
      <c r="AI90" s="462"/>
    </row>
    <row r="91" spans="2:35" ht="26.25" customHeight="1" x14ac:dyDescent="0.15">
      <c r="B91" s="436" t="s">
        <v>192</v>
      </c>
      <c r="C91" s="438"/>
      <c r="D91" s="438"/>
      <c r="E91" s="438"/>
      <c r="F91" s="438"/>
      <c r="G91" s="438"/>
      <c r="H91" s="438"/>
      <c r="I91" s="438"/>
      <c r="J91" s="438"/>
      <c r="K91" s="438"/>
      <c r="L91" s="438"/>
      <c r="M91" s="438"/>
      <c r="N91" s="438"/>
      <c r="O91" s="438"/>
      <c r="P91" s="438"/>
      <c r="Q91" s="438"/>
      <c r="R91" s="438"/>
      <c r="S91" s="438"/>
      <c r="T91" s="438"/>
      <c r="U91" s="438"/>
      <c r="V91" s="438"/>
      <c r="W91" s="438"/>
      <c r="X91" s="438"/>
      <c r="Y91" s="438"/>
      <c r="Z91" s="438"/>
      <c r="AA91" s="438"/>
      <c r="AB91" s="438"/>
      <c r="AC91" s="438"/>
      <c r="AD91" s="438"/>
      <c r="AE91" s="438"/>
      <c r="AF91" s="438"/>
      <c r="AG91" s="438"/>
      <c r="AH91" s="438"/>
      <c r="AI91" s="438"/>
    </row>
    <row r="92" spans="2:35" ht="35.450000000000003" customHeight="1" x14ac:dyDescent="0.15">
      <c r="B92" s="437"/>
      <c r="C92" s="439"/>
      <c r="D92" s="439"/>
      <c r="E92" s="439"/>
      <c r="F92" s="439"/>
      <c r="G92" s="439"/>
      <c r="H92" s="439"/>
      <c r="I92" s="439"/>
      <c r="J92" s="439"/>
      <c r="K92" s="439"/>
      <c r="L92" s="439"/>
      <c r="M92" s="439"/>
      <c r="N92" s="439"/>
      <c r="O92" s="439"/>
      <c r="P92" s="439"/>
      <c r="Q92" s="439"/>
      <c r="R92" s="439"/>
      <c r="S92" s="439"/>
      <c r="T92" s="439"/>
      <c r="U92" s="439"/>
      <c r="V92" s="439"/>
      <c r="W92" s="439"/>
      <c r="X92" s="439"/>
      <c r="Y92" s="439"/>
      <c r="Z92" s="439"/>
      <c r="AA92" s="439"/>
      <c r="AB92" s="439"/>
      <c r="AC92" s="439"/>
      <c r="AD92" s="439"/>
      <c r="AE92" s="439"/>
      <c r="AF92" s="439"/>
      <c r="AG92" s="439"/>
      <c r="AH92" s="439"/>
      <c r="AI92" s="439"/>
    </row>
    <row r="93" spans="2:35" ht="35.450000000000003" customHeight="1" x14ac:dyDescent="0.15">
      <c r="B93" s="437"/>
      <c r="C93" s="439"/>
      <c r="D93" s="439"/>
      <c r="E93" s="439"/>
      <c r="F93" s="439"/>
      <c r="G93" s="439"/>
      <c r="H93" s="439"/>
      <c r="I93" s="439"/>
      <c r="J93" s="439"/>
      <c r="K93" s="439"/>
      <c r="L93" s="439"/>
      <c r="M93" s="439"/>
      <c r="N93" s="439"/>
      <c r="O93" s="439"/>
      <c r="P93" s="439"/>
      <c r="Q93" s="439"/>
      <c r="R93" s="439"/>
      <c r="S93" s="439"/>
      <c r="T93" s="439"/>
      <c r="U93" s="439"/>
      <c r="V93" s="439"/>
      <c r="W93" s="439"/>
      <c r="X93" s="439"/>
      <c r="Y93" s="439"/>
      <c r="Z93" s="439"/>
      <c r="AA93" s="439"/>
      <c r="AB93" s="439"/>
      <c r="AC93" s="439"/>
      <c r="AD93" s="439"/>
      <c r="AE93" s="439"/>
      <c r="AF93" s="439"/>
      <c r="AG93" s="439"/>
      <c r="AH93" s="439"/>
      <c r="AI93" s="439"/>
    </row>
    <row r="94" spans="2:35" ht="35.450000000000003" customHeight="1" x14ac:dyDescent="0.15">
      <c r="B94" s="437"/>
      <c r="C94" s="439"/>
      <c r="D94" s="439"/>
      <c r="E94" s="439"/>
      <c r="F94" s="439"/>
      <c r="G94" s="439"/>
      <c r="H94" s="439"/>
      <c r="I94" s="439"/>
      <c r="J94" s="439"/>
      <c r="K94" s="439"/>
      <c r="L94" s="439"/>
      <c r="M94" s="439"/>
      <c r="N94" s="439"/>
      <c r="O94" s="439"/>
      <c r="P94" s="439"/>
      <c r="Q94" s="439"/>
      <c r="R94" s="439"/>
      <c r="S94" s="439"/>
      <c r="T94" s="439"/>
      <c r="U94" s="439"/>
      <c r="V94" s="439"/>
      <c r="W94" s="439"/>
      <c r="X94" s="439"/>
      <c r="Y94" s="439"/>
      <c r="Z94" s="439"/>
      <c r="AA94" s="439"/>
      <c r="AB94" s="439"/>
      <c r="AC94" s="439"/>
      <c r="AD94" s="439"/>
      <c r="AE94" s="439"/>
      <c r="AF94" s="439"/>
      <c r="AG94" s="439"/>
      <c r="AH94" s="439"/>
      <c r="AI94" s="439"/>
    </row>
    <row r="95" spans="2:35" ht="35.450000000000003" customHeight="1" x14ac:dyDescent="0.15">
      <c r="B95" s="437"/>
      <c r="C95" s="439"/>
      <c r="D95" s="439"/>
      <c r="E95" s="439"/>
      <c r="F95" s="439"/>
      <c r="G95" s="439"/>
      <c r="H95" s="439"/>
      <c r="I95" s="439"/>
      <c r="J95" s="439"/>
      <c r="K95" s="439"/>
      <c r="L95" s="439"/>
      <c r="M95" s="439"/>
      <c r="N95" s="439"/>
      <c r="O95" s="439"/>
      <c r="P95" s="439"/>
      <c r="Q95" s="439"/>
      <c r="R95" s="439"/>
      <c r="S95" s="439"/>
      <c r="T95" s="439"/>
      <c r="U95" s="439"/>
      <c r="V95" s="439"/>
      <c r="W95" s="439"/>
      <c r="X95" s="439"/>
      <c r="Y95" s="439"/>
      <c r="Z95" s="439"/>
      <c r="AA95" s="439"/>
      <c r="AB95" s="439"/>
      <c r="AC95" s="439"/>
      <c r="AD95" s="439"/>
      <c r="AE95" s="439"/>
      <c r="AF95" s="439"/>
      <c r="AG95" s="439"/>
      <c r="AH95" s="439"/>
      <c r="AI95" s="439"/>
    </row>
    <row r="96" spans="2:35" ht="35.450000000000003" customHeight="1" x14ac:dyDescent="0.15">
      <c r="B96" s="437"/>
      <c r="C96" s="439"/>
      <c r="D96" s="439"/>
      <c r="E96" s="439"/>
      <c r="F96" s="439"/>
      <c r="G96" s="439"/>
      <c r="H96" s="439"/>
      <c r="I96" s="439"/>
      <c r="J96" s="439"/>
      <c r="K96" s="439"/>
      <c r="L96" s="439"/>
      <c r="M96" s="439"/>
      <c r="N96" s="439"/>
      <c r="O96" s="439"/>
      <c r="P96" s="439"/>
      <c r="Q96" s="439"/>
      <c r="R96" s="439"/>
      <c r="S96" s="439"/>
      <c r="T96" s="439"/>
      <c r="U96" s="439"/>
      <c r="V96" s="439"/>
      <c r="W96" s="439"/>
      <c r="X96" s="439"/>
      <c r="Y96" s="439"/>
      <c r="Z96" s="439"/>
      <c r="AA96" s="439"/>
      <c r="AB96" s="439"/>
      <c r="AC96" s="439"/>
      <c r="AD96" s="439"/>
      <c r="AE96" s="439"/>
      <c r="AF96" s="439"/>
      <c r="AG96" s="439"/>
      <c r="AH96" s="439"/>
      <c r="AI96" s="439"/>
    </row>
    <row r="97" spans="2:35" ht="35.450000000000003" customHeight="1" x14ac:dyDescent="0.15">
      <c r="B97" s="437"/>
      <c r="C97" s="439"/>
      <c r="D97" s="439"/>
      <c r="E97" s="439"/>
      <c r="F97" s="439"/>
      <c r="G97" s="439"/>
      <c r="H97" s="439"/>
      <c r="I97" s="439"/>
      <c r="J97" s="439"/>
      <c r="K97" s="439"/>
      <c r="L97" s="439"/>
      <c r="M97" s="439"/>
      <c r="N97" s="439"/>
      <c r="O97" s="439"/>
      <c r="P97" s="439"/>
      <c r="Q97" s="439"/>
      <c r="R97" s="439"/>
      <c r="S97" s="439"/>
      <c r="T97" s="439"/>
      <c r="U97" s="439"/>
      <c r="V97" s="439"/>
      <c r="W97" s="439"/>
      <c r="X97" s="439"/>
      <c r="Y97" s="439"/>
      <c r="Z97" s="439"/>
      <c r="AA97" s="439"/>
      <c r="AB97" s="439"/>
      <c r="AC97" s="439"/>
      <c r="AD97" s="439"/>
      <c r="AE97" s="439"/>
      <c r="AF97" s="439"/>
      <c r="AG97" s="439"/>
      <c r="AH97" s="439"/>
      <c r="AI97" s="439"/>
    </row>
    <row r="98" spans="2:35" ht="35.450000000000003" customHeight="1" x14ac:dyDescent="0.15">
      <c r="B98" s="437"/>
      <c r="C98" s="439"/>
      <c r="D98" s="439"/>
      <c r="E98" s="439"/>
      <c r="F98" s="439"/>
      <c r="G98" s="439"/>
      <c r="H98" s="439"/>
      <c r="I98" s="439"/>
      <c r="J98" s="439"/>
      <c r="K98" s="439"/>
      <c r="L98" s="439"/>
      <c r="M98" s="439"/>
      <c r="N98" s="439"/>
      <c r="O98" s="439"/>
      <c r="P98" s="439"/>
      <c r="Q98" s="439"/>
      <c r="R98" s="439"/>
      <c r="S98" s="439"/>
      <c r="T98" s="439"/>
      <c r="U98" s="439"/>
      <c r="V98" s="439"/>
      <c r="W98" s="439"/>
      <c r="X98" s="439"/>
      <c r="Y98" s="439"/>
      <c r="Z98" s="439"/>
      <c r="AA98" s="439"/>
      <c r="AB98" s="439"/>
      <c r="AC98" s="439"/>
      <c r="AD98" s="439"/>
      <c r="AE98" s="439"/>
      <c r="AF98" s="439"/>
      <c r="AG98" s="439"/>
      <c r="AH98" s="439"/>
      <c r="AI98" s="439"/>
    </row>
    <row r="99" spans="2:35" ht="35.450000000000003" customHeight="1" x14ac:dyDescent="0.15">
      <c r="B99" s="437"/>
      <c r="C99" s="439"/>
      <c r="D99" s="439"/>
      <c r="E99" s="439"/>
      <c r="F99" s="439"/>
      <c r="G99" s="439"/>
      <c r="H99" s="439"/>
      <c r="I99" s="439"/>
      <c r="J99" s="439"/>
      <c r="K99" s="439"/>
      <c r="L99" s="439"/>
      <c r="M99" s="439"/>
      <c r="N99" s="439"/>
      <c r="O99" s="439"/>
      <c r="P99" s="439"/>
      <c r="Q99" s="439"/>
      <c r="R99" s="439"/>
      <c r="S99" s="439"/>
      <c r="T99" s="439"/>
      <c r="U99" s="439"/>
      <c r="V99" s="439"/>
      <c r="W99" s="439"/>
      <c r="X99" s="439"/>
      <c r="Y99" s="439"/>
      <c r="Z99" s="439"/>
      <c r="AA99" s="439"/>
      <c r="AB99" s="439"/>
      <c r="AC99" s="439"/>
      <c r="AD99" s="439"/>
      <c r="AE99" s="439"/>
      <c r="AF99" s="439"/>
      <c r="AG99" s="439"/>
      <c r="AH99" s="439"/>
      <c r="AI99" s="439"/>
    </row>
    <row r="100" spans="2:35" ht="35.450000000000003" customHeight="1" x14ac:dyDescent="0.15">
      <c r="B100" s="437"/>
      <c r="C100" s="439"/>
      <c r="D100" s="439"/>
      <c r="E100" s="439"/>
      <c r="F100" s="439"/>
      <c r="G100" s="439"/>
      <c r="H100" s="439"/>
      <c r="I100" s="439"/>
      <c r="J100" s="439"/>
      <c r="K100" s="439"/>
      <c r="L100" s="439"/>
      <c r="M100" s="439"/>
      <c r="N100" s="439"/>
      <c r="O100" s="439"/>
      <c r="P100" s="439"/>
      <c r="Q100" s="439"/>
      <c r="R100" s="439"/>
      <c r="S100" s="439"/>
      <c r="T100" s="439"/>
      <c r="U100" s="439"/>
      <c r="V100" s="439"/>
      <c r="W100" s="439"/>
      <c r="X100" s="439"/>
      <c r="Y100" s="439"/>
      <c r="Z100" s="439"/>
      <c r="AA100" s="439"/>
      <c r="AB100" s="439"/>
      <c r="AC100" s="439"/>
      <c r="AD100" s="439"/>
      <c r="AE100" s="439"/>
      <c r="AF100" s="439"/>
      <c r="AG100" s="439"/>
      <c r="AH100" s="439"/>
      <c r="AI100" s="439"/>
    </row>
    <row r="101" spans="2:35" ht="35.450000000000003" customHeight="1" x14ac:dyDescent="0.15">
      <c r="B101" s="437"/>
      <c r="C101" s="439"/>
      <c r="D101" s="439"/>
      <c r="E101" s="439"/>
      <c r="F101" s="439"/>
      <c r="G101" s="439"/>
      <c r="H101" s="439"/>
      <c r="I101" s="439"/>
      <c r="J101" s="439"/>
      <c r="K101" s="439"/>
      <c r="L101" s="439"/>
      <c r="M101" s="439"/>
      <c r="N101" s="439"/>
      <c r="O101" s="439"/>
      <c r="P101" s="439"/>
      <c r="Q101" s="439"/>
      <c r="R101" s="439"/>
      <c r="S101" s="439"/>
      <c r="T101" s="439"/>
      <c r="U101" s="439"/>
      <c r="V101" s="439"/>
      <c r="W101" s="439"/>
      <c r="X101" s="439"/>
      <c r="Y101" s="439"/>
      <c r="Z101" s="439"/>
      <c r="AA101" s="439"/>
      <c r="AB101" s="439"/>
      <c r="AC101" s="439"/>
      <c r="AD101" s="439"/>
      <c r="AE101" s="439"/>
      <c r="AF101" s="439"/>
      <c r="AG101" s="439"/>
      <c r="AH101" s="439"/>
      <c r="AI101" s="439"/>
    </row>
    <row r="102" spans="2:35" ht="35.450000000000003" customHeight="1" x14ac:dyDescent="0.15">
      <c r="B102" s="437"/>
      <c r="C102" s="439"/>
      <c r="D102" s="439"/>
      <c r="E102" s="439"/>
      <c r="F102" s="439"/>
      <c r="G102" s="439"/>
      <c r="H102" s="439"/>
      <c r="I102" s="439"/>
      <c r="J102" s="439"/>
      <c r="K102" s="439"/>
      <c r="L102" s="439"/>
      <c r="M102" s="439"/>
      <c r="N102" s="439"/>
      <c r="O102" s="439"/>
      <c r="P102" s="439"/>
      <c r="Q102" s="439"/>
      <c r="R102" s="439"/>
      <c r="S102" s="439"/>
      <c r="T102" s="439"/>
      <c r="U102" s="439"/>
      <c r="V102" s="439"/>
      <c r="W102" s="439"/>
      <c r="X102" s="439"/>
      <c r="Y102" s="439"/>
      <c r="Z102" s="439"/>
      <c r="AA102" s="439"/>
      <c r="AB102" s="439"/>
      <c r="AC102" s="439"/>
      <c r="AD102" s="439"/>
      <c r="AE102" s="439"/>
      <c r="AF102" s="439"/>
      <c r="AG102" s="439"/>
      <c r="AH102" s="439"/>
      <c r="AI102" s="439"/>
    </row>
    <row r="103" spans="2:35" ht="53.25" customHeight="1" x14ac:dyDescent="0.15">
      <c r="B103" s="437"/>
      <c r="C103" s="439"/>
      <c r="D103" s="439"/>
      <c r="E103" s="439"/>
      <c r="F103" s="439"/>
      <c r="G103" s="439"/>
      <c r="H103" s="439"/>
      <c r="I103" s="439"/>
      <c r="J103" s="439"/>
      <c r="K103" s="439"/>
      <c r="L103" s="439"/>
      <c r="M103" s="439"/>
      <c r="N103" s="439"/>
      <c r="O103" s="439"/>
      <c r="P103" s="439"/>
      <c r="Q103" s="439"/>
      <c r="R103" s="439"/>
      <c r="S103" s="439"/>
      <c r="T103" s="439"/>
      <c r="U103" s="439"/>
      <c r="V103" s="439"/>
      <c r="W103" s="439"/>
      <c r="X103" s="439"/>
      <c r="Y103" s="439"/>
      <c r="Z103" s="439"/>
      <c r="AA103" s="439"/>
      <c r="AB103" s="439"/>
      <c r="AC103" s="439"/>
      <c r="AD103" s="439"/>
      <c r="AE103" s="439"/>
      <c r="AF103" s="439"/>
      <c r="AG103" s="439"/>
      <c r="AH103" s="439"/>
      <c r="AI103" s="439"/>
    </row>
    <row r="104" spans="2:35" ht="15" customHeight="1" x14ac:dyDescent="0.15">
      <c r="B104" s="34"/>
      <c r="C104" s="34"/>
      <c r="D104" s="3"/>
    </row>
    <row r="105" spans="2:35" s="35" customFormat="1" ht="24.95" customHeight="1" x14ac:dyDescent="0.15">
      <c r="B105" s="451" t="s">
        <v>321</v>
      </c>
      <c r="C105" s="451"/>
      <c r="D105" s="451"/>
      <c r="E105" s="451"/>
      <c r="F105" s="451"/>
      <c r="G105" s="451"/>
      <c r="H105" s="451"/>
      <c r="I105" s="451"/>
      <c r="J105" s="451"/>
      <c r="K105" s="451"/>
      <c r="L105" s="451"/>
      <c r="M105" s="451"/>
      <c r="N105" s="451"/>
      <c r="O105" s="451"/>
      <c r="P105" s="451"/>
      <c r="Q105" s="451"/>
      <c r="R105" s="451"/>
      <c r="S105" s="451"/>
      <c r="T105" s="451"/>
      <c r="U105" s="451"/>
      <c r="V105" s="451"/>
      <c r="W105" s="451"/>
      <c r="X105" s="451"/>
      <c r="Y105" s="451"/>
      <c r="Z105" s="451"/>
      <c r="AA105" s="451"/>
      <c r="AB105" s="451"/>
      <c r="AC105" s="451"/>
      <c r="AD105" s="451"/>
      <c r="AE105" s="451"/>
      <c r="AF105" s="451"/>
      <c r="AG105" s="451"/>
      <c r="AH105" s="451"/>
      <c r="AI105" s="451"/>
    </row>
    <row r="106" spans="2:35" ht="20.100000000000001" customHeight="1" x14ac:dyDescent="0.15">
      <c r="B106" s="324" t="s">
        <v>27</v>
      </c>
      <c r="C106" s="334"/>
      <c r="D106" s="335"/>
      <c r="E106" s="452" t="s">
        <v>616</v>
      </c>
      <c r="F106" s="453"/>
      <c r="G106" s="453"/>
      <c r="H106" s="453"/>
      <c r="I106" s="454"/>
      <c r="J106" s="455" t="s">
        <v>28</v>
      </c>
      <c r="K106" s="455"/>
      <c r="L106" s="455"/>
      <c r="M106" s="456" t="s">
        <v>620</v>
      </c>
      <c r="N106" s="456"/>
      <c r="O106" s="456"/>
      <c r="P106" s="456"/>
      <c r="Q106" s="456"/>
      <c r="R106" s="456"/>
      <c r="S106" s="253" t="s">
        <v>162</v>
      </c>
      <c r="T106" s="254"/>
      <c r="U106" s="254"/>
      <c r="V106" s="255"/>
      <c r="W106" s="308" t="s">
        <v>624</v>
      </c>
      <c r="X106" s="440"/>
      <c r="Y106" s="440"/>
      <c r="Z106" s="440"/>
      <c r="AA106" s="440"/>
      <c r="AB106" s="441"/>
      <c r="AC106" s="445" t="s">
        <v>193</v>
      </c>
      <c r="AD106" s="446"/>
      <c r="AE106" s="447"/>
      <c r="AF106" s="457">
        <v>44681</v>
      </c>
      <c r="AG106" s="458"/>
      <c r="AH106" s="458"/>
      <c r="AI106" s="459"/>
    </row>
    <row r="107" spans="2:35" ht="20.100000000000001" customHeight="1" x14ac:dyDescent="0.15">
      <c r="B107" s="272" t="s">
        <v>0</v>
      </c>
      <c r="C107" s="273"/>
      <c r="D107" s="274"/>
      <c r="E107" s="463" t="s">
        <v>618</v>
      </c>
      <c r="F107" s="464"/>
      <c r="G107" s="464"/>
      <c r="H107" s="464"/>
      <c r="I107" s="465"/>
      <c r="J107" s="466" t="s">
        <v>1</v>
      </c>
      <c r="K107" s="466"/>
      <c r="L107" s="466"/>
      <c r="M107" s="456" t="s">
        <v>622</v>
      </c>
      <c r="N107" s="456"/>
      <c r="O107" s="456"/>
      <c r="P107" s="456"/>
      <c r="Q107" s="456"/>
      <c r="R107" s="456"/>
      <c r="S107" s="256"/>
      <c r="T107" s="257"/>
      <c r="U107" s="257"/>
      <c r="V107" s="258"/>
      <c r="W107" s="442"/>
      <c r="X107" s="443"/>
      <c r="Y107" s="443"/>
      <c r="Z107" s="443"/>
      <c r="AA107" s="443"/>
      <c r="AB107" s="444"/>
      <c r="AC107" s="448"/>
      <c r="AD107" s="449"/>
      <c r="AE107" s="450"/>
      <c r="AF107" s="460"/>
      <c r="AG107" s="461"/>
      <c r="AH107" s="461"/>
      <c r="AI107" s="462"/>
    </row>
    <row r="108" spans="2:35" ht="26.25" customHeight="1" x14ac:dyDescent="0.15">
      <c r="B108" s="436" t="s">
        <v>192</v>
      </c>
      <c r="C108" s="438"/>
      <c r="D108" s="438"/>
      <c r="E108" s="438"/>
      <c r="F108" s="438"/>
      <c r="G108" s="438"/>
      <c r="H108" s="438"/>
      <c r="I108" s="438"/>
      <c r="J108" s="438"/>
      <c r="K108" s="438"/>
      <c r="L108" s="438"/>
      <c r="M108" s="438"/>
      <c r="N108" s="438"/>
      <c r="O108" s="438"/>
      <c r="P108" s="438"/>
      <c r="Q108" s="438"/>
      <c r="R108" s="438"/>
      <c r="S108" s="438"/>
      <c r="T108" s="438"/>
      <c r="U108" s="438"/>
      <c r="V108" s="438"/>
      <c r="W108" s="438"/>
      <c r="X108" s="438"/>
      <c r="Y108" s="438"/>
      <c r="Z108" s="438"/>
      <c r="AA108" s="438"/>
      <c r="AB108" s="438"/>
      <c r="AC108" s="438"/>
      <c r="AD108" s="438"/>
      <c r="AE108" s="438"/>
      <c r="AF108" s="438"/>
      <c r="AG108" s="438"/>
      <c r="AH108" s="438"/>
      <c r="AI108" s="438"/>
    </row>
    <row r="109" spans="2:35" ht="35.450000000000003" customHeight="1" x14ac:dyDescent="0.15">
      <c r="B109" s="437"/>
      <c r="C109" s="439"/>
      <c r="D109" s="439"/>
      <c r="E109" s="439"/>
      <c r="F109" s="439"/>
      <c r="G109" s="439"/>
      <c r="H109" s="439"/>
      <c r="I109" s="439"/>
      <c r="J109" s="439"/>
      <c r="K109" s="439"/>
      <c r="L109" s="439"/>
      <c r="M109" s="439"/>
      <c r="N109" s="439"/>
      <c r="O109" s="439"/>
      <c r="P109" s="439"/>
      <c r="Q109" s="439"/>
      <c r="R109" s="439"/>
      <c r="S109" s="439"/>
      <c r="T109" s="439"/>
      <c r="U109" s="439"/>
      <c r="V109" s="439"/>
      <c r="W109" s="439"/>
      <c r="X109" s="439"/>
      <c r="Y109" s="439"/>
      <c r="Z109" s="439"/>
      <c r="AA109" s="439"/>
      <c r="AB109" s="439"/>
      <c r="AC109" s="439"/>
      <c r="AD109" s="439"/>
      <c r="AE109" s="439"/>
      <c r="AF109" s="439"/>
      <c r="AG109" s="439"/>
      <c r="AH109" s="439"/>
      <c r="AI109" s="439"/>
    </row>
    <row r="110" spans="2:35" ht="35.450000000000003" customHeight="1" x14ac:dyDescent="0.15">
      <c r="B110" s="437"/>
      <c r="C110" s="439"/>
      <c r="D110" s="439"/>
      <c r="E110" s="439"/>
      <c r="F110" s="439"/>
      <c r="G110" s="439"/>
      <c r="H110" s="439"/>
      <c r="I110" s="439"/>
      <c r="J110" s="439"/>
      <c r="K110" s="439"/>
      <c r="L110" s="439"/>
      <c r="M110" s="439"/>
      <c r="N110" s="439"/>
      <c r="O110" s="439"/>
      <c r="P110" s="439"/>
      <c r="Q110" s="439"/>
      <c r="R110" s="439"/>
      <c r="S110" s="439"/>
      <c r="T110" s="439"/>
      <c r="U110" s="439"/>
      <c r="V110" s="439"/>
      <c r="W110" s="439"/>
      <c r="X110" s="439"/>
      <c r="Y110" s="439"/>
      <c r="Z110" s="439"/>
      <c r="AA110" s="439"/>
      <c r="AB110" s="439"/>
      <c r="AC110" s="439"/>
      <c r="AD110" s="439"/>
      <c r="AE110" s="439"/>
      <c r="AF110" s="439"/>
      <c r="AG110" s="439"/>
      <c r="AH110" s="439"/>
      <c r="AI110" s="439"/>
    </row>
    <row r="111" spans="2:35" ht="35.450000000000003" customHeight="1" x14ac:dyDescent="0.15">
      <c r="B111" s="437"/>
      <c r="C111" s="439"/>
      <c r="D111" s="439"/>
      <c r="E111" s="439"/>
      <c r="F111" s="439"/>
      <c r="G111" s="439"/>
      <c r="H111" s="439"/>
      <c r="I111" s="439"/>
      <c r="J111" s="439"/>
      <c r="K111" s="439"/>
      <c r="L111" s="439"/>
      <c r="M111" s="439"/>
      <c r="N111" s="439"/>
      <c r="O111" s="439"/>
      <c r="P111" s="439"/>
      <c r="Q111" s="439"/>
      <c r="R111" s="439"/>
      <c r="S111" s="439"/>
      <c r="T111" s="439"/>
      <c r="U111" s="439"/>
      <c r="V111" s="439"/>
      <c r="W111" s="439"/>
      <c r="X111" s="439"/>
      <c r="Y111" s="439"/>
      <c r="Z111" s="439"/>
      <c r="AA111" s="439"/>
      <c r="AB111" s="439"/>
      <c r="AC111" s="439"/>
      <c r="AD111" s="439"/>
      <c r="AE111" s="439"/>
      <c r="AF111" s="439"/>
      <c r="AG111" s="439"/>
      <c r="AH111" s="439"/>
      <c r="AI111" s="439"/>
    </row>
    <row r="112" spans="2:35" ht="35.450000000000003" customHeight="1" x14ac:dyDescent="0.15">
      <c r="B112" s="437"/>
      <c r="C112" s="439"/>
      <c r="D112" s="439"/>
      <c r="E112" s="439"/>
      <c r="F112" s="439"/>
      <c r="G112" s="439"/>
      <c r="H112" s="439"/>
      <c r="I112" s="439"/>
      <c r="J112" s="439"/>
      <c r="K112" s="439"/>
      <c r="L112" s="439"/>
      <c r="M112" s="439"/>
      <c r="N112" s="439"/>
      <c r="O112" s="439"/>
      <c r="P112" s="439"/>
      <c r="Q112" s="439"/>
      <c r="R112" s="439"/>
      <c r="S112" s="439"/>
      <c r="T112" s="439"/>
      <c r="U112" s="439"/>
      <c r="V112" s="439"/>
      <c r="W112" s="439"/>
      <c r="X112" s="439"/>
      <c r="Y112" s="439"/>
      <c r="Z112" s="439"/>
      <c r="AA112" s="439"/>
      <c r="AB112" s="439"/>
      <c r="AC112" s="439"/>
      <c r="AD112" s="439"/>
      <c r="AE112" s="439"/>
      <c r="AF112" s="439"/>
      <c r="AG112" s="439"/>
      <c r="AH112" s="439"/>
      <c r="AI112" s="439"/>
    </row>
    <row r="113" spans="2:35" ht="35.450000000000003" customHeight="1" x14ac:dyDescent="0.15">
      <c r="B113" s="437"/>
      <c r="C113" s="439"/>
      <c r="D113" s="439"/>
      <c r="E113" s="439"/>
      <c r="F113" s="439"/>
      <c r="G113" s="439"/>
      <c r="H113" s="439"/>
      <c r="I113" s="439"/>
      <c r="J113" s="439"/>
      <c r="K113" s="439"/>
      <c r="L113" s="439"/>
      <c r="M113" s="439"/>
      <c r="N113" s="439"/>
      <c r="O113" s="439"/>
      <c r="P113" s="439"/>
      <c r="Q113" s="439"/>
      <c r="R113" s="439"/>
      <c r="S113" s="439"/>
      <c r="T113" s="439"/>
      <c r="U113" s="439"/>
      <c r="V113" s="439"/>
      <c r="W113" s="439"/>
      <c r="X113" s="439"/>
      <c r="Y113" s="439"/>
      <c r="Z113" s="439"/>
      <c r="AA113" s="439"/>
      <c r="AB113" s="439"/>
      <c r="AC113" s="439"/>
      <c r="AD113" s="439"/>
      <c r="AE113" s="439"/>
      <c r="AF113" s="439"/>
      <c r="AG113" s="439"/>
      <c r="AH113" s="439"/>
      <c r="AI113" s="439"/>
    </row>
    <row r="114" spans="2:35" ht="35.450000000000003" customHeight="1" x14ac:dyDescent="0.15">
      <c r="B114" s="437"/>
      <c r="C114" s="439"/>
      <c r="D114" s="439"/>
      <c r="E114" s="439"/>
      <c r="F114" s="439"/>
      <c r="G114" s="439"/>
      <c r="H114" s="439"/>
      <c r="I114" s="439"/>
      <c r="J114" s="439"/>
      <c r="K114" s="439"/>
      <c r="L114" s="439"/>
      <c r="M114" s="439"/>
      <c r="N114" s="439"/>
      <c r="O114" s="439"/>
      <c r="P114" s="439"/>
      <c r="Q114" s="439"/>
      <c r="R114" s="439"/>
      <c r="S114" s="439"/>
      <c r="T114" s="439"/>
      <c r="U114" s="439"/>
      <c r="V114" s="439"/>
      <c r="W114" s="439"/>
      <c r="X114" s="439"/>
      <c r="Y114" s="439"/>
      <c r="Z114" s="439"/>
      <c r="AA114" s="439"/>
      <c r="AB114" s="439"/>
      <c r="AC114" s="439"/>
      <c r="AD114" s="439"/>
      <c r="AE114" s="439"/>
      <c r="AF114" s="439"/>
      <c r="AG114" s="439"/>
      <c r="AH114" s="439"/>
      <c r="AI114" s="439"/>
    </row>
    <row r="115" spans="2:35" ht="35.450000000000003" customHeight="1" x14ac:dyDescent="0.15">
      <c r="B115" s="437"/>
      <c r="C115" s="439"/>
      <c r="D115" s="439"/>
      <c r="E115" s="439"/>
      <c r="F115" s="439"/>
      <c r="G115" s="439"/>
      <c r="H115" s="439"/>
      <c r="I115" s="439"/>
      <c r="J115" s="439"/>
      <c r="K115" s="439"/>
      <c r="L115" s="439"/>
      <c r="M115" s="439"/>
      <c r="N115" s="439"/>
      <c r="O115" s="439"/>
      <c r="P115" s="439"/>
      <c r="Q115" s="439"/>
      <c r="R115" s="439"/>
      <c r="S115" s="439"/>
      <c r="T115" s="439"/>
      <c r="U115" s="439"/>
      <c r="V115" s="439"/>
      <c r="W115" s="439"/>
      <c r="X115" s="439"/>
      <c r="Y115" s="439"/>
      <c r="Z115" s="439"/>
      <c r="AA115" s="439"/>
      <c r="AB115" s="439"/>
      <c r="AC115" s="439"/>
      <c r="AD115" s="439"/>
      <c r="AE115" s="439"/>
      <c r="AF115" s="439"/>
      <c r="AG115" s="439"/>
      <c r="AH115" s="439"/>
      <c r="AI115" s="439"/>
    </row>
    <row r="116" spans="2:35" ht="35.450000000000003" customHeight="1" x14ac:dyDescent="0.15">
      <c r="B116" s="437"/>
      <c r="C116" s="439"/>
      <c r="D116" s="439"/>
      <c r="E116" s="439"/>
      <c r="F116" s="439"/>
      <c r="G116" s="439"/>
      <c r="H116" s="439"/>
      <c r="I116" s="439"/>
      <c r="J116" s="439"/>
      <c r="K116" s="439"/>
      <c r="L116" s="439"/>
      <c r="M116" s="439"/>
      <c r="N116" s="439"/>
      <c r="O116" s="439"/>
      <c r="P116" s="439"/>
      <c r="Q116" s="439"/>
      <c r="R116" s="439"/>
      <c r="S116" s="439"/>
      <c r="T116" s="439"/>
      <c r="U116" s="439"/>
      <c r="V116" s="439"/>
      <c r="W116" s="439"/>
      <c r="X116" s="439"/>
      <c r="Y116" s="439"/>
      <c r="Z116" s="439"/>
      <c r="AA116" s="439"/>
      <c r="AB116" s="439"/>
      <c r="AC116" s="439"/>
      <c r="AD116" s="439"/>
      <c r="AE116" s="439"/>
      <c r="AF116" s="439"/>
      <c r="AG116" s="439"/>
      <c r="AH116" s="439"/>
      <c r="AI116" s="439"/>
    </row>
    <row r="117" spans="2:35" ht="35.450000000000003" customHeight="1" x14ac:dyDescent="0.15">
      <c r="B117" s="437"/>
      <c r="C117" s="439"/>
      <c r="D117" s="439"/>
      <c r="E117" s="439"/>
      <c r="F117" s="439"/>
      <c r="G117" s="439"/>
      <c r="H117" s="439"/>
      <c r="I117" s="439"/>
      <c r="J117" s="439"/>
      <c r="K117" s="439"/>
      <c r="L117" s="439"/>
      <c r="M117" s="439"/>
      <c r="N117" s="439"/>
      <c r="O117" s="439"/>
      <c r="P117" s="439"/>
      <c r="Q117" s="439"/>
      <c r="R117" s="439"/>
      <c r="S117" s="439"/>
      <c r="T117" s="439"/>
      <c r="U117" s="439"/>
      <c r="V117" s="439"/>
      <c r="W117" s="439"/>
      <c r="X117" s="439"/>
      <c r="Y117" s="439"/>
      <c r="Z117" s="439"/>
      <c r="AA117" s="439"/>
      <c r="AB117" s="439"/>
      <c r="AC117" s="439"/>
      <c r="AD117" s="439"/>
      <c r="AE117" s="439"/>
      <c r="AF117" s="439"/>
      <c r="AG117" s="439"/>
      <c r="AH117" s="439"/>
      <c r="AI117" s="439"/>
    </row>
    <row r="118" spans="2:35" ht="35.450000000000003" customHeight="1" x14ac:dyDescent="0.15">
      <c r="B118" s="437"/>
      <c r="C118" s="439"/>
      <c r="D118" s="439"/>
      <c r="E118" s="439"/>
      <c r="F118" s="439"/>
      <c r="G118" s="439"/>
      <c r="H118" s="439"/>
      <c r="I118" s="439"/>
      <c r="J118" s="439"/>
      <c r="K118" s="439"/>
      <c r="L118" s="439"/>
      <c r="M118" s="439"/>
      <c r="N118" s="439"/>
      <c r="O118" s="439"/>
      <c r="P118" s="439"/>
      <c r="Q118" s="439"/>
      <c r="R118" s="439"/>
      <c r="S118" s="439"/>
      <c r="T118" s="439"/>
      <c r="U118" s="439"/>
      <c r="V118" s="439"/>
      <c r="W118" s="439"/>
      <c r="X118" s="439"/>
      <c r="Y118" s="439"/>
      <c r="Z118" s="439"/>
      <c r="AA118" s="439"/>
      <c r="AB118" s="439"/>
      <c r="AC118" s="439"/>
      <c r="AD118" s="439"/>
      <c r="AE118" s="439"/>
      <c r="AF118" s="439"/>
      <c r="AG118" s="439"/>
      <c r="AH118" s="439"/>
      <c r="AI118" s="439"/>
    </row>
    <row r="119" spans="2:35" ht="35.450000000000003" customHeight="1" x14ac:dyDescent="0.15">
      <c r="B119" s="437"/>
      <c r="C119" s="439"/>
      <c r="D119" s="439"/>
      <c r="E119" s="439"/>
      <c r="F119" s="439"/>
      <c r="G119" s="439"/>
      <c r="H119" s="439"/>
      <c r="I119" s="439"/>
      <c r="J119" s="439"/>
      <c r="K119" s="439"/>
      <c r="L119" s="439"/>
      <c r="M119" s="439"/>
      <c r="N119" s="439"/>
      <c r="O119" s="439"/>
      <c r="P119" s="439"/>
      <c r="Q119" s="439"/>
      <c r="R119" s="439"/>
      <c r="S119" s="439"/>
      <c r="T119" s="439"/>
      <c r="U119" s="439"/>
      <c r="V119" s="439"/>
      <c r="W119" s="439"/>
      <c r="X119" s="439"/>
      <c r="Y119" s="439"/>
      <c r="Z119" s="439"/>
      <c r="AA119" s="439"/>
      <c r="AB119" s="439"/>
      <c r="AC119" s="439"/>
      <c r="AD119" s="439"/>
      <c r="AE119" s="439"/>
      <c r="AF119" s="439"/>
      <c r="AG119" s="439"/>
      <c r="AH119" s="439"/>
      <c r="AI119" s="439"/>
    </row>
    <row r="120" spans="2:35" ht="53.25" customHeight="1" x14ac:dyDescent="0.15">
      <c r="B120" s="437"/>
      <c r="C120" s="439"/>
      <c r="D120" s="439"/>
      <c r="E120" s="439"/>
      <c r="F120" s="439"/>
      <c r="G120" s="439"/>
      <c r="H120" s="439"/>
      <c r="I120" s="439"/>
      <c r="J120" s="439"/>
      <c r="K120" s="439"/>
      <c r="L120" s="439"/>
      <c r="M120" s="439"/>
      <c r="N120" s="439"/>
      <c r="O120" s="439"/>
      <c r="P120" s="439"/>
      <c r="Q120" s="439"/>
      <c r="R120" s="439"/>
      <c r="S120" s="439"/>
      <c r="T120" s="439"/>
      <c r="U120" s="439"/>
      <c r="V120" s="439"/>
      <c r="W120" s="439"/>
      <c r="X120" s="439"/>
      <c r="Y120" s="439"/>
      <c r="Z120" s="439"/>
      <c r="AA120" s="439"/>
      <c r="AB120" s="439"/>
      <c r="AC120" s="439"/>
      <c r="AD120" s="439"/>
      <c r="AE120" s="439"/>
      <c r="AF120" s="439"/>
      <c r="AG120" s="439"/>
      <c r="AH120" s="439"/>
      <c r="AI120" s="439"/>
    </row>
    <row r="121" spans="2:35" ht="15" customHeight="1" x14ac:dyDescent="0.15">
      <c r="B121" s="34"/>
      <c r="C121" s="34"/>
      <c r="D121" s="3"/>
    </row>
  </sheetData>
  <mergeCells count="105">
    <mergeCell ref="B108:B120"/>
    <mergeCell ref="C108:AI120"/>
    <mergeCell ref="B91:B103"/>
    <mergeCell ref="C91:AI103"/>
    <mergeCell ref="B105:AI105"/>
    <mergeCell ref="B106:D106"/>
    <mergeCell ref="E106:I106"/>
    <mergeCell ref="J106:L106"/>
    <mergeCell ref="M106:R106"/>
    <mergeCell ref="S106:V107"/>
    <mergeCell ref="W106:AB107"/>
    <mergeCell ref="AC106:AE107"/>
    <mergeCell ref="AF106:AI107"/>
    <mergeCell ref="B107:D107"/>
    <mergeCell ref="E107:I107"/>
    <mergeCell ref="J107:L107"/>
    <mergeCell ref="M107:R107"/>
    <mergeCell ref="B74:B86"/>
    <mergeCell ref="C74:AI86"/>
    <mergeCell ref="B88:AI88"/>
    <mergeCell ref="B89:D89"/>
    <mergeCell ref="E89:I89"/>
    <mergeCell ref="J89:L89"/>
    <mergeCell ref="M89:R89"/>
    <mergeCell ref="S89:V90"/>
    <mergeCell ref="W89:AB90"/>
    <mergeCell ref="AC89:AE90"/>
    <mergeCell ref="AF89:AI90"/>
    <mergeCell ref="B90:D90"/>
    <mergeCell ref="E90:I90"/>
    <mergeCell ref="J90:L90"/>
    <mergeCell ref="M90:R90"/>
    <mergeCell ref="B57:B69"/>
    <mergeCell ref="C57:AI69"/>
    <mergeCell ref="B71:AI71"/>
    <mergeCell ref="B72:D72"/>
    <mergeCell ref="E72:I72"/>
    <mergeCell ref="J72:L72"/>
    <mergeCell ref="M72:R72"/>
    <mergeCell ref="S72:V73"/>
    <mergeCell ref="W72:AB73"/>
    <mergeCell ref="AC72:AE73"/>
    <mergeCell ref="AF72:AI73"/>
    <mergeCell ref="B73:D73"/>
    <mergeCell ref="E73:I73"/>
    <mergeCell ref="J73:L73"/>
    <mergeCell ref="M73:R73"/>
    <mergeCell ref="B40:B52"/>
    <mergeCell ref="C40:AI52"/>
    <mergeCell ref="B54:AI54"/>
    <mergeCell ref="B55:D55"/>
    <mergeCell ref="E55:I55"/>
    <mergeCell ref="J55:L55"/>
    <mergeCell ref="M55:R55"/>
    <mergeCell ref="S55:V56"/>
    <mergeCell ref="W55:AB56"/>
    <mergeCell ref="AC55:AE56"/>
    <mergeCell ref="AF55:AI56"/>
    <mergeCell ref="B56:D56"/>
    <mergeCell ref="E56:I56"/>
    <mergeCell ref="J56:L56"/>
    <mergeCell ref="M56:R56"/>
    <mergeCell ref="B23:B35"/>
    <mergeCell ref="C23:AI35"/>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19685039370078741" header="0.51181102362204722" footer="0.51181102362204722"/>
  <pageSetup paperSize="9" orientation="portrait" r:id="rId1"/>
  <headerFooter alignWithMargins="0"/>
  <rowBreaks count="6" manualBreakCount="6">
    <brk id="19" max="16383" man="1"/>
    <brk id="36" max="16383" man="1"/>
    <brk id="53" max="16383" man="1"/>
    <brk id="70" max="16383" man="1"/>
    <brk id="87" max="16383" man="1"/>
    <brk id="10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EC434-BF26-40D7-A66E-B23D365CEA64}">
  <sheetPr codeName="Sheet18"/>
  <dimension ref="B2:AC125"/>
  <sheetViews>
    <sheetView showGridLines="0" view="pageBreakPreview" zoomScale="90" zoomScaleNormal="100" zoomScaleSheetLayoutView="90" workbookViewId="0">
      <selection sqref="A1:O2"/>
    </sheetView>
  </sheetViews>
  <sheetFormatPr defaultColWidth="9" defaultRowHeight="12" x14ac:dyDescent="0.15"/>
  <cols>
    <col min="1" max="1" width="1.625" style="194" customWidth="1"/>
    <col min="2" max="2" width="4.125" style="194" customWidth="1"/>
    <col min="3" max="21" width="5.875" style="194" customWidth="1"/>
    <col min="22" max="22" width="8.25" style="194" customWidth="1"/>
    <col min="23" max="24" width="6.75" style="194" customWidth="1"/>
    <col min="25" max="25" width="8.625" style="194" customWidth="1"/>
    <col min="26" max="26" width="1.375" style="194" customWidth="1"/>
    <col min="27" max="28" width="0" style="194" hidden="1" customWidth="1"/>
    <col min="29" max="29" width="4.25" style="194" hidden="1" customWidth="1"/>
    <col min="30" max="16384" width="9" style="194"/>
  </cols>
  <sheetData>
    <row r="2" spans="2:29" ht="24.95" customHeight="1" x14ac:dyDescent="0.15">
      <c r="B2" s="18" t="s">
        <v>591</v>
      </c>
      <c r="C2" s="3"/>
      <c r="D2" s="3"/>
      <c r="E2" s="3"/>
      <c r="F2" s="3"/>
      <c r="G2" s="3"/>
      <c r="H2" s="3"/>
      <c r="I2" s="3"/>
      <c r="J2" s="3"/>
      <c r="K2" s="3"/>
      <c r="L2" s="3"/>
      <c r="M2" s="3"/>
      <c r="N2" s="540"/>
      <c r="O2" s="541"/>
      <c r="P2" s="542"/>
      <c r="Q2" s="543"/>
      <c r="R2" s="543"/>
      <c r="S2" s="544"/>
      <c r="T2" s="280" t="s">
        <v>47</v>
      </c>
      <c r="U2" s="280"/>
      <c r="V2" s="545"/>
      <c r="W2" s="545"/>
      <c r="X2" s="545"/>
      <c r="Y2" s="545"/>
      <c r="AA2" s="204" t="s">
        <v>570</v>
      </c>
      <c r="AB2" s="3" t="s">
        <v>571</v>
      </c>
      <c r="AC2" s="3" t="s">
        <v>572</v>
      </c>
    </row>
    <row r="3" spans="2:29" ht="20.100000000000001" customHeight="1" x14ac:dyDescent="0.15">
      <c r="B3" s="276" t="s">
        <v>27</v>
      </c>
      <c r="C3" s="276"/>
      <c r="D3" s="529" t="s">
        <v>616</v>
      </c>
      <c r="E3" s="529"/>
      <c r="F3" s="529"/>
      <c r="G3" s="529"/>
      <c r="H3" s="280" t="s">
        <v>28</v>
      </c>
      <c r="I3" s="280"/>
      <c r="J3" s="529" t="s">
        <v>620</v>
      </c>
      <c r="K3" s="529"/>
      <c r="L3" s="529"/>
      <c r="M3" s="529"/>
      <c r="N3" s="280" t="s">
        <v>10</v>
      </c>
      <c r="O3" s="280"/>
      <c r="P3" s="529" t="s">
        <v>622</v>
      </c>
      <c r="Q3" s="529"/>
      <c r="R3" s="529"/>
      <c r="S3" s="529"/>
      <c r="T3" s="280" t="s">
        <v>16</v>
      </c>
      <c r="U3" s="280"/>
      <c r="V3" s="538" t="s">
        <v>571</v>
      </c>
      <c r="W3" s="538"/>
      <c r="X3" s="538"/>
      <c r="Y3" s="538"/>
      <c r="AA3" s="204" t="s">
        <v>568</v>
      </c>
      <c r="AB3" s="3" t="s">
        <v>569</v>
      </c>
      <c r="AC3" s="3" t="s">
        <v>573</v>
      </c>
    </row>
    <row r="4" spans="2:29" ht="20.100000000000001" customHeight="1" x14ac:dyDescent="0.15">
      <c r="B4" s="275" t="s">
        <v>11</v>
      </c>
      <c r="C4" s="275"/>
      <c r="D4" s="539" t="s">
        <v>618</v>
      </c>
      <c r="E4" s="539"/>
      <c r="F4" s="539"/>
      <c r="G4" s="539"/>
      <c r="H4" s="280"/>
      <c r="I4" s="280"/>
      <c r="J4" s="529"/>
      <c r="K4" s="529"/>
      <c r="L4" s="529"/>
      <c r="M4" s="529"/>
      <c r="N4" s="280"/>
      <c r="O4" s="280"/>
      <c r="P4" s="529"/>
      <c r="Q4" s="529"/>
      <c r="R4" s="529"/>
      <c r="S4" s="529"/>
      <c r="T4" s="280" t="s">
        <v>17</v>
      </c>
      <c r="U4" s="280"/>
      <c r="V4" s="538" t="s">
        <v>571</v>
      </c>
      <c r="W4" s="538"/>
      <c r="X4" s="538"/>
      <c r="Y4" s="538"/>
      <c r="AA4" s="204" t="s">
        <v>54</v>
      </c>
      <c r="AC4" s="3" t="s">
        <v>574</v>
      </c>
    </row>
    <row r="5" spans="2:29" ht="20.100000000000001" customHeight="1" x14ac:dyDescent="0.15">
      <c r="B5" s="455" t="s">
        <v>12</v>
      </c>
      <c r="C5" s="455"/>
      <c r="D5" s="195" t="s">
        <v>13</v>
      </c>
      <c r="E5" s="529" t="s">
        <v>626</v>
      </c>
      <c r="F5" s="529"/>
      <c r="G5" s="529"/>
      <c r="H5" s="280" t="s">
        <v>256</v>
      </c>
      <c r="I5" s="280"/>
      <c r="J5" s="280"/>
      <c r="K5" s="524" t="s">
        <v>624</v>
      </c>
      <c r="L5" s="525"/>
      <c r="M5" s="525"/>
      <c r="N5" s="525"/>
      <c r="O5" s="314" t="s">
        <v>238</v>
      </c>
      <c r="P5" s="315"/>
      <c r="Q5" s="532">
        <v>44650</v>
      </c>
      <c r="R5" s="533"/>
      <c r="S5" s="534"/>
      <c r="T5" s="280" t="s">
        <v>39</v>
      </c>
      <c r="U5" s="280"/>
      <c r="V5" s="196" t="s">
        <v>38</v>
      </c>
      <c r="W5" s="522">
        <v>228</v>
      </c>
      <c r="X5" s="522"/>
      <c r="Y5" s="48" t="s">
        <v>37</v>
      </c>
      <c r="AA5" s="204" t="s">
        <v>55</v>
      </c>
      <c r="AC5" s="3" t="s">
        <v>575</v>
      </c>
    </row>
    <row r="6" spans="2:29" ht="20.100000000000001" customHeight="1" x14ac:dyDescent="0.15">
      <c r="B6" s="455"/>
      <c r="C6" s="455"/>
      <c r="D6" s="195" t="s">
        <v>14</v>
      </c>
      <c r="E6" s="523" t="s">
        <v>627</v>
      </c>
      <c r="F6" s="523"/>
      <c r="G6" s="523"/>
      <c r="H6" s="280" t="s">
        <v>257</v>
      </c>
      <c r="I6" s="280"/>
      <c r="J6" s="280"/>
      <c r="K6" s="524" t="s">
        <v>629</v>
      </c>
      <c r="L6" s="525"/>
      <c r="M6" s="525"/>
      <c r="N6" s="525"/>
      <c r="O6" s="530"/>
      <c r="P6" s="531"/>
      <c r="Q6" s="535"/>
      <c r="R6" s="536"/>
      <c r="S6" s="537"/>
      <c r="T6" s="276" t="s">
        <v>15</v>
      </c>
      <c r="U6" s="276"/>
      <c r="V6" s="526" t="s">
        <v>628</v>
      </c>
      <c r="W6" s="527"/>
      <c r="X6" s="527"/>
      <c r="Y6" s="528"/>
      <c r="AC6" s="3" t="s">
        <v>576</v>
      </c>
    </row>
    <row r="7" spans="2:29" ht="6.95" customHeight="1" x14ac:dyDescent="0.15">
      <c r="B7" s="520" t="s">
        <v>18</v>
      </c>
      <c r="C7" s="511" t="s">
        <v>19</v>
      </c>
      <c r="D7" s="514" t="s">
        <v>631</v>
      </c>
      <c r="E7" s="515"/>
      <c r="F7" s="445" t="s">
        <v>20</v>
      </c>
      <c r="G7" s="446"/>
      <c r="H7" s="445" t="s">
        <v>21</v>
      </c>
      <c r="I7" s="447"/>
      <c r="J7" s="253" t="s">
        <v>22</v>
      </c>
      <c r="K7" s="255"/>
      <c r="L7" s="276" t="s">
        <v>34</v>
      </c>
      <c r="M7" s="504">
        <v>0</v>
      </c>
      <c r="N7" s="276" t="s">
        <v>33</v>
      </c>
      <c r="O7" s="504">
        <v>0</v>
      </c>
      <c r="P7" s="488" t="s">
        <v>32</v>
      </c>
      <c r="Q7" s="467">
        <v>0</v>
      </c>
      <c r="R7" s="445" t="s">
        <v>36</v>
      </c>
      <c r="S7" s="447"/>
      <c r="T7" s="492" t="s">
        <v>347</v>
      </c>
      <c r="U7" s="493"/>
      <c r="V7" s="498" t="s">
        <v>35</v>
      </c>
      <c r="W7" s="470" t="s">
        <v>290</v>
      </c>
      <c r="X7" s="471"/>
      <c r="Y7" s="472">
        <v>0</v>
      </c>
      <c r="AC7" s="3" t="s">
        <v>577</v>
      </c>
    </row>
    <row r="8" spans="2:29" ht="6.95" customHeight="1" x14ac:dyDescent="0.15">
      <c r="B8" s="520"/>
      <c r="C8" s="512"/>
      <c r="D8" s="516"/>
      <c r="E8" s="517"/>
      <c r="F8" s="509"/>
      <c r="G8" s="521"/>
      <c r="H8" s="509"/>
      <c r="I8" s="510"/>
      <c r="J8" s="289"/>
      <c r="K8" s="491"/>
      <c r="L8" s="484"/>
      <c r="M8" s="505"/>
      <c r="N8" s="484"/>
      <c r="O8" s="505"/>
      <c r="P8" s="489"/>
      <c r="Q8" s="468"/>
      <c r="R8" s="509"/>
      <c r="S8" s="510"/>
      <c r="T8" s="494"/>
      <c r="U8" s="495"/>
      <c r="V8" s="499"/>
      <c r="W8" s="471"/>
      <c r="X8" s="471"/>
      <c r="Y8" s="472"/>
      <c r="AC8" s="3" t="s">
        <v>578</v>
      </c>
    </row>
    <row r="9" spans="2:29" ht="6.95" customHeight="1" x14ac:dyDescent="0.15">
      <c r="B9" s="520"/>
      <c r="C9" s="513"/>
      <c r="D9" s="518"/>
      <c r="E9" s="519"/>
      <c r="F9" s="509"/>
      <c r="G9" s="521"/>
      <c r="H9" s="509"/>
      <c r="I9" s="510"/>
      <c r="J9" s="289"/>
      <c r="K9" s="491"/>
      <c r="L9" s="484"/>
      <c r="M9" s="505"/>
      <c r="N9" s="484"/>
      <c r="O9" s="505"/>
      <c r="P9" s="489"/>
      <c r="Q9" s="468"/>
      <c r="R9" s="509"/>
      <c r="S9" s="510"/>
      <c r="T9" s="494"/>
      <c r="U9" s="495"/>
      <c r="V9" s="499"/>
      <c r="W9" s="471"/>
      <c r="X9" s="471"/>
      <c r="Y9" s="472"/>
    </row>
    <row r="10" spans="2:29" ht="6.95" customHeight="1" x14ac:dyDescent="0.15">
      <c r="B10" s="520"/>
      <c r="C10" s="511" t="s">
        <v>23</v>
      </c>
      <c r="D10" s="514" t="s">
        <v>633</v>
      </c>
      <c r="E10" s="515"/>
      <c r="F10" s="509"/>
      <c r="G10" s="521"/>
      <c r="H10" s="509"/>
      <c r="I10" s="510"/>
      <c r="J10" s="289"/>
      <c r="K10" s="491"/>
      <c r="L10" s="484"/>
      <c r="M10" s="506"/>
      <c r="N10" s="484"/>
      <c r="O10" s="506"/>
      <c r="P10" s="489"/>
      <c r="Q10" s="469"/>
      <c r="R10" s="509"/>
      <c r="S10" s="510"/>
      <c r="T10" s="494"/>
      <c r="U10" s="495"/>
      <c r="V10" s="499"/>
      <c r="W10" s="471"/>
      <c r="X10" s="471"/>
      <c r="Y10" s="472"/>
    </row>
    <row r="11" spans="2:29" ht="6.95" customHeight="1" x14ac:dyDescent="0.15">
      <c r="B11" s="520"/>
      <c r="C11" s="512"/>
      <c r="D11" s="516"/>
      <c r="E11" s="517"/>
      <c r="F11" s="509"/>
      <c r="G11" s="521"/>
      <c r="H11" s="509"/>
      <c r="I11" s="510"/>
      <c r="J11" s="253" t="s">
        <v>24</v>
      </c>
      <c r="K11" s="255"/>
      <c r="L11" s="276" t="s">
        <v>34</v>
      </c>
      <c r="M11" s="504">
        <v>0</v>
      </c>
      <c r="N11" s="276" t="s">
        <v>33</v>
      </c>
      <c r="O11" s="467">
        <v>0</v>
      </c>
      <c r="P11" s="488" t="s">
        <v>32</v>
      </c>
      <c r="Q11" s="467">
        <v>0</v>
      </c>
      <c r="R11" s="509"/>
      <c r="S11" s="510"/>
      <c r="T11" s="494"/>
      <c r="U11" s="495"/>
      <c r="V11" s="499"/>
      <c r="W11" s="471"/>
      <c r="X11" s="471"/>
      <c r="Y11" s="472"/>
    </row>
    <row r="12" spans="2:29" ht="6.95" customHeight="1" x14ac:dyDescent="0.15">
      <c r="B12" s="520"/>
      <c r="C12" s="513"/>
      <c r="D12" s="518"/>
      <c r="E12" s="519"/>
      <c r="F12" s="509"/>
      <c r="G12" s="521"/>
      <c r="H12" s="509"/>
      <c r="I12" s="510"/>
      <c r="J12" s="289"/>
      <c r="K12" s="491"/>
      <c r="L12" s="484"/>
      <c r="M12" s="505"/>
      <c r="N12" s="484"/>
      <c r="O12" s="468"/>
      <c r="P12" s="489"/>
      <c r="Q12" s="468"/>
      <c r="R12" s="509"/>
      <c r="S12" s="510"/>
      <c r="T12" s="494"/>
      <c r="U12" s="495"/>
      <c r="V12" s="499"/>
      <c r="W12" s="471"/>
      <c r="X12" s="471"/>
      <c r="Y12" s="472"/>
    </row>
    <row r="13" spans="2:29" ht="6.95" customHeight="1" x14ac:dyDescent="0.15">
      <c r="B13" s="520" t="s">
        <v>25</v>
      </c>
      <c r="C13" s="511" t="s">
        <v>19</v>
      </c>
      <c r="D13" s="514" t="s">
        <v>632</v>
      </c>
      <c r="E13" s="515"/>
      <c r="F13" s="509"/>
      <c r="G13" s="521"/>
      <c r="H13" s="509"/>
      <c r="I13" s="510"/>
      <c r="J13" s="289"/>
      <c r="K13" s="491"/>
      <c r="L13" s="484"/>
      <c r="M13" s="505"/>
      <c r="N13" s="484"/>
      <c r="O13" s="468"/>
      <c r="P13" s="489"/>
      <c r="Q13" s="468"/>
      <c r="R13" s="509"/>
      <c r="S13" s="510"/>
      <c r="T13" s="494"/>
      <c r="U13" s="495"/>
      <c r="V13" s="499"/>
      <c r="W13" s="507" t="s">
        <v>272</v>
      </c>
      <c r="X13" s="508"/>
      <c r="Y13" s="472">
        <v>0</v>
      </c>
    </row>
    <row r="14" spans="2:29" ht="6.95" customHeight="1" x14ac:dyDescent="0.15">
      <c r="B14" s="511"/>
      <c r="C14" s="512"/>
      <c r="D14" s="516"/>
      <c r="E14" s="517"/>
      <c r="F14" s="509"/>
      <c r="G14" s="521"/>
      <c r="H14" s="509"/>
      <c r="I14" s="510"/>
      <c r="J14" s="256"/>
      <c r="K14" s="258"/>
      <c r="L14" s="484"/>
      <c r="M14" s="506"/>
      <c r="N14" s="484"/>
      <c r="O14" s="469"/>
      <c r="P14" s="489"/>
      <c r="Q14" s="469"/>
      <c r="R14" s="509"/>
      <c r="S14" s="510"/>
      <c r="T14" s="494"/>
      <c r="U14" s="495"/>
      <c r="V14" s="499"/>
      <c r="W14" s="508"/>
      <c r="X14" s="508"/>
      <c r="Y14" s="472"/>
    </row>
    <row r="15" spans="2:29" ht="6.95" customHeight="1" x14ac:dyDescent="0.15">
      <c r="B15" s="511"/>
      <c r="C15" s="513"/>
      <c r="D15" s="518"/>
      <c r="E15" s="519"/>
      <c r="F15" s="509"/>
      <c r="G15" s="521"/>
      <c r="H15" s="509"/>
      <c r="I15" s="510"/>
      <c r="J15" s="289" t="s">
        <v>26</v>
      </c>
      <c r="K15" s="491"/>
      <c r="L15" s="276" t="s">
        <v>34</v>
      </c>
      <c r="M15" s="485">
        <v>0</v>
      </c>
      <c r="N15" s="276" t="s">
        <v>33</v>
      </c>
      <c r="O15" s="485">
        <v>0</v>
      </c>
      <c r="P15" s="488" t="s">
        <v>32</v>
      </c>
      <c r="Q15" s="501">
        <v>0</v>
      </c>
      <c r="R15" s="509"/>
      <c r="S15" s="510"/>
      <c r="T15" s="494"/>
      <c r="U15" s="495"/>
      <c r="V15" s="499"/>
      <c r="W15" s="508"/>
      <c r="X15" s="508"/>
      <c r="Y15" s="472"/>
      <c r="AC15" s="194">
        <v>0</v>
      </c>
    </row>
    <row r="16" spans="2:29" ht="6.95" customHeight="1" x14ac:dyDescent="0.15">
      <c r="B16" s="511"/>
      <c r="C16" s="511" t="s">
        <v>23</v>
      </c>
      <c r="D16" s="514" t="s">
        <v>634</v>
      </c>
      <c r="E16" s="515"/>
      <c r="F16" s="509"/>
      <c r="G16" s="521"/>
      <c r="H16" s="509"/>
      <c r="I16" s="510"/>
      <c r="J16" s="289"/>
      <c r="K16" s="491"/>
      <c r="L16" s="484"/>
      <c r="M16" s="486"/>
      <c r="N16" s="484"/>
      <c r="O16" s="486"/>
      <c r="P16" s="489"/>
      <c r="Q16" s="502"/>
      <c r="R16" s="509"/>
      <c r="S16" s="510"/>
      <c r="T16" s="494"/>
      <c r="U16" s="495"/>
      <c r="V16" s="499"/>
      <c r="W16" s="508"/>
      <c r="X16" s="508"/>
      <c r="Y16" s="472"/>
    </row>
    <row r="17" spans="2:25" ht="6.95" customHeight="1" x14ac:dyDescent="0.15">
      <c r="B17" s="511"/>
      <c r="C17" s="512"/>
      <c r="D17" s="516"/>
      <c r="E17" s="517"/>
      <c r="F17" s="509"/>
      <c r="G17" s="521"/>
      <c r="H17" s="509"/>
      <c r="I17" s="510"/>
      <c r="J17" s="289"/>
      <c r="K17" s="491"/>
      <c r="L17" s="484"/>
      <c r="M17" s="486"/>
      <c r="N17" s="484"/>
      <c r="O17" s="486"/>
      <c r="P17" s="489"/>
      <c r="Q17" s="502"/>
      <c r="R17" s="509"/>
      <c r="S17" s="510"/>
      <c r="T17" s="494"/>
      <c r="U17" s="495"/>
      <c r="V17" s="499"/>
      <c r="W17" s="508"/>
      <c r="X17" s="508"/>
      <c r="Y17" s="472"/>
    </row>
    <row r="18" spans="2:25" ht="6.95" customHeight="1" x14ac:dyDescent="0.15">
      <c r="B18" s="520"/>
      <c r="C18" s="513"/>
      <c r="D18" s="518"/>
      <c r="E18" s="519"/>
      <c r="F18" s="448"/>
      <c r="G18" s="449"/>
      <c r="H18" s="448"/>
      <c r="I18" s="450"/>
      <c r="J18" s="256"/>
      <c r="K18" s="258"/>
      <c r="L18" s="275"/>
      <c r="M18" s="487"/>
      <c r="N18" s="275"/>
      <c r="O18" s="487"/>
      <c r="P18" s="490"/>
      <c r="Q18" s="503"/>
      <c r="R18" s="448"/>
      <c r="S18" s="450"/>
      <c r="T18" s="496"/>
      <c r="U18" s="497"/>
      <c r="V18" s="500"/>
      <c r="W18" s="508"/>
      <c r="X18" s="508"/>
      <c r="Y18" s="472"/>
    </row>
    <row r="19" spans="2:25" ht="39.950000000000003" customHeight="1" x14ac:dyDescent="0.15">
      <c r="B19" s="473" t="s">
        <v>9</v>
      </c>
      <c r="C19" s="474"/>
      <c r="D19" s="475"/>
      <c r="E19" s="475"/>
      <c r="F19" s="475"/>
      <c r="G19" s="475"/>
      <c r="H19" s="475"/>
      <c r="I19" s="475"/>
      <c r="J19" s="475"/>
      <c r="K19" s="475"/>
      <c r="L19" s="475"/>
      <c r="M19" s="475"/>
      <c r="N19" s="475"/>
      <c r="O19" s="475"/>
      <c r="P19" s="475"/>
      <c r="Q19" s="475"/>
      <c r="R19" s="475"/>
      <c r="S19" s="475"/>
      <c r="T19" s="475"/>
      <c r="U19" s="475"/>
      <c r="V19" s="475"/>
      <c r="W19" s="475"/>
      <c r="X19" s="475"/>
      <c r="Y19" s="476"/>
    </row>
    <row r="20" spans="2:25" ht="39.950000000000003" customHeight="1" x14ac:dyDescent="0.15">
      <c r="B20" s="473"/>
      <c r="C20" s="477"/>
      <c r="D20" s="478"/>
      <c r="E20" s="478"/>
      <c r="F20" s="478"/>
      <c r="G20" s="478"/>
      <c r="H20" s="478"/>
      <c r="I20" s="478"/>
      <c r="J20" s="478"/>
      <c r="K20" s="478"/>
      <c r="L20" s="478"/>
      <c r="M20" s="478"/>
      <c r="N20" s="478"/>
      <c r="O20" s="478"/>
      <c r="P20" s="478"/>
      <c r="Q20" s="478"/>
      <c r="R20" s="478"/>
      <c r="S20" s="478"/>
      <c r="T20" s="478"/>
      <c r="U20" s="478"/>
      <c r="V20" s="478"/>
      <c r="W20" s="478"/>
      <c r="X20" s="478"/>
      <c r="Y20" s="479"/>
    </row>
    <row r="21" spans="2:25" ht="39.950000000000003" customHeight="1" x14ac:dyDescent="0.15">
      <c r="B21" s="473"/>
      <c r="C21" s="477"/>
      <c r="D21" s="478"/>
      <c r="E21" s="478"/>
      <c r="F21" s="478"/>
      <c r="G21" s="478"/>
      <c r="H21" s="478"/>
      <c r="I21" s="478"/>
      <c r="J21" s="478"/>
      <c r="K21" s="478"/>
      <c r="L21" s="478"/>
      <c r="M21" s="478"/>
      <c r="N21" s="478"/>
      <c r="O21" s="478"/>
      <c r="P21" s="478"/>
      <c r="Q21" s="478"/>
      <c r="R21" s="478"/>
      <c r="S21" s="478"/>
      <c r="T21" s="478"/>
      <c r="U21" s="478"/>
      <c r="V21" s="478"/>
      <c r="W21" s="478"/>
      <c r="X21" s="478"/>
      <c r="Y21" s="479"/>
    </row>
    <row r="22" spans="2:25" ht="39.950000000000003" customHeight="1" x14ac:dyDescent="0.15">
      <c r="B22" s="473"/>
      <c r="C22" s="477"/>
      <c r="D22" s="478"/>
      <c r="E22" s="478"/>
      <c r="F22" s="478"/>
      <c r="G22" s="478"/>
      <c r="H22" s="478"/>
      <c r="I22" s="478"/>
      <c r="J22" s="478"/>
      <c r="K22" s="478"/>
      <c r="L22" s="478"/>
      <c r="M22" s="478"/>
      <c r="N22" s="478"/>
      <c r="O22" s="478"/>
      <c r="P22" s="478"/>
      <c r="Q22" s="478"/>
      <c r="R22" s="478"/>
      <c r="S22" s="478"/>
      <c r="T22" s="478"/>
      <c r="U22" s="478"/>
      <c r="V22" s="478"/>
      <c r="W22" s="478"/>
      <c r="X22" s="478"/>
      <c r="Y22" s="479"/>
    </row>
    <row r="23" spans="2:25" ht="39.950000000000003" customHeight="1" x14ac:dyDescent="0.15">
      <c r="B23" s="473"/>
      <c r="C23" s="477"/>
      <c r="D23" s="478"/>
      <c r="E23" s="478"/>
      <c r="F23" s="478"/>
      <c r="G23" s="478"/>
      <c r="H23" s="478"/>
      <c r="I23" s="478"/>
      <c r="J23" s="478"/>
      <c r="K23" s="478"/>
      <c r="L23" s="478"/>
      <c r="M23" s="478"/>
      <c r="N23" s="478"/>
      <c r="O23" s="478"/>
      <c r="P23" s="478"/>
      <c r="Q23" s="478"/>
      <c r="R23" s="478"/>
      <c r="S23" s="478"/>
      <c r="T23" s="478"/>
      <c r="U23" s="478"/>
      <c r="V23" s="478"/>
      <c r="W23" s="478"/>
      <c r="X23" s="478"/>
      <c r="Y23" s="479"/>
    </row>
    <row r="24" spans="2:25" ht="39.950000000000003" customHeight="1" x14ac:dyDescent="0.15">
      <c r="B24" s="473"/>
      <c r="C24" s="477"/>
      <c r="D24" s="478"/>
      <c r="E24" s="478"/>
      <c r="F24" s="478"/>
      <c r="G24" s="478"/>
      <c r="H24" s="478"/>
      <c r="I24" s="478"/>
      <c r="J24" s="478"/>
      <c r="K24" s="478"/>
      <c r="L24" s="478"/>
      <c r="M24" s="478"/>
      <c r="N24" s="478"/>
      <c r="O24" s="478"/>
      <c r="P24" s="478"/>
      <c r="Q24" s="478"/>
      <c r="R24" s="478"/>
      <c r="S24" s="478"/>
      <c r="T24" s="478"/>
      <c r="U24" s="478"/>
      <c r="V24" s="478"/>
      <c r="W24" s="478"/>
      <c r="X24" s="478"/>
      <c r="Y24" s="479"/>
    </row>
    <row r="25" spans="2:25" ht="39.950000000000003" customHeight="1" x14ac:dyDescent="0.15">
      <c r="B25" s="473"/>
      <c r="C25" s="477"/>
      <c r="D25" s="478"/>
      <c r="E25" s="478"/>
      <c r="F25" s="478"/>
      <c r="G25" s="478"/>
      <c r="H25" s="478"/>
      <c r="I25" s="478"/>
      <c r="J25" s="478"/>
      <c r="K25" s="478"/>
      <c r="L25" s="478"/>
      <c r="M25" s="478"/>
      <c r="N25" s="478"/>
      <c r="O25" s="478"/>
      <c r="P25" s="478"/>
      <c r="Q25" s="478"/>
      <c r="R25" s="478"/>
      <c r="S25" s="478"/>
      <c r="T25" s="478"/>
      <c r="U25" s="478"/>
      <c r="V25" s="478"/>
      <c r="W25" s="478"/>
      <c r="X25" s="478"/>
      <c r="Y25" s="479"/>
    </row>
    <row r="26" spans="2:25" ht="39.950000000000003" customHeight="1" x14ac:dyDescent="0.15">
      <c r="B26" s="473"/>
      <c r="C26" s="197"/>
      <c r="D26" s="1"/>
      <c r="E26" s="1"/>
      <c r="F26" s="2"/>
      <c r="G26" s="198"/>
      <c r="H26" s="198"/>
      <c r="I26" s="198"/>
      <c r="J26" s="198"/>
      <c r="K26" s="198"/>
      <c r="L26" s="1"/>
      <c r="M26" s="197"/>
      <c r="N26" s="197"/>
      <c r="O26" s="1"/>
      <c r="P26" s="480" t="s">
        <v>289</v>
      </c>
      <c r="Q26" s="480"/>
      <c r="R26" s="480"/>
      <c r="S26" s="480"/>
      <c r="T26" s="480"/>
      <c r="U26" s="480"/>
      <c r="V26" s="480"/>
      <c r="W26" s="480"/>
      <c r="X26" s="480"/>
      <c r="Y26" s="481"/>
    </row>
    <row r="27" spans="2:25" ht="45" customHeight="1" x14ac:dyDescent="0.15">
      <c r="B27" s="436"/>
      <c r="C27" s="199"/>
      <c r="D27" s="200"/>
      <c r="E27" s="201"/>
      <c r="F27" s="202"/>
      <c r="G27" s="200"/>
      <c r="H27" s="200"/>
      <c r="I27" s="200"/>
      <c r="J27" s="200"/>
      <c r="K27" s="200"/>
      <c r="L27" s="200"/>
      <c r="M27" s="200"/>
      <c r="N27" s="200"/>
      <c r="O27" s="203"/>
      <c r="P27" s="482"/>
      <c r="Q27" s="482"/>
      <c r="R27" s="482"/>
      <c r="S27" s="482"/>
      <c r="T27" s="482"/>
      <c r="U27" s="482"/>
      <c r="V27" s="482"/>
      <c r="W27" s="482"/>
      <c r="X27" s="482"/>
      <c r="Y27" s="483"/>
    </row>
    <row r="28" spans="2:25" ht="15" customHeight="1" x14ac:dyDescent="0.15">
      <c r="C28" s="3" t="s">
        <v>248</v>
      </c>
    </row>
    <row r="29" spans="2:25" ht="15" customHeight="1" x14ac:dyDescent="0.15">
      <c r="C29" s="3" t="s">
        <v>579</v>
      </c>
    </row>
    <row r="30" spans="2:25" ht="15" customHeight="1" x14ac:dyDescent="0.15">
      <c r="C30" s="3" t="s">
        <v>291</v>
      </c>
    </row>
    <row r="31" spans="2:25" x14ac:dyDescent="0.15">
      <c r="C31" s="3" t="s">
        <v>249</v>
      </c>
    </row>
    <row r="33" spans="2:29" ht="24.95" customHeight="1" x14ac:dyDescent="0.15">
      <c r="B33" s="18" t="s">
        <v>591</v>
      </c>
      <c r="C33" s="3"/>
      <c r="D33" s="3"/>
      <c r="E33" s="3"/>
      <c r="F33" s="3"/>
      <c r="G33" s="3"/>
      <c r="H33" s="3"/>
      <c r="I33" s="3"/>
      <c r="J33" s="3"/>
      <c r="K33" s="3"/>
      <c r="L33" s="3"/>
      <c r="M33" s="3"/>
      <c r="N33" s="540"/>
      <c r="O33" s="541"/>
      <c r="P33" s="542"/>
      <c r="Q33" s="543"/>
      <c r="R33" s="543"/>
      <c r="S33" s="544"/>
      <c r="T33" s="280" t="s">
        <v>47</v>
      </c>
      <c r="U33" s="280"/>
      <c r="V33" s="545"/>
      <c r="W33" s="545"/>
      <c r="X33" s="545"/>
      <c r="Y33" s="545"/>
      <c r="AA33" s="204" t="s">
        <v>570</v>
      </c>
      <c r="AB33" s="3" t="s">
        <v>571</v>
      </c>
      <c r="AC33" s="3" t="s">
        <v>572</v>
      </c>
    </row>
    <row r="34" spans="2:29" ht="20.100000000000001" customHeight="1" x14ac:dyDescent="0.15">
      <c r="B34" s="276" t="s">
        <v>27</v>
      </c>
      <c r="C34" s="276"/>
      <c r="D34" s="529" t="s">
        <v>616</v>
      </c>
      <c r="E34" s="529"/>
      <c r="F34" s="529"/>
      <c r="G34" s="529"/>
      <c r="H34" s="280" t="s">
        <v>28</v>
      </c>
      <c r="I34" s="280"/>
      <c r="J34" s="529" t="s">
        <v>620</v>
      </c>
      <c r="K34" s="529"/>
      <c r="L34" s="529"/>
      <c r="M34" s="529"/>
      <c r="N34" s="280" t="s">
        <v>10</v>
      </c>
      <c r="O34" s="280"/>
      <c r="P34" s="529" t="s">
        <v>622</v>
      </c>
      <c r="Q34" s="529"/>
      <c r="R34" s="529"/>
      <c r="S34" s="529"/>
      <c r="T34" s="280" t="s">
        <v>16</v>
      </c>
      <c r="U34" s="280"/>
      <c r="V34" s="538" t="s">
        <v>571</v>
      </c>
      <c r="W34" s="538"/>
      <c r="X34" s="538"/>
      <c r="Y34" s="538"/>
      <c r="AA34" s="204" t="s">
        <v>568</v>
      </c>
      <c r="AB34" s="3" t="s">
        <v>569</v>
      </c>
      <c r="AC34" s="3" t="s">
        <v>573</v>
      </c>
    </row>
    <row r="35" spans="2:29" ht="20.100000000000001" customHeight="1" x14ac:dyDescent="0.15">
      <c r="B35" s="275" t="s">
        <v>11</v>
      </c>
      <c r="C35" s="275"/>
      <c r="D35" s="539" t="s">
        <v>618</v>
      </c>
      <c r="E35" s="539"/>
      <c r="F35" s="539"/>
      <c r="G35" s="539"/>
      <c r="H35" s="280"/>
      <c r="I35" s="280"/>
      <c r="J35" s="529"/>
      <c r="K35" s="529"/>
      <c r="L35" s="529"/>
      <c r="M35" s="529"/>
      <c r="N35" s="280"/>
      <c r="O35" s="280"/>
      <c r="P35" s="529"/>
      <c r="Q35" s="529"/>
      <c r="R35" s="529"/>
      <c r="S35" s="529"/>
      <c r="T35" s="280" t="s">
        <v>17</v>
      </c>
      <c r="U35" s="280"/>
      <c r="V35" s="538" t="s">
        <v>571</v>
      </c>
      <c r="W35" s="538"/>
      <c r="X35" s="538"/>
      <c r="Y35" s="538"/>
      <c r="AA35" s="204" t="s">
        <v>54</v>
      </c>
      <c r="AC35" s="3" t="s">
        <v>574</v>
      </c>
    </row>
    <row r="36" spans="2:29" ht="20.100000000000001" customHeight="1" x14ac:dyDescent="0.15">
      <c r="B36" s="455" t="s">
        <v>12</v>
      </c>
      <c r="C36" s="455"/>
      <c r="D36" s="195" t="s">
        <v>13</v>
      </c>
      <c r="E36" s="529" t="s">
        <v>626</v>
      </c>
      <c r="F36" s="529"/>
      <c r="G36" s="529"/>
      <c r="H36" s="280" t="s">
        <v>256</v>
      </c>
      <c r="I36" s="280"/>
      <c r="J36" s="280"/>
      <c r="K36" s="524" t="s">
        <v>624</v>
      </c>
      <c r="L36" s="525"/>
      <c r="M36" s="525"/>
      <c r="N36" s="525"/>
      <c r="O36" s="314" t="s">
        <v>238</v>
      </c>
      <c r="P36" s="315"/>
      <c r="Q36" s="532">
        <v>44650</v>
      </c>
      <c r="R36" s="533"/>
      <c r="S36" s="534"/>
      <c r="T36" s="280" t="s">
        <v>39</v>
      </c>
      <c r="U36" s="280"/>
      <c r="V36" s="196" t="s">
        <v>38</v>
      </c>
      <c r="W36" s="522">
        <v>228</v>
      </c>
      <c r="X36" s="522"/>
      <c r="Y36" s="48" t="s">
        <v>37</v>
      </c>
      <c r="AA36" s="204" t="s">
        <v>55</v>
      </c>
      <c r="AC36" s="3" t="s">
        <v>575</v>
      </c>
    </row>
    <row r="37" spans="2:29" ht="20.100000000000001" customHeight="1" x14ac:dyDescent="0.15">
      <c r="B37" s="455"/>
      <c r="C37" s="455"/>
      <c r="D37" s="195" t="s">
        <v>14</v>
      </c>
      <c r="E37" s="523" t="s">
        <v>627</v>
      </c>
      <c r="F37" s="523"/>
      <c r="G37" s="523"/>
      <c r="H37" s="280" t="s">
        <v>257</v>
      </c>
      <c r="I37" s="280"/>
      <c r="J37" s="280"/>
      <c r="K37" s="524" t="s">
        <v>629</v>
      </c>
      <c r="L37" s="525"/>
      <c r="M37" s="525"/>
      <c r="N37" s="525"/>
      <c r="O37" s="530"/>
      <c r="P37" s="531"/>
      <c r="Q37" s="535"/>
      <c r="R37" s="536"/>
      <c r="S37" s="537"/>
      <c r="T37" s="276" t="s">
        <v>15</v>
      </c>
      <c r="U37" s="276"/>
      <c r="V37" s="526" t="s">
        <v>628</v>
      </c>
      <c r="W37" s="527"/>
      <c r="X37" s="527"/>
      <c r="Y37" s="528"/>
      <c r="AC37" s="3" t="s">
        <v>576</v>
      </c>
    </row>
    <row r="38" spans="2:29" ht="6.95" customHeight="1" x14ac:dyDescent="0.15">
      <c r="B38" s="520" t="s">
        <v>18</v>
      </c>
      <c r="C38" s="511" t="s">
        <v>19</v>
      </c>
      <c r="D38" s="514" t="s">
        <v>635</v>
      </c>
      <c r="E38" s="515"/>
      <c r="F38" s="445" t="s">
        <v>20</v>
      </c>
      <c r="G38" s="446"/>
      <c r="H38" s="445" t="s">
        <v>21</v>
      </c>
      <c r="I38" s="447"/>
      <c r="J38" s="253" t="s">
        <v>22</v>
      </c>
      <c r="K38" s="255"/>
      <c r="L38" s="276" t="s">
        <v>34</v>
      </c>
      <c r="M38" s="504">
        <v>0</v>
      </c>
      <c r="N38" s="276" t="s">
        <v>33</v>
      </c>
      <c r="O38" s="504">
        <v>0</v>
      </c>
      <c r="P38" s="488" t="s">
        <v>32</v>
      </c>
      <c r="Q38" s="467">
        <v>0</v>
      </c>
      <c r="R38" s="445" t="s">
        <v>36</v>
      </c>
      <c r="S38" s="447"/>
      <c r="T38" s="492" t="s">
        <v>347</v>
      </c>
      <c r="U38" s="493"/>
      <c r="V38" s="498" t="s">
        <v>35</v>
      </c>
      <c r="W38" s="470" t="s">
        <v>290</v>
      </c>
      <c r="X38" s="471"/>
      <c r="Y38" s="472">
        <v>0</v>
      </c>
      <c r="AC38" s="3" t="s">
        <v>577</v>
      </c>
    </row>
    <row r="39" spans="2:29" ht="6.95" customHeight="1" x14ac:dyDescent="0.15">
      <c r="B39" s="520"/>
      <c r="C39" s="512"/>
      <c r="D39" s="516"/>
      <c r="E39" s="517"/>
      <c r="F39" s="509"/>
      <c r="G39" s="521"/>
      <c r="H39" s="509"/>
      <c r="I39" s="510"/>
      <c r="J39" s="289"/>
      <c r="K39" s="491"/>
      <c r="L39" s="484"/>
      <c r="M39" s="505"/>
      <c r="N39" s="484"/>
      <c r="O39" s="505"/>
      <c r="P39" s="489"/>
      <c r="Q39" s="468"/>
      <c r="R39" s="509"/>
      <c r="S39" s="510"/>
      <c r="T39" s="494"/>
      <c r="U39" s="495"/>
      <c r="V39" s="499"/>
      <c r="W39" s="471"/>
      <c r="X39" s="471"/>
      <c r="Y39" s="472"/>
      <c r="AC39" s="3" t="s">
        <v>578</v>
      </c>
    </row>
    <row r="40" spans="2:29" ht="6.95" customHeight="1" x14ac:dyDescent="0.15">
      <c r="B40" s="520"/>
      <c r="C40" s="513"/>
      <c r="D40" s="518"/>
      <c r="E40" s="519"/>
      <c r="F40" s="509"/>
      <c r="G40" s="521"/>
      <c r="H40" s="509"/>
      <c r="I40" s="510"/>
      <c r="J40" s="289"/>
      <c r="K40" s="491"/>
      <c r="L40" s="484"/>
      <c r="M40" s="505"/>
      <c r="N40" s="484"/>
      <c r="O40" s="505"/>
      <c r="P40" s="489"/>
      <c r="Q40" s="468"/>
      <c r="R40" s="509"/>
      <c r="S40" s="510"/>
      <c r="T40" s="494"/>
      <c r="U40" s="495"/>
      <c r="V40" s="499"/>
      <c r="W40" s="471"/>
      <c r="X40" s="471"/>
      <c r="Y40" s="472"/>
    </row>
    <row r="41" spans="2:29" ht="6.95" customHeight="1" x14ac:dyDescent="0.15">
      <c r="B41" s="520"/>
      <c r="C41" s="511" t="s">
        <v>23</v>
      </c>
      <c r="D41" s="514" t="s">
        <v>636</v>
      </c>
      <c r="E41" s="515"/>
      <c r="F41" s="509"/>
      <c r="G41" s="521"/>
      <c r="H41" s="509"/>
      <c r="I41" s="510"/>
      <c r="J41" s="289"/>
      <c r="K41" s="491"/>
      <c r="L41" s="484"/>
      <c r="M41" s="506"/>
      <c r="N41" s="484"/>
      <c r="O41" s="506"/>
      <c r="P41" s="489"/>
      <c r="Q41" s="469"/>
      <c r="R41" s="509"/>
      <c r="S41" s="510"/>
      <c r="T41" s="494"/>
      <c r="U41" s="495"/>
      <c r="V41" s="499"/>
      <c r="W41" s="471"/>
      <c r="X41" s="471"/>
      <c r="Y41" s="472"/>
    </row>
    <row r="42" spans="2:29" ht="6.95" customHeight="1" x14ac:dyDescent="0.15">
      <c r="B42" s="520"/>
      <c r="C42" s="512"/>
      <c r="D42" s="516"/>
      <c r="E42" s="517"/>
      <c r="F42" s="509"/>
      <c r="G42" s="521"/>
      <c r="H42" s="509"/>
      <c r="I42" s="510"/>
      <c r="J42" s="253" t="s">
        <v>24</v>
      </c>
      <c r="K42" s="255"/>
      <c r="L42" s="276" t="s">
        <v>34</v>
      </c>
      <c r="M42" s="504">
        <v>0</v>
      </c>
      <c r="N42" s="276" t="s">
        <v>33</v>
      </c>
      <c r="O42" s="467">
        <v>0</v>
      </c>
      <c r="P42" s="488" t="s">
        <v>32</v>
      </c>
      <c r="Q42" s="467">
        <v>0</v>
      </c>
      <c r="R42" s="509"/>
      <c r="S42" s="510"/>
      <c r="T42" s="494"/>
      <c r="U42" s="495"/>
      <c r="V42" s="499"/>
      <c r="W42" s="471"/>
      <c r="X42" s="471"/>
      <c r="Y42" s="472"/>
    </row>
    <row r="43" spans="2:29" ht="6.95" customHeight="1" x14ac:dyDescent="0.15">
      <c r="B43" s="520"/>
      <c r="C43" s="513"/>
      <c r="D43" s="518"/>
      <c r="E43" s="519"/>
      <c r="F43" s="509"/>
      <c r="G43" s="521"/>
      <c r="H43" s="509"/>
      <c r="I43" s="510"/>
      <c r="J43" s="289"/>
      <c r="K43" s="491"/>
      <c r="L43" s="484"/>
      <c r="M43" s="505"/>
      <c r="N43" s="484"/>
      <c r="O43" s="468"/>
      <c r="P43" s="489"/>
      <c r="Q43" s="468"/>
      <c r="R43" s="509"/>
      <c r="S43" s="510"/>
      <c r="T43" s="494"/>
      <c r="U43" s="495"/>
      <c r="V43" s="499"/>
      <c r="W43" s="471"/>
      <c r="X43" s="471"/>
      <c r="Y43" s="472"/>
    </row>
    <row r="44" spans="2:29" ht="6.95" customHeight="1" x14ac:dyDescent="0.15">
      <c r="B44" s="520" t="s">
        <v>25</v>
      </c>
      <c r="C44" s="511" t="s">
        <v>19</v>
      </c>
      <c r="D44" s="514" t="s">
        <v>637</v>
      </c>
      <c r="E44" s="515"/>
      <c r="F44" s="509"/>
      <c r="G44" s="521"/>
      <c r="H44" s="509"/>
      <c r="I44" s="510"/>
      <c r="J44" s="289"/>
      <c r="K44" s="491"/>
      <c r="L44" s="484"/>
      <c r="M44" s="505"/>
      <c r="N44" s="484"/>
      <c r="O44" s="468"/>
      <c r="P44" s="489"/>
      <c r="Q44" s="468"/>
      <c r="R44" s="509"/>
      <c r="S44" s="510"/>
      <c r="T44" s="494"/>
      <c r="U44" s="495"/>
      <c r="V44" s="499"/>
      <c r="W44" s="507" t="s">
        <v>272</v>
      </c>
      <c r="X44" s="508"/>
      <c r="Y44" s="472">
        <v>0</v>
      </c>
    </row>
    <row r="45" spans="2:29" ht="6.95" customHeight="1" x14ac:dyDescent="0.15">
      <c r="B45" s="511"/>
      <c r="C45" s="512"/>
      <c r="D45" s="516"/>
      <c r="E45" s="517"/>
      <c r="F45" s="509"/>
      <c r="G45" s="521"/>
      <c r="H45" s="509"/>
      <c r="I45" s="510"/>
      <c r="J45" s="256"/>
      <c r="K45" s="258"/>
      <c r="L45" s="484"/>
      <c r="M45" s="506"/>
      <c r="N45" s="484"/>
      <c r="O45" s="469"/>
      <c r="P45" s="489"/>
      <c r="Q45" s="469"/>
      <c r="R45" s="509"/>
      <c r="S45" s="510"/>
      <c r="T45" s="494"/>
      <c r="U45" s="495"/>
      <c r="V45" s="499"/>
      <c r="W45" s="508"/>
      <c r="X45" s="508"/>
      <c r="Y45" s="472"/>
    </row>
    <row r="46" spans="2:29" ht="6.95" customHeight="1" x14ac:dyDescent="0.15">
      <c r="B46" s="511"/>
      <c r="C46" s="513"/>
      <c r="D46" s="518"/>
      <c r="E46" s="519"/>
      <c r="F46" s="509"/>
      <c r="G46" s="521"/>
      <c r="H46" s="509"/>
      <c r="I46" s="510"/>
      <c r="J46" s="289" t="s">
        <v>26</v>
      </c>
      <c r="K46" s="491"/>
      <c r="L46" s="276" t="s">
        <v>34</v>
      </c>
      <c r="M46" s="485">
        <v>0</v>
      </c>
      <c r="N46" s="276" t="s">
        <v>33</v>
      </c>
      <c r="O46" s="485">
        <v>0</v>
      </c>
      <c r="P46" s="488" t="s">
        <v>32</v>
      </c>
      <c r="Q46" s="501">
        <v>0</v>
      </c>
      <c r="R46" s="509"/>
      <c r="S46" s="510"/>
      <c r="T46" s="494"/>
      <c r="U46" s="495"/>
      <c r="V46" s="499"/>
      <c r="W46" s="508"/>
      <c r="X46" s="508"/>
      <c r="Y46" s="472"/>
      <c r="AC46" s="194">
        <v>0</v>
      </c>
    </row>
    <row r="47" spans="2:29" ht="6.95" customHeight="1" x14ac:dyDescent="0.15">
      <c r="B47" s="511"/>
      <c r="C47" s="511" t="s">
        <v>23</v>
      </c>
      <c r="D47" s="514" t="s">
        <v>638</v>
      </c>
      <c r="E47" s="515"/>
      <c r="F47" s="509"/>
      <c r="G47" s="521"/>
      <c r="H47" s="509"/>
      <c r="I47" s="510"/>
      <c r="J47" s="289"/>
      <c r="K47" s="491"/>
      <c r="L47" s="484"/>
      <c r="M47" s="486"/>
      <c r="N47" s="484"/>
      <c r="O47" s="486"/>
      <c r="P47" s="489"/>
      <c r="Q47" s="502"/>
      <c r="R47" s="509"/>
      <c r="S47" s="510"/>
      <c r="T47" s="494"/>
      <c r="U47" s="495"/>
      <c r="V47" s="499"/>
      <c r="W47" s="508"/>
      <c r="X47" s="508"/>
      <c r="Y47" s="472"/>
    </row>
    <row r="48" spans="2:29" ht="6.95" customHeight="1" x14ac:dyDescent="0.15">
      <c r="B48" s="511"/>
      <c r="C48" s="512"/>
      <c r="D48" s="516"/>
      <c r="E48" s="517"/>
      <c r="F48" s="509"/>
      <c r="G48" s="521"/>
      <c r="H48" s="509"/>
      <c r="I48" s="510"/>
      <c r="J48" s="289"/>
      <c r="K48" s="491"/>
      <c r="L48" s="484"/>
      <c r="M48" s="486"/>
      <c r="N48" s="484"/>
      <c r="O48" s="486"/>
      <c r="P48" s="489"/>
      <c r="Q48" s="502"/>
      <c r="R48" s="509"/>
      <c r="S48" s="510"/>
      <c r="T48" s="494"/>
      <c r="U48" s="495"/>
      <c r="V48" s="499"/>
      <c r="W48" s="508"/>
      <c r="X48" s="508"/>
      <c r="Y48" s="472"/>
    </row>
    <row r="49" spans="2:29" ht="6.95" customHeight="1" x14ac:dyDescent="0.15">
      <c r="B49" s="520"/>
      <c r="C49" s="513"/>
      <c r="D49" s="518"/>
      <c r="E49" s="519"/>
      <c r="F49" s="448"/>
      <c r="G49" s="449"/>
      <c r="H49" s="448"/>
      <c r="I49" s="450"/>
      <c r="J49" s="256"/>
      <c r="K49" s="258"/>
      <c r="L49" s="275"/>
      <c r="M49" s="487"/>
      <c r="N49" s="275"/>
      <c r="O49" s="487"/>
      <c r="P49" s="490"/>
      <c r="Q49" s="503"/>
      <c r="R49" s="448"/>
      <c r="S49" s="450"/>
      <c r="T49" s="496"/>
      <c r="U49" s="497"/>
      <c r="V49" s="500"/>
      <c r="W49" s="508"/>
      <c r="X49" s="508"/>
      <c r="Y49" s="472"/>
    </row>
    <row r="50" spans="2:29" ht="39.950000000000003" customHeight="1" x14ac:dyDescent="0.15">
      <c r="B50" s="473" t="s">
        <v>9</v>
      </c>
      <c r="C50" s="474"/>
      <c r="D50" s="475"/>
      <c r="E50" s="475"/>
      <c r="F50" s="475"/>
      <c r="G50" s="475"/>
      <c r="H50" s="475"/>
      <c r="I50" s="475"/>
      <c r="J50" s="475"/>
      <c r="K50" s="475"/>
      <c r="L50" s="475"/>
      <c r="M50" s="475"/>
      <c r="N50" s="475"/>
      <c r="O50" s="475"/>
      <c r="P50" s="475"/>
      <c r="Q50" s="475"/>
      <c r="R50" s="475"/>
      <c r="S50" s="475"/>
      <c r="T50" s="475"/>
      <c r="U50" s="475"/>
      <c r="V50" s="475"/>
      <c r="W50" s="475"/>
      <c r="X50" s="475"/>
      <c r="Y50" s="476"/>
    </row>
    <row r="51" spans="2:29" ht="39.950000000000003" customHeight="1" x14ac:dyDescent="0.15">
      <c r="B51" s="473"/>
      <c r="C51" s="477"/>
      <c r="D51" s="478"/>
      <c r="E51" s="478"/>
      <c r="F51" s="478"/>
      <c r="G51" s="478"/>
      <c r="H51" s="478"/>
      <c r="I51" s="478"/>
      <c r="J51" s="478"/>
      <c r="K51" s="478"/>
      <c r="L51" s="478"/>
      <c r="M51" s="478"/>
      <c r="N51" s="478"/>
      <c r="O51" s="478"/>
      <c r="P51" s="478"/>
      <c r="Q51" s="478"/>
      <c r="R51" s="478"/>
      <c r="S51" s="478"/>
      <c r="T51" s="478"/>
      <c r="U51" s="478"/>
      <c r="V51" s="478"/>
      <c r="W51" s="478"/>
      <c r="X51" s="478"/>
      <c r="Y51" s="479"/>
    </row>
    <row r="52" spans="2:29" ht="39.950000000000003" customHeight="1" x14ac:dyDescent="0.15">
      <c r="B52" s="473"/>
      <c r="C52" s="477"/>
      <c r="D52" s="478"/>
      <c r="E52" s="478"/>
      <c r="F52" s="478"/>
      <c r="G52" s="478"/>
      <c r="H52" s="478"/>
      <c r="I52" s="478"/>
      <c r="J52" s="478"/>
      <c r="K52" s="478"/>
      <c r="L52" s="478"/>
      <c r="M52" s="478"/>
      <c r="N52" s="478"/>
      <c r="O52" s="478"/>
      <c r="P52" s="478"/>
      <c r="Q52" s="478"/>
      <c r="R52" s="478"/>
      <c r="S52" s="478"/>
      <c r="T52" s="478"/>
      <c r="U52" s="478"/>
      <c r="V52" s="478"/>
      <c r="W52" s="478"/>
      <c r="X52" s="478"/>
      <c r="Y52" s="479"/>
    </row>
    <row r="53" spans="2:29" ht="39.950000000000003" customHeight="1" x14ac:dyDescent="0.15">
      <c r="B53" s="473"/>
      <c r="C53" s="477"/>
      <c r="D53" s="478"/>
      <c r="E53" s="478"/>
      <c r="F53" s="478"/>
      <c r="G53" s="478"/>
      <c r="H53" s="478"/>
      <c r="I53" s="478"/>
      <c r="J53" s="478"/>
      <c r="K53" s="478"/>
      <c r="L53" s="478"/>
      <c r="M53" s="478"/>
      <c r="N53" s="478"/>
      <c r="O53" s="478"/>
      <c r="P53" s="478"/>
      <c r="Q53" s="478"/>
      <c r="R53" s="478"/>
      <c r="S53" s="478"/>
      <c r="T53" s="478"/>
      <c r="U53" s="478"/>
      <c r="V53" s="478"/>
      <c r="W53" s="478"/>
      <c r="X53" s="478"/>
      <c r="Y53" s="479"/>
    </row>
    <row r="54" spans="2:29" ht="39.950000000000003" customHeight="1" x14ac:dyDescent="0.15">
      <c r="B54" s="473"/>
      <c r="C54" s="477"/>
      <c r="D54" s="478"/>
      <c r="E54" s="478"/>
      <c r="F54" s="478"/>
      <c r="G54" s="478"/>
      <c r="H54" s="478"/>
      <c r="I54" s="478"/>
      <c r="J54" s="478"/>
      <c r="K54" s="478"/>
      <c r="L54" s="478"/>
      <c r="M54" s="478"/>
      <c r="N54" s="478"/>
      <c r="O54" s="478"/>
      <c r="P54" s="478"/>
      <c r="Q54" s="478"/>
      <c r="R54" s="478"/>
      <c r="S54" s="478"/>
      <c r="T54" s="478"/>
      <c r="U54" s="478"/>
      <c r="V54" s="478"/>
      <c r="W54" s="478"/>
      <c r="X54" s="478"/>
      <c r="Y54" s="479"/>
    </row>
    <row r="55" spans="2:29" ht="39.950000000000003" customHeight="1" x14ac:dyDescent="0.15">
      <c r="B55" s="473"/>
      <c r="C55" s="477"/>
      <c r="D55" s="478"/>
      <c r="E55" s="478"/>
      <c r="F55" s="478"/>
      <c r="G55" s="478"/>
      <c r="H55" s="478"/>
      <c r="I55" s="478"/>
      <c r="J55" s="478"/>
      <c r="K55" s="478"/>
      <c r="L55" s="478"/>
      <c r="M55" s="478"/>
      <c r="N55" s="478"/>
      <c r="O55" s="478"/>
      <c r="P55" s="478"/>
      <c r="Q55" s="478"/>
      <c r="R55" s="478"/>
      <c r="S55" s="478"/>
      <c r="T55" s="478"/>
      <c r="U55" s="478"/>
      <c r="V55" s="478"/>
      <c r="W55" s="478"/>
      <c r="X55" s="478"/>
      <c r="Y55" s="479"/>
    </row>
    <row r="56" spans="2:29" ht="39.950000000000003" customHeight="1" x14ac:dyDescent="0.15">
      <c r="B56" s="473"/>
      <c r="C56" s="477"/>
      <c r="D56" s="478"/>
      <c r="E56" s="478"/>
      <c r="F56" s="478"/>
      <c r="G56" s="478"/>
      <c r="H56" s="478"/>
      <c r="I56" s="478"/>
      <c r="J56" s="478"/>
      <c r="K56" s="478"/>
      <c r="L56" s="478"/>
      <c r="M56" s="478"/>
      <c r="N56" s="478"/>
      <c r="O56" s="478"/>
      <c r="P56" s="478"/>
      <c r="Q56" s="478"/>
      <c r="R56" s="478"/>
      <c r="S56" s="478"/>
      <c r="T56" s="478"/>
      <c r="U56" s="478"/>
      <c r="V56" s="478"/>
      <c r="W56" s="478"/>
      <c r="X56" s="478"/>
      <c r="Y56" s="479"/>
    </row>
    <row r="57" spans="2:29" ht="39.950000000000003" customHeight="1" x14ac:dyDescent="0.15">
      <c r="B57" s="473"/>
      <c r="C57" s="197"/>
      <c r="D57" s="1"/>
      <c r="E57" s="1"/>
      <c r="F57" s="2"/>
      <c r="G57" s="198"/>
      <c r="H57" s="198"/>
      <c r="I57" s="198"/>
      <c r="J57" s="198"/>
      <c r="K57" s="198"/>
      <c r="L57" s="1"/>
      <c r="M57" s="197"/>
      <c r="N57" s="197"/>
      <c r="O57" s="1"/>
      <c r="P57" s="480" t="s">
        <v>289</v>
      </c>
      <c r="Q57" s="480"/>
      <c r="R57" s="480"/>
      <c r="S57" s="480"/>
      <c r="T57" s="480"/>
      <c r="U57" s="480"/>
      <c r="V57" s="480"/>
      <c r="W57" s="480"/>
      <c r="X57" s="480"/>
      <c r="Y57" s="481"/>
    </row>
    <row r="58" spans="2:29" ht="45" customHeight="1" x14ac:dyDescent="0.15">
      <c r="B58" s="436"/>
      <c r="C58" s="199"/>
      <c r="D58" s="200"/>
      <c r="E58" s="201"/>
      <c r="F58" s="202"/>
      <c r="G58" s="200"/>
      <c r="H58" s="200"/>
      <c r="I58" s="200"/>
      <c r="J58" s="200"/>
      <c r="K58" s="200"/>
      <c r="L58" s="200"/>
      <c r="M58" s="200"/>
      <c r="N58" s="200"/>
      <c r="O58" s="203"/>
      <c r="P58" s="482"/>
      <c r="Q58" s="482"/>
      <c r="R58" s="482"/>
      <c r="S58" s="482"/>
      <c r="T58" s="482"/>
      <c r="U58" s="482"/>
      <c r="V58" s="482"/>
      <c r="W58" s="482"/>
      <c r="X58" s="482"/>
      <c r="Y58" s="483"/>
    </row>
    <row r="59" spans="2:29" ht="15" customHeight="1" x14ac:dyDescent="0.15">
      <c r="C59" s="3" t="s">
        <v>248</v>
      </c>
    </row>
    <row r="60" spans="2:29" ht="15" customHeight="1" x14ac:dyDescent="0.15">
      <c r="C60" s="3" t="s">
        <v>579</v>
      </c>
    </row>
    <row r="61" spans="2:29" ht="15" customHeight="1" x14ac:dyDescent="0.15">
      <c r="C61" s="3" t="s">
        <v>291</v>
      </c>
    </row>
    <row r="62" spans="2:29" x14ac:dyDescent="0.15">
      <c r="C62" s="3" t="s">
        <v>249</v>
      </c>
    </row>
    <row r="64" spans="2:29" ht="24.95" customHeight="1" x14ac:dyDescent="0.15">
      <c r="B64" s="18" t="s">
        <v>591</v>
      </c>
      <c r="C64" s="3"/>
      <c r="D64" s="3"/>
      <c r="E64" s="3"/>
      <c r="F64" s="3"/>
      <c r="G64" s="3"/>
      <c r="H64" s="3"/>
      <c r="I64" s="3"/>
      <c r="J64" s="3"/>
      <c r="K64" s="3"/>
      <c r="L64" s="3"/>
      <c r="M64" s="3"/>
      <c r="N64" s="540"/>
      <c r="O64" s="541"/>
      <c r="P64" s="542"/>
      <c r="Q64" s="543"/>
      <c r="R64" s="543"/>
      <c r="S64" s="544"/>
      <c r="T64" s="280" t="s">
        <v>47</v>
      </c>
      <c r="U64" s="280"/>
      <c r="V64" s="545"/>
      <c r="W64" s="545"/>
      <c r="X64" s="545"/>
      <c r="Y64" s="545"/>
      <c r="AA64" s="204" t="s">
        <v>570</v>
      </c>
      <c r="AB64" s="3" t="s">
        <v>571</v>
      </c>
      <c r="AC64" s="3" t="s">
        <v>572</v>
      </c>
    </row>
    <row r="65" spans="2:29" ht="20.100000000000001" customHeight="1" x14ac:dyDescent="0.15">
      <c r="B65" s="276" t="s">
        <v>27</v>
      </c>
      <c r="C65" s="276"/>
      <c r="D65" s="529" t="s">
        <v>616</v>
      </c>
      <c r="E65" s="529"/>
      <c r="F65" s="529"/>
      <c r="G65" s="529"/>
      <c r="H65" s="280" t="s">
        <v>28</v>
      </c>
      <c r="I65" s="280"/>
      <c r="J65" s="529" t="s">
        <v>620</v>
      </c>
      <c r="K65" s="529"/>
      <c r="L65" s="529"/>
      <c r="M65" s="529"/>
      <c r="N65" s="280" t="s">
        <v>10</v>
      </c>
      <c r="O65" s="280"/>
      <c r="P65" s="529" t="s">
        <v>622</v>
      </c>
      <c r="Q65" s="529"/>
      <c r="R65" s="529"/>
      <c r="S65" s="529"/>
      <c r="T65" s="280" t="s">
        <v>16</v>
      </c>
      <c r="U65" s="280"/>
      <c r="V65" s="538" t="s">
        <v>571</v>
      </c>
      <c r="W65" s="538"/>
      <c r="X65" s="538"/>
      <c r="Y65" s="538"/>
      <c r="AA65" s="204" t="s">
        <v>568</v>
      </c>
      <c r="AB65" s="3" t="s">
        <v>569</v>
      </c>
      <c r="AC65" s="3" t="s">
        <v>573</v>
      </c>
    </row>
    <row r="66" spans="2:29" ht="20.100000000000001" customHeight="1" x14ac:dyDescent="0.15">
      <c r="B66" s="275" t="s">
        <v>11</v>
      </c>
      <c r="C66" s="275"/>
      <c r="D66" s="539" t="s">
        <v>618</v>
      </c>
      <c r="E66" s="539"/>
      <c r="F66" s="539"/>
      <c r="G66" s="539"/>
      <c r="H66" s="280"/>
      <c r="I66" s="280"/>
      <c r="J66" s="529"/>
      <c r="K66" s="529"/>
      <c r="L66" s="529"/>
      <c r="M66" s="529"/>
      <c r="N66" s="280"/>
      <c r="O66" s="280"/>
      <c r="P66" s="529"/>
      <c r="Q66" s="529"/>
      <c r="R66" s="529"/>
      <c r="S66" s="529"/>
      <c r="T66" s="280" t="s">
        <v>17</v>
      </c>
      <c r="U66" s="280"/>
      <c r="V66" s="538" t="s">
        <v>571</v>
      </c>
      <c r="W66" s="538"/>
      <c r="X66" s="538"/>
      <c r="Y66" s="538"/>
      <c r="AA66" s="204" t="s">
        <v>54</v>
      </c>
      <c r="AC66" s="3" t="s">
        <v>574</v>
      </c>
    </row>
    <row r="67" spans="2:29" ht="20.100000000000001" customHeight="1" x14ac:dyDescent="0.15">
      <c r="B67" s="455" t="s">
        <v>12</v>
      </c>
      <c r="C67" s="455"/>
      <c r="D67" s="195" t="s">
        <v>13</v>
      </c>
      <c r="E67" s="529" t="s">
        <v>626</v>
      </c>
      <c r="F67" s="529"/>
      <c r="G67" s="529"/>
      <c r="H67" s="280" t="s">
        <v>256</v>
      </c>
      <c r="I67" s="280"/>
      <c r="J67" s="280"/>
      <c r="K67" s="524" t="s">
        <v>624</v>
      </c>
      <c r="L67" s="525"/>
      <c r="M67" s="525"/>
      <c r="N67" s="525"/>
      <c r="O67" s="314" t="s">
        <v>238</v>
      </c>
      <c r="P67" s="315"/>
      <c r="Q67" s="532">
        <v>44650</v>
      </c>
      <c r="R67" s="533"/>
      <c r="S67" s="534"/>
      <c r="T67" s="280" t="s">
        <v>39</v>
      </c>
      <c r="U67" s="280"/>
      <c r="V67" s="196" t="s">
        <v>38</v>
      </c>
      <c r="W67" s="522">
        <v>228</v>
      </c>
      <c r="X67" s="522"/>
      <c r="Y67" s="48" t="s">
        <v>37</v>
      </c>
      <c r="AA67" s="204" t="s">
        <v>55</v>
      </c>
      <c r="AC67" s="3" t="s">
        <v>575</v>
      </c>
    </row>
    <row r="68" spans="2:29" ht="20.100000000000001" customHeight="1" x14ac:dyDescent="0.15">
      <c r="B68" s="455"/>
      <c r="C68" s="455"/>
      <c r="D68" s="195" t="s">
        <v>14</v>
      </c>
      <c r="E68" s="523" t="s">
        <v>627</v>
      </c>
      <c r="F68" s="523"/>
      <c r="G68" s="523"/>
      <c r="H68" s="280" t="s">
        <v>257</v>
      </c>
      <c r="I68" s="280"/>
      <c r="J68" s="280"/>
      <c r="K68" s="524" t="s">
        <v>629</v>
      </c>
      <c r="L68" s="525"/>
      <c r="M68" s="525"/>
      <c r="N68" s="525"/>
      <c r="O68" s="530"/>
      <c r="P68" s="531"/>
      <c r="Q68" s="535"/>
      <c r="R68" s="536"/>
      <c r="S68" s="537"/>
      <c r="T68" s="276" t="s">
        <v>15</v>
      </c>
      <c r="U68" s="276"/>
      <c r="V68" s="526" t="s">
        <v>628</v>
      </c>
      <c r="W68" s="527"/>
      <c r="X68" s="527"/>
      <c r="Y68" s="528"/>
      <c r="AC68" s="3" t="s">
        <v>576</v>
      </c>
    </row>
    <row r="69" spans="2:29" ht="6.95" customHeight="1" x14ac:dyDescent="0.15">
      <c r="B69" s="520" t="s">
        <v>18</v>
      </c>
      <c r="C69" s="511" t="s">
        <v>19</v>
      </c>
      <c r="D69" s="514" t="s">
        <v>635</v>
      </c>
      <c r="E69" s="515"/>
      <c r="F69" s="445" t="s">
        <v>20</v>
      </c>
      <c r="G69" s="446"/>
      <c r="H69" s="445" t="s">
        <v>21</v>
      </c>
      <c r="I69" s="447"/>
      <c r="J69" s="253" t="s">
        <v>22</v>
      </c>
      <c r="K69" s="255"/>
      <c r="L69" s="276" t="s">
        <v>34</v>
      </c>
      <c r="M69" s="504">
        <v>0</v>
      </c>
      <c r="N69" s="276" t="s">
        <v>33</v>
      </c>
      <c r="O69" s="504">
        <v>0</v>
      </c>
      <c r="P69" s="488" t="s">
        <v>32</v>
      </c>
      <c r="Q69" s="467">
        <v>0</v>
      </c>
      <c r="R69" s="445" t="s">
        <v>36</v>
      </c>
      <c r="S69" s="447"/>
      <c r="T69" s="492" t="s">
        <v>347</v>
      </c>
      <c r="U69" s="493"/>
      <c r="V69" s="498" t="s">
        <v>35</v>
      </c>
      <c r="W69" s="470" t="s">
        <v>290</v>
      </c>
      <c r="X69" s="471"/>
      <c r="Y69" s="472">
        <v>0</v>
      </c>
      <c r="AC69" s="3" t="s">
        <v>577</v>
      </c>
    </row>
    <row r="70" spans="2:29" ht="6.95" customHeight="1" x14ac:dyDescent="0.15">
      <c r="B70" s="520"/>
      <c r="C70" s="512"/>
      <c r="D70" s="516"/>
      <c r="E70" s="517"/>
      <c r="F70" s="509"/>
      <c r="G70" s="521"/>
      <c r="H70" s="509"/>
      <c r="I70" s="510"/>
      <c r="J70" s="289"/>
      <c r="K70" s="491"/>
      <c r="L70" s="484"/>
      <c r="M70" s="505"/>
      <c r="N70" s="484"/>
      <c r="O70" s="505"/>
      <c r="P70" s="489"/>
      <c r="Q70" s="468"/>
      <c r="R70" s="509"/>
      <c r="S70" s="510"/>
      <c r="T70" s="494"/>
      <c r="U70" s="495"/>
      <c r="V70" s="499"/>
      <c r="W70" s="471"/>
      <c r="X70" s="471"/>
      <c r="Y70" s="472"/>
      <c r="AC70" s="3" t="s">
        <v>578</v>
      </c>
    </row>
    <row r="71" spans="2:29" ht="6.95" customHeight="1" x14ac:dyDescent="0.15">
      <c r="B71" s="520"/>
      <c r="C71" s="513"/>
      <c r="D71" s="518"/>
      <c r="E71" s="519"/>
      <c r="F71" s="509"/>
      <c r="G71" s="521"/>
      <c r="H71" s="509"/>
      <c r="I71" s="510"/>
      <c r="J71" s="289"/>
      <c r="K71" s="491"/>
      <c r="L71" s="484"/>
      <c r="M71" s="505"/>
      <c r="N71" s="484"/>
      <c r="O71" s="505"/>
      <c r="P71" s="489"/>
      <c r="Q71" s="468"/>
      <c r="R71" s="509"/>
      <c r="S71" s="510"/>
      <c r="T71" s="494"/>
      <c r="U71" s="495"/>
      <c r="V71" s="499"/>
      <c r="W71" s="471"/>
      <c r="X71" s="471"/>
      <c r="Y71" s="472"/>
    </row>
    <row r="72" spans="2:29" ht="6.95" customHeight="1" x14ac:dyDescent="0.15">
      <c r="B72" s="520"/>
      <c r="C72" s="511" t="s">
        <v>23</v>
      </c>
      <c r="D72" s="514" t="s">
        <v>636</v>
      </c>
      <c r="E72" s="515"/>
      <c r="F72" s="509"/>
      <c r="G72" s="521"/>
      <c r="H72" s="509"/>
      <c r="I72" s="510"/>
      <c r="J72" s="289"/>
      <c r="K72" s="491"/>
      <c r="L72" s="484"/>
      <c r="M72" s="506"/>
      <c r="N72" s="484"/>
      <c r="O72" s="506"/>
      <c r="P72" s="489"/>
      <c r="Q72" s="469"/>
      <c r="R72" s="509"/>
      <c r="S72" s="510"/>
      <c r="T72" s="494"/>
      <c r="U72" s="495"/>
      <c r="V72" s="499"/>
      <c r="W72" s="471"/>
      <c r="X72" s="471"/>
      <c r="Y72" s="472"/>
    </row>
    <row r="73" spans="2:29" ht="6.95" customHeight="1" x14ac:dyDescent="0.15">
      <c r="B73" s="520"/>
      <c r="C73" s="512"/>
      <c r="D73" s="516"/>
      <c r="E73" s="517"/>
      <c r="F73" s="509"/>
      <c r="G73" s="521"/>
      <c r="H73" s="509"/>
      <c r="I73" s="510"/>
      <c r="J73" s="253" t="s">
        <v>24</v>
      </c>
      <c r="K73" s="255"/>
      <c r="L73" s="276" t="s">
        <v>34</v>
      </c>
      <c r="M73" s="504">
        <v>0</v>
      </c>
      <c r="N73" s="276" t="s">
        <v>33</v>
      </c>
      <c r="O73" s="467">
        <v>0</v>
      </c>
      <c r="P73" s="488" t="s">
        <v>32</v>
      </c>
      <c r="Q73" s="467">
        <v>0</v>
      </c>
      <c r="R73" s="509"/>
      <c r="S73" s="510"/>
      <c r="T73" s="494"/>
      <c r="U73" s="495"/>
      <c r="V73" s="499"/>
      <c r="W73" s="471"/>
      <c r="X73" s="471"/>
      <c r="Y73" s="472"/>
    </row>
    <row r="74" spans="2:29" ht="6.95" customHeight="1" x14ac:dyDescent="0.15">
      <c r="B74" s="520"/>
      <c r="C74" s="513"/>
      <c r="D74" s="518"/>
      <c r="E74" s="519"/>
      <c r="F74" s="509"/>
      <c r="G74" s="521"/>
      <c r="H74" s="509"/>
      <c r="I74" s="510"/>
      <c r="J74" s="289"/>
      <c r="K74" s="491"/>
      <c r="L74" s="484"/>
      <c r="M74" s="505"/>
      <c r="N74" s="484"/>
      <c r="O74" s="468"/>
      <c r="P74" s="489"/>
      <c r="Q74" s="468"/>
      <c r="R74" s="509"/>
      <c r="S74" s="510"/>
      <c r="T74" s="494"/>
      <c r="U74" s="495"/>
      <c r="V74" s="499"/>
      <c r="W74" s="471"/>
      <c r="X74" s="471"/>
      <c r="Y74" s="472"/>
    </row>
    <row r="75" spans="2:29" ht="6.95" customHeight="1" x14ac:dyDescent="0.15">
      <c r="B75" s="520" t="s">
        <v>25</v>
      </c>
      <c r="C75" s="511" t="s">
        <v>19</v>
      </c>
      <c r="D75" s="514" t="s">
        <v>637</v>
      </c>
      <c r="E75" s="515"/>
      <c r="F75" s="509"/>
      <c r="G75" s="521"/>
      <c r="H75" s="509"/>
      <c r="I75" s="510"/>
      <c r="J75" s="289"/>
      <c r="K75" s="491"/>
      <c r="L75" s="484"/>
      <c r="M75" s="505"/>
      <c r="N75" s="484"/>
      <c r="O75" s="468"/>
      <c r="P75" s="489"/>
      <c r="Q75" s="468"/>
      <c r="R75" s="509"/>
      <c r="S75" s="510"/>
      <c r="T75" s="494"/>
      <c r="U75" s="495"/>
      <c r="V75" s="499"/>
      <c r="W75" s="507" t="s">
        <v>272</v>
      </c>
      <c r="X75" s="508"/>
      <c r="Y75" s="472">
        <v>0</v>
      </c>
    </row>
    <row r="76" spans="2:29" ht="6.95" customHeight="1" x14ac:dyDescent="0.15">
      <c r="B76" s="511"/>
      <c r="C76" s="512"/>
      <c r="D76" s="516"/>
      <c r="E76" s="517"/>
      <c r="F76" s="509"/>
      <c r="G76" s="521"/>
      <c r="H76" s="509"/>
      <c r="I76" s="510"/>
      <c r="J76" s="256"/>
      <c r="K76" s="258"/>
      <c r="L76" s="484"/>
      <c r="M76" s="506"/>
      <c r="N76" s="484"/>
      <c r="O76" s="469"/>
      <c r="P76" s="489"/>
      <c r="Q76" s="469"/>
      <c r="R76" s="509"/>
      <c r="S76" s="510"/>
      <c r="T76" s="494"/>
      <c r="U76" s="495"/>
      <c r="V76" s="499"/>
      <c r="W76" s="508"/>
      <c r="X76" s="508"/>
      <c r="Y76" s="472"/>
    </row>
    <row r="77" spans="2:29" ht="6.95" customHeight="1" x14ac:dyDescent="0.15">
      <c r="B77" s="511"/>
      <c r="C77" s="513"/>
      <c r="D77" s="518"/>
      <c r="E77" s="519"/>
      <c r="F77" s="509"/>
      <c r="G77" s="521"/>
      <c r="H77" s="509"/>
      <c r="I77" s="510"/>
      <c r="J77" s="289" t="s">
        <v>26</v>
      </c>
      <c r="K77" s="491"/>
      <c r="L77" s="276" t="s">
        <v>34</v>
      </c>
      <c r="M77" s="485">
        <v>0</v>
      </c>
      <c r="N77" s="276" t="s">
        <v>33</v>
      </c>
      <c r="O77" s="485">
        <v>0</v>
      </c>
      <c r="P77" s="488" t="s">
        <v>32</v>
      </c>
      <c r="Q77" s="501">
        <v>0</v>
      </c>
      <c r="R77" s="509"/>
      <c r="S77" s="510"/>
      <c r="T77" s="494"/>
      <c r="U77" s="495"/>
      <c r="V77" s="499"/>
      <c r="W77" s="508"/>
      <c r="X77" s="508"/>
      <c r="Y77" s="472"/>
      <c r="AC77" s="194">
        <v>0</v>
      </c>
    </row>
    <row r="78" spans="2:29" ht="6.95" customHeight="1" x14ac:dyDescent="0.15">
      <c r="B78" s="511"/>
      <c r="C78" s="511" t="s">
        <v>23</v>
      </c>
      <c r="D78" s="514" t="s">
        <v>638</v>
      </c>
      <c r="E78" s="515"/>
      <c r="F78" s="509"/>
      <c r="G78" s="521"/>
      <c r="H78" s="509"/>
      <c r="I78" s="510"/>
      <c r="J78" s="289"/>
      <c r="K78" s="491"/>
      <c r="L78" s="484"/>
      <c r="M78" s="486"/>
      <c r="N78" s="484"/>
      <c r="O78" s="486"/>
      <c r="P78" s="489"/>
      <c r="Q78" s="502"/>
      <c r="R78" s="509"/>
      <c r="S78" s="510"/>
      <c r="T78" s="494"/>
      <c r="U78" s="495"/>
      <c r="V78" s="499"/>
      <c r="W78" s="508"/>
      <c r="X78" s="508"/>
      <c r="Y78" s="472"/>
    </row>
    <row r="79" spans="2:29" ht="6.95" customHeight="1" x14ac:dyDescent="0.15">
      <c r="B79" s="511"/>
      <c r="C79" s="512"/>
      <c r="D79" s="516"/>
      <c r="E79" s="517"/>
      <c r="F79" s="509"/>
      <c r="G79" s="521"/>
      <c r="H79" s="509"/>
      <c r="I79" s="510"/>
      <c r="J79" s="289"/>
      <c r="K79" s="491"/>
      <c r="L79" s="484"/>
      <c r="M79" s="486"/>
      <c r="N79" s="484"/>
      <c r="O79" s="486"/>
      <c r="P79" s="489"/>
      <c r="Q79" s="502"/>
      <c r="R79" s="509"/>
      <c r="S79" s="510"/>
      <c r="T79" s="494"/>
      <c r="U79" s="495"/>
      <c r="V79" s="499"/>
      <c r="W79" s="508"/>
      <c r="X79" s="508"/>
      <c r="Y79" s="472"/>
    </row>
    <row r="80" spans="2:29" ht="6.95" customHeight="1" x14ac:dyDescent="0.15">
      <c r="B80" s="520"/>
      <c r="C80" s="513"/>
      <c r="D80" s="518"/>
      <c r="E80" s="519"/>
      <c r="F80" s="448"/>
      <c r="G80" s="449"/>
      <c r="H80" s="448"/>
      <c r="I80" s="450"/>
      <c r="J80" s="256"/>
      <c r="K80" s="258"/>
      <c r="L80" s="275"/>
      <c r="M80" s="487"/>
      <c r="N80" s="275"/>
      <c r="O80" s="487"/>
      <c r="P80" s="490"/>
      <c r="Q80" s="503"/>
      <c r="R80" s="448"/>
      <c r="S80" s="450"/>
      <c r="T80" s="496"/>
      <c r="U80" s="497"/>
      <c r="V80" s="500"/>
      <c r="W80" s="508"/>
      <c r="X80" s="508"/>
      <c r="Y80" s="472"/>
    </row>
    <row r="81" spans="2:29" ht="39.950000000000003" customHeight="1" x14ac:dyDescent="0.15">
      <c r="B81" s="473" t="s">
        <v>9</v>
      </c>
      <c r="C81" s="474"/>
      <c r="D81" s="475"/>
      <c r="E81" s="475"/>
      <c r="F81" s="475"/>
      <c r="G81" s="475"/>
      <c r="H81" s="475"/>
      <c r="I81" s="475"/>
      <c r="J81" s="475"/>
      <c r="K81" s="475"/>
      <c r="L81" s="475"/>
      <c r="M81" s="475"/>
      <c r="N81" s="475"/>
      <c r="O81" s="475"/>
      <c r="P81" s="475"/>
      <c r="Q81" s="475"/>
      <c r="R81" s="475"/>
      <c r="S81" s="475"/>
      <c r="T81" s="475"/>
      <c r="U81" s="475"/>
      <c r="V81" s="475"/>
      <c r="W81" s="475"/>
      <c r="X81" s="475"/>
      <c r="Y81" s="476"/>
    </row>
    <row r="82" spans="2:29" ht="39.950000000000003" customHeight="1" x14ac:dyDescent="0.15">
      <c r="B82" s="473"/>
      <c r="C82" s="477"/>
      <c r="D82" s="478"/>
      <c r="E82" s="478"/>
      <c r="F82" s="478"/>
      <c r="G82" s="478"/>
      <c r="H82" s="478"/>
      <c r="I82" s="478"/>
      <c r="J82" s="478"/>
      <c r="K82" s="478"/>
      <c r="L82" s="478"/>
      <c r="M82" s="478"/>
      <c r="N82" s="478"/>
      <c r="O82" s="478"/>
      <c r="P82" s="478"/>
      <c r="Q82" s="478"/>
      <c r="R82" s="478"/>
      <c r="S82" s="478"/>
      <c r="T82" s="478"/>
      <c r="U82" s="478"/>
      <c r="V82" s="478"/>
      <c r="W82" s="478"/>
      <c r="X82" s="478"/>
      <c r="Y82" s="479"/>
    </row>
    <row r="83" spans="2:29" ht="39.950000000000003" customHeight="1" x14ac:dyDescent="0.15">
      <c r="B83" s="473"/>
      <c r="C83" s="477"/>
      <c r="D83" s="478"/>
      <c r="E83" s="478"/>
      <c r="F83" s="478"/>
      <c r="G83" s="478"/>
      <c r="H83" s="478"/>
      <c r="I83" s="478"/>
      <c r="J83" s="478"/>
      <c r="K83" s="478"/>
      <c r="L83" s="478"/>
      <c r="M83" s="478"/>
      <c r="N83" s="478"/>
      <c r="O83" s="478"/>
      <c r="P83" s="478"/>
      <c r="Q83" s="478"/>
      <c r="R83" s="478"/>
      <c r="S83" s="478"/>
      <c r="T83" s="478"/>
      <c r="U83" s="478"/>
      <c r="V83" s="478"/>
      <c r="W83" s="478"/>
      <c r="X83" s="478"/>
      <c r="Y83" s="479"/>
    </row>
    <row r="84" spans="2:29" ht="39.950000000000003" customHeight="1" x14ac:dyDescent="0.15">
      <c r="B84" s="473"/>
      <c r="C84" s="477"/>
      <c r="D84" s="478"/>
      <c r="E84" s="478"/>
      <c r="F84" s="478"/>
      <c r="G84" s="478"/>
      <c r="H84" s="478"/>
      <c r="I84" s="478"/>
      <c r="J84" s="478"/>
      <c r="K84" s="478"/>
      <c r="L84" s="478"/>
      <c r="M84" s="478"/>
      <c r="N84" s="478"/>
      <c r="O84" s="478"/>
      <c r="P84" s="478"/>
      <c r="Q84" s="478"/>
      <c r="R84" s="478"/>
      <c r="S84" s="478"/>
      <c r="T84" s="478"/>
      <c r="U84" s="478"/>
      <c r="V84" s="478"/>
      <c r="W84" s="478"/>
      <c r="X84" s="478"/>
      <c r="Y84" s="479"/>
    </row>
    <row r="85" spans="2:29" ht="39.950000000000003" customHeight="1" x14ac:dyDescent="0.15">
      <c r="B85" s="473"/>
      <c r="C85" s="477"/>
      <c r="D85" s="478"/>
      <c r="E85" s="478"/>
      <c r="F85" s="478"/>
      <c r="G85" s="478"/>
      <c r="H85" s="478"/>
      <c r="I85" s="478"/>
      <c r="J85" s="478"/>
      <c r="K85" s="478"/>
      <c r="L85" s="478"/>
      <c r="M85" s="478"/>
      <c r="N85" s="478"/>
      <c r="O85" s="478"/>
      <c r="P85" s="478"/>
      <c r="Q85" s="478"/>
      <c r="R85" s="478"/>
      <c r="S85" s="478"/>
      <c r="T85" s="478"/>
      <c r="U85" s="478"/>
      <c r="V85" s="478"/>
      <c r="W85" s="478"/>
      <c r="X85" s="478"/>
      <c r="Y85" s="479"/>
    </row>
    <row r="86" spans="2:29" ht="39.950000000000003" customHeight="1" x14ac:dyDescent="0.15">
      <c r="B86" s="473"/>
      <c r="C86" s="477"/>
      <c r="D86" s="478"/>
      <c r="E86" s="478"/>
      <c r="F86" s="478"/>
      <c r="G86" s="478"/>
      <c r="H86" s="478"/>
      <c r="I86" s="478"/>
      <c r="J86" s="478"/>
      <c r="K86" s="478"/>
      <c r="L86" s="478"/>
      <c r="M86" s="478"/>
      <c r="N86" s="478"/>
      <c r="O86" s="478"/>
      <c r="P86" s="478"/>
      <c r="Q86" s="478"/>
      <c r="R86" s="478"/>
      <c r="S86" s="478"/>
      <c r="T86" s="478"/>
      <c r="U86" s="478"/>
      <c r="V86" s="478"/>
      <c r="W86" s="478"/>
      <c r="X86" s="478"/>
      <c r="Y86" s="479"/>
    </row>
    <row r="87" spans="2:29" ht="39.950000000000003" customHeight="1" x14ac:dyDescent="0.15">
      <c r="B87" s="473"/>
      <c r="C87" s="477"/>
      <c r="D87" s="478"/>
      <c r="E87" s="478"/>
      <c r="F87" s="478"/>
      <c r="G87" s="478"/>
      <c r="H87" s="478"/>
      <c r="I87" s="478"/>
      <c r="J87" s="478"/>
      <c r="K87" s="478"/>
      <c r="L87" s="478"/>
      <c r="M87" s="478"/>
      <c r="N87" s="478"/>
      <c r="O87" s="478"/>
      <c r="P87" s="478"/>
      <c r="Q87" s="478"/>
      <c r="R87" s="478"/>
      <c r="S87" s="478"/>
      <c r="T87" s="478"/>
      <c r="U87" s="478"/>
      <c r="V87" s="478"/>
      <c r="W87" s="478"/>
      <c r="X87" s="478"/>
      <c r="Y87" s="479"/>
    </row>
    <row r="88" spans="2:29" ht="39.950000000000003" customHeight="1" x14ac:dyDescent="0.15">
      <c r="B88" s="473"/>
      <c r="C88" s="197"/>
      <c r="D88" s="1"/>
      <c r="E88" s="1"/>
      <c r="F88" s="2"/>
      <c r="G88" s="198"/>
      <c r="H88" s="198"/>
      <c r="I88" s="198"/>
      <c r="J88" s="198"/>
      <c r="K88" s="198"/>
      <c r="L88" s="1"/>
      <c r="M88" s="197"/>
      <c r="N88" s="197"/>
      <c r="O88" s="1"/>
      <c r="P88" s="480" t="s">
        <v>289</v>
      </c>
      <c r="Q88" s="480"/>
      <c r="R88" s="480"/>
      <c r="S88" s="480"/>
      <c r="T88" s="480"/>
      <c r="U88" s="480"/>
      <c r="V88" s="480"/>
      <c r="W88" s="480"/>
      <c r="X88" s="480"/>
      <c r="Y88" s="481"/>
    </row>
    <row r="89" spans="2:29" ht="45" customHeight="1" x14ac:dyDescent="0.15">
      <c r="B89" s="436"/>
      <c r="C89" s="199"/>
      <c r="D89" s="200"/>
      <c r="E89" s="201"/>
      <c r="F89" s="202"/>
      <c r="G89" s="200"/>
      <c r="H89" s="200"/>
      <c r="I89" s="200"/>
      <c r="J89" s="200"/>
      <c r="K89" s="200"/>
      <c r="L89" s="200"/>
      <c r="M89" s="200"/>
      <c r="N89" s="200"/>
      <c r="O89" s="203"/>
      <c r="P89" s="482"/>
      <c r="Q89" s="482"/>
      <c r="R89" s="482"/>
      <c r="S89" s="482"/>
      <c r="T89" s="482"/>
      <c r="U89" s="482"/>
      <c r="V89" s="482"/>
      <c r="W89" s="482"/>
      <c r="X89" s="482"/>
      <c r="Y89" s="483"/>
    </row>
    <row r="90" spans="2:29" ht="15" customHeight="1" x14ac:dyDescent="0.15">
      <c r="C90" s="3" t="s">
        <v>248</v>
      </c>
    </row>
    <row r="91" spans="2:29" ht="15" customHeight="1" x14ac:dyDescent="0.15">
      <c r="C91" s="3" t="s">
        <v>579</v>
      </c>
    </row>
    <row r="92" spans="2:29" ht="15" customHeight="1" x14ac:dyDescent="0.15">
      <c r="C92" s="3" t="s">
        <v>291</v>
      </c>
    </row>
    <row r="93" spans="2:29" x14ac:dyDescent="0.15">
      <c r="C93" s="3" t="s">
        <v>249</v>
      </c>
    </row>
    <row r="95" spans="2:29" ht="24.95" customHeight="1" x14ac:dyDescent="0.15">
      <c r="B95" s="18" t="s">
        <v>591</v>
      </c>
      <c r="C95" s="3"/>
      <c r="D95" s="3"/>
      <c r="E95" s="3"/>
      <c r="F95" s="3"/>
      <c r="G95" s="3"/>
      <c r="H95" s="3"/>
      <c r="I95" s="3"/>
      <c r="J95" s="3"/>
      <c r="K95" s="3"/>
      <c r="L95" s="3"/>
      <c r="M95" s="3"/>
      <c r="N95" s="540"/>
      <c r="O95" s="541"/>
      <c r="P95" s="542"/>
      <c r="Q95" s="543"/>
      <c r="R95" s="543"/>
      <c r="S95" s="544"/>
      <c r="T95" s="280" t="s">
        <v>47</v>
      </c>
      <c r="U95" s="280"/>
      <c r="V95" s="545"/>
      <c r="W95" s="545"/>
      <c r="X95" s="545"/>
      <c r="Y95" s="545"/>
      <c r="AA95" s="204" t="s">
        <v>570</v>
      </c>
      <c r="AB95" s="3" t="s">
        <v>571</v>
      </c>
      <c r="AC95" s="3" t="s">
        <v>572</v>
      </c>
    </row>
    <row r="96" spans="2:29" ht="20.100000000000001" customHeight="1" x14ac:dyDescent="0.15">
      <c r="B96" s="276" t="s">
        <v>27</v>
      </c>
      <c r="C96" s="276"/>
      <c r="D96" s="529" t="s">
        <v>616</v>
      </c>
      <c r="E96" s="529"/>
      <c r="F96" s="529"/>
      <c r="G96" s="529"/>
      <c r="H96" s="280" t="s">
        <v>28</v>
      </c>
      <c r="I96" s="280"/>
      <c r="J96" s="529" t="s">
        <v>620</v>
      </c>
      <c r="K96" s="529"/>
      <c r="L96" s="529"/>
      <c r="M96" s="529"/>
      <c r="N96" s="280" t="s">
        <v>10</v>
      </c>
      <c r="O96" s="280"/>
      <c r="P96" s="529" t="s">
        <v>622</v>
      </c>
      <c r="Q96" s="529"/>
      <c r="R96" s="529"/>
      <c r="S96" s="529"/>
      <c r="T96" s="280" t="s">
        <v>16</v>
      </c>
      <c r="U96" s="280"/>
      <c r="V96" s="538" t="s">
        <v>571</v>
      </c>
      <c r="W96" s="538"/>
      <c r="X96" s="538"/>
      <c r="Y96" s="538"/>
      <c r="AA96" s="204" t="s">
        <v>568</v>
      </c>
      <c r="AB96" s="3" t="s">
        <v>569</v>
      </c>
      <c r="AC96" s="3" t="s">
        <v>573</v>
      </c>
    </row>
    <row r="97" spans="2:29" ht="20.100000000000001" customHeight="1" x14ac:dyDescent="0.15">
      <c r="B97" s="275" t="s">
        <v>11</v>
      </c>
      <c r="C97" s="275"/>
      <c r="D97" s="539" t="s">
        <v>618</v>
      </c>
      <c r="E97" s="539"/>
      <c r="F97" s="539"/>
      <c r="G97" s="539"/>
      <c r="H97" s="280"/>
      <c r="I97" s="280"/>
      <c r="J97" s="529"/>
      <c r="K97" s="529"/>
      <c r="L97" s="529"/>
      <c r="M97" s="529"/>
      <c r="N97" s="280"/>
      <c r="O97" s="280"/>
      <c r="P97" s="529"/>
      <c r="Q97" s="529"/>
      <c r="R97" s="529"/>
      <c r="S97" s="529"/>
      <c r="T97" s="280" t="s">
        <v>17</v>
      </c>
      <c r="U97" s="280"/>
      <c r="V97" s="538" t="s">
        <v>571</v>
      </c>
      <c r="W97" s="538"/>
      <c r="X97" s="538"/>
      <c r="Y97" s="538"/>
      <c r="AA97" s="204" t="s">
        <v>54</v>
      </c>
      <c r="AC97" s="3" t="s">
        <v>574</v>
      </c>
    </row>
    <row r="98" spans="2:29" ht="20.100000000000001" customHeight="1" x14ac:dyDescent="0.15">
      <c r="B98" s="455" t="s">
        <v>12</v>
      </c>
      <c r="C98" s="455"/>
      <c r="D98" s="195" t="s">
        <v>13</v>
      </c>
      <c r="E98" s="529" t="s">
        <v>626</v>
      </c>
      <c r="F98" s="529"/>
      <c r="G98" s="529"/>
      <c r="H98" s="280" t="s">
        <v>256</v>
      </c>
      <c r="I98" s="280"/>
      <c r="J98" s="280"/>
      <c r="K98" s="524" t="s">
        <v>624</v>
      </c>
      <c r="L98" s="525"/>
      <c r="M98" s="525"/>
      <c r="N98" s="525"/>
      <c r="O98" s="314" t="s">
        <v>238</v>
      </c>
      <c r="P98" s="315"/>
      <c r="Q98" s="532">
        <v>44650</v>
      </c>
      <c r="R98" s="533"/>
      <c r="S98" s="534"/>
      <c r="T98" s="280" t="s">
        <v>39</v>
      </c>
      <c r="U98" s="280"/>
      <c r="V98" s="196" t="s">
        <v>38</v>
      </c>
      <c r="W98" s="522">
        <v>228</v>
      </c>
      <c r="X98" s="522"/>
      <c r="Y98" s="48" t="s">
        <v>37</v>
      </c>
      <c r="AA98" s="204" t="s">
        <v>55</v>
      </c>
      <c r="AC98" s="3" t="s">
        <v>575</v>
      </c>
    </row>
    <row r="99" spans="2:29" ht="20.100000000000001" customHeight="1" x14ac:dyDescent="0.15">
      <c r="B99" s="455"/>
      <c r="C99" s="455"/>
      <c r="D99" s="195" t="s">
        <v>14</v>
      </c>
      <c r="E99" s="523" t="s">
        <v>627</v>
      </c>
      <c r="F99" s="523"/>
      <c r="G99" s="523"/>
      <c r="H99" s="280" t="s">
        <v>257</v>
      </c>
      <c r="I99" s="280"/>
      <c r="J99" s="280"/>
      <c r="K99" s="524" t="s">
        <v>629</v>
      </c>
      <c r="L99" s="525"/>
      <c r="M99" s="525"/>
      <c r="N99" s="525"/>
      <c r="O99" s="530"/>
      <c r="P99" s="531"/>
      <c r="Q99" s="535"/>
      <c r="R99" s="536"/>
      <c r="S99" s="537"/>
      <c r="T99" s="276" t="s">
        <v>15</v>
      </c>
      <c r="U99" s="276"/>
      <c r="V99" s="526" t="s">
        <v>628</v>
      </c>
      <c r="W99" s="527"/>
      <c r="X99" s="527"/>
      <c r="Y99" s="528"/>
      <c r="AC99" s="3" t="s">
        <v>576</v>
      </c>
    </row>
    <row r="100" spans="2:29" ht="6.95" customHeight="1" x14ac:dyDescent="0.15">
      <c r="B100" s="520" t="s">
        <v>18</v>
      </c>
      <c r="C100" s="511" t="s">
        <v>19</v>
      </c>
      <c r="D100" s="514" t="s">
        <v>635</v>
      </c>
      <c r="E100" s="515"/>
      <c r="F100" s="445" t="s">
        <v>20</v>
      </c>
      <c r="G100" s="446"/>
      <c r="H100" s="445" t="s">
        <v>21</v>
      </c>
      <c r="I100" s="447"/>
      <c r="J100" s="253" t="s">
        <v>22</v>
      </c>
      <c r="K100" s="255"/>
      <c r="L100" s="276" t="s">
        <v>34</v>
      </c>
      <c r="M100" s="504">
        <v>0</v>
      </c>
      <c r="N100" s="276" t="s">
        <v>33</v>
      </c>
      <c r="O100" s="504">
        <v>0</v>
      </c>
      <c r="P100" s="488" t="s">
        <v>32</v>
      </c>
      <c r="Q100" s="467">
        <v>0</v>
      </c>
      <c r="R100" s="445" t="s">
        <v>36</v>
      </c>
      <c r="S100" s="447"/>
      <c r="T100" s="492" t="s">
        <v>347</v>
      </c>
      <c r="U100" s="493"/>
      <c r="V100" s="498" t="s">
        <v>35</v>
      </c>
      <c r="W100" s="470" t="s">
        <v>290</v>
      </c>
      <c r="X100" s="471"/>
      <c r="Y100" s="472">
        <v>0</v>
      </c>
      <c r="AC100" s="3" t="s">
        <v>577</v>
      </c>
    </row>
    <row r="101" spans="2:29" ht="6.95" customHeight="1" x14ac:dyDescent="0.15">
      <c r="B101" s="520"/>
      <c r="C101" s="512"/>
      <c r="D101" s="516"/>
      <c r="E101" s="517"/>
      <c r="F101" s="509"/>
      <c r="G101" s="521"/>
      <c r="H101" s="509"/>
      <c r="I101" s="510"/>
      <c r="J101" s="289"/>
      <c r="K101" s="491"/>
      <c r="L101" s="484"/>
      <c r="M101" s="505"/>
      <c r="N101" s="484"/>
      <c r="O101" s="505"/>
      <c r="P101" s="489"/>
      <c r="Q101" s="468"/>
      <c r="R101" s="509"/>
      <c r="S101" s="510"/>
      <c r="T101" s="494"/>
      <c r="U101" s="495"/>
      <c r="V101" s="499"/>
      <c r="W101" s="471"/>
      <c r="X101" s="471"/>
      <c r="Y101" s="472"/>
      <c r="AC101" s="3" t="s">
        <v>578</v>
      </c>
    </row>
    <row r="102" spans="2:29" ht="6.95" customHeight="1" x14ac:dyDescent="0.15">
      <c r="B102" s="520"/>
      <c r="C102" s="513"/>
      <c r="D102" s="518"/>
      <c r="E102" s="519"/>
      <c r="F102" s="509"/>
      <c r="G102" s="521"/>
      <c r="H102" s="509"/>
      <c r="I102" s="510"/>
      <c r="J102" s="289"/>
      <c r="K102" s="491"/>
      <c r="L102" s="484"/>
      <c r="M102" s="505"/>
      <c r="N102" s="484"/>
      <c r="O102" s="505"/>
      <c r="P102" s="489"/>
      <c r="Q102" s="468"/>
      <c r="R102" s="509"/>
      <c r="S102" s="510"/>
      <c r="T102" s="494"/>
      <c r="U102" s="495"/>
      <c r="V102" s="499"/>
      <c r="W102" s="471"/>
      <c r="X102" s="471"/>
      <c r="Y102" s="472"/>
    </row>
    <row r="103" spans="2:29" ht="6.95" customHeight="1" x14ac:dyDescent="0.15">
      <c r="B103" s="520"/>
      <c r="C103" s="511" t="s">
        <v>23</v>
      </c>
      <c r="D103" s="514" t="s">
        <v>636</v>
      </c>
      <c r="E103" s="515"/>
      <c r="F103" s="509"/>
      <c r="G103" s="521"/>
      <c r="H103" s="509"/>
      <c r="I103" s="510"/>
      <c r="J103" s="289"/>
      <c r="K103" s="491"/>
      <c r="L103" s="484"/>
      <c r="M103" s="506"/>
      <c r="N103" s="484"/>
      <c r="O103" s="506"/>
      <c r="P103" s="489"/>
      <c r="Q103" s="469"/>
      <c r="R103" s="509"/>
      <c r="S103" s="510"/>
      <c r="T103" s="494"/>
      <c r="U103" s="495"/>
      <c r="V103" s="499"/>
      <c r="W103" s="471"/>
      <c r="X103" s="471"/>
      <c r="Y103" s="472"/>
    </row>
    <row r="104" spans="2:29" ht="6.95" customHeight="1" x14ac:dyDescent="0.15">
      <c r="B104" s="520"/>
      <c r="C104" s="512"/>
      <c r="D104" s="516"/>
      <c r="E104" s="517"/>
      <c r="F104" s="509"/>
      <c r="G104" s="521"/>
      <c r="H104" s="509"/>
      <c r="I104" s="510"/>
      <c r="J104" s="253" t="s">
        <v>24</v>
      </c>
      <c r="K104" s="255"/>
      <c r="L104" s="276" t="s">
        <v>34</v>
      </c>
      <c r="M104" s="504">
        <v>0</v>
      </c>
      <c r="N104" s="276" t="s">
        <v>33</v>
      </c>
      <c r="O104" s="467">
        <v>0</v>
      </c>
      <c r="P104" s="488" t="s">
        <v>32</v>
      </c>
      <c r="Q104" s="467">
        <v>0</v>
      </c>
      <c r="R104" s="509"/>
      <c r="S104" s="510"/>
      <c r="T104" s="494"/>
      <c r="U104" s="495"/>
      <c r="V104" s="499"/>
      <c r="W104" s="471"/>
      <c r="X104" s="471"/>
      <c r="Y104" s="472"/>
    </row>
    <row r="105" spans="2:29" ht="6.95" customHeight="1" x14ac:dyDescent="0.15">
      <c r="B105" s="520"/>
      <c r="C105" s="513"/>
      <c r="D105" s="518"/>
      <c r="E105" s="519"/>
      <c r="F105" s="509"/>
      <c r="G105" s="521"/>
      <c r="H105" s="509"/>
      <c r="I105" s="510"/>
      <c r="J105" s="289"/>
      <c r="K105" s="491"/>
      <c r="L105" s="484"/>
      <c r="M105" s="505"/>
      <c r="N105" s="484"/>
      <c r="O105" s="468"/>
      <c r="P105" s="489"/>
      <c r="Q105" s="468"/>
      <c r="R105" s="509"/>
      <c r="S105" s="510"/>
      <c r="T105" s="494"/>
      <c r="U105" s="495"/>
      <c r="V105" s="499"/>
      <c r="W105" s="471"/>
      <c r="X105" s="471"/>
      <c r="Y105" s="472"/>
    </row>
    <row r="106" spans="2:29" ht="6.95" customHeight="1" x14ac:dyDescent="0.15">
      <c r="B106" s="520" t="s">
        <v>25</v>
      </c>
      <c r="C106" s="511" t="s">
        <v>19</v>
      </c>
      <c r="D106" s="514" t="s">
        <v>637</v>
      </c>
      <c r="E106" s="515"/>
      <c r="F106" s="509"/>
      <c r="G106" s="521"/>
      <c r="H106" s="509"/>
      <c r="I106" s="510"/>
      <c r="J106" s="289"/>
      <c r="K106" s="491"/>
      <c r="L106" s="484"/>
      <c r="M106" s="505"/>
      <c r="N106" s="484"/>
      <c r="O106" s="468"/>
      <c r="P106" s="489"/>
      <c r="Q106" s="468"/>
      <c r="R106" s="509"/>
      <c r="S106" s="510"/>
      <c r="T106" s="494"/>
      <c r="U106" s="495"/>
      <c r="V106" s="499"/>
      <c r="W106" s="507" t="s">
        <v>272</v>
      </c>
      <c r="X106" s="508"/>
      <c r="Y106" s="472">
        <v>0</v>
      </c>
    </row>
    <row r="107" spans="2:29" ht="6.95" customHeight="1" x14ac:dyDescent="0.15">
      <c r="B107" s="511"/>
      <c r="C107" s="512"/>
      <c r="D107" s="516"/>
      <c r="E107" s="517"/>
      <c r="F107" s="509"/>
      <c r="G107" s="521"/>
      <c r="H107" s="509"/>
      <c r="I107" s="510"/>
      <c r="J107" s="256"/>
      <c r="K107" s="258"/>
      <c r="L107" s="484"/>
      <c r="M107" s="506"/>
      <c r="N107" s="484"/>
      <c r="O107" s="469"/>
      <c r="P107" s="489"/>
      <c r="Q107" s="469"/>
      <c r="R107" s="509"/>
      <c r="S107" s="510"/>
      <c r="T107" s="494"/>
      <c r="U107" s="495"/>
      <c r="V107" s="499"/>
      <c r="W107" s="508"/>
      <c r="X107" s="508"/>
      <c r="Y107" s="472"/>
    </row>
    <row r="108" spans="2:29" ht="6.95" customHeight="1" x14ac:dyDescent="0.15">
      <c r="B108" s="511"/>
      <c r="C108" s="513"/>
      <c r="D108" s="518"/>
      <c r="E108" s="519"/>
      <c r="F108" s="509"/>
      <c r="G108" s="521"/>
      <c r="H108" s="509"/>
      <c r="I108" s="510"/>
      <c r="J108" s="289" t="s">
        <v>26</v>
      </c>
      <c r="K108" s="491"/>
      <c r="L108" s="276" t="s">
        <v>34</v>
      </c>
      <c r="M108" s="485">
        <v>0</v>
      </c>
      <c r="N108" s="276" t="s">
        <v>33</v>
      </c>
      <c r="O108" s="485">
        <v>0</v>
      </c>
      <c r="P108" s="488" t="s">
        <v>32</v>
      </c>
      <c r="Q108" s="501">
        <v>0</v>
      </c>
      <c r="R108" s="509"/>
      <c r="S108" s="510"/>
      <c r="T108" s="494"/>
      <c r="U108" s="495"/>
      <c r="V108" s="499"/>
      <c r="W108" s="508"/>
      <c r="X108" s="508"/>
      <c r="Y108" s="472"/>
      <c r="AC108" s="194">
        <v>0</v>
      </c>
    </row>
    <row r="109" spans="2:29" ht="6.95" customHeight="1" x14ac:dyDescent="0.15">
      <c r="B109" s="511"/>
      <c r="C109" s="511" t="s">
        <v>23</v>
      </c>
      <c r="D109" s="514" t="s">
        <v>638</v>
      </c>
      <c r="E109" s="515"/>
      <c r="F109" s="509"/>
      <c r="G109" s="521"/>
      <c r="H109" s="509"/>
      <c r="I109" s="510"/>
      <c r="J109" s="289"/>
      <c r="K109" s="491"/>
      <c r="L109" s="484"/>
      <c r="M109" s="486"/>
      <c r="N109" s="484"/>
      <c r="O109" s="486"/>
      <c r="P109" s="489"/>
      <c r="Q109" s="502"/>
      <c r="R109" s="509"/>
      <c r="S109" s="510"/>
      <c r="T109" s="494"/>
      <c r="U109" s="495"/>
      <c r="V109" s="499"/>
      <c r="W109" s="508"/>
      <c r="X109" s="508"/>
      <c r="Y109" s="472"/>
    </row>
    <row r="110" spans="2:29" ht="6.95" customHeight="1" x14ac:dyDescent="0.15">
      <c r="B110" s="511"/>
      <c r="C110" s="512"/>
      <c r="D110" s="516"/>
      <c r="E110" s="517"/>
      <c r="F110" s="509"/>
      <c r="G110" s="521"/>
      <c r="H110" s="509"/>
      <c r="I110" s="510"/>
      <c r="J110" s="289"/>
      <c r="K110" s="491"/>
      <c r="L110" s="484"/>
      <c r="M110" s="486"/>
      <c r="N110" s="484"/>
      <c r="O110" s="486"/>
      <c r="P110" s="489"/>
      <c r="Q110" s="502"/>
      <c r="R110" s="509"/>
      <c r="S110" s="510"/>
      <c r="T110" s="494"/>
      <c r="U110" s="495"/>
      <c r="V110" s="499"/>
      <c r="W110" s="508"/>
      <c r="X110" s="508"/>
      <c r="Y110" s="472"/>
    </row>
    <row r="111" spans="2:29" ht="6.95" customHeight="1" x14ac:dyDescent="0.15">
      <c r="B111" s="520"/>
      <c r="C111" s="513"/>
      <c r="D111" s="518"/>
      <c r="E111" s="519"/>
      <c r="F111" s="448"/>
      <c r="G111" s="449"/>
      <c r="H111" s="448"/>
      <c r="I111" s="450"/>
      <c r="J111" s="256"/>
      <c r="K111" s="258"/>
      <c r="L111" s="275"/>
      <c r="M111" s="487"/>
      <c r="N111" s="275"/>
      <c r="O111" s="487"/>
      <c r="P111" s="490"/>
      <c r="Q111" s="503"/>
      <c r="R111" s="448"/>
      <c r="S111" s="450"/>
      <c r="T111" s="496"/>
      <c r="U111" s="497"/>
      <c r="V111" s="500"/>
      <c r="W111" s="508"/>
      <c r="X111" s="508"/>
      <c r="Y111" s="472"/>
    </row>
    <row r="112" spans="2:29" ht="39.950000000000003" customHeight="1" x14ac:dyDescent="0.15">
      <c r="B112" s="473" t="s">
        <v>9</v>
      </c>
      <c r="C112" s="474"/>
      <c r="D112" s="475"/>
      <c r="E112" s="475"/>
      <c r="F112" s="475"/>
      <c r="G112" s="475"/>
      <c r="H112" s="475"/>
      <c r="I112" s="475"/>
      <c r="J112" s="475"/>
      <c r="K112" s="475"/>
      <c r="L112" s="475"/>
      <c r="M112" s="475"/>
      <c r="N112" s="475"/>
      <c r="O112" s="475"/>
      <c r="P112" s="475"/>
      <c r="Q112" s="475"/>
      <c r="R112" s="475"/>
      <c r="S112" s="475"/>
      <c r="T112" s="475"/>
      <c r="U112" s="475"/>
      <c r="V112" s="475"/>
      <c r="W112" s="475"/>
      <c r="X112" s="475"/>
      <c r="Y112" s="476"/>
    </row>
    <row r="113" spans="2:25" ht="39.950000000000003" customHeight="1" x14ac:dyDescent="0.15">
      <c r="B113" s="473"/>
      <c r="C113" s="477"/>
      <c r="D113" s="478"/>
      <c r="E113" s="478"/>
      <c r="F113" s="478"/>
      <c r="G113" s="478"/>
      <c r="H113" s="478"/>
      <c r="I113" s="478"/>
      <c r="J113" s="478"/>
      <c r="K113" s="478"/>
      <c r="L113" s="478"/>
      <c r="M113" s="478"/>
      <c r="N113" s="478"/>
      <c r="O113" s="478"/>
      <c r="P113" s="478"/>
      <c r="Q113" s="478"/>
      <c r="R113" s="478"/>
      <c r="S113" s="478"/>
      <c r="T113" s="478"/>
      <c r="U113" s="478"/>
      <c r="V113" s="478"/>
      <c r="W113" s="478"/>
      <c r="X113" s="478"/>
      <c r="Y113" s="479"/>
    </row>
    <row r="114" spans="2:25" ht="39.950000000000003" customHeight="1" x14ac:dyDescent="0.15">
      <c r="B114" s="473"/>
      <c r="C114" s="477"/>
      <c r="D114" s="478"/>
      <c r="E114" s="478"/>
      <c r="F114" s="478"/>
      <c r="G114" s="478"/>
      <c r="H114" s="478"/>
      <c r="I114" s="478"/>
      <c r="J114" s="478"/>
      <c r="K114" s="478"/>
      <c r="L114" s="478"/>
      <c r="M114" s="478"/>
      <c r="N114" s="478"/>
      <c r="O114" s="478"/>
      <c r="P114" s="478"/>
      <c r="Q114" s="478"/>
      <c r="R114" s="478"/>
      <c r="S114" s="478"/>
      <c r="T114" s="478"/>
      <c r="U114" s="478"/>
      <c r="V114" s="478"/>
      <c r="W114" s="478"/>
      <c r="X114" s="478"/>
      <c r="Y114" s="479"/>
    </row>
    <row r="115" spans="2:25" ht="39.950000000000003" customHeight="1" x14ac:dyDescent="0.15">
      <c r="B115" s="473"/>
      <c r="C115" s="477"/>
      <c r="D115" s="478"/>
      <c r="E115" s="478"/>
      <c r="F115" s="478"/>
      <c r="G115" s="478"/>
      <c r="H115" s="478"/>
      <c r="I115" s="478"/>
      <c r="J115" s="478"/>
      <c r="K115" s="478"/>
      <c r="L115" s="478"/>
      <c r="M115" s="478"/>
      <c r="N115" s="478"/>
      <c r="O115" s="478"/>
      <c r="P115" s="478"/>
      <c r="Q115" s="478"/>
      <c r="R115" s="478"/>
      <c r="S115" s="478"/>
      <c r="T115" s="478"/>
      <c r="U115" s="478"/>
      <c r="V115" s="478"/>
      <c r="W115" s="478"/>
      <c r="X115" s="478"/>
      <c r="Y115" s="479"/>
    </row>
    <row r="116" spans="2:25" ht="39.950000000000003" customHeight="1" x14ac:dyDescent="0.15">
      <c r="B116" s="473"/>
      <c r="C116" s="477"/>
      <c r="D116" s="478"/>
      <c r="E116" s="478"/>
      <c r="F116" s="478"/>
      <c r="G116" s="478"/>
      <c r="H116" s="478"/>
      <c r="I116" s="478"/>
      <c r="J116" s="478"/>
      <c r="K116" s="478"/>
      <c r="L116" s="478"/>
      <c r="M116" s="478"/>
      <c r="N116" s="478"/>
      <c r="O116" s="478"/>
      <c r="P116" s="478"/>
      <c r="Q116" s="478"/>
      <c r="R116" s="478"/>
      <c r="S116" s="478"/>
      <c r="T116" s="478"/>
      <c r="U116" s="478"/>
      <c r="V116" s="478"/>
      <c r="W116" s="478"/>
      <c r="X116" s="478"/>
      <c r="Y116" s="479"/>
    </row>
    <row r="117" spans="2:25" ht="39.950000000000003" customHeight="1" x14ac:dyDescent="0.15">
      <c r="B117" s="473"/>
      <c r="C117" s="477"/>
      <c r="D117" s="478"/>
      <c r="E117" s="478"/>
      <c r="F117" s="478"/>
      <c r="G117" s="478"/>
      <c r="H117" s="478"/>
      <c r="I117" s="478"/>
      <c r="J117" s="478"/>
      <c r="K117" s="478"/>
      <c r="L117" s="478"/>
      <c r="M117" s="478"/>
      <c r="N117" s="478"/>
      <c r="O117" s="478"/>
      <c r="P117" s="478"/>
      <c r="Q117" s="478"/>
      <c r="R117" s="478"/>
      <c r="S117" s="478"/>
      <c r="T117" s="478"/>
      <c r="U117" s="478"/>
      <c r="V117" s="478"/>
      <c r="W117" s="478"/>
      <c r="X117" s="478"/>
      <c r="Y117" s="479"/>
    </row>
    <row r="118" spans="2:25" ht="39.950000000000003" customHeight="1" x14ac:dyDescent="0.15">
      <c r="B118" s="473"/>
      <c r="C118" s="477"/>
      <c r="D118" s="478"/>
      <c r="E118" s="478"/>
      <c r="F118" s="478"/>
      <c r="G118" s="478"/>
      <c r="H118" s="478"/>
      <c r="I118" s="478"/>
      <c r="J118" s="478"/>
      <c r="K118" s="478"/>
      <c r="L118" s="478"/>
      <c r="M118" s="478"/>
      <c r="N118" s="478"/>
      <c r="O118" s="478"/>
      <c r="P118" s="478"/>
      <c r="Q118" s="478"/>
      <c r="R118" s="478"/>
      <c r="S118" s="478"/>
      <c r="T118" s="478"/>
      <c r="U118" s="478"/>
      <c r="V118" s="478"/>
      <c r="W118" s="478"/>
      <c r="X118" s="478"/>
      <c r="Y118" s="479"/>
    </row>
    <row r="119" spans="2:25" ht="39.950000000000003" customHeight="1" x14ac:dyDescent="0.15">
      <c r="B119" s="473"/>
      <c r="C119" s="197"/>
      <c r="D119" s="1"/>
      <c r="E119" s="1"/>
      <c r="F119" s="2"/>
      <c r="G119" s="198"/>
      <c r="H119" s="198"/>
      <c r="I119" s="198"/>
      <c r="J119" s="198"/>
      <c r="K119" s="198"/>
      <c r="L119" s="1"/>
      <c r="M119" s="197"/>
      <c r="N119" s="197"/>
      <c r="O119" s="1"/>
      <c r="P119" s="480" t="s">
        <v>289</v>
      </c>
      <c r="Q119" s="480"/>
      <c r="R119" s="480"/>
      <c r="S119" s="480"/>
      <c r="T119" s="480"/>
      <c r="U119" s="480"/>
      <c r="V119" s="480"/>
      <c r="W119" s="480"/>
      <c r="X119" s="480"/>
      <c r="Y119" s="481"/>
    </row>
    <row r="120" spans="2:25" ht="45" customHeight="1" x14ac:dyDescent="0.15">
      <c r="B120" s="436"/>
      <c r="C120" s="199"/>
      <c r="D120" s="200"/>
      <c r="E120" s="201"/>
      <c r="F120" s="202"/>
      <c r="G120" s="200"/>
      <c r="H120" s="200"/>
      <c r="I120" s="200"/>
      <c r="J120" s="200"/>
      <c r="K120" s="200"/>
      <c r="L120" s="200"/>
      <c r="M120" s="200"/>
      <c r="N120" s="200"/>
      <c r="O120" s="203"/>
      <c r="P120" s="482"/>
      <c r="Q120" s="482"/>
      <c r="R120" s="482"/>
      <c r="S120" s="482"/>
      <c r="T120" s="482"/>
      <c r="U120" s="482"/>
      <c r="V120" s="482"/>
      <c r="W120" s="482"/>
      <c r="X120" s="482"/>
      <c r="Y120" s="483"/>
    </row>
    <row r="121" spans="2:25" ht="15" customHeight="1" x14ac:dyDescent="0.15">
      <c r="C121" s="3" t="s">
        <v>248</v>
      </c>
    </row>
    <row r="122" spans="2:25" ht="15" customHeight="1" x14ac:dyDescent="0.15">
      <c r="C122" s="3" t="s">
        <v>579</v>
      </c>
    </row>
    <row r="123" spans="2:25" ht="15" customHeight="1" x14ac:dyDescent="0.15">
      <c r="C123" s="3" t="s">
        <v>291</v>
      </c>
    </row>
    <row r="124" spans="2:25" x14ac:dyDescent="0.15">
      <c r="C124" s="3" t="s">
        <v>249</v>
      </c>
    </row>
    <row r="125" spans="2:25" x14ac:dyDescent="0.15">
      <c r="C125" s="3"/>
    </row>
  </sheetData>
  <mergeCells count="288">
    <mergeCell ref="C7:C9"/>
    <mergeCell ref="D7:E9"/>
    <mergeCell ref="B7:B12"/>
    <mergeCell ref="B19:B27"/>
    <mergeCell ref="B13:B18"/>
    <mergeCell ref="C13:C15"/>
    <mergeCell ref="F7:G18"/>
    <mergeCell ref="P26:Y27"/>
    <mergeCell ref="W13:X18"/>
    <mergeCell ref="Y13:Y18"/>
    <mergeCell ref="J15:K18"/>
    <mergeCell ref="L15:L18"/>
    <mergeCell ref="M15:M18"/>
    <mergeCell ref="N15:N18"/>
    <mergeCell ref="O15:O18"/>
    <mergeCell ref="P15:P18"/>
    <mergeCell ref="Q15:Q18"/>
    <mergeCell ref="N11:N14"/>
    <mergeCell ref="C19:Y25"/>
    <mergeCell ref="O11:O14"/>
    <mergeCell ref="P11:P14"/>
    <mergeCell ref="Q11:Q14"/>
    <mergeCell ref="D10:E12"/>
    <mergeCell ref="J11:K14"/>
    <mergeCell ref="D13:E15"/>
    <mergeCell ref="C16:C18"/>
    <mergeCell ref="D16:E18"/>
    <mergeCell ref="P7:P10"/>
    <mergeCell ref="Q7:Q10"/>
    <mergeCell ref="H7:I18"/>
    <mergeCell ref="J7:K10"/>
    <mergeCell ref="C10:C12"/>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T6:U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N33:O33"/>
    <mergeCell ref="P33:S33"/>
    <mergeCell ref="T33:U33"/>
    <mergeCell ref="V33:Y33"/>
    <mergeCell ref="B34:C34"/>
    <mergeCell ref="D34:G34"/>
    <mergeCell ref="H34:I35"/>
    <mergeCell ref="J34:M35"/>
    <mergeCell ref="N34:O35"/>
    <mergeCell ref="P34:S35"/>
    <mergeCell ref="T34:U34"/>
    <mergeCell ref="V34:Y34"/>
    <mergeCell ref="B35:C35"/>
    <mergeCell ref="D35:G35"/>
    <mergeCell ref="T35:U35"/>
    <mergeCell ref="V35:Y35"/>
    <mergeCell ref="Q36:S37"/>
    <mergeCell ref="T36:U36"/>
    <mergeCell ref="W36:X36"/>
    <mergeCell ref="E37:G37"/>
    <mergeCell ref="H37:J37"/>
    <mergeCell ref="K37:N37"/>
    <mergeCell ref="T37:U37"/>
    <mergeCell ref="V37:Y37"/>
    <mergeCell ref="B36:C37"/>
    <mergeCell ref="E36:G36"/>
    <mergeCell ref="H36:J36"/>
    <mergeCell ref="K36:N36"/>
    <mergeCell ref="O36:P37"/>
    <mergeCell ref="M38:M41"/>
    <mergeCell ref="N38:N41"/>
    <mergeCell ref="O38:O41"/>
    <mergeCell ref="B38:B43"/>
    <mergeCell ref="C38:C40"/>
    <mergeCell ref="D38:E40"/>
    <mergeCell ref="F38:G49"/>
    <mergeCell ref="H38:I49"/>
    <mergeCell ref="B44:B49"/>
    <mergeCell ref="C47:C49"/>
    <mergeCell ref="D47:E49"/>
    <mergeCell ref="W38:X43"/>
    <mergeCell ref="Y38:Y43"/>
    <mergeCell ref="C41:C43"/>
    <mergeCell ref="D41:E43"/>
    <mergeCell ref="J42:K45"/>
    <mergeCell ref="L42:L45"/>
    <mergeCell ref="M42:M45"/>
    <mergeCell ref="N42:N45"/>
    <mergeCell ref="O42:O45"/>
    <mergeCell ref="P42:P45"/>
    <mergeCell ref="Q42:Q45"/>
    <mergeCell ref="C44:C46"/>
    <mergeCell ref="D44:E46"/>
    <mergeCell ref="W44:X49"/>
    <mergeCell ref="Y44:Y49"/>
    <mergeCell ref="J46:K49"/>
    <mergeCell ref="P38:P41"/>
    <mergeCell ref="Q38:Q41"/>
    <mergeCell ref="R38:S49"/>
    <mergeCell ref="T38:U49"/>
    <mergeCell ref="V38:V49"/>
    <mergeCell ref="Q46:Q49"/>
    <mergeCell ref="J38:K41"/>
    <mergeCell ref="L38:L41"/>
    <mergeCell ref="B50:B58"/>
    <mergeCell ref="C50:Y56"/>
    <mergeCell ref="P57:Y58"/>
    <mergeCell ref="N64:O64"/>
    <mergeCell ref="P64:S64"/>
    <mergeCell ref="T64:U64"/>
    <mergeCell ref="V64:Y64"/>
    <mergeCell ref="L46:L49"/>
    <mergeCell ref="M46:M49"/>
    <mergeCell ref="N46:N49"/>
    <mergeCell ref="O46:O49"/>
    <mergeCell ref="P46:P49"/>
    <mergeCell ref="P65:S66"/>
    <mergeCell ref="T65:U65"/>
    <mergeCell ref="V65:Y65"/>
    <mergeCell ref="B66:C66"/>
    <mergeCell ref="D66:G66"/>
    <mergeCell ref="T66:U66"/>
    <mergeCell ref="V66:Y66"/>
    <mergeCell ref="B65:C65"/>
    <mergeCell ref="D65:G65"/>
    <mergeCell ref="H65:I66"/>
    <mergeCell ref="J65:M66"/>
    <mergeCell ref="N65:O66"/>
    <mergeCell ref="Q67:S68"/>
    <mergeCell ref="T67:U67"/>
    <mergeCell ref="W67:X67"/>
    <mergeCell ref="E68:G68"/>
    <mergeCell ref="H68:J68"/>
    <mergeCell ref="K68:N68"/>
    <mergeCell ref="T68:U68"/>
    <mergeCell ref="V68:Y68"/>
    <mergeCell ref="B67:C68"/>
    <mergeCell ref="E67:G67"/>
    <mergeCell ref="H67:J67"/>
    <mergeCell ref="K67:N67"/>
    <mergeCell ref="O67:P68"/>
    <mergeCell ref="M69:M72"/>
    <mergeCell ref="N69:N72"/>
    <mergeCell ref="O69:O72"/>
    <mergeCell ref="B69:B74"/>
    <mergeCell ref="C69:C71"/>
    <mergeCell ref="D69:E71"/>
    <mergeCell ref="F69:G80"/>
    <mergeCell ref="H69:I80"/>
    <mergeCell ref="B75:B80"/>
    <mergeCell ref="C78:C80"/>
    <mergeCell ref="D78:E80"/>
    <mergeCell ref="W69:X74"/>
    <mergeCell ref="Y69:Y74"/>
    <mergeCell ref="C72:C74"/>
    <mergeCell ref="D72:E74"/>
    <mergeCell ref="J73:K76"/>
    <mergeCell ref="L73:L76"/>
    <mergeCell ref="M73:M76"/>
    <mergeCell ref="N73:N76"/>
    <mergeCell ref="O73:O76"/>
    <mergeCell ref="P73:P76"/>
    <mergeCell ref="Q73:Q76"/>
    <mergeCell ref="C75:C77"/>
    <mergeCell ref="D75:E77"/>
    <mergeCell ref="W75:X80"/>
    <mergeCell ref="Y75:Y80"/>
    <mergeCell ref="J77:K80"/>
    <mergeCell ref="P69:P72"/>
    <mergeCell ref="Q69:Q72"/>
    <mergeCell ref="R69:S80"/>
    <mergeCell ref="T69:U80"/>
    <mergeCell ref="V69:V80"/>
    <mergeCell ref="Q77:Q80"/>
    <mergeCell ref="J69:K72"/>
    <mergeCell ref="L69:L72"/>
    <mergeCell ref="B81:B89"/>
    <mergeCell ref="C81:Y87"/>
    <mergeCell ref="P88:Y89"/>
    <mergeCell ref="N95:O95"/>
    <mergeCell ref="P95:S95"/>
    <mergeCell ref="T95:U95"/>
    <mergeCell ref="V95:Y95"/>
    <mergeCell ref="L77:L80"/>
    <mergeCell ref="M77:M80"/>
    <mergeCell ref="N77:N80"/>
    <mergeCell ref="O77:O80"/>
    <mergeCell ref="P77:P80"/>
    <mergeCell ref="P96:S97"/>
    <mergeCell ref="T96:U96"/>
    <mergeCell ref="V96:Y96"/>
    <mergeCell ref="B97:C97"/>
    <mergeCell ref="D97:G97"/>
    <mergeCell ref="T97:U97"/>
    <mergeCell ref="V97:Y97"/>
    <mergeCell ref="B96:C96"/>
    <mergeCell ref="D96:G96"/>
    <mergeCell ref="H96:I97"/>
    <mergeCell ref="J96:M97"/>
    <mergeCell ref="N96:O97"/>
    <mergeCell ref="T98:U98"/>
    <mergeCell ref="W98:X98"/>
    <mergeCell ref="E99:G99"/>
    <mergeCell ref="H99:J99"/>
    <mergeCell ref="K99:N99"/>
    <mergeCell ref="T99:U99"/>
    <mergeCell ref="V99:Y99"/>
    <mergeCell ref="B98:C99"/>
    <mergeCell ref="E98:G98"/>
    <mergeCell ref="H98:J98"/>
    <mergeCell ref="K98:N98"/>
    <mergeCell ref="O98:P99"/>
    <mergeCell ref="Q98:S99"/>
    <mergeCell ref="B100:B105"/>
    <mergeCell ref="C100:C102"/>
    <mergeCell ref="D100:E102"/>
    <mergeCell ref="F100:G111"/>
    <mergeCell ref="H100:I111"/>
    <mergeCell ref="B106:B111"/>
    <mergeCell ref="C109:C111"/>
    <mergeCell ref="D109:E111"/>
    <mergeCell ref="C106:C108"/>
    <mergeCell ref="D106:E108"/>
    <mergeCell ref="R100:S111"/>
    <mergeCell ref="O104:O107"/>
    <mergeCell ref="P104:P107"/>
    <mergeCell ref="C103:C105"/>
    <mergeCell ref="D103:E105"/>
    <mergeCell ref="J104:K107"/>
    <mergeCell ref="L104:L107"/>
    <mergeCell ref="M104:M107"/>
    <mergeCell ref="N104:N107"/>
    <mergeCell ref="Q104:Q107"/>
    <mergeCell ref="W100:X105"/>
    <mergeCell ref="Y100:Y105"/>
    <mergeCell ref="B112:B120"/>
    <mergeCell ref="C112:Y118"/>
    <mergeCell ref="P119:Y120"/>
    <mergeCell ref="L108:L111"/>
    <mergeCell ref="M108:M111"/>
    <mergeCell ref="N108:N111"/>
    <mergeCell ref="O108:O111"/>
    <mergeCell ref="P108:P111"/>
    <mergeCell ref="Y106:Y111"/>
    <mergeCell ref="J108:K111"/>
    <mergeCell ref="T100:U111"/>
    <mergeCell ref="V100:V111"/>
    <mergeCell ref="Q108:Q111"/>
    <mergeCell ref="J100:K103"/>
    <mergeCell ref="L100:L103"/>
    <mergeCell ref="M100:M103"/>
    <mergeCell ref="N100:N103"/>
    <mergeCell ref="O100:O103"/>
    <mergeCell ref="W106:X111"/>
    <mergeCell ref="P100:P103"/>
    <mergeCell ref="Q100:Q103"/>
  </mergeCells>
  <phoneticPr fontId="8"/>
  <dataValidations count="3">
    <dataValidation type="list" allowBlank="1" showInputMessage="1" showErrorMessage="1" sqref="V6:Y6 V37:Y37 V68:Y68 V99:Y99" xr:uid="{F85B6BC8-76E2-4F1F-BC13-E9535B0E383A}">
      <formula1>$AC$2:$AC$8</formula1>
    </dataValidation>
    <dataValidation type="list" allowBlank="1" showInputMessage="1" showErrorMessage="1" sqref="T7:U18 T38:U49 T69:U80 T100:U111" xr:uid="{9BE3E5C7-7D3D-41F3-9BAD-00E1591A2C6A}">
      <formula1>$AA$2:$AA$5</formula1>
    </dataValidation>
    <dataValidation type="list" allowBlank="1" showInputMessage="1" showErrorMessage="1" sqref="V3:Y4 V34:Y35 V65:Y66 V96:Y97" xr:uid="{581CB0CB-FB43-4CBF-884A-3DCDF7258F56}">
      <formula1>$AB$2:$AB$3</formula1>
    </dataValidation>
  </dataValidations>
  <printOptions horizontalCentered="1" verticalCentered="1"/>
  <pageMargins left="0.19685039370078741" right="0.15748031496062992" top="0.59055118110236227" bottom="0.31496062992125984" header="0.31496062992125984" footer="0.31496062992125984"/>
  <pageSetup paperSize="9" orientation="portrait" r:id="rId1"/>
  <headerFooter alignWithMargins="0"/>
  <rowBreaks count="3" manualBreakCount="3">
    <brk id="31" max="16383" man="1"/>
    <brk id="62" max="16383" man="1"/>
    <brk id="9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Z47"/>
  <sheetViews>
    <sheetView showGridLines="0" showZeros="0" view="pageBreakPreview" zoomScale="90" zoomScaleNormal="100" zoomScaleSheetLayoutView="90" workbookViewId="0">
      <selection sqref="A1:N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67" t="s">
        <v>326</v>
      </c>
      <c r="C2" s="567"/>
      <c r="D2" s="567"/>
      <c r="E2" s="567"/>
      <c r="F2" s="451"/>
      <c r="G2" s="451"/>
      <c r="H2" s="451"/>
      <c r="I2" s="567"/>
      <c r="J2" s="567"/>
      <c r="K2" s="567"/>
      <c r="L2" s="567"/>
      <c r="M2" s="567"/>
      <c r="N2" s="567"/>
      <c r="O2" s="567"/>
      <c r="P2" s="567"/>
      <c r="Q2" s="567"/>
      <c r="R2" s="567"/>
      <c r="S2" s="567"/>
      <c r="T2" s="567"/>
      <c r="U2" s="567"/>
      <c r="V2" s="567"/>
      <c r="W2" s="567"/>
      <c r="X2" s="567"/>
      <c r="Y2" s="567"/>
    </row>
    <row r="3" spans="2:26" ht="20.100000000000001" customHeight="1" x14ac:dyDescent="0.15">
      <c r="B3" s="324" t="s">
        <v>27</v>
      </c>
      <c r="C3" s="334"/>
      <c r="D3" s="334"/>
      <c r="E3" s="334"/>
      <c r="F3" s="277" t="s">
        <v>616</v>
      </c>
      <c r="G3" s="278"/>
      <c r="H3" s="279"/>
      <c r="I3" s="301" t="s">
        <v>28</v>
      </c>
      <c r="J3" s="298"/>
      <c r="K3" s="376" t="s">
        <v>620</v>
      </c>
      <c r="L3" s="377"/>
      <c r="M3" s="377"/>
      <c r="N3" s="378"/>
      <c r="O3" s="268" t="s">
        <v>260</v>
      </c>
      <c r="P3" s="270"/>
      <c r="Q3" s="581" t="s">
        <v>624</v>
      </c>
      <c r="R3" s="582"/>
      <c r="S3" s="582"/>
      <c r="T3" s="583"/>
      <c r="U3" s="445" t="s">
        <v>222</v>
      </c>
      <c r="V3" s="446"/>
      <c r="W3" s="446"/>
      <c r="X3" s="447"/>
      <c r="Y3" s="318">
        <v>44650</v>
      </c>
      <c r="Z3" s="320"/>
    </row>
    <row r="4" spans="2:26" ht="20.100000000000001" customHeight="1" x14ac:dyDescent="0.15">
      <c r="B4" s="272" t="s">
        <v>0</v>
      </c>
      <c r="C4" s="273"/>
      <c r="D4" s="273"/>
      <c r="E4" s="273"/>
      <c r="F4" s="281" t="s">
        <v>618</v>
      </c>
      <c r="G4" s="282"/>
      <c r="H4" s="284"/>
      <c r="I4" s="572" t="s">
        <v>1</v>
      </c>
      <c r="J4" s="573"/>
      <c r="K4" s="376" t="s">
        <v>622</v>
      </c>
      <c r="L4" s="377"/>
      <c r="M4" s="377"/>
      <c r="N4" s="378"/>
      <c r="O4" s="268" t="s">
        <v>261</v>
      </c>
      <c r="P4" s="270"/>
      <c r="Q4" s="581" t="s">
        <v>629</v>
      </c>
      <c r="R4" s="582"/>
      <c r="S4" s="582"/>
      <c r="T4" s="583"/>
      <c r="U4" s="576"/>
      <c r="V4" s="577"/>
      <c r="W4" s="577"/>
      <c r="X4" s="578"/>
      <c r="Y4" s="579"/>
      <c r="Z4" s="580"/>
    </row>
    <row r="5" spans="2:26" ht="15" customHeight="1" x14ac:dyDescent="0.15">
      <c r="B5" s="260" t="s">
        <v>244</v>
      </c>
      <c r="C5" s="570" t="s">
        <v>42</v>
      </c>
      <c r="D5" s="571"/>
      <c r="E5" s="568" t="s">
        <v>206</v>
      </c>
      <c r="F5" s="568" t="s">
        <v>205</v>
      </c>
      <c r="G5" s="546" t="s">
        <v>204</v>
      </c>
      <c r="H5" s="548"/>
      <c r="I5" s="324" t="s">
        <v>203</v>
      </c>
      <c r="J5" s="334"/>
      <c r="K5" s="334"/>
      <c r="L5" s="334"/>
      <c r="M5" s="334"/>
      <c r="N5" s="335"/>
      <c r="O5" s="563" t="s">
        <v>547</v>
      </c>
      <c r="P5" s="564"/>
      <c r="Q5" s="552" t="s">
        <v>268</v>
      </c>
      <c r="R5" s="553"/>
      <c r="S5" s="553"/>
      <c r="T5" s="554"/>
      <c r="U5" s="546" t="s">
        <v>202</v>
      </c>
      <c r="V5" s="547"/>
      <c r="W5" s="547"/>
      <c r="X5" s="547"/>
      <c r="Y5" s="548"/>
      <c r="Z5" s="574" t="s">
        <v>201</v>
      </c>
    </row>
    <row r="6" spans="2:26" ht="15" customHeight="1" x14ac:dyDescent="0.15">
      <c r="B6" s="260"/>
      <c r="C6" s="570"/>
      <c r="D6" s="571"/>
      <c r="E6" s="568"/>
      <c r="F6" s="568"/>
      <c r="G6" s="549"/>
      <c r="H6" s="551"/>
      <c r="I6" s="272"/>
      <c r="J6" s="273"/>
      <c r="K6" s="273"/>
      <c r="L6" s="273"/>
      <c r="M6" s="273"/>
      <c r="N6" s="274"/>
      <c r="O6" s="565"/>
      <c r="P6" s="566"/>
      <c r="Q6" s="555"/>
      <c r="R6" s="556"/>
      <c r="S6" s="556"/>
      <c r="T6" s="557"/>
      <c r="U6" s="549"/>
      <c r="V6" s="550"/>
      <c r="W6" s="550"/>
      <c r="X6" s="550"/>
      <c r="Y6" s="551"/>
      <c r="Z6" s="568"/>
    </row>
    <row r="7" spans="2:26" ht="16.5" customHeight="1" x14ac:dyDescent="0.15">
      <c r="B7" s="260"/>
      <c r="C7" s="570"/>
      <c r="D7" s="571"/>
      <c r="E7" s="568"/>
      <c r="F7" s="568"/>
      <c r="G7" s="466" t="s">
        <v>200</v>
      </c>
      <c r="H7" s="466" t="s">
        <v>199</v>
      </c>
      <c r="I7" s="455" t="s">
        <v>198</v>
      </c>
      <c r="J7" s="455" t="s">
        <v>43</v>
      </c>
      <c r="K7" s="562"/>
      <c r="L7" s="562"/>
      <c r="M7" s="585" t="s">
        <v>7</v>
      </c>
      <c r="N7" s="586" t="s">
        <v>197</v>
      </c>
      <c r="O7" s="455" t="s">
        <v>196</v>
      </c>
      <c r="P7" s="455" t="s">
        <v>195</v>
      </c>
      <c r="Q7" s="307" t="s">
        <v>277</v>
      </c>
      <c r="R7" s="562"/>
      <c r="S7" s="466" t="s">
        <v>275</v>
      </c>
      <c r="T7" s="466" t="s">
        <v>276</v>
      </c>
      <c r="U7" s="584" t="s">
        <v>194</v>
      </c>
      <c r="V7" s="466" t="s">
        <v>269</v>
      </c>
      <c r="W7" s="562"/>
      <c r="X7" s="562"/>
      <c r="Y7" s="562"/>
      <c r="Z7" s="568"/>
    </row>
    <row r="8" spans="2:26" ht="16.5" customHeight="1" x14ac:dyDescent="0.15">
      <c r="B8" s="260"/>
      <c r="C8" s="272"/>
      <c r="D8" s="274"/>
      <c r="E8" s="569"/>
      <c r="F8" s="569"/>
      <c r="G8" s="561"/>
      <c r="H8" s="561"/>
      <c r="I8" s="562"/>
      <c r="J8" s="562"/>
      <c r="K8" s="562"/>
      <c r="L8" s="562"/>
      <c r="M8" s="562"/>
      <c r="N8" s="562"/>
      <c r="O8" s="562"/>
      <c r="P8" s="562"/>
      <c r="Q8" s="80" t="s">
        <v>270</v>
      </c>
      <c r="R8" s="80" t="s">
        <v>271</v>
      </c>
      <c r="S8" s="562"/>
      <c r="T8" s="562"/>
      <c r="U8" s="562"/>
      <c r="V8" s="562"/>
      <c r="W8" s="562"/>
      <c r="X8" s="562"/>
      <c r="Y8" s="562"/>
      <c r="Z8" s="575"/>
    </row>
    <row r="9" spans="2:26" ht="15.75" customHeight="1" x14ac:dyDescent="0.15">
      <c r="B9" s="260"/>
      <c r="C9" s="558"/>
      <c r="D9" s="559"/>
      <c r="E9" s="211"/>
      <c r="F9" s="225"/>
      <c r="G9" s="214"/>
      <c r="H9" s="214"/>
      <c r="I9" s="214"/>
      <c r="J9" s="267"/>
      <c r="K9" s="267"/>
      <c r="L9" s="267"/>
      <c r="M9" s="214"/>
      <c r="N9" s="214"/>
      <c r="O9" s="214"/>
      <c r="P9" s="214"/>
      <c r="Q9" s="214"/>
      <c r="R9" s="214"/>
      <c r="S9" s="214"/>
      <c r="T9" s="214"/>
      <c r="U9" s="214"/>
      <c r="V9" s="267"/>
      <c r="W9" s="560"/>
      <c r="X9" s="560"/>
      <c r="Y9" s="560"/>
      <c r="Z9" s="226"/>
    </row>
    <row r="10" spans="2:26" ht="15.95" customHeight="1" x14ac:dyDescent="0.15">
      <c r="B10" s="260"/>
      <c r="C10" s="558"/>
      <c r="D10" s="559"/>
      <c r="E10" s="211"/>
      <c r="F10" s="225"/>
      <c r="G10" s="214"/>
      <c r="H10" s="214"/>
      <c r="I10" s="214"/>
      <c r="J10" s="267"/>
      <c r="K10" s="267"/>
      <c r="L10" s="267"/>
      <c r="M10" s="214"/>
      <c r="N10" s="214"/>
      <c r="O10" s="214"/>
      <c r="P10" s="214"/>
      <c r="Q10" s="214"/>
      <c r="R10" s="214"/>
      <c r="S10" s="214"/>
      <c r="T10" s="214"/>
      <c r="U10" s="214"/>
      <c r="V10" s="267"/>
      <c r="W10" s="560"/>
      <c r="X10" s="560"/>
      <c r="Y10" s="560"/>
      <c r="Z10" s="226"/>
    </row>
    <row r="11" spans="2:26" ht="15.95" customHeight="1" x14ac:dyDescent="0.15">
      <c r="B11" s="260"/>
      <c r="C11" s="558"/>
      <c r="D11" s="559"/>
      <c r="E11" s="211"/>
      <c r="F11" s="225"/>
      <c r="G11" s="214"/>
      <c r="H11" s="214"/>
      <c r="I11" s="214"/>
      <c r="J11" s="267"/>
      <c r="K11" s="267"/>
      <c r="L11" s="267"/>
      <c r="M11" s="214"/>
      <c r="N11" s="214"/>
      <c r="O11" s="214"/>
      <c r="P11" s="214"/>
      <c r="Q11" s="214"/>
      <c r="R11" s="214"/>
      <c r="S11" s="214"/>
      <c r="T11" s="214"/>
      <c r="U11" s="214"/>
      <c r="V11" s="267"/>
      <c r="W11" s="560"/>
      <c r="X11" s="560"/>
      <c r="Y11" s="560"/>
      <c r="Z11" s="226"/>
    </row>
    <row r="12" spans="2:26" ht="15.95" customHeight="1" x14ac:dyDescent="0.15">
      <c r="B12" s="260"/>
      <c r="C12" s="558"/>
      <c r="D12" s="559"/>
      <c r="E12" s="211"/>
      <c r="F12" s="225"/>
      <c r="G12" s="214"/>
      <c r="H12" s="214"/>
      <c r="I12" s="214"/>
      <c r="J12" s="267"/>
      <c r="K12" s="267"/>
      <c r="L12" s="267"/>
      <c r="M12" s="214"/>
      <c r="N12" s="214"/>
      <c r="O12" s="214"/>
      <c r="P12" s="214"/>
      <c r="Q12" s="214"/>
      <c r="R12" s="214"/>
      <c r="S12" s="214"/>
      <c r="T12" s="214"/>
      <c r="U12" s="214"/>
      <c r="V12" s="267"/>
      <c r="W12" s="560"/>
      <c r="X12" s="560"/>
      <c r="Y12" s="560"/>
      <c r="Z12" s="226"/>
    </row>
    <row r="13" spans="2:26" ht="15.95" customHeight="1" x14ac:dyDescent="0.15">
      <c r="B13" s="260"/>
      <c r="C13" s="558"/>
      <c r="D13" s="559"/>
      <c r="E13" s="211"/>
      <c r="F13" s="225"/>
      <c r="G13" s="214"/>
      <c r="H13" s="214"/>
      <c r="I13" s="214"/>
      <c r="J13" s="267"/>
      <c r="K13" s="267"/>
      <c r="L13" s="267"/>
      <c r="M13" s="214"/>
      <c r="N13" s="214"/>
      <c r="O13" s="214"/>
      <c r="P13" s="214"/>
      <c r="Q13" s="214"/>
      <c r="R13" s="214"/>
      <c r="S13" s="214"/>
      <c r="T13" s="214"/>
      <c r="U13" s="214"/>
      <c r="V13" s="267"/>
      <c r="W13" s="560"/>
      <c r="X13" s="560"/>
      <c r="Y13" s="560"/>
      <c r="Z13" s="226"/>
    </row>
    <row r="14" spans="2:26" ht="15.95" customHeight="1" x14ac:dyDescent="0.15">
      <c r="B14" s="260"/>
      <c r="C14" s="558"/>
      <c r="D14" s="559"/>
      <c r="E14" s="211"/>
      <c r="F14" s="225"/>
      <c r="G14" s="214"/>
      <c r="H14" s="214"/>
      <c r="I14" s="214"/>
      <c r="J14" s="267"/>
      <c r="K14" s="267"/>
      <c r="L14" s="267"/>
      <c r="M14" s="214"/>
      <c r="N14" s="214"/>
      <c r="O14" s="214"/>
      <c r="P14" s="214"/>
      <c r="Q14" s="214"/>
      <c r="R14" s="214"/>
      <c r="S14" s="214"/>
      <c r="T14" s="214"/>
      <c r="U14" s="214"/>
      <c r="V14" s="267"/>
      <c r="W14" s="560"/>
      <c r="X14" s="560"/>
      <c r="Y14" s="560"/>
      <c r="Z14" s="226"/>
    </row>
    <row r="15" spans="2:26" ht="15.95" customHeight="1" x14ac:dyDescent="0.15">
      <c r="B15" s="260"/>
      <c r="C15" s="558"/>
      <c r="D15" s="559"/>
      <c r="E15" s="211"/>
      <c r="F15" s="225"/>
      <c r="G15" s="214"/>
      <c r="H15" s="214"/>
      <c r="I15" s="214"/>
      <c r="J15" s="267"/>
      <c r="K15" s="267"/>
      <c r="L15" s="267"/>
      <c r="M15" s="214"/>
      <c r="N15" s="214"/>
      <c r="O15" s="214"/>
      <c r="P15" s="214"/>
      <c r="Q15" s="214"/>
      <c r="R15" s="214"/>
      <c r="S15" s="214"/>
      <c r="T15" s="214"/>
      <c r="U15" s="214"/>
      <c r="V15" s="267"/>
      <c r="W15" s="560"/>
      <c r="X15" s="560"/>
      <c r="Y15" s="560"/>
      <c r="Z15" s="226"/>
    </row>
    <row r="16" spans="2:26" ht="15.95" customHeight="1" x14ac:dyDescent="0.15">
      <c r="B16" s="260"/>
      <c r="C16" s="558"/>
      <c r="D16" s="559"/>
      <c r="E16" s="211"/>
      <c r="F16" s="225"/>
      <c r="G16" s="214"/>
      <c r="H16" s="214"/>
      <c r="I16" s="214"/>
      <c r="J16" s="267"/>
      <c r="K16" s="267"/>
      <c r="L16" s="267"/>
      <c r="M16" s="214"/>
      <c r="N16" s="214"/>
      <c r="O16" s="214"/>
      <c r="P16" s="214"/>
      <c r="Q16" s="214"/>
      <c r="R16" s="214"/>
      <c r="S16" s="214"/>
      <c r="T16" s="214"/>
      <c r="U16" s="214"/>
      <c r="V16" s="267"/>
      <c r="W16" s="560"/>
      <c r="X16" s="560"/>
      <c r="Y16" s="560"/>
      <c r="Z16" s="226"/>
    </row>
    <row r="17" spans="2:26" ht="15.95" customHeight="1" x14ac:dyDescent="0.15">
      <c r="B17" s="260"/>
      <c r="C17" s="558"/>
      <c r="D17" s="559"/>
      <c r="E17" s="211"/>
      <c r="F17" s="225"/>
      <c r="G17" s="214"/>
      <c r="H17" s="214"/>
      <c r="I17" s="214"/>
      <c r="J17" s="267"/>
      <c r="K17" s="267"/>
      <c r="L17" s="267"/>
      <c r="M17" s="214"/>
      <c r="N17" s="214"/>
      <c r="O17" s="214"/>
      <c r="P17" s="214"/>
      <c r="Q17" s="214"/>
      <c r="R17" s="214"/>
      <c r="S17" s="214"/>
      <c r="T17" s="214"/>
      <c r="U17" s="214"/>
      <c r="V17" s="267"/>
      <c r="W17" s="560"/>
      <c r="X17" s="560"/>
      <c r="Y17" s="560"/>
      <c r="Z17" s="226"/>
    </row>
    <row r="18" spans="2:26" ht="15.95" customHeight="1" x14ac:dyDescent="0.15">
      <c r="B18" s="260"/>
      <c r="C18" s="558"/>
      <c r="D18" s="559"/>
      <c r="E18" s="211"/>
      <c r="F18" s="225"/>
      <c r="G18" s="214"/>
      <c r="H18" s="214"/>
      <c r="I18" s="214"/>
      <c r="J18" s="267"/>
      <c r="K18" s="267"/>
      <c r="L18" s="267"/>
      <c r="M18" s="214"/>
      <c r="N18" s="214"/>
      <c r="O18" s="214"/>
      <c r="P18" s="214"/>
      <c r="Q18" s="214"/>
      <c r="R18" s="214"/>
      <c r="S18" s="214"/>
      <c r="T18" s="214"/>
      <c r="U18" s="214"/>
      <c r="V18" s="267"/>
      <c r="W18" s="560"/>
      <c r="X18" s="560"/>
      <c r="Y18" s="560"/>
      <c r="Z18" s="226"/>
    </row>
    <row r="19" spans="2:26" ht="15.95" customHeight="1" x14ac:dyDescent="0.15">
      <c r="B19" s="260"/>
      <c r="C19" s="558"/>
      <c r="D19" s="559"/>
      <c r="E19" s="211"/>
      <c r="F19" s="225"/>
      <c r="G19" s="214"/>
      <c r="H19" s="214"/>
      <c r="I19" s="214"/>
      <c r="J19" s="267"/>
      <c r="K19" s="267"/>
      <c r="L19" s="267"/>
      <c r="M19" s="214"/>
      <c r="N19" s="214"/>
      <c r="O19" s="214"/>
      <c r="P19" s="214"/>
      <c r="Q19" s="214"/>
      <c r="R19" s="214"/>
      <c r="S19" s="214"/>
      <c r="T19" s="214"/>
      <c r="U19" s="214"/>
      <c r="V19" s="267"/>
      <c r="W19" s="560"/>
      <c r="X19" s="560"/>
      <c r="Y19" s="560"/>
      <c r="Z19" s="226"/>
    </row>
    <row r="20" spans="2:26" ht="15.95" customHeight="1" x14ac:dyDescent="0.15">
      <c r="B20" s="260"/>
      <c r="C20" s="558"/>
      <c r="D20" s="559"/>
      <c r="E20" s="211"/>
      <c r="F20" s="225"/>
      <c r="G20" s="214"/>
      <c r="H20" s="214"/>
      <c r="I20" s="214"/>
      <c r="J20" s="267"/>
      <c r="K20" s="267"/>
      <c r="L20" s="267"/>
      <c r="M20" s="214"/>
      <c r="N20" s="214"/>
      <c r="O20" s="214"/>
      <c r="P20" s="214"/>
      <c r="Q20" s="214"/>
      <c r="R20" s="214"/>
      <c r="S20" s="214"/>
      <c r="T20" s="214"/>
      <c r="U20" s="214"/>
      <c r="V20" s="267"/>
      <c r="W20" s="560"/>
      <c r="X20" s="560"/>
      <c r="Y20" s="560"/>
      <c r="Z20" s="226"/>
    </row>
    <row r="21" spans="2:26" ht="15.95" customHeight="1" x14ac:dyDescent="0.15">
      <c r="B21" s="260"/>
      <c r="C21" s="558"/>
      <c r="D21" s="559"/>
      <c r="E21" s="211"/>
      <c r="F21" s="225"/>
      <c r="G21" s="214"/>
      <c r="H21" s="214"/>
      <c r="I21" s="214"/>
      <c r="J21" s="267"/>
      <c r="K21" s="267"/>
      <c r="L21" s="267"/>
      <c r="M21" s="214"/>
      <c r="N21" s="214"/>
      <c r="O21" s="214"/>
      <c r="P21" s="214"/>
      <c r="Q21" s="214"/>
      <c r="R21" s="214"/>
      <c r="S21" s="214"/>
      <c r="T21" s="214"/>
      <c r="U21" s="214"/>
      <c r="V21" s="267"/>
      <c r="W21" s="560"/>
      <c r="X21" s="560"/>
      <c r="Y21" s="560"/>
      <c r="Z21" s="226"/>
    </row>
    <row r="22" spans="2:26" ht="15.95" customHeight="1" x14ac:dyDescent="0.15">
      <c r="B22" s="260"/>
      <c r="C22" s="558"/>
      <c r="D22" s="559"/>
      <c r="E22" s="211"/>
      <c r="F22" s="225"/>
      <c r="G22" s="214"/>
      <c r="H22" s="214"/>
      <c r="I22" s="214"/>
      <c r="J22" s="267"/>
      <c r="K22" s="267"/>
      <c r="L22" s="267"/>
      <c r="M22" s="214"/>
      <c r="N22" s="214"/>
      <c r="O22" s="214"/>
      <c r="P22" s="214"/>
      <c r="Q22" s="214"/>
      <c r="R22" s="214"/>
      <c r="S22" s="214"/>
      <c r="T22" s="214"/>
      <c r="U22" s="214"/>
      <c r="V22" s="267"/>
      <c r="W22" s="560"/>
      <c r="X22" s="560"/>
      <c r="Y22" s="560"/>
      <c r="Z22" s="226"/>
    </row>
    <row r="23" spans="2:26" ht="15.95" customHeight="1" x14ac:dyDescent="0.15">
      <c r="B23" s="260"/>
      <c r="C23" s="558"/>
      <c r="D23" s="559"/>
      <c r="E23" s="211"/>
      <c r="F23" s="225"/>
      <c r="G23" s="214"/>
      <c r="H23" s="214"/>
      <c r="I23" s="214"/>
      <c r="J23" s="267"/>
      <c r="K23" s="267"/>
      <c r="L23" s="267"/>
      <c r="M23" s="214"/>
      <c r="N23" s="214"/>
      <c r="O23" s="214"/>
      <c r="P23" s="214"/>
      <c r="Q23" s="214"/>
      <c r="R23" s="214"/>
      <c r="S23" s="214"/>
      <c r="T23" s="214"/>
      <c r="U23" s="214"/>
      <c r="V23" s="267"/>
      <c r="W23" s="560"/>
      <c r="X23" s="560"/>
      <c r="Y23" s="560"/>
      <c r="Z23" s="226"/>
    </row>
    <row r="24" spans="2:26" ht="15.95" customHeight="1" x14ac:dyDescent="0.15">
      <c r="B24" s="260"/>
      <c r="C24" s="558"/>
      <c r="D24" s="559"/>
      <c r="E24" s="211"/>
      <c r="F24" s="225"/>
      <c r="G24" s="214"/>
      <c r="H24" s="214"/>
      <c r="I24" s="214"/>
      <c r="J24" s="267"/>
      <c r="K24" s="267"/>
      <c r="L24" s="267"/>
      <c r="M24" s="214"/>
      <c r="N24" s="214"/>
      <c r="O24" s="214"/>
      <c r="P24" s="214"/>
      <c r="Q24" s="214"/>
      <c r="R24" s="214"/>
      <c r="S24" s="214"/>
      <c r="T24" s="214"/>
      <c r="U24" s="214"/>
      <c r="V24" s="267"/>
      <c r="W24" s="560"/>
      <c r="X24" s="560"/>
      <c r="Y24" s="560"/>
      <c r="Z24" s="226"/>
    </row>
    <row r="25" spans="2:26" ht="15.95" customHeight="1" x14ac:dyDescent="0.15">
      <c r="B25" s="260"/>
      <c r="C25" s="558"/>
      <c r="D25" s="559"/>
      <c r="E25" s="211"/>
      <c r="F25" s="225"/>
      <c r="G25" s="214"/>
      <c r="H25" s="214"/>
      <c r="I25" s="214"/>
      <c r="J25" s="267"/>
      <c r="K25" s="267"/>
      <c r="L25" s="267"/>
      <c r="M25" s="214"/>
      <c r="N25" s="214"/>
      <c r="O25" s="214"/>
      <c r="P25" s="214"/>
      <c r="Q25" s="214"/>
      <c r="R25" s="214"/>
      <c r="S25" s="214"/>
      <c r="T25" s="214"/>
      <c r="U25" s="214"/>
      <c r="V25" s="267"/>
      <c r="W25" s="560"/>
      <c r="X25" s="560"/>
      <c r="Y25" s="560"/>
      <c r="Z25" s="226"/>
    </row>
    <row r="26" spans="2:26" ht="15.95" customHeight="1" x14ac:dyDescent="0.15">
      <c r="B26" s="260"/>
      <c r="C26" s="558"/>
      <c r="D26" s="559"/>
      <c r="E26" s="211"/>
      <c r="F26" s="225"/>
      <c r="G26" s="214"/>
      <c r="H26" s="214"/>
      <c r="I26" s="214"/>
      <c r="J26" s="267"/>
      <c r="K26" s="267"/>
      <c r="L26" s="267"/>
      <c r="M26" s="214"/>
      <c r="N26" s="214"/>
      <c r="O26" s="214"/>
      <c r="P26" s="214"/>
      <c r="Q26" s="214"/>
      <c r="R26" s="214"/>
      <c r="S26" s="214"/>
      <c r="T26" s="214"/>
      <c r="U26" s="214"/>
      <c r="V26" s="267"/>
      <c r="W26" s="560"/>
      <c r="X26" s="560"/>
      <c r="Y26" s="560"/>
      <c r="Z26" s="226"/>
    </row>
    <row r="27" spans="2:26" ht="15.95" customHeight="1" x14ac:dyDescent="0.15">
      <c r="B27" s="260"/>
      <c r="C27" s="558"/>
      <c r="D27" s="559"/>
      <c r="E27" s="211"/>
      <c r="F27" s="225"/>
      <c r="G27" s="214"/>
      <c r="H27" s="214"/>
      <c r="I27" s="214"/>
      <c r="J27" s="267"/>
      <c r="K27" s="267"/>
      <c r="L27" s="267"/>
      <c r="M27" s="214"/>
      <c r="N27" s="214"/>
      <c r="O27" s="214"/>
      <c r="P27" s="214"/>
      <c r="Q27" s="214"/>
      <c r="R27" s="214"/>
      <c r="S27" s="214"/>
      <c r="T27" s="214"/>
      <c r="U27" s="214"/>
      <c r="V27" s="267"/>
      <c r="W27" s="560"/>
      <c r="X27" s="560"/>
      <c r="Y27" s="560"/>
      <c r="Z27" s="226"/>
    </row>
    <row r="28" spans="2:26" ht="15.95" customHeight="1" x14ac:dyDescent="0.15">
      <c r="B28" s="260"/>
      <c r="C28" s="558"/>
      <c r="D28" s="559"/>
      <c r="E28" s="211"/>
      <c r="F28" s="225"/>
      <c r="G28" s="214"/>
      <c r="H28" s="214"/>
      <c r="I28" s="214"/>
      <c r="J28" s="267"/>
      <c r="K28" s="267"/>
      <c r="L28" s="267"/>
      <c r="M28" s="214"/>
      <c r="N28" s="214"/>
      <c r="O28" s="214"/>
      <c r="P28" s="214"/>
      <c r="Q28" s="214"/>
      <c r="R28" s="214"/>
      <c r="S28" s="214"/>
      <c r="T28" s="214"/>
      <c r="U28" s="214"/>
      <c r="V28" s="267"/>
      <c r="W28" s="560"/>
      <c r="X28" s="560"/>
      <c r="Y28" s="560"/>
      <c r="Z28" s="226"/>
    </row>
    <row r="29" spans="2:26" ht="15.95" customHeight="1" x14ac:dyDescent="0.15">
      <c r="B29" s="260"/>
      <c r="C29" s="558"/>
      <c r="D29" s="559"/>
      <c r="E29" s="211"/>
      <c r="F29" s="225"/>
      <c r="G29" s="214"/>
      <c r="H29" s="214"/>
      <c r="I29" s="214"/>
      <c r="J29" s="267"/>
      <c r="K29" s="267"/>
      <c r="L29" s="267"/>
      <c r="M29" s="214"/>
      <c r="N29" s="214"/>
      <c r="O29" s="214"/>
      <c r="P29" s="214"/>
      <c r="Q29" s="214"/>
      <c r="R29" s="214"/>
      <c r="S29" s="214"/>
      <c r="T29" s="214"/>
      <c r="U29" s="214"/>
      <c r="V29" s="267"/>
      <c r="W29" s="560"/>
      <c r="X29" s="560"/>
      <c r="Y29" s="560"/>
      <c r="Z29" s="226"/>
    </row>
    <row r="30" spans="2:26" ht="15.95" customHeight="1" x14ac:dyDescent="0.15">
      <c r="B30" s="260"/>
      <c r="C30" s="558"/>
      <c r="D30" s="559"/>
      <c r="E30" s="211"/>
      <c r="F30" s="225"/>
      <c r="G30" s="214"/>
      <c r="H30" s="214"/>
      <c r="I30" s="214"/>
      <c r="J30" s="267"/>
      <c r="K30" s="267"/>
      <c r="L30" s="267"/>
      <c r="M30" s="214"/>
      <c r="N30" s="214"/>
      <c r="O30" s="214"/>
      <c r="P30" s="214"/>
      <c r="Q30" s="214"/>
      <c r="R30" s="214"/>
      <c r="S30" s="214"/>
      <c r="T30" s="214"/>
      <c r="U30" s="214"/>
      <c r="V30" s="267"/>
      <c r="W30" s="560"/>
      <c r="X30" s="560"/>
      <c r="Y30" s="560"/>
      <c r="Z30" s="226"/>
    </row>
    <row r="31" spans="2:26" ht="15.95" customHeight="1" x14ac:dyDescent="0.15">
      <c r="B31" s="260"/>
      <c r="C31" s="558"/>
      <c r="D31" s="559"/>
      <c r="E31" s="211"/>
      <c r="F31" s="225"/>
      <c r="G31" s="214"/>
      <c r="H31" s="214"/>
      <c r="I31" s="214"/>
      <c r="J31" s="267"/>
      <c r="K31" s="267"/>
      <c r="L31" s="267"/>
      <c r="M31" s="214"/>
      <c r="N31" s="214"/>
      <c r="O31" s="214"/>
      <c r="P31" s="214"/>
      <c r="Q31" s="214"/>
      <c r="R31" s="214"/>
      <c r="S31" s="214"/>
      <c r="T31" s="214"/>
      <c r="U31" s="214"/>
      <c r="V31" s="267"/>
      <c r="W31" s="560"/>
      <c r="X31" s="560"/>
      <c r="Y31" s="560"/>
      <c r="Z31" s="226"/>
    </row>
    <row r="32" spans="2:26" ht="15.95" customHeight="1" x14ac:dyDescent="0.15">
      <c r="B32" s="260"/>
      <c r="C32" s="558"/>
      <c r="D32" s="559"/>
      <c r="E32" s="211"/>
      <c r="F32" s="225"/>
      <c r="G32" s="214"/>
      <c r="H32" s="214"/>
      <c r="I32" s="214"/>
      <c r="J32" s="267"/>
      <c r="K32" s="267"/>
      <c r="L32" s="267"/>
      <c r="M32" s="214"/>
      <c r="N32" s="214"/>
      <c r="O32" s="214"/>
      <c r="P32" s="214"/>
      <c r="Q32" s="214"/>
      <c r="R32" s="214"/>
      <c r="S32" s="214"/>
      <c r="T32" s="214"/>
      <c r="U32" s="214"/>
      <c r="V32" s="267"/>
      <c r="W32" s="560"/>
      <c r="X32" s="560"/>
      <c r="Y32" s="560"/>
      <c r="Z32" s="226"/>
    </row>
    <row r="33" spans="2:26" ht="15.95" customHeight="1" x14ac:dyDescent="0.15">
      <c r="B33" s="260"/>
      <c r="C33" s="558"/>
      <c r="D33" s="559"/>
      <c r="E33" s="211"/>
      <c r="F33" s="225"/>
      <c r="G33" s="214"/>
      <c r="H33" s="214"/>
      <c r="I33" s="214"/>
      <c r="J33" s="267"/>
      <c r="K33" s="267"/>
      <c r="L33" s="267"/>
      <c r="M33" s="214"/>
      <c r="N33" s="214"/>
      <c r="O33" s="214"/>
      <c r="P33" s="214"/>
      <c r="Q33" s="214"/>
      <c r="R33" s="214"/>
      <c r="S33" s="214"/>
      <c r="T33" s="214"/>
      <c r="U33" s="214"/>
      <c r="V33" s="267"/>
      <c r="W33" s="560"/>
      <c r="X33" s="560"/>
      <c r="Y33" s="560"/>
      <c r="Z33" s="226"/>
    </row>
    <row r="34" spans="2:26" ht="15.95" customHeight="1" x14ac:dyDescent="0.15">
      <c r="B34" s="260"/>
      <c r="C34" s="558"/>
      <c r="D34" s="559"/>
      <c r="E34" s="211"/>
      <c r="F34" s="225"/>
      <c r="G34" s="214"/>
      <c r="H34" s="214"/>
      <c r="I34" s="214"/>
      <c r="J34" s="267"/>
      <c r="K34" s="267"/>
      <c r="L34" s="267"/>
      <c r="M34" s="214"/>
      <c r="N34" s="214"/>
      <c r="O34" s="214"/>
      <c r="P34" s="214"/>
      <c r="Q34" s="214"/>
      <c r="R34" s="214"/>
      <c r="S34" s="214"/>
      <c r="T34" s="214"/>
      <c r="U34" s="214"/>
      <c r="V34" s="267"/>
      <c r="W34" s="560"/>
      <c r="X34" s="560"/>
      <c r="Y34" s="560"/>
      <c r="Z34" s="226"/>
    </row>
    <row r="35" spans="2:26" ht="15.95" customHeight="1" x14ac:dyDescent="0.15">
      <c r="B35" s="260"/>
      <c r="C35" s="558"/>
      <c r="D35" s="559"/>
      <c r="E35" s="211"/>
      <c r="F35" s="225"/>
      <c r="G35" s="214"/>
      <c r="H35" s="214"/>
      <c r="I35" s="214"/>
      <c r="J35" s="267"/>
      <c r="K35" s="267"/>
      <c r="L35" s="267"/>
      <c r="M35" s="214"/>
      <c r="N35" s="214"/>
      <c r="O35" s="214"/>
      <c r="P35" s="214"/>
      <c r="Q35" s="214"/>
      <c r="R35" s="214"/>
      <c r="S35" s="214"/>
      <c r="T35" s="214"/>
      <c r="U35" s="214"/>
      <c r="V35" s="267"/>
      <c r="W35" s="560"/>
      <c r="X35" s="560"/>
      <c r="Y35" s="560"/>
      <c r="Z35" s="226"/>
    </row>
    <row r="36" spans="2:26" ht="15.95" customHeight="1" x14ac:dyDescent="0.15">
      <c r="B36" s="260"/>
      <c r="C36" s="558"/>
      <c r="D36" s="559"/>
      <c r="E36" s="211"/>
      <c r="F36" s="225"/>
      <c r="G36" s="214"/>
      <c r="H36" s="214"/>
      <c r="I36" s="214"/>
      <c r="J36" s="267"/>
      <c r="K36" s="267"/>
      <c r="L36" s="267"/>
      <c r="M36" s="214"/>
      <c r="N36" s="214"/>
      <c r="O36" s="214"/>
      <c r="P36" s="214"/>
      <c r="Q36" s="214"/>
      <c r="R36" s="214"/>
      <c r="S36" s="214"/>
      <c r="T36" s="214"/>
      <c r="U36" s="214"/>
      <c r="V36" s="267"/>
      <c r="W36" s="560"/>
      <c r="X36" s="560"/>
      <c r="Y36" s="560"/>
      <c r="Z36" s="226"/>
    </row>
    <row r="37" spans="2:26" ht="15.95" customHeight="1" x14ac:dyDescent="0.15">
      <c r="B37" s="260"/>
      <c r="C37" s="558"/>
      <c r="D37" s="559"/>
      <c r="E37" s="211"/>
      <c r="F37" s="225"/>
      <c r="G37" s="214"/>
      <c r="H37" s="214"/>
      <c r="I37" s="214"/>
      <c r="J37" s="267"/>
      <c r="K37" s="267"/>
      <c r="L37" s="267"/>
      <c r="M37" s="214"/>
      <c r="N37" s="214"/>
      <c r="O37" s="214"/>
      <c r="P37" s="214"/>
      <c r="Q37" s="214"/>
      <c r="R37" s="214"/>
      <c r="S37" s="214"/>
      <c r="T37" s="214"/>
      <c r="U37" s="214"/>
      <c r="V37" s="267"/>
      <c r="W37" s="560"/>
      <c r="X37" s="560"/>
      <c r="Y37" s="560"/>
      <c r="Z37" s="226"/>
    </row>
    <row r="38" spans="2:26" ht="15.95" customHeight="1" x14ac:dyDescent="0.15">
      <c r="B38" s="260"/>
      <c r="C38" s="558"/>
      <c r="D38" s="559"/>
      <c r="E38" s="211"/>
      <c r="F38" s="225"/>
      <c r="G38" s="214"/>
      <c r="H38" s="214"/>
      <c r="I38" s="214"/>
      <c r="J38" s="267"/>
      <c r="K38" s="267"/>
      <c r="L38" s="267"/>
      <c r="M38" s="214"/>
      <c r="N38" s="214"/>
      <c r="O38" s="214"/>
      <c r="P38" s="214"/>
      <c r="Q38" s="214"/>
      <c r="R38" s="214"/>
      <c r="S38" s="214"/>
      <c r="T38" s="214"/>
      <c r="U38" s="214"/>
      <c r="V38" s="267"/>
      <c r="W38" s="560"/>
      <c r="X38" s="560"/>
      <c r="Y38" s="560"/>
      <c r="Z38" s="226"/>
    </row>
    <row r="39" spans="2:26" ht="15.95" customHeight="1" x14ac:dyDescent="0.15">
      <c r="B39" s="260"/>
      <c r="C39" s="558"/>
      <c r="D39" s="559"/>
      <c r="E39" s="211"/>
      <c r="F39" s="225"/>
      <c r="G39" s="214"/>
      <c r="H39" s="214"/>
      <c r="I39" s="214"/>
      <c r="J39" s="267"/>
      <c r="K39" s="267"/>
      <c r="L39" s="267"/>
      <c r="M39" s="214"/>
      <c r="N39" s="214"/>
      <c r="O39" s="214"/>
      <c r="P39" s="214"/>
      <c r="Q39" s="214"/>
      <c r="R39" s="214"/>
      <c r="S39" s="214"/>
      <c r="T39" s="214"/>
      <c r="U39" s="214"/>
      <c r="V39" s="267"/>
      <c r="W39" s="560"/>
      <c r="X39" s="560"/>
      <c r="Y39" s="560"/>
      <c r="Z39" s="226"/>
    </row>
    <row r="40" spans="2:26" ht="15.95" customHeight="1" x14ac:dyDescent="0.15">
      <c r="B40" s="260"/>
      <c r="C40" s="558"/>
      <c r="D40" s="559"/>
      <c r="E40" s="211"/>
      <c r="F40" s="225"/>
      <c r="G40" s="214"/>
      <c r="H40" s="214"/>
      <c r="I40" s="214"/>
      <c r="J40" s="267"/>
      <c r="K40" s="267"/>
      <c r="L40" s="267"/>
      <c r="M40" s="214"/>
      <c r="N40" s="214"/>
      <c r="O40" s="214"/>
      <c r="P40" s="214"/>
      <c r="Q40" s="214"/>
      <c r="R40" s="214"/>
      <c r="S40" s="214"/>
      <c r="T40" s="214"/>
      <c r="U40" s="214"/>
      <c r="V40" s="267"/>
      <c r="W40" s="560"/>
      <c r="X40" s="560"/>
      <c r="Y40" s="560"/>
      <c r="Z40" s="226"/>
    </row>
    <row r="41" spans="2:26" ht="15.95" customHeight="1" x14ac:dyDescent="0.15">
      <c r="B41" s="332"/>
      <c r="C41" s="558"/>
      <c r="D41" s="559"/>
      <c r="E41" s="211"/>
      <c r="F41" s="225"/>
      <c r="G41" s="214"/>
      <c r="H41" s="214"/>
      <c r="I41" s="214"/>
      <c r="J41" s="267"/>
      <c r="K41" s="267"/>
      <c r="L41" s="267"/>
      <c r="M41" s="214"/>
      <c r="N41" s="214"/>
      <c r="O41" s="214"/>
      <c r="P41" s="214"/>
      <c r="Q41" s="214"/>
      <c r="R41" s="214"/>
      <c r="S41" s="214"/>
      <c r="T41" s="214"/>
      <c r="U41" s="214"/>
      <c r="V41" s="267"/>
      <c r="W41" s="560"/>
      <c r="X41" s="560"/>
      <c r="Y41" s="560"/>
      <c r="Z41" s="226"/>
    </row>
    <row r="42" spans="2:26" ht="15.95" customHeight="1" x14ac:dyDescent="0.15">
      <c r="B42" s="65"/>
      <c r="C42" s="1" t="s">
        <v>278</v>
      </c>
      <c r="D42" s="25"/>
      <c r="F42" s="25"/>
      <c r="G42" s="62"/>
      <c r="H42" s="62"/>
      <c r="I42" s="62"/>
      <c r="J42" s="62"/>
      <c r="K42" s="62"/>
      <c r="L42" s="62"/>
      <c r="M42" s="62"/>
      <c r="N42" s="62"/>
      <c r="O42" s="62"/>
      <c r="P42" s="62"/>
      <c r="Q42" s="64"/>
      <c r="R42" s="78"/>
      <c r="S42" s="25"/>
      <c r="T42" s="25"/>
      <c r="U42" s="62"/>
      <c r="V42" s="79"/>
      <c r="W42" s="79"/>
      <c r="X42" s="79"/>
      <c r="Y42" s="79"/>
      <c r="Z42" s="25"/>
    </row>
    <row r="43" spans="2:26" ht="15.95" customHeight="1" x14ac:dyDescent="0.15">
      <c r="B43" s="65"/>
      <c r="C43" s="72" t="s">
        <v>279</v>
      </c>
      <c r="D43" s="25"/>
      <c r="F43" s="25"/>
      <c r="G43" s="62"/>
      <c r="H43" s="62"/>
      <c r="I43" s="62"/>
      <c r="J43" s="62"/>
      <c r="K43" s="62"/>
      <c r="L43" s="62"/>
      <c r="M43" s="62"/>
      <c r="N43" s="62"/>
      <c r="O43" s="62"/>
      <c r="P43" s="62"/>
      <c r="Q43" s="64"/>
      <c r="R43" s="78"/>
      <c r="S43" s="25"/>
      <c r="T43" s="25"/>
      <c r="U43" s="62"/>
      <c r="V43" s="79"/>
      <c r="W43" s="79"/>
      <c r="X43" s="79"/>
      <c r="Y43" s="79"/>
      <c r="Z43" s="25"/>
    </row>
    <row r="44" spans="2:26" ht="15.95" customHeight="1" x14ac:dyDescent="0.15">
      <c r="B44" s="66"/>
      <c r="C44" s="3" t="s">
        <v>250</v>
      </c>
      <c r="D44" s="3"/>
      <c r="E44" s="3"/>
      <c r="F44" s="3"/>
      <c r="G44" s="3"/>
      <c r="H44" s="3"/>
      <c r="I44" s="3"/>
      <c r="J44" s="3"/>
      <c r="K44" s="3"/>
      <c r="L44" s="3"/>
      <c r="M44" s="3"/>
      <c r="N44" s="3"/>
      <c r="O44" s="3"/>
      <c r="P44" s="3"/>
      <c r="Q44" s="3"/>
      <c r="R44" s="3"/>
      <c r="S44" s="3"/>
      <c r="T44" s="3"/>
      <c r="U44" s="3"/>
      <c r="V44" s="3"/>
      <c r="W44" s="3"/>
      <c r="X44" s="3"/>
      <c r="Y44" s="3"/>
    </row>
    <row r="45" spans="2:26" ht="15.95" customHeight="1" x14ac:dyDescent="0.15">
      <c r="B45" s="3"/>
      <c r="C45" s="3" t="s">
        <v>251</v>
      </c>
      <c r="D45" s="3"/>
      <c r="E45" s="3"/>
      <c r="F45" s="3"/>
      <c r="G45" s="3"/>
      <c r="H45" s="3"/>
      <c r="I45" s="3"/>
      <c r="J45" s="3"/>
      <c r="K45" s="3"/>
      <c r="L45" s="3"/>
      <c r="M45" s="3"/>
      <c r="N45" s="3"/>
      <c r="O45" s="3"/>
      <c r="P45" s="3"/>
      <c r="Q45" s="3"/>
      <c r="R45" s="3"/>
      <c r="S45" s="3"/>
      <c r="T45" s="3"/>
      <c r="U45" s="3"/>
      <c r="V45" s="3"/>
      <c r="W45" s="3"/>
      <c r="X45" s="3"/>
      <c r="Y45" s="3"/>
    </row>
    <row r="46" spans="2:26" ht="15.95" customHeight="1" x14ac:dyDescent="0.15">
      <c r="B46" s="3"/>
      <c r="C46" s="174" t="s">
        <v>453</v>
      </c>
      <c r="D46" s="174"/>
      <c r="E46" s="174"/>
      <c r="F46" s="174"/>
      <c r="G46" s="174"/>
      <c r="H46" s="174"/>
      <c r="I46" s="174"/>
      <c r="J46" s="174"/>
      <c r="K46" s="174"/>
      <c r="L46" s="174"/>
      <c r="M46" s="174"/>
      <c r="N46" s="174"/>
      <c r="O46" s="3"/>
      <c r="P46" s="3"/>
      <c r="Q46" s="3"/>
      <c r="R46" s="3"/>
      <c r="S46" s="3"/>
      <c r="T46" s="3"/>
      <c r="U46" s="3"/>
      <c r="V46" s="3"/>
      <c r="W46" s="3"/>
      <c r="X46" s="3"/>
      <c r="Y46" s="3"/>
    </row>
    <row r="47" spans="2:26" ht="15.95" customHeight="1" x14ac:dyDescent="0.15">
      <c r="C47" s="175" t="s">
        <v>551</v>
      </c>
      <c r="D47" s="176"/>
      <c r="E47" s="176"/>
      <c r="F47" s="176"/>
      <c r="G47" s="176"/>
      <c r="H47" s="176"/>
      <c r="I47" s="176"/>
      <c r="J47" s="176"/>
      <c r="K47" s="176"/>
      <c r="L47" s="176"/>
      <c r="M47" s="176"/>
      <c r="N47" s="176"/>
    </row>
  </sheetData>
  <dataConsolidate/>
  <mergeCells count="137">
    <mergeCell ref="C31:D31"/>
    <mergeCell ref="J31:L31"/>
    <mergeCell ref="Z5:Z8"/>
    <mergeCell ref="O3:P3"/>
    <mergeCell ref="O4:P4"/>
    <mergeCell ref="U3:X4"/>
    <mergeCell ref="Y3:Z4"/>
    <mergeCell ref="Q3:T3"/>
    <mergeCell ref="Q4:T4"/>
    <mergeCell ref="T7:T8"/>
    <mergeCell ref="U7:U8"/>
    <mergeCell ref="V7:Y8"/>
    <mergeCell ref="M7:M8"/>
    <mergeCell ref="N7:N8"/>
    <mergeCell ref="O7:O8"/>
    <mergeCell ref="C12:D12"/>
    <mergeCell ref="C14:D14"/>
    <mergeCell ref="J14:L14"/>
    <mergeCell ref="J12:L12"/>
    <mergeCell ref="P7:P8"/>
    <mergeCell ref="S7:S8"/>
    <mergeCell ref="Q7:R7"/>
    <mergeCell ref="J9:L9"/>
    <mergeCell ref="C13:D13"/>
    <mergeCell ref="V41:Y41"/>
    <mergeCell ref="C38:D38"/>
    <mergeCell ref="C41:D41"/>
    <mergeCell ref="J41:L41"/>
    <mergeCell ref="J33:L33"/>
    <mergeCell ref="C32:D32"/>
    <mergeCell ref="J32:L32"/>
    <mergeCell ref="C40:D40"/>
    <mergeCell ref="J40:L40"/>
    <mergeCell ref="C34:D34"/>
    <mergeCell ref="J34:L34"/>
    <mergeCell ref="J39:L39"/>
    <mergeCell ref="C39:D39"/>
    <mergeCell ref="J36:L36"/>
    <mergeCell ref="J35:L35"/>
    <mergeCell ref="J37:L37"/>
    <mergeCell ref="J38:L38"/>
    <mergeCell ref="C35:D35"/>
    <mergeCell ref="C36:D36"/>
    <mergeCell ref="V35:Y35"/>
    <mergeCell ref="V37:Y37"/>
    <mergeCell ref="V38:Y38"/>
    <mergeCell ref="V39:Y39"/>
    <mergeCell ref="V40:Y40"/>
    <mergeCell ref="B2:Y2"/>
    <mergeCell ref="F3:H3"/>
    <mergeCell ref="B3:E3"/>
    <mergeCell ref="B4:E4"/>
    <mergeCell ref="K3:N3"/>
    <mergeCell ref="E5:E8"/>
    <mergeCell ref="C5:D8"/>
    <mergeCell ref="F5:F8"/>
    <mergeCell ref="K4:N4"/>
    <mergeCell ref="I3:J3"/>
    <mergeCell ref="I4:J4"/>
    <mergeCell ref="B5:B41"/>
    <mergeCell ref="F4:H4"/>
    <mergeCell ref="C26:D26"/>
    <mergeCell ref="C9:D9"/>
    <mergeCell ref="C11:D11"/>
    <mergeCell ref="C10:D10"/>
    <mergeCell ref="J10:L10"/>
    <mergeCell ref="C27:D27"/>
    <mergeCell ref="V15:Y15"/>
    <mergeCell ref="J29:L29"/>
    <mergeCell ref="C33:D33"/>
    <mergeCell ref="C37:D37"/>
    <mergeCell ref="V36:Y36"/>
    <mergeCell ref="C30:D30"/>
    <mergeCell ref="J30:L30"/>
    <mergeCell ref="V30:Y30"/>
    <mergeCell ref="J28:L28"/>
    <mergeCell ref="J27:L27"/>
    <mergeCell ref="J24:L24"/>
    <mergeCell ref="C29:D29"/>
    <mergeCell ref="C28:D28"/>
    <mergeCell ref="J26:L26"/>
    <mergeCell ref="V25:Y25"/>
    <mergeCell ref="V26:Y26"/>
    <mergeCell ref="V27:Y27"/>
    <mergeCell ref="V28:Y28"/>
    <mergeCell ref="V29:Y29"/>
    <mergeCell ref="V32:Y32"/>
    <mergeCell ref="V33:Y33"/>
    <mergeCell ref="V34:Y34"/>
    <mergeCell ref="V9:Y9"/>
    <mergeCell ref="V10:Y10"/>
    <mergeCell ref="V11:Y11"/>
    <mergeCell ref="V12:Y12"/>
    <mergeCell ref="V13:Y13"/>
    <mergeCell ref="V14:Y14"/>
    <mergeCell ref="V16:Y16"/>
    <mergeCell ref="V17:Y17"/>
    <mergeCell ref="V18:Y18"/>
    <mergeCell ref="V31:Y31"/>
    <mergeCell ref="V24:Y24"/>
    <mergeCell ref="C22:D22"/>
    <mergeCell ref="C23:D23"/>
    <mergeCell ref="C24:D24"/>
    <mergeCell ref="C25:D25"/>
    <mergeCell ref="J20:L20"/>
    <mergeCell ref="C16:D16"/>
    <mergeCell ref="J16:L16"/>
    <mergeCell ref="C18:D18"/>
    <mergeCell ref="G5:H6"/>
    <mergeCell ref="I5:N6"/>
    <mergeCell ref="J22:L22"/>
    <mergeCell ref="C15:D15"/>
    <mergeCell ref="J25:L25"/>
    <mergeCell ref="U5:Y6"/>
    <mergeCell ref="Q5:T6"/>
    <mergeCell ref="J23:L23"/>
    <mergeCell ref="C21:D21"/>
    <mergeCell ref="J21:L21"/>
    <mergeCell ref="C17:D17"/>
    <mergeCell ref="V19:Y19"/>
    <mergeCell ref="V20:Y20"/>
    <mergeCell ref="V21:Y21"/>
    <mergeCell ref="V22:Y22"/>
    <mergeCell ref="V23:Y23"/>
    <mergeCell ref="J18:L18"/>
    <mergeCell ref="C20:D20"/>
    <mergeCell ref="J19:L19"/>
    <mergeCell ref="J13:L13"/>
    <mergeCell ref="J11:L11"/>
    <mergeCell ref="G7:G8"/>
    <mergeCell ref="H7:H8"/>
    <mergeCell ref="J7:L8"/>
    <mergeCell ref="I7:I8"/>
    <mergeCell ref="O5:P6"/>
    <mergeCell ref="J15:L15"/>
    <mergeCell ref="C19:D19"/>
    <mergeCell ref="J17:L17"/>
  </mergeCells>
  <phoneticPr fontId="8"/>
  <dataValidations count="2">
    <dataValidation type="list" errorStyle="warning" allowBlank="1" showInputMessage="1" showErrorMessage="1" error="選択出来ません" sqref="H9:H41" xr:uid="{00000000-0002-0000-0600-000000000000}">
      <formula1>INDIRECT(G9)</formula1>
    </dataValidation>
    <dataValidation type="list" allowBlank="1" showInputMessage="1" showErrorMessage="1" sqref="J9:L41" xr:uid="{00000000-0002-0000-0600-000001000000}">
      <formula1>INDIRECT(I9)</formula1>
    </dataValidation>
  </dataValidations>
  <printOptions horizontalCentered="1"/>
  <pageMargins left="0.19685039370078741" right="0.19685039370078741" top="0.78740157480314965" bottom="0.19685039370078741" header="0.51181102362204722" footer="0.51181102362204722"/>
  <pageSetup paperSize="9" scale="52" orientation="portrait" r:id="rId1"/>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I9:I41</xm:sqref>
        </x14:dataValidation>
        <x14:dataValidation type="list" allowBlank="1" showInputMessage="1" showErrorMessage="1" xr:uid="{00000000-0002-0000-0600-000006000000}">
          <x14:formula1>
            <xm:f>'(参考)リスト'!$J$16:$J$18</xm:f>
          </x14:formula1>
          <xm:sqref>U9:U41</xm:sqref>
        </x14:dataValidation>
        <x14:dataValidation type="list" allowBlank="1" showInputMessage="1" showErrorMessage="1" xr:uid="{00000000-0002-0000-0600-000007000000}">
          <x14:formula1>
            <xm:f>'(参考)リスト'!$H$16:$H$17</xm:f>
          </x14:formula1>
          <xm:sqref>S9:S41</xm:sqref>
        </x14:dataValidation>
        <x14:dataValidation type="list" allowBlank="1" showInputMessage="1" showErrorMessage="1" xr:uid="{00000000-0002-0000-0600-000008000000}">
          <x14:formula1>
            <xm:f>'(参考)リスト'!$I$16:$I$18</xm:f>
          </x14:formula1>
          <xm:sqref>T9:T41</xm:sqref>
        </x14:dataValidation>
        <x14:dataValidation type="list" allowBlank="1" showInputMessage="1" showErrorMessage="1" xr:uid="{00000000-0002-0000-0600-00000A000000}">
          <x14:formula1>
            <xm:f>'(参考)リスト'!$G$16:$G$20</xm:f>
          </x14:formula1>
          <xm:sqref>P9:P41</xm:sqref>
        </x14:dataValidation>
        <x14:dataValidation type="list" allowBlank="1" showInputMessage="1" showErrorMessage="1" xr:uid="{00000000-0002-0000-0600-00000B000000}">
          <x14:formula1>
            <xm:f>'(参考)リスト'!$B$16:$B$20</xm:f>
          </x14:formula1>
          <xm:sqref>G9:G41</xm:sqref>
        </x14:dataValidation>
        <x14:dataValidation type="list" allowBlank="1" showInputMessage="1" showErrorMessage="1" xr:uid="{00000000-0002-0000-0600-00000C000000}">
          <x14:formula1>
            <xm:f>'(参考)リスト'!$F$16:$F$21</xm:f>
          </x14:formula1>
          <xm:sqref>Q9:R41</xm:sqref>
        </x14:dataValidation>
        <x14:dataValidation type="list" allowBlank="1" showInputMessage="1" showErrorMessage="1" xr:uid="{E144F736-0BC8-431B-B1F1-CDDFC479006F}">
          <x14:formula1>
            <xm:f>'(参考)リスト'!$N$16:$N$21</xm:f>
          </x14:formula1>
          <xm:sqref>O9:O41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Z43"/>
  <sheetViews>
    <sheetView showGridLines="0" showZeros="0" view="pageBreakPreview" zoomScale="90" zoomScaleNormal="100" zoomScaleSheetLayoutView="90" workbookViewId="0">
      <pane xSplit="4" ySplit="1" topLeftCell="E2" activePane="bottomRight" state="frozen"/>
      <selection sqref="A1:N2"/>
      <selection pane="topRight" sqref="A1:N2"/>
      <selection pane="bottomLeft" sqref="A1:N2"/>
      <selection pane="bottomRight" sqref="A1:N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51" t="s">
        <v>327</v>
      </c>
      <c r="C2" s="451"/>
      <c r="D2" s="451"/>
      <c r="E2" s="451"/>
      <c r="F2" s="451"/>
      <c r="G2" s="451"/>
      <c r="H2" s="451"/>
      <c r="I2" s="451"/>
      <c r="J2" s="567"/>
      <c r="K2" s="567"/>
      <c r="L2" s="567"/>
      <c r="M2" s="567"/>
      <c r="N2" s="567"/>
      <c r="O2" s="567"/>
      <c r="P2" s="567"/>
      <c r="Q2" s="567"/>
      <c r="R2" s="567"/>
      <c r="S2" s="567"/>
      <c r="T2" s="567"/>
      <c r="U2" s="567"/>
      <c r="V2" s="567"/>
      <c r="W2" s="567"/>
      <c r="X2" s="567"/>
    </row>
    <row r="3" spans="2:26" ht="20.100000000000001" customHeight="1" x14ac:dyDescent="0.15">
      <c r="B3" s="324" t="s">
        <v>213</v>
      </c>
      <c r="C3" s="334"/>
      <c r="D3" s="334"/>
      <c r="E3" s="335"/>
      <c r="F3" s="277" t="s">
        <v>617</v>
      </c>
      <c r="G3" s="278"/>
      <c r="H3" s="278"/>
      <c r="I3" s="279"/>
      <c r="J3" s="301" t="s">
        <v>212</v>
      </c>
      <c r="K3" s="298"/>
      <c r="L3" s="376" t="s">
        <v>621</v>
      </c>
      <c r="M3" s="377"/>
      <c r="N3" s="377"/>
      <c r="O3" s="268" t="s">
        <v>260</v>
      </c>
      <c r="P3" s="270"/>
      <c r="Q3" s="581" t="s">
        <v>625</v>
      </c>
      <c r="R3" s="582"/>
      <c r="S3" s="582"/>
      <c r="T3" s="590"/>
      <c r="U3" s="445" t="s">
        <v>222</v>
      </c>
      <c r="V3" s="446"/>
      <c r="W3" s="446"/>
      <c r="X3" s="447"/>
      <c r="Y3" s="318">
        <v>44650</v>
      </c>
      <c r="Z3" s="320"/>
    </row>
    <row r="4" spans="2:26" ht="20.100000000000001" customHeight="1" x14ac:dyDescent="0.15">
      <c r="B4" s="272" t="s">
        <v>0</v>
      </c>
      <c r="C4" s="273"/>
      <c r="D4" s="273"/>
      <c r="E4" s="274"/>
      <c r="F4" s="281" t="s">
        <v>619</v>
      </c>
      <c r="G4" s="282"/>
      <c r="H4" s="282"/>
      <c r="I4" s="284"/>
      <c r="J4" s="572" t="s">
        <v>1</v>
      </c>
      <c r="K4" s="573"/>
      <c r="L4" s="376" t="s">
        <v>623</v>
      </c>
      <c r="M4" s="377"/>
      <c r="N4" s="377"/>
      <c r="O4" s="268" t="s">
        <v>261</v>
      </c>
      <c r="P4" s="270"/>
      <c r="Q4" s="581" t="s">
        <v>630</v>
      </c>
      <c r="R4" s="582"/>
      <c r="S4" s="582"/>
      <c r="T4" s="590"/>
      <c r="U4" s="576"/>
      <c r="V4" s="577"/>
      <c r="W4" s="577"/>
      <c r="X4" s="578"/>
      <c r="Y4" s="579"/>
      <c r="Z4" s="580"/>
    </row>
    <row r="5" spans="2:26" ht="30" customHeight="1" x14ac:dyDescent="0.15">
      <c r="B5" s="260" t="s">
        <v>244</v>
      </c>
      <c r="C5" s="570" t="s">
        <v>42</v>
      </c>
      <c r="D5" s="571"/>
      <c r="E5" s="568" t="s">
        <v>211</v>
      </c>
      <c r="F5" s="568" t="s">
        <v>205</v>
      </c>
      <c r="G5" s="570" t="s">
        <v>210</v>
      </c>
      <c r="H5" s="587"/>
      <c r="I5" s="588"/>
      <c r="J5" s="324" t="s">
        <v>209</v>
      </c>
      <c r="K5" s="334"/>
      <c r="L5" s="334"/>
      <c r="M5" s="334"/>
      <c r="N5" s="334"/>
      <c r="O5" s="334"/>
      <c r="P5" s="552" t="s">
        <v>244</v>
      </c>
      <c r="Q5" s="554"/>
      <c r="R5" s="546" t="s">
        <v>267</v>
      </c>
      <c r="S5" s="547"/>
      <c r="T5" s="547"/>
      <c r="U5" s="547"/>
      <c r="V5" s="547"/>
      <c r="W5" s="548"/>
      <c r="X5" s="546" t="s">
        <v>201</v>
      </c>
      <c r="Y5" s="547"/>
      <c r="Z5" s="548"/>
    </row>
    <row r="6" spans="2:26" ht="16.5" customHeight="1" x14ac:dyDescent="0.15">
      <c r="B6" s="260"/>
      <c r="C6" s="591"/>
      <c r="D6" s="571"/>
      <c r="E6" s="594"/>
      <c r="F6" s="594"/>
      <c r="G6" s="546" t="s">
        <v>200</v>
      </c>
      <c r="H6" s="548"/>
      <c r="I6" s="466" t="s">
        <v>199</v>
      </c>
      <c r="J6" s="455" t="s">
        <v>208</v>
      </c>
      <c r="K6" s="455"/>
      <c r="L6" s="455"/>
      <c r="M6" s="455"/>
      <c r="N6" s="585" t="s">
        <v>207</v>
      </c>
      <c r="O6" s="585"/>
      <c r="P6" s="466" t="s">
        <v>280</v>
      </c>
      <c r="Q6" s="561"/>
      <c r="R6" s="584" t="s">
        <v>194</v>
      </c>
      <c r="S6" s="466" t="s">
        <v>263</v>
      </c>
      <c r="T6" s="466"/>
      <c r="U6" s="466"/>
      <c r="V6" s="466"/>
      <c r="W6" s="466"/>
      <c r="X6" s="570"/>
      <c r="Y6" s="587"/>
      <c r="Z6" s="588"/>
    </row>
    <row r="7" spans="2:26" ht="16.5" customHeight="1" x14ac:dyDescent="0.15">
      <c r="B7" s="260"/>
      <c r="C7" s="592"/>
      <c r="D7" s="593"/>
      <c r="E7" s="595"/>
      <c r="F7" s="595"/>
      <c r="G7" s="549"/>
      <c r="H7" s="551"/>
      <c r="I7" s="561"/>
      <c r="J7" s="562"/>
      <c r="K7" s="562"/>
      <c r="L7" s="562"/>
      <c r="M7" s="562"/>
      <c r="N7" s="562"/>
      <c r="O7" s="562"/>
      <c r="P7" s="80" t="s">
        <v>270</v>
      </c>
      <c r="Q7" s="80" t="s">
        <v>271</v>
      </c>
      <c r="R7" s="589"/>
      <c r="S7" s="561"/>
      <c r="T7" s="561"/>
      <c r="U7" s="561"/>
      <c r="V7" s="561"/>
      <c r="W7" s="561"/>
      <c r="X7" s="67"/>
      <c r="Y7" s="68"/>
      <c r="Z7" s="69"/>
    </row>
    <row r="8" spans="2:26" ht="15.95" customHeight="1" x14ac:dyDescent="0.15">
      <c r="B8" s="260"/>
      <c r="C8" s="558"/>
      <c r="D8" s="559"/>
      <c r="E8" s="214"/>
      <c r="F8" s="225"/>
      <c r="G8" s="214"/>
      <c r="H8" s="214"/>
      <c r="I8" s="214"/>
      <c r="J8" s="267"/>
      <c r="K8" s="267"/>
      <c r="L8" s="267"/>
      <c r="M8" s="267"/>
      <c r="N8" s="267"/>
      <c r="O8" s="267"/>
      <c r="P8" s="214"/>
      <c r="Q8" s="214"/>
      <c r="R8" s="214"/>
      <c r="S8" s="267"/>
      <c r="T8" s="267"/>
      <c r="U8" s="267"/>
      <c r="V8" s="267"/>
      <c r="W8" s="267"/>
      <c r="X8" s="245"/>
      <c r="Y8" s="328"/>
      <c r="Z8" s="246"/>
    </row>
    <row r="9" spans="2:26" ht="15.95" customHeight="1" x14ac:dyDescent="0.15">
      <c r="B9" s="260"/>
      <c r="C9" s="558"/>
      <c r="D9" s="559"/>
      <c r="E9" s="214"/>
      <c r="F9" s="225"/>
      <c r="G9" s="214"/>
      <c r="H9" s="214"/>
      <c r="I9" s="214"/>
      <c r="J9" s="267"/>
      <c r="K9" s="267"/>
      <c r="L9" s="267"/>
      <c r="M9" s="267"/>
      <c r="N9" s="267"/>
      <c r="O9" s="267"/>
      <c r="P9" s="214"/>
      <c r="Q9" s="214"/>
      <c r="R9" s="214"/>
      <c r="S9" s="267"/>
      <c r="T9" s="267"/>
      <c r="U9" s="267"/>
      <c r="V9" s="267"/>
      <c r="W9" s="267"/>
      <c r="X9" s="245"/>
      <c r="Y9" s="328"/>
      <c r="Z9" s="246"/>
    </row>
    <row r="10" spans="2:26" ht="15.95" customHeight="1" x14ac:dyDescent="0.15">
      <c r="B10" s="260"/>
      <c r="C10" s="558"/>
      <c r="D10" s="559"/>
      <c r="E10" s="214"/>
      <c r="F10" s="225"/>
      <c r="G10" s="214"/>
      <c r="H10" s="214"/>
      <c r="I10" s="214"/>
      <c r="J10" s="267"/>
      <c r="K10" s="267"/>
      <c r="L10" s="267"/>
      <c r="M10" s="267"/>
      <c r="N10" s="267"/>
      <c r="O10" s="267"/>
      <c r="P10" s="214"/>
      <c r="Q10" s="214"/>
      <c r="R10" s="214"/>
      <c r="S10" s="267"/>
      <c r="T10" s="267"/>
      <c r="U10" s="267"/>
      <c r="V10" s="267"/>
      <c r="W10" s="267"/>
      <c r="X10" s="245"/>
      <c r="Y10" s="328"/>
      <c r="Z10" s="246"/>
    </row>
    <row r="11" spans="2:26" ht="15.95" customHeight="1" x14ac:dyDescent="0.15">
      <c r="B11" s="260"/>
      <c r="C11" s="558"/>
      <c r="D11" s="559"/>
      <c r="E11" s="214"/>
      <c r="F11" s="225"/>
      <c r="G11" s="214"/>
      <c r="H11" s="214"/>
      <c r="I11" s="214"/>
      <c r="J11" s="267"/>
      <c r="K11" s="267"/>
      <c r="L11" s="267"/>
      <c r="M11" s="267"/>
      <c r="N11" s="267"/>
      <c r="O11" s="267"/>
      <c r="P11" s="214"/>
      <c r="Q11" s="214"/>
      <c r="R11" s="214"/>
      <c r="S11" s="267"/>
      <c r="T11" s="267"/>
      <c r="U11" s="267"/>
      <c r="V11" s="267"/>
      <c r="W11" s="267"/>
      <c r="X11" s="245"/>
      <c r="Y11" s="328"/>
      <c r="Z11" s="246"/>
    </row>
    <row r="12" spans="2:26" ht="15.95" customHeight="1" x14ac:dyDescent="0.15">
      <c r="B12" s="260"/>
      <c r="C12" s="558"/>
      <c r="D12" s="559"/>
      <c r="E12" s="214"/>
      <c r="F12" s="225"/>
      <c r="G12" s="214"/>
      <c r="H12" s="214"/>
      <c r="I12" s="214"/>
      <c r="J12" s="267"/>
      <c r="K12" s="267"/>
      <c r="L12" s="267"/>
      <c r="M12" s="267"/>
      <c r="N12" s="267"/>
      <c r="O12" s="267"/>
      <c r="P12" s="214"/>
      <c r="Q12" s="214"/>
      <c r="R12" s="214"/>
      <c r="S12" s="267"/>
      <c r="T12" s="267"/>
      <c r="U12" s="267"/>
      <c r="V12" s="267"/>
      <c r="W12" s="267"/>
      <c r="X12" s="245"/>
      <c r="Y12" s="328"/>
      <c r="Z12" s="246"/>
    </row>
    <row r="13" spans="2:26" ht="15.95" customHeight="1" x14ac:dyDescent="0.15">
      <c r="B13" s="260"/>
      <c r="C13" s="558"/>
      <c r="D13" s="559"/>
      <c r="E13" s="214"/>
      <c r="F13" s="225"/>
      <c r="G13" s="214"/>
      <c r="H13" s="214"/>
      <c r="I13" s="214"/>
      <c r="J13" s="267"/>
      <c r="K13" s="267"/>
      <c r="L13" s="267"/>
      <c r="M13" s="267"/>
      <c r="N13" s="267"/>
      <c r="O13" s="267"/>
      <c r="P13" s="214"/>
      <c r="Q13" s="214"/>
      <c r="R13" s="214"/>
      <c r="S13" s="267"/>
      <c r="T13" s="267"/>
      <c r="U13" s="267"/>
      <c r="V13" s="267"/>
      <c r="W13" s="267"/>
      <c r="X13" s="245"/>
      <c r="Y13" s="328"/>
      <c r="Z13" s="246"/>
    </row>
    <row r="14" spans="2:26" ht="15.95" customHeight="1" x14ac:dyDescent="0.15">
      <c r="B14" s="260"/>
      <c r="C14" s="558"/>
      <c r="D14" s="559"/>
      <c r="E14" s="214"/>
      <c r="F14" s="225"/>
      <c r="G14" s="214"/>
      <c r="H14" s="214"/>
      <c r="I14" s="214"/>
      <c r="J14" s="267"/>
      <c r="K14" s="267"/>
      <c r="L14" s="267"/>
      <c r="M14" s="267"/>
      <c r="N14" s="267"/>
      <c r="O14" s="267"/>
      <c r="P14" s="214"/>
      <c r="Q14" s="214"/>
      <c r="R14" s="214"/>
      <c r="S14" s="267"/>
      <c r="T14" s="267"/>
      <c r="U14" s="267"/>
      <c r="V14" s="267"/>
      <c r="W14" s="267"/>
      <c r="X14" s="245"/>
      <c r="Y14" s="328"/>
      <c r="Z14" s="246"/>
    </row>
    <row r="15" spans="2:26" ht="15.95" customHeight="1" x14ac:dyDescent="0.15">
      <c r="B15" s="260"/>
      <c r="C15" s="558"/>
      <c r="D15" s="559"/>
      <c r="E15" s="214"/>
      <c r="F15" s="225"/>
      <c r="G15" s="214"/>
      <c r="H15" s="214"/>
      <c r="I15" s="214"/>
      <c r="J15" s="267"/>
      <c r="K15" s="267"/>
      <c r="L15" s="267"/>
      <c r="M15" s="267"/>
      <c r="N15" s="267"/>
      <c r="O15" s="267"/>
      <c r="P15" s="214"/>
      <c r="Q15" s="214"/>
      <c r="R15" s="214"/>
      <c r="S15" s="267"/>
      <c r="T15" s="267"/>
      <c r="U15" s="267"/>
      <c r="V15" s="267"/>
      <c r="W15" s="267"/>
      <c r="X15" s="245"/>
      <c r="Y15" s="328"/>
      <c r="Z15" s="246"/>
    </row>
    <row r="16" spans="2:26" ht="15.95" customHeight="1" x14ac:dyDescent="0.15">
      <c r="B16" s="260"/>
      <c r="C16" s="558"/>
      <c r="D16" s="559"/>
      <c r="E16" s="214"/>
      <c r="F16" s="225"/>
      <c r="G16" s="214"/>
      <c r="H16" s="214"/>
      <c r="I16" s="214"/>
      <c r="J16" s="267"/>
      <c r="K16" s="267"/>
      <c r="L16" s="267"/>
      <c r="M16" s="267"/>
      <c r="N16" s="267"/>
      <c r="O16" s="267"/>
      <c r="P16" s="214"/>
      <c r="Q16" s="214"/>
      <c r="R16" s="214"/>
      <c r="S16" s="267"/>
      <c r="T16" s="267"/>
      <c r="U16" s="267"/>
      <c r="V16" s="267"/>
      <c r="W16" s="267"/>
      <c r="X16" s="245"/>
      <c r="Y16" s="328"/>
      <c r="Z16" s="246"/>
    </row>
    <row r="17" spans="2:26" ht="15.95" customHeight="1" x14ac:dyDescent="0.15">
      <c r="B17" s="260"/>
      <c r="C17" s="558"/>
      <c r="D17" s="559"/>
      <c r="E17" s="214"/>
      <c r="F17" s="225"/>
      <c r="G17" s="214"/>
      <c r="H17" s="214"/>
      <c r="I17" s="214"/>
      <c r="J17" s="267"/>
      <c r="K17" s="267"/>
      <c r="L17" s="267"/>
      <c r="M17" s="267"/>
      <c r="N17" s="267"/>
      <c r="O17" s="267"/>
      <c r="P17" s="214"/>
      <c r="Q17" s="214"/>
      <c r="R17" s="214"/>
      <c r="S17" s="267"/>
      <c r="T17" s="267"/>
      <c r="U17" s="267"/>
      <c r="V17" s="267"/>
      <c r="W17" s="267"/>
      <c r="X17" s="245"/>
      <c r="Y17" s="328"/>
      <c r="Z17" s="246"/>
    </row>
    <row r="18" spans="2:26" ht="15.95" customHeight="1" x14ac:dyDescent="0.15">
      <c r="B18" s="260"/>
      <c r="C18" s="558"/>
      <c r="D18" s="559"/>
      <c r="E18" s="214"/>
      <c r="F18" s="225"/>
      <c r="G18" s="214"/>
      <c r="H18" s="214"/>
      <c r="I18" s="214"/>
      <c r="J18" s="267"/>
      <c r="K18" s="267"/>
      <c r="L18" s="267"/>
      <c r="M18" s="267"/>
      <c r="N18" s="267"/>
      <c r="O18" s="267"/>
      <c r="P18" s="214"/>
      <c r="Q18" s="214"/>
      <c r="R18" s="214"/>
      <c r="S18" s="267"/>
      <c r="T18" s="267"/>
      <c r="U18" s="267"/>
      <c r="V18" s="267"/>
      <c r="W18" s="267"/>
      <c r="X18" s="245"/>
      <c r="Y18" s="328"/>
      <c r="Z18" s="246"/>
    </row>
    <row r="19" spans="2:26" ht="15.95" customHeight="1" x14ac:dyDescent="0.15">
      <c r="B19" s="260"/>
      <c r="C19" s="558"/>
      <c r="D19" s="559"/>
      <c r="E19" s="214"/>
      <c r="F19" s="225"/>
      <c r="G19" s="214"/>
      <c r="H19" s="214"/>
      <c r="I19" s="214"/>
      <c r="J19" s="267"/>
      <c r="K19" s="267"/>
      <c r="L19" s="267"/>
      <c r="M19" s="267"/>
      <c r="N19" s="267"/>
      <c r="O19" s="267"/>
      <c r="P19" s="214"/>
      <c r="Q19" s="214"/>
      <c r="R19" s="214"/>
      <c r="S19" s="267"/>
      <c r="T19" s="267"/>
      <c r="U19" s="267"/>
      <c r="V19" s="267"/>
      <c r="W19" s="267"/>
      <c r="X19" s="245"/>
      <c r="Y19" s="328"/>
      <c r="Z19" s="246"/>
    </row>
    <row r="20" spans="2:26" ht="15.95" customHeight="1" x14ac:dyDescent="0.15">
      <c r="B20" s="260"/>
      <c r="C20" s="558"/>
      <c r="D20" s="559"/>
      <c r="E20" s="214"/>
      <c r="F20" s="225"/>
      <c r="G20" s="214"/>
      <c r="H20" s="214"/>
      <c r="I20" s="214"/>
      <c r="J20" s="267"/>
      <c r="K20" s="267"/>
      <c r="L20" s="267"/>
      <c r="M20" s="267"/>
      <c r="N20" s="267"/>
      <c r="O20" s="267"/>
      <c r="P20" s="214"/>
      <c r="Q20" s="214"/>
      <c r="R20" s="214"/>
      <c r="S20" s="267"/>
      <c r="T20" s="267"/>
      <c r="U20" s="267"/>
      <c r="V20" s="267"/>
      <c r="W20" s="267"/>
      <c r="X20" s="245"/>
      <c r="Y20" s="328"/>
      <c r="Z20" s="246"/>
    </row>
    <row r="21" spans="2:26" ht="15.95" customHeight="1" x14ac:dyDescent="0.15">
      <c r="B21" s="260"/>
      <c r="C21" s="558"/>
      <c r="D21" s="559"/>
      <c r="E21" s="214"/>
      <c r="F21" s="225"/>
      <c r="G21" s="214"/>
      <c r="H21" s="214"/>
      <c r="I21" s="214"/>
      <c r="J21" s="267"/>
      <c r="K21" s="267"/>
      <c r="L21" s="267"/>
      <c r="M21" s="267"/>
      <c r="N21" s="267"/>
      <c r="O21" s="267"/>
      <c r="P21" s="214"/>
      <c r="Q21" s="214"/>
      <c r="R21" s="214"/>
      <c r="S21" s="267"/>
      <c r="T21" s="267"/>
      <c r="U21" s="267"/>
      <c r="V21" s="267"/>
      <c r="W21" s="267"/>
      <c r="X21" s="245"/>
      <c r="Y21" s="328"/>
      <c r="Z21" s="246"/>
    </row>
    <row r="22" spans="2:26" ht="15.95" customHeight="1" x14ac:dyDescent="0.15">
      <c r="B22" s="260"/>
      <c r="C22" s="558"/>
      <c r="D22" s="559"/>
      <c r="E22" s="214"/>
      <c r="F22" s="225"/>
      <c r="G22" s="214"/>
      <c r="H22" s="214"/>
      <c r="I22" s="214"/>
      <c r="J22" s="267"/>
      <c r="K22" s="267"/>
      <c r="L22" s="267"/>
      <c r="M22" s="267"/>
      <c r="N22" s="267"/>
      <c r="O22" s="267"/>
      <c r="P22" s="214"/>
      <c r="Q22" s="214"/>
      <c r="R22" s="214"/>
      <c r="S22" s="267"/>
      <c r="T22" s="267"/>
      <c r="U22" s="267"/>
      <c r="V22" s="267"/>
      <c r="W22" s="267"/>
      <c r="X22" s="245"/>
      <c r="Y22" s="328"/>
      <c r="Z22" s="246"/>
    </row>
    <row r="23" spans="2:26" ht="15.95" customHeight="1" x14ac:dyDescent="0.15">
      <c r="B23" s="260"/>
      <c r="C23" s="558"/>
      <c r="D23" s="559"/>
      <c r="E23" s="214"/>
      <c r="F23" s="225"/>
      <c r="G23" s="214"/>
      <c r="H23" s="214"/>
      <c r="I23" s="214"/>
      <c r="J23" s="267"/>
      <c r="K23" s="267"/>
      <c r="L23" s="267"/>
      <c r="M23" s="267"/>
      <c r="N23" s="267"/>
      <c r="O23" s="267"/>
      <c r="P23" s="214"/>
      <c r="Q23" s="214"/>
      <c r="R23" s="214"/>
      <c r="S23" s="267"/>
      <c r="T23" s="267"/>
      <c r="U23" s="267"/>
      <c r="V23" s="267"/>
      <c r="W23" s="267"/>
      <c r="X23" s="245"/>
      <c r="Y23" s="328"/>
      <c r="Z23" s="246"/>
    </row>
    <row r="24" spans="2:26" ht="15.95" customHeight="1" x14ac:dyDescent="0.15">
      <c r="B24" s="260"/>
      <c r="C24" s="558"/>
      <c r="D24" s="559"/>
      <c r="E24" s="214"/>
      <c r="F24" s="225"/>
      <c r="G24" s="214"/>
      <c r="H24" s="214"/>
      <c r="I24" s="214"/>
      <c r="J24" s="267"/>
      <c r="K24" s="267"/>
      <c r="L24" s="267"/>
      <c r="M24" s="267"/>
      <c r="N24" s="267"/>
      <c r="O24" s="267"/>
      <c r="P24" s="214"/>
      <c r="Q24" s="214"/>
      <c r="R24" s="214"/>
      <c r="S24" s="267"/>
      <c r="T24" s="267"/>
      <c r="U24" s="267"/>
      <c r="V24" s="267"/>
      <c r="W24" s="267"/>
      <c r="X24" s="245"/>
      <c r="Y24" s="328"/>
      <c r="Z24" s="246"/>
    </row>
    <row r="25" spans="2:26" ht="15.95" customHeight="1" x14ac:dyDescent="0.15">
      <c r="B25" s="260"/>
      <c r="C25" s="558"/>
      <c r="D25" s="559"/>
      <c r="E25" s="214"/>
      <c r="F25" s="225"/>
      <c r="G25" s="214"/>
      <c r="H25" s="214"/>
      <c r="I25" s="214"/>
      <c r="J25" s="267"/>
      <c r="K25" s="267"/>
      <c r="L25" s="267"/>
      <c r="M25" s="267"/>
      <c r="N25" s="267"/>
      <c r="O25" s="267"/>
      <c r="P25" s="214"/>
      <c r="Q25" s="214"/>
      <c r="R25" s="214"/>
      <c r="S25" s="267"/>
      <c r="T25" s="267"/>
      <c r="U25" s="267"/>
      <c r="V25" s="267"/>
      <c r="W25" s="267"/>
      <c r="X25" s="245"/>
      <c r="Y25" s="328"/>
      <c r="Z25" s="246"/>
    </row>
    <row r="26" spans="2:26" ht="15.95" customHeight="1" x14ac:dyDescent="0.15">
      <c r="B26" s="260"/>
      <c r="C26" s="558"/>
      <c r="D26" s="559"/>
      <c r="E26" s="214"/>
      <c r="F26" s="225"/>
      <c r="G26" s="214"/>
      <c r="H26" s="214"/>
      <c r="I26" s="214"/>
      <c r="J26" s="267"/>
      <c r="K26" s="267"/>
      <c r="L26" s="267"/>
      <c r="M26" s="267"/>
      <c r="N26" s="267"/>
      <c r="O26" s="267"/>
      <c r="P26" s="214"/>
      <c r="Q26" s="214"/>
      <c r="R26" s="214"/>
      <c r="S26" s="267"/>
      <c r="T26" s="267"/>
      <c r="U26" s="267"/>
      <c r="V26" s="267"/>
      <c r="W26" s="267"/>
      <c r="X26" s="245"/>
      <c r="Y26" s="328"/>
      <c r="Z26" s="246"/>
    </row>
    <row r="27" spans="2:26" ht="15.95" customHeight="1" x14ac:dyDescent="0.15">
      <c r="B27" s="260"/>
      <c r="C27" s="558"/>
      <c r="D27" s="559"/>
      <c r="E27" s="214"/>
      <c r="F27" s="225"/>
      <c r="G27" s="214"/>
      <c r="H27" s="214"/>
      <c r="I27" s="214"/>
      <c r="J27" s="267"/>
      <c r="K27" s="267"/>
      <c r="L27" s="267"/>
      <c r="M27" s="267"/>
      <c r="N27" s="267"/>
      <c r="O27" s="267"/>
      <c r="P27" s="214"/>
      <c r="Q27" s="214"/>
      <c r="R27" s="214"/>
      <c r="S27" s="267"/>
      <c r="T27" s="267"/>
      <c r="U27" s="267"/>
      <c r="V27" s="267"/>
      <c r="W27" s="267"/>
      <c r="X27" s="245"/>
      <c r="Y27" s="328"/>
      <c r="Z27" s="246"/>
    </row>
    <row r="28" spans="2:26" ht="15.95" customHeight="1" x14ac:dyDescent="0.15">
      <c r="B28" s="260"/>
      <c r="C28" s="558"/>
      <c r="D28" s="559"/>
      <c r="E28" s="214"/>
      <c r="F28" s="225"/>
      <c r="G28" s="214"/>
      <c r="H28" s="214"/>
      <c r="I28" s="214"/>
      <c r="J28" s="267"/>
      <c r="K28" s="267"/>
      <c r="L28" s="267"/>
      <c r="M28" s="267"/>
      <c r="N28" s="267"/>
      <c r="O28" s="267"/>
      <c r="P28" s="214"/>
      <c r="Q28" s="214"/>
      <c r="R28" s="214"/>
      <c r="S28" s="267"/>
      <c r="T28" s="267"/>
      <c r="U28" s="267"/>
      <c r="V28" s="267"/>
      <c r="W28" s="267"/>
      <c r="X28" s="245"/>
      <c r="Y28" s="328"/>
      <c r="Z28" s="246"/>
    </row>
    <row r="29" spans="2:26" ht="15.95" customHeight="1" x14ac:dyDescent="0.15">
      <c r="B29" s="260"/>
      <c r="C29" s="558"/>
      <c r="D29" s="559"/>
      <c r="E29" s="214"/>
      <c r="F29" s="225"/>
      <c r="G29" s="214"/>
      <c r="H29" s="214"/>
      <c r="I29" s="214"/>
      <c r="J29" s="267"/>
      <c r="K29" s="267"/>
      <c r="L29" s="267"/>
      <c r="M29" s="267"/>
      <c r="N29" s="267"/>
      <c r="O29" s="267"/>
      <c r="P29" s="214"/>
      <c r="Q29" s="214"/>
      <c r="R29" s="214"/>
      <c r="S29" s="267"/>
      <c r="T29" s="267"/>
      <c r="U29" s="267"/>
      <c r="V29" s="267"/>
      <c r="W29" s="267"/>
      <c r="X29" s="245"/>
      <c r="Y29" s="328"/>
      <c r="Z29" s="246"/>
    </row>
    <row r="30" spans="2:26" ht="15.95" customHeight="1" x14ac:dyDescent="0.15">
      <c r="B30" s="260"/>
      <c r="C30" s="558"/>
      <c r="D30" s="559"/>
      <c r="E30" s="214"/>
      <c r="F30" s="225"/>
      <c r="G30" s="214"/>
      <c r="H30" s="214"/>
      <c r="I30" s="214"/>
      <c r="J30" s="267"/>
      <c r="K30" s="267"/>
      <c r="L30" s="267"/>
      <c r="M30" s="267"/>
      <c r="N30" s="267"/>
      <c r="O30" s="267"/>
      <c r="P30" s="214"/>
      <c r="Q30" s="214"/>
      <c r="R30" s="214"/>
      <c r="S30" s="267"/>
      <c r="T30" s="267"/>
      <c r="U30" s="267"/>
      <c r="V30" s="267"/>
      <c r="W30" s="267"/>
      <c r="X30" s="245"/>
      <c r="Y30" s="328"/>
      <c r="Z30" s="246"/>
    </row>
    <row r="31" spans="2:26" ht="15.95" customHeight="1" x14ac:dyDescent="0.15">
      <c r="B31" s="260"/>
      <c r="C31" s="558"/>
      <c r="D31" s="559"/>
      <c r="E31" s="214"/>
      <c r="F31" s="225"/>
      <c r="G31" s="214"/>
      <c r="H31" s="214"/>
      <c r="I31" s="214"/>
      <c r="J31" s="267"/>
      <c r="K31" s="267"/>
      <c r="L31" s="267"/>
      <c r="M31" s="267"/>
      <c r="N31" s="267"/>
      <c r="O31" s="267"/>
      <c r="P31" s="214"/>
      <c r="Q31" s="214"/>
      <c r="R31" s="214"/>
      <c r="S31" s="267"/>
      <c r="T31" s="267"/>
      <c r="U31" s="267"/>
      <c r="V31" s="267"/>
      <c r="W31" s="267"/>
      <c r="X31" s="245"/>
      <c r="Y31" s="328"/>
      <c r="Z31" s="246"/>
    </row>
    <row r="32" spans="2:26" ht="15.95" customHeight="1" x14ac:dyDescent="0.15">
      <c r="B32" s="260"/>
      <c r="C32" s="558"/>
      <c r="D32" s="559"/>
      <c r="E32" s="214"/>
      <c r="F32" s="225"/>
      <c r="G32" s="214"/>
      <c r="H32" s="214"/>
      <c r="I32" s="214"/>
      <c r="J32" s="267"/>
      <c r="K32" s="267"/>
      <c r="L32" s="267"/>
      <c r="M32" s="267"/>
      <c r="N32" s="267"/>
      <c r="O32" s="267"/>
      <c r="P32" s="214"/>
      <c r="Q32" s="214"/>
      <c r="R32" s="214"/>
      <c r="S32" s="267"/>
      <c r="T32" s="267"/>
      <c r="U32" s="267"/>
      <c r="V32" s="267"/>
      <c r="W32" s="267"/>
      <c r="X32" s="245"/>
      <c r="Y32" s="328"/>
      <c r="Z32" s="246"/>
    </row>
    <row r="33" spans="2:26" ht="15.95" customHeight="1" x14ac:dyDescent="0.15">
      <c r="B33" s="260"/>
      <c r="C33" s="558"/>
      <c r="D33" s="559"/>
      <c r="E33" s="214"/>
      <c r="F33" s="225"/>
      <c r="G33" s="214"/>
      <c r="H33" s="214"/>
      <c r="I33" s="214"/>
      <c r="J33" s="267"/>
      <c r="K33" s="267"/>
      <c r="L33" s="267"/>
      <c r="M33" s="267"/>
      <c r="N33" s="267"/>
      <c r="O33" s="267"/>
      <c r="P33" s="214"/>
      <c r="Q33" s="214"/>
      <c r="R33" s="214"/>
      <c r="S33" s="267"/>
      <c r="T33" s="267"/>
      <c r="U33" s="267"/>
      <c r="V33" s="267"/>
      <c r="W33" s="267"/>
      <c r="X33" s="245"/>
      <c r="Y33" s="328"/>
      <c r="Z33" s="246"/>
    </row>
    <row r="34" spans="2:26" ht="15.95" customHeight="1" x14ac:dyDescent="0.15">
      <c r="B34" s="260"/>
      <c r="C34" s="558"/>
      <c r="D34" s="559"/>
      <c r="E34" s="214"/>
      <c r="F34" s="225"/>
      <c r="G34" s="214"/>
      <c r="H34" s="214"/>
      <c r="I34" s="214"/>
      <c r="J34" s="267"/>
      <c r="K34" s="267"/>
      <c r="L34" s="267"/>
      <c r="M34" s="267"/>
      <c r="N34" s="267"/>
      <c r="O34" s="267"/>
      <c r="P34" s="214"/>
      <c r="Q34" s="214"/>
      <c r="R34" s="214"/>
      <c r="S34" s="267"/>
      <c r="T34" s="267"/>
      <c r="U34" s="267"/>
      <c r="V34" s="267"/>
      <c r="W34" s="267"/>
      <c r="X34" s="245"/>
      <c r="Y34" s="328"/>
      <c r="Z34" s="246"/>
    </row>
    <row r="35" spans="2:26" ht="15.95" customHeight="1" x14ac:dyDescent="0.15">
      <c r="B35" s="260"/>
      <c r="C35" s="558"/>
      <c r="D35" s="559"/>
      <c r="E35" s="214"/>
      <c r="F35" s="225"/>
      <c r="G35" s="214"/>
      <c r="H35" s="214"/>
      <c r="I35" s="214"/>
      <c r="J35" s="267"/>
      <c r="K35" s="267"/>
      <c r="L35" s="267"/>
      <c r="M35" s="267"/>
      <c r="N35" s="267"/>
      <c r="O35" s="267"/>
      <c r="P35" s="214"/>
      <c r="Q35" s="214"/>
      <c r="R35" s="214"/>
      <c r="S35" s="267"/>
      <c r="T35" s="267"/>
      <c r="U35" s="267"/>
      <c r="V35" s="267"/>
      <c r="W35" s="267"/>
      <c r="X35" s="245"/>
      <c r="Y35" s="328"/>
      <c r="Z35" s="246"/>
    </row>
    <row r="36" spans="2:26" ht="15.95" customHeight="1" x14ac:dyDescent="0.15">
      <c r="B36" s="260"/>
      <c r="C36" s="558"/>
      <c r="D36" s="559"/>
      <c r="E36" s="214"/>
      <c r="F36" s="225"/>
      <c r="G36" s="214"/>
      <c r="H36" s="214"/>
      <c r="I36" s="214"/>
      <c r="J36" s="267"/>
      <c r="K36" s="267"/>
      <c r="L36" s="267"/>
      <c r="M36" s="267"/>
      <c r="N36" s="267"/>
      <c r="O36" s="267"/>
      <c r="P36" s="214"/>
      <c r="Q36" s="214"/>
      <c r="R36" s="214"/>
      <c r="S36" s="267"/>
      <c r="T36" s="267"/>
      <c r="U36" s="267"/>
      <c r="V36" s="267"/>
      <c r="W36" s="267"/>
      <c r="X36" s="245"/>
      <c r="Y36" s="328"/>
      <c r="Z36" s="246"/>
    </row>
    <row r="37" spans="2:26" ht="15.95" customHeight="1" x14ac:dyDescent="0.15">
      <c r="B37" s="260"/>
      <c r="C37" s="558"/>
      <c r="D37" s="559"/>
      <c r="E37" s="214"/>
      <c r="F37" s="225"/>
      <c r="G37" s="214"/>
      <c r="H37" s="214"/>
      <c r="I37" s="214"/>
      <c r="J37" s="267"/>
      <c r="K37" s="267"/>
      <c r="L37" s="267"/>
      <c r="M37" s="267"/>
      <c r="N37" s="267"/>
      <c r="O37" s="267"/>
      <c r="P37" s="214"/>
      <c r="Q37" s="214"/>
      <c r="R37" s="214"/>
      <c r="S37" s="267"/>
      <c r="T37" s="267"/>
      <c r="U37" s="267"/>
      <c r="V37" s="267"/>
      <c r="W37" s="267"/>
      <c r="X37" s="245"/>
      <c r="Y37" s="328"/>
      <c r="Z37" s="246"/>
    </row>
    <row r="38" spans="2:26" ht="15.95" customHeight="1" x14ac:dyDescent="0.15">
      <c r="B38" s="332"/>
      <c r="C38" s="558"/>
      <c r="D38" s="559"/>
      <c r="E38" s="214"/>
      <c r="F38" s="225"/>
      <c r="G38" s="214"/>
      <c r="H38" s="214"/>
      <c r="I38" s="214"/>
      <c r="J38" s="267"/>
      <c r="K38" s="267"/>
      <c r="L38" s="267"/>
      <c r="M38" s="267"/>
      <c r="N38" s="267"/>
      <c r="O38" s="267"/>
      <c r="P38" s="214"/>
      <c r="Q38" s="214"/>
      <c r="R38" s="214"/>
      <c r="S38" s="267"/>
      <c r="T38" s="267"/>
      <c r="U38" s="267"/>
      <c r="V38" s="267"/>
      <c r="W38" s="267"/>
      <c r="X38" s="245"/>
      <c r="Y38" s="328"/>
      <c r="Z38" s="246"/>
    </row>
    <row r="39" spans="2:26" ht="15.95" customHeight="1" x14ac:dyDescent="0.15">
      <c r="B39" s="65"/>
      <c r="C39" s="1" t="s">
        <v>285</v>
      </c>
      <c r="D39" s="25"/>
      <c r="F39" s="25"/>
      <c r="G39" s="62"/>
      <c r="H39" s="62"/>
      <c r="I39" s="62"/>
      <c r="J39" s="62"/>
      <c r="K39" s="62"/>
      <c r="L39" s="62"/>
      <c r="M39" s="62"/>
      <c r="N39" s="62"/>
      <c r="O39" s="62"/>
      <c r="P39" s="62"/>
      <c r="Q39" s="62"/>
      <c r="R39" s="25"/>
      <c r="S39" s="62"/>
      <c r="T39" s="62"/>
      <c r="U39" s="62"/>
      <c r="V39" s="62"/>
      <c r="W39" s="62"/>
      <c r="X39" s="25"/>
      <c r="Y39" s="25"/>
      <c r="Z39" s="25"/>
    </row>
    <row r="40" spans="2:26" ht="15.95" customHeight="1" x14ac:dyDescent="0.15">
      <c r="B40" s="65"/>
      <c r="C40" s="72" t="s">
        <v>286</v>
      </c>
      <c r="D40" s="25"/>
      <c r="F40" s="25"/>
      <c r="G40" s="62"/>
      <c r="H40" s="62"/>
      <c r="I40" s="62"/>
      <c r="J40" s="62"/>
      <c r="K40" s="62"/>
      <c r="L40" s="62"/>
      <c r="M40" s="62"/>
      <c r="N40" s="62"/>
      <c r="O40" s="62"/>
      <c r="P40" s="62"/>
      <c r="Q40" s="62"/>
      <c r="R40" s="25"/>
      <c r="S40" s="62"/>
      <c r="T40" s="62"/>
      <c r="U40" s="62"/>
      <c r="V40" s="62"/>
      <c r="W40" s="62"/>
      <c r="X40" s="25"/>
      <c r="Y40" s="25"/>
      <c r="Z40" s="25"/>
    </row>
    <row r="41" spans="2:26" ht="15.95" customHeight="1" x14ac:dyDescent="0.15">
      <c r="C41" s="3" t="s">
        <v>252</v>
      </c>
    </row>
    <row r="42" spans="2:26" ht="15.95" customHeight="1" x14ac:dyDescent="0.15">
      <c r="C42" s="3" t="s">
        <v>253</v>
      </c>
    </row>
    <row r="43" spans="2:26" ht="15.95" customHeight="1" x14ac:dyDescent="0.15">
      <c r="C43" s="175" t="s">
        <v>551</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pageMargins left="0.19685039370078741" right="0.19685039370078741" top="0.78740157480314965" bottom="0.19685039370078741" header="0.51181102362204722" footer="0.51181102362204722"/>
  <pageSetup paperSize="9" scale="51" orientation="portrait"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90" zoomScaleNormal="100" zoomScaleSheetLayoutView="90" workbookViewId="0">
      <pane xSplit="4" ySplit="6" topLeftCell="E7" activePane="bottomRight" state="frozen"/>
      <selection sqref="A1:N2"/>
      <selection pane="topRight" sqref="A1:N2"/>
      <selection pane="bottomLeft" sqref="A1:N2"/>
      <selection pane="bottomRight" sqref="A1:N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7" t="s">
        <v>328</v>
      </c>
      <c r="C2" s="567"/>
      <c r="D2" s="567"/>
      <c r="E2" s="451"/>
      <c r="F2" s="451"/>
      <c r="G2" s="451"/>
      <c r="H2" s="567"/>
      <c r="I2" s="567"/>
      <c r="J2" s="567"/>
      <c r="K2" s="567"/>
      <c r="L2" s="567"/>
      <c r="M2" s="567"/>
      <c r="N2" s="567"/>
      <c r="O2" s="567"/>
      <c r="P2" s="567"/>
      <c r="Q2" s="567"/>
      <c r="R2" s="567"/>
      <c r="S2" s="567"/>
      <c r="T2" s="567"/>
      <c r="U2" s="567"/>
      <c r="V2" s="567"/>
      <c r="W2" s="567"/>
      <c r="X2" s="567"/>
      <c r="Y2" s="567"/>
      <c r="Z2" s="567"/>
    </row>
    <row r="3" spans="2:28" ht="20.100000000000001" customHeight="1" x14ac:dyDescent="0.15">
      <c r="B3" s="612" t="s">
        <v>27</v>
      </c>
      <c r="C3" s="612"/>
      <c r="D3" s="324"/>
      <c r="E3" s="277" t="s">
        <v>616</v>
      </c>
      <c r="F3" s="278"/>
      <c r="G3" s="279"/>
      <c r="H3" s="298" t="s">
        <v>28</v>
      </c>
      <c r="I3" s="455"/>
      <c r="J3" s="456" t="s">
        <v>620</v>
      </c>
      <c r="K3" s="456"/>
      <c r="L3" s="456"/>
      <c r="M3" s="268" t="s">
        <v>260</v>
      </c>
      <c r="N3" s="269"/>
      <c r="O3" s="269"/>
      <c r="P3" s="269"/>
      <c r="Q3" s="270"/>
      <c r="R3" s="271" t="s">
        <v>624</v>
      </c>
      <c r="S3" s="271"/>
      <c r="T3" s="271"/>
      <c r="U3" s="445" t="s">
        <v>222</v>
      </c>
      <c r="V3" s="446"/>
      <c r="W3" s="447"/>
      <c r="X3" s="318">
        <v>44650</v>
      </c>
      <c r="Y3" s="319"/>
      <c r="Z3" s="320"/>
    </row>
    <row r="4" spans="2:28" ht="20.100000000000001" customHeight="1" x14ac:dyDescent="0.15">
      <c r="B4" s="569" t="s">
        <v>0</v>
      </c>
      <c r="C4" s="569"/>
      <c r="D4" s="272"/>
      <c r="E4" s="281" t="s">
        <v>618</v>
      </c>
      <c r="F4" s="282"/>
      <c r="G4" s="284"/>
      <c r="H4" s="573" t="s">
        <v>1</v>
      </c>
      <c r="I4" s="466"/>
      <c r="J4" s="456" t="s">
        <v>622</v>
      </c>
      <c r="K4" s="456"/>
      <c r="L4" s="456"/>
      <c r="M4" s="268" t="s">
        <v>261</v>
      </c>
      <c r="N4" s="269"/>
      <c r="O4" s="269"/>
      <c r="P4" s="269"/>
      <c r="Q4" s="270"/>
      <c r="R4" s="613" t="s">
        <v>629</v>
      </c>
      <c r="S4" s="613"/>
      <c r="T4" s="613"/>
      <c r="U4" s="576"/>
      <c r="V4" s="577"/>
      <c r="W4" s="578"/>
      <c r="X4" s="579"/>
      <c r="Y4" s="596"/>
      <c r="Z4" s="580"/>
    </row>
    <row r="5" spans="2:28" ht="28.5" customHeight="1" x14ac:dyDescent="0.15">
      <c r="B5" s="303" t="s">
        <v>284</v>
      </c>
      <c r="C5" s="575" t="s">
        <v>224</v>
      </c>
      <c r="D5" s="575"/>
      <c r="E5" s="616" t="s">
        <v>206</v>
      </c>
      <c r="F5" s="549" t="s">
        <v>284</v>
      </c>
      <c r="G5" s="550"/>
      <c r="H5" s="572"/>
      <c r="I5" s="572"/>
      <c r="J5" s="572"/>
      <c r="K5" s="572"/>
      <c r="L5" s="572"/>
      <c r="M5" s="572"/>
      <c r="N5" s="572"/>
      <c r="O5" s="572"/>
      <c r="P5" s="572"/>
      <c r="Q5" s="572"/>
      <c r="R5" s="572"/>
      <c r="S5" s="597"/>
      <c r="T5" s="597"/>
      <c r="U5" s="597"/>
      <c r="V5" s="597"/>
      <c r="W5" s="597"/>
      <c r="X5" s="597"/>
      <c r="Y5" s="597"/>
      <c r="Z5" s="598"/>
      <c r="AA5" s="36"/>
      <c r="AB5" s="5"/>
    </row>
    <row r="6" spans="2:28" ht="24.75" customHeight="1" x14ac:dyDescent="0.15">
      <c r="B6" s="303"/>
      <c r="C6" s="466"/>
      <c r="D6" s="466"/>
      <c r="E6" s="617"/>
      <c r="F6" s="455" t="s">
        <v>295</v>
      </c>
      <c r="G6" s="455"/>
      <c r="H6" s="599" t="s">
        <v>282</v>
      </c>
      <c r="I6" s="597"/>
      <c r="J6" s="597"/>
      <c r="K6" s="597"/>
      <c r="L6" s="597"/>
      <c r="M6" s="597"/>
      <c r="N6" s="598"/>
      <c r="O6" s="599" t="s">
        <v>281</v>
      </c>
      <c r="P6" s="601"/>
      <c r="Q6" s="601"/>
      <c r="R6" s="601"/>
      <c r="S6" s="601"/>
      <c r="T6" s="601"/>
      <c r="U6" s="601"/>
      <c r="V6" s="602"/>
      <c r="W6" s="599" t="s">
        <v>223</v>
      </c>
      <c r="X6" s="573"/>
      <c r="Y6" s="614" t="s">
        <v>264</v>
      </c>
      <c r="Z6" s="615"/>
      <c r="AA6" s="5"/>
      <c r="AB6" s="5"/>
    </row>
    <row r="7" spans="2:28" ht="27.75" customHeight="1" x14ac:dyDescent="0.15">
      <c r="B7" s="260"/>
      <c r="C7" s="610"/>
      <c r="D7" s="611"/>
      <c r="E7" s="227"/>
      <c r="F7" s="609"/>
      <c r="G7" s="609"/>
      <c r="H7" s="607"/>
      <c r="I7" s="608"/>
      <c r="J7" s="608"/>
      <c r="K7" s="608"/>
      <c r="L7" s="604"/>
      <c r="M7" s="604"/>
      <c r="N7" s="605"/>
      <c r="O7" s="603"/>
      <c r="P7" s="604"/>
      <c r="Q7" s="604"/>
      <c r="R7" s="604"/>
      <c r="S7" s="604"/>
      <c r="T7" s="604"/>
      <c r="U7" s="604"/>
      <c r="V7" s="605"/>
      <c r="W7" s="600"/>
      <c r="X7" s="600"/>
      <c r="Y7" s="600"/>
      <c r="Z7" s="600"/>
    </row>
    <row r="8" spans="2:28" ht="27.75" customHeight="1" x14ac:dyDescent="0.15">
      <c r="B8" s="260"/>
      <c r="C8" s="618"/>
      <c r="D8" s="619"/>
      <c r="E8" s="227"/>
      <c r="F8" s="609"/>
      <c r="G8" s="609"/>
      <c r="H8" s="607"/>
      <c r="I8" s="608"/>
      <c r="J8" s="608"/>
      <c r="K8" s="608"/>
      <c r="L8" s="604"/>
      <c r="M8" s="604"/>
      <c r="N8" s="605"/>
      <c r="O8" s="603"/>
      <c r="P8" s="604"/>
      <c r="Q8" s="604"/>
      <c r="R8" s="604"/>
      <c r="S8" s="604"/>
      <c r="T8" s="604"/>
      <c r="U8" s="604"/>
      <c r="V8" s="605"/>
      <c r="W8" s="600"/>
      <c r="X8" s="600"/>
      <c r="Y8" s="600"/>
      <c r="Z8" s="600"/>
    </row>
    <row r="9" spans="2:28" ht="27.75" customHeight="1" x14ac:dyDescent="0.15">
      <c r="B9" s="260"/>
      <c r="C9" s="618"/>
      <c r="D9" s="619"/>
      <c r="E9" s="227"/>
      <c r="F9" s="609"/>
      <c r="G9" s="609"/>
      <c r="H9" s="607"/>
      <c r="I9" s="608"/>
      <c r="J9" s="608"/>
      <c r="K9" s="608"/>
      <c r="L9" s="604"/>
      <c r="M9" s="604"/>
      <c r="N9" s="605"/>
      <c r="O9" s="603"/>
      <c r="P9" s="604"/>
      <c r="Q9" s="604"/>
      <c r="R9" s="604"/>
      <c r="S9" s="604"/>
      <c r="T9" s="604"/>
      <c r="U9" s="604"/>
      <c r="V9" s="605"/>
      <c r="W9" s="600"/>
      <c r="X9" s="600"/>
      <c r="Y9" s="600"/>
      <c r="Z9" s="600"/>
    </row>
    <row r="10" spans="2:28" ht="27.75" customHeight="1" x14ac:dyDescent="0.15">
      <c r="B10" s="260"/>
      <c r="C10" s="618"/>
      <c r="D10" s="619"/>
      <c r="E10" s="227"/>
      <c r="F10" s="609"/>
      <c r="G10" s="609"/>
      <c r="H10" s="607"/>
      <c r="I10" s="608"/>
      <c r="J10" s="608"/>
      <c r="K10" s="608"/>
      <c r="L10" s="604"/>
      <c r="M10" s="604"/>
      <c r="N10" s="605"/>
      <c r="O10" s="603"/>
      <c r="P10" s="604"/>
      <c r="Q10" s="604"/>
      <c r="R10" s="604"/>
      <c r="S10" s="604"/>
      <c r="T10" s="604"/>
      <c r="U10" s="604"/>
      <c r="V10" s="605"/>
      <c r="W10" s="600"/>
      <c r="X10" s="600"/>
      <c r="Y10" s="600"/>
      <c r="Z10" s="600"/>
    </row>
    <row r="11" spans="2:28" ht="27.75" customHeight="1" x14ac:dyDescent="0.15">
      <c r="B11" s="260"/>
      <c r="C11" s="606"/>
      <c r="D11" s="620"/>
      <c r="E11" s="228"/>
      <c r="F11" s="621"/>
      <c r="G11" s="621"/>
      <c r="H11" s="607"/>
      <c r="I11" s="608"/>
      <c r="J11" s="608"/>
      <c r="K11" s="608"/>
      <c r="L11" s="604"/>
      <c r="M11" s="604"/>
      <c r="N11" s="605"/>
      <c r="O11" s="606"/>
      <c r="P11" s="604"/>
      <c r="Q11" s="604"/>
      <c r="R11" s="604"/>
      <c r="S11" s="604"/>
      <c r="T11" s="604"/>
      <c r="U11" s="604"/>
      <c r="V11" s="605"/>
      <c r="W11" s="600"/>
      <c r="X11" s="600"/>
      <c r="Y11" s="600"/>
      <c r="Z11" s="600"/>
    </row>
    <row r="12" spans="2:28" ht="27.75" customHeight="1" x14ac:dyDescent="0.15">
      <c r="B12" s="260"/>
      <c r="C12" s="606"/>
      <c r="D12" s="620"/>
      <c r="E12" s="228"/>
      <c r="F12" s="621"/>
      <c r="G12" s="621"/>
      <c r="H12" s="607"/>
      <c r="I12" s="608"/>
      <c r="J12" s="608"/>
      <c r="K12" s="608"/>
      <c r="L12" s="604"/>
      <c r="M12" s="604"/>
      <c r="N12" s="605"/>
      <c r="O12" s="606"/>
      <c r="P12" s="604"/>
      <c r="Q12" s="604"/>
      <c r="R12" s="604"/>
      <c r="S12" s="604"/>
      <c r="T12" s="604"/>
      <c r="U12" s="604"/>
      <c r="V12" s="605"/>
      <c r="W12" s="600"/>
      <c r="X12" s="600"/>
      <c r="Y12" s="600"/>
      <c r="Z12" s="600"/>
    </row>
    <row r="13" spans="2:28" ht="27.75" customHeight="1" x14ac:dyDescent="0.15">
      <c r="B13" s="260"/>
      <c r="C13" s="606"/>
      <c r="D13" s="620"/>
      <c r="E13" s="228"/>
      <c r="F13" s="621"/>
      <c r="G13" s="621"/>
      <c r="H13" s="607"/>
      <c r="I13" s="608"/>
      <c r="J13" s="608"/>
      <c r="K13" s="608"/>
      <c r="L13" s="604"/>
      <c r="M13" s="604"/>
      <c r="N13" s="605"/>
      <c r="O13" s="606"/>
      <c r="P13" s="604"/>
      <c r="Q13" s="604"/>
      <c r="R13" s="604"/>
      <c r="S13" s="604"/>
      <c r="T13" s="604"/>
      <c r="U13" s="604"/>
      <c r="V13" s="605"/>
      <c r="W13" s="600"/>
      <c r="X13" s="600"/>
      <c r="Y13" s="600"/>
      <c r="Z13" s="600"/>
    </row>
    <row r="14" spans="2:28" ht="27.75" customHeight="1" x14ac:dyDescent="0.15">
      <c r="B14" s="260"/>
      <c r="C14" s="606"/>
      <c r="D14" s="620"/>
      <c r="E14" s="228"/>
      <c r="F14" s="609"/>
      <c r="G14" s="609"/>
      <c r="H14" s="607"/>
      <c r="I14" s="608"/>
      <c r="J14" s="608"/>
      <c r="K14" s="608"/>
      <c r="L14" s="604"/>
      <c r="M14" s="604"/>
      <c r="N14" s="605"/>
      <c r="O14" s="606"/>
      <c r="P14" s="604"/>
      <c r="Q14" s="604"/>
      <c r="R14" s="604"/>
      <c r="S14" s="604"/>
      <c r="T14" s="604"/>
      <c r="U14" s="604"/>
      <c r="V14" s="605"/>
      <c r="W14" s="600"/>
      <c r="X14" s="600"/>
      <c r="Y14" s="600"/>
      <c r="Z14" s="600"/>
    </row>
    <row r="15" spans="2:28" ht="27.75" customHeight="1" x14ac:dyDescent="0.15">
      <c r="B15" s="260"/>
      <c r="C15" s="606"/>
      <c r="D15" s="620"/>
      <c r="E15" s="228"/>
      <c r="F15" s="621"/>
      <c r="G15" s="621"/>
      <c r="H15" s="607"/>
      <c r="I15" s="608"/>
      <c r="J15" s="608"/>
      <c r="K15" s="608"/>
      <c r="L15" s="604"/>
      <c r="M15" s="604"/>
      <c r="N15" s="605"/>
      <c r="O15" s="606"/>
      <c r="P15" s="604"/>
      <c r="Q15" s="604"/>
      <c r="R15" s="604"/>
      <c r="S15" s="604"/>
      <c r="T15" s="604"/>
      <c r="U15" s="604"/>
      <c r="V15" s="605"/>
      <c r="W15" s="600"/>
      <c r="X15" s="600"/>
      <c r="Y15" s="600"/>
      <c r="Z15" s="600"/>
    </row>
    <row r="16" spans="2:28" ht="27.75" customHeight="1" x14ac:dyDescent="0.15">
      <c r="B16" s="260"/>
      <c r="C16" s="606"/>
      <c r="D16" s="620"/>
      <c r="E16" s="228"/>
      <c r="F16" s="621"/>
      <c r="G16" s="621"/>
      <c r="H16" s="607"/>
      <c r="I16" s="608"/>
      <c r="J16" s="608"/>
      <c r="K16" s="608"/>
      <c r="L16" s="604"/>
      <c r="M16" s="604"/>
      <c r="N16" s="605"/>
      <c r="O16" s="606"/>
      <c r="P16" s="604"/>
      <c r="Q16" s="604"/>
      <c r="R16" s="604"/>
      <c r="S16" s="604"/>
      <c r="T16" s="604"/>
      <c r="U16" s="604"/>
      <c r="V16" s="605"/>
      <c r="W16" s="600"/>
      <c r="X16" s="600"/>
      <c r="Y16" s="600"/>
      <c r="Z16" s="600"/>
    </row>
    <row r="17" spans="2:26" ht="27.75" customHeight="1" x14ac:dyDescent="0.15">
      <c r="B17" s="260"/>
      <c r="C17" s="606"/>
      <c r="D17" s="620"/>
      <c r="E17" s="228"/>
      <c r="F17" s="621"/>
      <c r="G17" s="621"/>
      <c r="H17" s="607"/>
      <c r="I17" s="608"/>
      <c r="J17" s="608"/>
      <c r="K17" s="608"/>
      <c r="L17" s="604"/>
      <c r="M17" s="604"/>
      <c r="N17" s="605"/>
      <c r="O17" s="606"/>
      <c r="P17" s="604"/>
      <c r="Q17" s="604"/>
      <c r="R17" s="604"/>
      <c r="S17" s="604"/>
      <c r="T17" s="604"/>
      <c r="U17" s="604"/>
      <c r="V17" s="605"/>
      <c r="W17" s="600"/>
      <c r="X17" s="600"/>
      <c r="Y17" s="600"/>
      <c r="Z17" s="600"/>
    </row>
    <row r="18" spans="2:26" ht="27.75" customHeight="1" x14ac:dyDescent="0.15">
      <c r="B18" s="260"/>
      <c r="C18" s="606"/>
      <c r="D18" s="620"/>
      <c r="E18" s="228"/>
      <c r="F18" s="621"/>
      <c r="G18" s="621"/>
      <c r="H18" s="607"/>
      <c r="I18" s="608"/>
      <c r="J18" s="608"/>
      <c r="K18" s="608"/>
      <c r="L18" s="604"/>
      <c r="M18" s="604"/>
      <c r="N18" s="605"/>
      <c r="O18" s="606"/>
      <c r="P18" s="604"/>
      <c r="Q18" s="604"/>
      <c r="R18" s="604"/>
      <c r="S18" s="604"/>
      <c r="T18" s="604"/>
      <c r="U18" s="604"/>
      <c r="V18" s="605"/>
      <c r="W18" s="600"/>
      <c r="X18" s="600"/>
      <c r="Y18" s="600"/>
      <c r="Z18" s="600"/>
    </row>
    <row r="19" spans="2:26" ht="27.75" customHeight="1" x14ac:dyDescent="0.15">
      <c r="B19" s="260"/>
      <c r="C19" s="606"/>
      <c r="D19" s="620"/>
      <c r="E19" s="228"/>
      <c r="F19" s="621"/>
      <c r="G19" s="621"/>
      <c r="H19" s="607"/>
      <c r="I19" s="608"/>
      <c r="J19" s="608"/>
      <c r="K19" s="608"/>
      <c r="L19" s="604"/>
      <c r="M19" s="604"/>
      <c r="N19" s="605"/>
      <c r="O19" s="606"/>
      <c r="P19" s="604"/>
      <c r="Q19" s="604"/>
      <c r="R19" s="604"/>
      <c r="S19" s="604"/>
      <c r="T19" s="604"/>
      <c r="U19" s="604"/>
      <c r="V19" s="605"/>
      <c r="W19" s="600"/>
      <c r="X19" s="600"/>
      <c r="Y19" s="600"/>
      <c r="Z19" s="600"/>
    </row>
    <row r="20" spans="2:26" ht="27.75" customHeight="1" x14ac:dyDescent="0.15">
      <c r="B20" s="260"/>
      <c r="C20" s="606"/>
      <c r="D20" s="620"/>
      <c r="E20" s="228"/>
      <c r="F20" s="621"/>
      <c r="G20" s="621"/>
      <c r="H20" s="607"/>
      <c r="I20" s="608"/>
      <c r="J20" s="608"/>
      <c r="K20" s="608"/>
      <c r="L20" s="604"/>
      <c r="M20" s="604"/>
      <c r="N20" s="605"/>
      <c r="O20" s="606"/>
      <c r="P20" s="604"/>
      <c r="Q20" s="604"/>
      <c r="R20" s="604"/>
      <c r="S20" s="604"/>
      <c r="T20" s="604"/>
      <c r="U20" s="604"/>
      <c r="V20" s="605"/>
      <c r="W20" s="600"/>
      <c r="X20" s="600"/>
      <c r="Y20" s="600"/>
      <c r="Z20" s="600"/>
    </row>
    <row r="21" spans="2:26" ht="27.75" customHeight="1" x14ac:dyDescent="0.15">
      <c r="B21" s="332"/>
      <c r="C21" s="606"/>
      <c r="D21" s="620"/>
      <c r="E21" s="228"/>
      <c r="F21" s="621"/>
      <c r="G21" s="621"/>
      <c r="H21" s="607"/>
      <c r="I21" s="608"/>
      <c r="J21" s="608"/>
      <c r="K21" s="608"/>
      <c r="L21" s="604"/>
      <c r="M21" s="604"/>
      <c r="N21" s="605"/>
      <c r="O21" s="606"/>
      <c r="P21" s="604"/>
      <c r="Q21" s="604"/>
      <c r="R21" s="604"/>
      <c r="S21" s="604"/>
      <c r="T21" s="604"/>
      <c r="U21" s="604"/>
      <c r="V21" s="605"/>
      <c r="W21" s="600"/>
      <c r="X21" s="600"/>
      <c r="Y21" s="600"/>
      <c r="Z21" s="600"/>
    </row>
    <row r="22" spans="2:26" ht="15.95" customHeight="1" x14ac:dyDescent="0.15">
      <c r="B22" s="1" t="s">
        <v>283</v>
      </c>
    </row>
    <row r="23" spans="2:26" ht="15.95" customHeight="1" x14ac:dyDescent="0.15">
      <c r="B23" s="175" t="s">
        <v>551</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pageMargins left="0.19685039370078741" right="0.19685039370078741" top="0.78740157480314965" bottom="0.19685039370078741" header="0.51181102362204722" footer="0.51181102362204722"/>
  <pageSetup paperSize="9" scale="71"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41F89-D5A5-4E48-9195-263F5DA046CA}">
  <sheetPr codeName="Sheet19"/>
  <dimension ref="B1:Y43"/>
  <sheetViews>
    <sheetView showGridLines="0" showZeros="0" view="pageBreakPreview" zoomScale="70" zoomScaleNormal="100" zoomScaleSheetLayoutView="70" workbookViewId="0">
      <selection sqref="A1:W2"/>
    </sheetView>
  </sheetViews>
  <sheetFormatPr defaultColWidth="9" defaultRowHeight="12" x14ac:dyDescent="0.15"/>
  <cols>
    <col min="1" max="1" width="1.5" style="2" customWidth="1"/>
    <col min="2" max="4" width="5.875" style="1" customWidth="1"/>
    <col min="5" max="5" width="9.375" style="1" customWidth="1"/>
    <col min="6" max="12" width="7.625" style="1" customWidth="1"/>
    <col min="13" max="15" width="5.875" style="1" customWidth="1"/>
    <col min="16" max="16" width="9.375" style="1" customWidth="1"/>
    <col min="17" max="23" width="7.625" style="1" customWidth="1"/>
    <col min="24" max="24" width="1.5" style="2" customWidth="1"/>
    <col min="25" max="25" width="7" style="2" hidden="1" customWidth="1"/>
    <col min="26" max="16384" width="9" style="2"/>
  </cols>
  <sheetData>
    <row r="1" spans="2:25" ht="9" customHeight="1" x14ac:dyDescent="0.15"/>
    <row r="2" spans="2:25" s="1" customFormat="1" ht="22.5" customHeight="1" x14ac:dyDescent="0.15">
      <c r="B2" s="451" t="s">
        <v>580</v>
      </c>
      <c r="C2" s="451"/>
      <c r="D2" s="451"/>
      <c r="E2" s="451"/>
      <c r="F2" s="451"/>
      <c r="G2" s="451"/>
      <c r="H2" s="451"/>
      <c r="I2" s="451"/>
      <c r="J2" s="451"/>
      <c r="K2" s="451"/>
      <c r="L2" s="451"/>
      <c r="M2" s="451"/>
      <c r="N2" s="451"/>
      <c r="O2" s="451"/>
      <c r="P2" s="451"/>
      <c r="Q2" s="451"/>
      <c r="R2" s="451"/>
      <c r="S2" s="451"/>
      <c r="T2" s="451"/>
      <c r="U2" s="451"/>
      <c r="V2" s="451"/>
      <c r="W2" s="451"/>
      <c r="Y2" s="204" t="s">
        <v>570</v>
      </c>
    </row>
    <row r="3" spans="2:25" s="1" customFormat="1" ht="20.100000000000001" customHeight="1" x14ac:dyDescent="0.15">
      <c r="B3" s="205" t="s">
        <v>27</v>
      </c>
      <c r="C3" s="205"/>
      <c r="D3" s="667" t="s">
        <v>616</v>
      </c>
      <c r="E3" s="667"/>
      <c r="F3" s="667"/>
      <c r="G3" s="667"/>
      <c r="H3" s="455" t="s">
        <v>28</v>
      </c>
      <c r="I3" s="455"/>
      <c r="J3" s="668" t="s">
        <v>620</v>
      </c>
      <c r="K3" s="668"/>
      <c r="L3" s="668"/>
      <c r="M3" s="280" t="s">
        <v>258</v>
      </c>
      <c r="N3" s="280"/>
      <c r="O3" s="280"/>
      <c r="P3" s="613" t="s">
        <v>624</v>
      </c>
      <c r="Q3" s="613"/>
      <c r="R3" s="613"/>
      <c r="S3" s="253" t="s">
        <v>222</v>
      </c>
      <c r="T3" s="255"/>
      <c r="U3" s="669">
        <v>44650</v>
      </c>
      <c r="V3" s="670"/>
      <c r="W3" s="671"/>
      <c r="Y3" s="204" t="s">
        <v>568</v>
      </c>
    </row>
    <row r="4" spans="2:25" s="1" customFormat="1" ht="20.100000000000001" customHeight="1" x14ac:dyDescent="0.15">
      <c r="B4" s="206" t="s">
        <v>0</v>
      </c>
      <c r="C4" s="206"/>
      <c r="D4" s="675" t="s">
        <v>618</v>
      </c>
      <c r="E4" s="675"/>
      <c r="F4" s="675"/>
      <c r="G4" s="675"/>
      <c r="H4" s="466" t="s">
        <v>1</v>
      </c>
      <c r="I4" s="466"/>
      <c r="J4" s="668" t="s">
        <v>622</v>
      </c>
      <c r="K4" s="668"/>
      <c r="L4" s="668"/>
      <c r="M4" s="280" t="s">
        <v>259</v>
      </c>
      <c r="N4" s="280"/>
      <c r="O4" s="280"/>
      <c r="P4" s="613" t="s">
        <v>629</v>
      </c>
      <c r="Q4" s="613"/>
      <c r="R4" s="613"/>
      <c r="S4" s="530"/>
      <c r="T4" s="531"/>
      <c r="U4" s="672"/>
      <c r="V4" s="673"/>
      <c r="W4" s="674"/>
      <c r="Y4" s="204" t="s">
        <v>54</v>
      </c>
    </row>
    <row r="5" spans="2:25" s="1" customFormat="1" ht="20.100000000000001" customHeight="1" x14ac:dyDescent="0.15">
      <c r="B5" s="509" t="s">
        <v>581</v>
      </c>
      <c r="C5" s="512" t="s">
        <v>582</v>
      </c>
      <c r="D5" s="644"/>
      <c r="E5" s="645"/>
      <c r="F5" s="648"/>
      <c r="G5" s="649"/>
      <c r="H5" s="649"/>
      <c r="I5" s="649"/>
      <c r="J5" s="649"/>
      <c r="K5" s="649"/>
      <c r="L5" s="649"/>
      <c r="M5" s="445" t="s">
        <v>581</v>
      </c>
      <c r="N5" s="511" t="s">
        <v>582</v>
      </c>
      <c r="O5" s="644"/>
      <c r="P5" s="645"/>
      <c r="Q5" s="664"/>
      <c r="R5" s="665"/>
      <c r="S5" s="665"/>
      <c r="T5" s="665"/>
      <c r="U5" s="665"/>
      <c r="V5" s="665"/>
      <c r="W5" s="666"/>
      <c r="Y5" s="204" t="s">
        <v>55</v>
      </c>
    </row>
    <row r="6" spans="2:25" s="1" customFormat="1" ht="20.100000000000001" customHeight="1" x14ac:dyDescent="0.15">
      <c r="B6" s="509"/>
      <c r="C6" s="275"/>
      <c r="D6" s="646"/>
      <c r="E6" s="647"/>
      <c r="F6" s="648"/>
      <c r="G6" s="649"/>
      <c r="H6" s="649"/>
      <c r="I6" s="649"/>
      <c r="J6" s="649"/>
      <c r="K6" s="649"/>
      <c r="L6" s="649"/>
      <c r="M6" s="509"/>
      <c r="N6" s="275"/>
      <c r="O6" s="646"/>
      <c r="P6" s="647"/>
      <c r="Q6" s="648"/>
      <c r="R6" s="649"/>
      <c r="S6" s="649"/>
      <c r="T6" s="649"/>
      <c r="U6" s="649"/>
      <c r="V6" s="649"/>
      <c r="W6" s="654"/>
      <c r="Y6" s="1" t="s">
        <v>526</v>
      </c>
    </row>
    <row r="7" spans="2:25" s="1" customFormat="1" ht="20.100000000000001" customHeight="1" x14ac:dyDescent="0.15">
      <c r="B7" s="509"/>
      <c r="C7" s="511" t="s">
        <v>2</v>
      </c>
      <c r="D7" s="656"/>
      <c r="E7" s="657"/>
      <c r="F7" s="648"/>
      <c r="G7" s="649"/>
      <c r="H7" s="649"/>
      <c r="I7" s="649"/>
      <c r="J7" s="649"/>
      <c r="K7" s="649"/>
      <c r="L7" s="649"/>
      <c r="M7" s="509"/>
      <c r="N7" s="511" t="s">
        <v>2</v>
      </c>
      <c r="O7" s="656"/>
      <c r="P7" s="657"/>
      <c r="Q7" s="648"/>
      <c r="R7" s="649"/>
      <c r="S7" s="649"/>
      <c r="T7" s="649"/>
      <c r="U7" s="649"/>
      <c r="V7" s="649"/>
      <c r="W7" s="654"/>
    </row>
    <row r="8" spans="2:25" s="1" customFormat="1" ht="20.100000000000001" customHeight="1" x14ac:dyDescent="0.15">
      <c r="B8" s="448"/>
      <c r="C8" s="275"/>
      <c r="D8" s="658"/>
      <c r="E8" s="659"/>
      <c r="F8" s="648"/>
      <c r="G8" s="649"/>
      <c r="H8" s="649"/>
      <c r="I8" s="649"/>
      <c r="J8" s="649"/>
      <c r="K8" s="649"/>
      <c r="L8" s="649"/>
      <c r="M8" s="448"/>
      <c r="N8" s="275"/>
      <c r="O8" s="658"/>
      <c r="P8" s="659"/>
      <c r="Q8" s="648"/>
      <c r="R8" s="649"/>
      <c r="S8" s="649"/>
      <c r="T8" s="649"/>
      <c r="U8" s="649"/>
      <c r="V8" s="649"/>
      <c r="W8" s="654"/>
    </row>
    <row r="9" spans="2:25" s="1" customFormat="1" ht="17.100000000000001" customHeight="1" x14ac:dyDescent="0.15">
      <c r="B9" s="520" t="s">
        <v>583</v>
      </c>
      <c r="C9" s="520" t="s">
        <v>3</v>
      </c>
      <c r="D9" s="660"/>
      <c r="E9" s="661"/>
      <c r="F9" s="648"/>
      <c r="G9" s="649"/>
      <c r="H9" s="649"/>
      <c r="I9" s="649"/>
      <c r="J9" s="649"/>
      <c r="K9" s="649"/>
      <c r="L9" s="649"/>
      <c r="M9" s="520" t="s">
        <v>583</v>
      </c>
      <c r="N9" s="520" t="s">
        <v>3</v>
      </c>
      <c r="O9" s="660"/>
      <c r="P9" s="661"/>
      <c r="Q9" s="648"/>
      <c r="R9" s="649"/>
      <c r="S9" s="649"/>
      <c r="T9" s="649"/>
      <c r="U9" s="649"/>
      <c r="V9" s="649"/>
      <c r="W9" s="654"/>
    </row>
    <row r="10" spans="2:25" s="1" customFormat="1" ht="17.100000000000001" customHeight="1" x14ac:dyDescent="0.15">
      <c r="B10" s="520"/>
      <c r="C10" s="520"/>
      <c r="D10" s="662"/>
      <c r="E10" s="663"/>
      <c r="F10" s="648"/>
      <c r="G10" s="649"/>
      <c r="H10" s="649"/>
      <c r="I10" s="649"/>
      <c r="J10" s="649"/>
      <c r="K10" s="649"/>
      <c r="L10" s="649"/>
      <c r="M10" s="520"/>
      <c r="N10" s="520"/>
      <c r="O10" s="662"/>
      <c r="P10" s="663"/>
      <c r="Q10" s="648"/>
      <c r="R10" s="649"/>
      <c r="S10" s="649"/>
      <c r="T10" s="649"/>
      <c r="U10" s="649"/>
      <c r="V10" s="649"/>
      <c r="W10" s="654"/>
    </row>
    <row r="11" spans="2:25" s="1" customFormat="1" ht="17.100000000000001" customHeight="1" x14ac:dyDescent="0.15">
      <c r="B11" s="520"/>
      <c r="C11" s="520" t="s">
        <v>4</v>
      </c>
      <c r="D11" s="660"/>
      <c r="E11" s="661"/>
      <c r="F11" s="648"/>
      <c r="G11" s="649"/>
      <c r="H11" s="649"/>
      <c r="I11" s="649"/>
      <c r="J11" s="649"/>
      <c r="K11" s="649"/>
      <c r="L11" s="649"/>
      <c r="M11" s="520"/>
      <c r="N11" s="520" t="s">
        <v>4</v>
      </c>
      <c r="O11" s="660"/>
      <c r="P11" s="661"/>
      <c r="Q11" s="648"/>
      <c r="R11" s="649"/>
      <c r="S11" s="649"/>
      <c r="T11" s="649"/>
      <c r="U11" s="649"/>
      <c r="V11" s="649"/>
      <c r="W11" s="654"/>
    </row>
    <row r="12" spans="2:25" s="1" customFormat="1" ht="17.100000000000001" customHeight="1" x14ac:dyDescent="0.15">
      <c r="B12" s="520"/>
      <c r="C12" s="520"/>
      <c r="D12" s="662"/>
      <c r="E12" s="663"/>
      <c r="F12" s="648"/>
      <c r="G12" s="649"/>
      <c r="H12" s="649"/>
      <c r="I12" s="649"/>
      <c r="J12" s="649"/>
      <c r="K12" s="649"/>
      <c r="L12" s="649"/>
      <c r="M12" s="520"/>
      <c r="N12" s="520"/>
      <c r="O12" s="662"/>
      <c r="P12" s="663"/>
      <c r="Q12" s="648"/>
      <c r="R12" s="649"/>
      <c r="S12" s="649"/>
      <c r="T12" s="649"/>
      <c r="U12" s="649"/>
      <c r="V12" s="649"/>
      <c r="W12" s="654"/>
    </row>
    <row r="13" spans="2:25" s="1" customFormat="1" ht="17.100000000000001" customHeight="1" x14ac:dyDescent="0.15">
      <c r="B13" s="268" t="s">
        <v>5</v>
      </c>
      <c r="C13" s="270"/>
      <c r="D13" s="640"/>
      <c r="E13" s="641"/>
      <c r="F13" s="648"/>
      <c r="G13" s="649"/>
      <c r="H13" s="649"/>
      <c r="I13" s="649"/>
      <c r="J13" s="649"/>
      <c r="K13" s="649"/>
      <c r="L13" s="649"/>
      <c r="M13" s="268" t="s">
        <v>5</v>
      </c>
      <c r="N13" s="270"/>
      <c r="O13" s="640"/>
      <c r="P13" s="641"/>
      <c r="Q13" s="648"/>
      <c r="R13" s="649"/>
      <c r="S13" s="649"/>
      <c r="T13" s="649"/>
      <c r="U13" s="649"/>
      <c r="V13" s="649"/>
      <c r="W13" s="654"/>
    </row>
    <row r="14" spans="2:25" s="1" customFormat="1" ht="17.100000000000001" customHeight="1" x14ac:dyDescent="0.15">
      <c r="B14" s="268" t="s">
        <v>6</v>
      </c>
      <c r="C14" s="270"/>
      <c r="D14" s="640"/>
      <c r="E14" s="641"/>
      <c r="F14" s="648"/>
      <c r="G14" s="649"/>
      <c r="H14" s="649"/>
      <c r="I14" s="649"/>
      <c r="J14" s="649"/>
      <c r="K14" s="649"/>
      <c r="L14" s="649"/>
      <c r="M14" s="268" t="s">
        <v>6</v>
      </c>
      <c r="N14" s="270"/>
      <c r="O14" s="640"/>
      <c r="P14" s="641"/>
      <c r="Q14" s="648"/>
      <c r="R14" s="649"/>
      <c r="S14" s="649"/>
      <c r="T14" s="649"/>
      <c r="U14" s="649"/>
      <c r="V14" s="649"/>
      <c r="W14" s="654"/>
    </row>
    <row r="15" spans="2:25" s="1" customFormat="1" ht="17.100000000000001" customHeight="1" x14ac:dyDescent="0.15">
      <c r="B15" s="253" t="s">
        <v>29</v>
      </c>
      <c r="C15" s="642" t="s">
        <v>270</v>
      </c>
      <c r="D15" s="643"/>
      <c r="E15" s="229"/>
      <c r="F15" s="648"/>
      <c r="G15" s="649"/>
      <c r="H15" s="649"/>
      <c r="I15" s="649"/>
      <c r="J15" s="649"/>
      <c r="K15" s="649"/>
      <c r="L15" s="649"/>
      <c r="M15" s="253" t="s">
        <v>29</v>
      </c>
      <c r="N15" s="642" t="s">
        <v>270</v>
      </c>
      <c r="O15" s="643"/>
      <c r="P15" s="229"/>
      <c r="Q15" s="648"/>
      <c r="R15" s="649"/>
      <c r="S15" s="649"/>
      <c r="T15" s="649"/>
      <c r="U15" s="649"/>
      <c r="V15" s="649"/>
      <c r="W15" s="654"/>
    </row>
    <row r="16" spans="2:25" s="1" customFormat="1" ht="17.100000000000001" customHeight="1" x14ac:dyDescent="0.15">
      <c r="B16" s="256"/>
      <c r="C16" s="642" t="s">
        <v>271</v>
      </c>
      <c r="D16" s="643"/>
      <c r="E16" s="214"/>
      <c r="F16" s="650"/>
      <c r="G16" s="651"/>
      <c r="H16" s="651"/>
      <c r="I16" s="651"/>
      <c r="J16" s="651"/>
      <c r="K16" s="651"/>
      <c r="L16" s="651"/>
      <c r="M16" s="256"/>
      <c r="N16" s="642" t="s">
        <v>271</v>
      </c>
      <c r="O16" s="643"/>
      <c r="P16" s="214"/>
      <c r="Q16" s="650"/>
      <c r="R16" s="651"/>
      <c r="S16" s="651"/>
      <c r="T16" s="651"/>
      <c r="U16" s="651"/>
      <c r="V16" s="651"/>
      <c r="W16" s="655"/>
    </row>
    <row r="17" spans="2:23" s="1" customFormat="1" ht="17.100000000000001" customHeight="1" x14ac:dyDescent="0.15">
      <c r="B17" s="268" t="s">
        <v>7</v>
      </c>
      <c r="C17" s="269"/>
      <c r="D17" s="270"/>
      <c r="E17" s="245"/>
      <c r="F17" s="637"/>
      <c r="G17" s="637"/>
      <c r="H17" s="637"/>
      <c r="I17" s="637"/>
      <c r="J17" s="637"/>
      <c r="K17" s="637"/>
      <c r="L17" s="638"/>
      <c r="M17" s="268" t="s">
        <v>7</v>
      </c>
      <c r="N17" s="269"/>
      <c r="O17" s="270"/>
      <c r="P17" s="245"/>
      <c r="Q17" s="637"/>
      <c r="R17" s="637"/>
      <c r="S17" s="637"/>
      <c r="T17" s="637"/>
      <c r="U17" s="637"/>
      <c r="V17" s="637"/>
      <c r="W17" s="638"/>
    </row>
    <row r="18" spans="2:23" s="1" customFormat="1" ht="17.100000000000001" customHeight="1" x14ac:dyDescent="0.15">
      <c r="B18" s="268" t="s">
        <v>46</v>
      </c>
      <c r="C18" s="269"/>
      <c r="D18" s="270"/>
      <c r="E18" s="633"/>
      <c r="F18" s="634"/>
      <c r="G18" s="634"/>
      <c r="H18" s="634"/>
      <c r="I18" s="634"/>
      <c r="J18" s="634"/>
      <c r="K18" s="634"/>
      <c r="L18" s="639"/>
      <c r="M18" s="268" t="s">
        <v>46</v>
      </c>
      <c r="N18" s="269"/>
      <c r="O18" s="270"/>
      <c r="P18" s="633"/>
      <c r="Q18" s="634"/>
      <c r="R18" s="634"/>
      <c r="S18" s="634"/>
      <c r="T18" s="634"/>
      <c r="U18" s="634"/>
      <c r="V18" s="634"/>
      <c r="W18" s="639"/>
    </row>
    <row r="19" spans="2:23" s="1" customFormat="1" ht="17.100000000000001" customHeight="1" x14ac:dyDescent="0.15">
      <c r="B19" s="268" t="s">
        <v>273</v>
      </c>
      <c r="C19" s="269"/>
      <c r="D19" s="270"/>
      <c r="E19" s="633"/>
      <c r="F19" s="634"/>
      <c r="G19" s="634"/>
      <c r="H19" s="635"/>
      <c r="I19" s="635"/>
      <c r="J19" s="635"/>
      <c r="K19" s="635"/>
      <c r="L19" s="636"/>
      <c r="M19" s="268" t="s">
        <v>273</v>
      </c>
      <c r="N19" s="269"/>
      <c r="O19" s="270"/>
      <c r="P19" s="633"/>
      <c r="Q19" s="634"/>
      <c r="R19" s="634"/>
      <c r="S19" s="635"/>
      <c r="T19" s="635"/>
      <c r="U19" s="635"/>
      <c r="V19" s="635"/>
      <c r="W19" s="636"/>
    </row>
    <row r="20" spans="2:23" s="1" customFormat="1" ht="17.100000000000001" customHeight="1" x14ac:dyDescent="0.15">
      <c r="B20" s="268" t="s">
        <v>292</v>
      </c>
      <c r="C20" s="269"/>
      <c r="D20" s="270"/>
      <c r="E20" s="633"/>
      <c r="F20" s="634"/>
      <c r="G20" s="634"/>
      <c r="H20" s="625" t="s">
        <v>8</v>
      </c>
      <c r="I20" s="626"/>
      <c r="J20" s="627"/>
      <c r="K20" s="628"/>
      <c r="L20" s="629"/>
      <c r="M20" s="268" t="s">
        <v>292</v>
      </c>
      <c r="N20" s="269"/>
      <c r="O20" s="270"/>
      <c r="P20" s="633"/>
      <c r="Q20" s="634"/>
      <c r="R20" s="634"/>
      <c r="S20" s="625" t="s">
        <v>8</v>
      </c>
      <c r="T20" s="626"/>
      <c r="U20" s="627"/>
      <c r="V20" s="628"/>
      <c r="W20" s="629"/>
    </row>
    <row r="21" spans="2:23" s="1" customFormat="1" ht="17.100000000000001" customHeight="1" x14ac:dyDescent="0.15">
      <c r="B21" s="268" t="s">
        <v>584</v>
      </c>
      <c r="C21" s="269"/>
      <c r="D21" s="630"/>
      <c r="E21" s="631"/>
      <c r="F21" s="631"/>
      <c r="G21" s="631"/>
      <c r="H21" s="631"/>
      <c r="I21" s="631"/>
      <c r="J21" s="631"/>
      <c r="K21" s="631"/>
      <c r="L21" s="632"/>
      <c r="M21" s="652" t="s">
        <v>584</v>
      </c>
      <c r="N21" s="653"/>
      <c r="O21" s="630"/>
      <c r="P21" s="631"/>
      <c r="Q21" s="631"/>
      <c r="R21" s="631"/>
      <c r="S21" s="631"/>
      <c r="T21" s="631"/>
      <c r="U21" s="631"/>
      <c r="V21" s="631"/>
      <c r="W21" s="632"/>
    </row>
    <row r="22" spans="2:23" s="1" customFormat="1" ht="20.100000000000001" customHeight="1" x14ac:dyDescent="0.15">
      <c r="B22" s="509" t="s">
        <v>581</v>
      </c>
      <c r="C22" s="512" t="s">
        <v>582</v>
      </c>
      <c r="D22" s="644"/>
      <c r="E22" s="645"/>
      <c r="F22" s="648"/>
      <c r="G22" s="649"/>
      <c r="H22" s="649"/>
      <c r="I22" s="649"/>
      <c r="J22" s="649"/>
      <c r="K22" s="649"/>
      <c r="L22" s="649"/>
      <c r="M22" s="509" t="s">
        <v>581</v>
      </c>
      <c r="N22" s="512" t="s">
        <v>582</v>
      </c>
      <c r="O22" s="644"/>
      <c r="P22" s="645"/>
      <c r="Q22" s="648"/>
      <c r="R22" s="649"/>
      <c r="S22" s="649"/>
      <c r="T22" s="649"/>
      <c r="U22" s="649"/>
      <c r="V22" s="649"/>
      <c r="W22" s="654"/>
    </row>
    <row r="23" spans="2:23" s="1" customFormat="1" ht="20.100000000000001" customHeight="1" x14ac:dyDescent="0.15">
      <c r="B23" s="509"/>
      <c r="C23" s="275"/>
      <c r="D23" s="646"/>
      <c r="E23" s="647"/>
      <c r="F23" s="648"/>
      <c r="G23" s="649"/>
      <c r="H23" s="649"/>
      <c r="I23" s="649"/>
      <c r="J23" s="649"/>
      <c r="K23" s="649"/>
      <c r="L23" s="649"/>
      <c r="M23" s="509"/>
      <c r="N23" s="275"/>
      <c r="O23" s="646"/>
      <c r="P23" s="647"/>
      <c r="Q23" s="648"/>
      <c r="R23" s="649"/>
      <c r="S23" s="649"/>
      <c r="T23" s="649"/>
      <c r="U23" s="649"/>
      <c r="V23" s="649"/>
      <c r="W23" s="654"/>
    </row>
    <row r="24" spans="2:23" s="1" customFormat="1" ht="20.100000000000001" customHeight="1" x14ac:dyDescent="0.15">
      <c r="B24" s="509"/>
      <c r="C24" s="511" t="s">
        <v>2</v>
      </c>
      <c r="D24" s="656"/>
      <c r="E24" s="657"/>
      <c r="F24" s="648"/>
      <c r="G24" s="649"/>
      <c r="H24" s="649"/>
      <c r="I24" s="649"/>
      <c r="J24" s="649"/>
      <c r="K24" s="649"/>
      <c r="L24" s="649"/>
      <c r="M24" s="509"/>
      <c r="N24" s="511" t="s">
        <v>2</v>
      </c>
      <c r="O24" s="656"/>
      <c r="P24" s="657"/>
      <c r="Q24" s="648"/>
      <c r="R24" s="649"/>
      <c r="S24" s="649"/>
      <c r="T24" s="649"/>
      <c r="U24" s="649"/>
      <c r="V24" s="649"/>
      <c r="W24" s="654"/>
    </row>
    <row r="25" spans="2:23" s="1" customFormat="1" ht="20.100000000000001" customHeight="1" x14ac:dyDescent="0.15">
      <c r="B25" s="448"/>
      <c r="C25" s="275"/>
      <c r="D25" s="658"/>
      <c r="E25" s="659"/>
      <c r="F25" s="648"/>
      <c r="G25" s="649"/>
      <c r="H25" s="649"/>
      <c r="I25" s="649"/>
      <c r="J25" s="649"/>
      <c r="K25" s="649"/>
      <c r="L25" s="649"/>
      <c r="M25" s="448"/>
      <c r="N25" s="275"/>
      <c r="O25" s="658"/>
      <c r="P25" s="659"/>
      <c r="Q25" s="648"/>
      <c r="R25" s="649"/>
      <c r="S25" s="649"/>
      <c r="T25" s="649"/>
      <c r="U25" s="649"/>
      <c r="V25" s="649"/>
      <c r="W25" s="654"/>
    </row>
    <row r="26" spans="2:23" s="1" customFormat="1" ht="17.100000000000001" customHeight="1" x14ac:dyDescent="0.15">
      <c r="B26" s="520" t="s">
        <v>583</v>
      </c>
      <c r="C26" s="520" t="s">
        <v>3</v>
      </c>
      <c r="D26" s="660"/>
      <c r="E26" s="661"/>
      <c r="F26" s="648"/>
      <c r="G26" s="649"/>
      <c r="H26" s="649"/>
      <c r="I26" s="649"/>
      <c r="J26" s="649"/>
      <c r="K26" s="649"/>
      <c r="L26" s="649"/>
      <c r="M26" s="520" t="s">
        <v>583</v>
      </c>
      <c r="N26" s="520" t="s">
        <v>3</v>
      </c>
      <c r="O26" s="660"/>
      <c r="P26" s="661"/>
      <c r="Q26" s="648"/>
      <c r="R26" s="649"/>
      <c r="S26" s="649"/>
      <c r="T26" s="649"/>
      <c r="U26" s="649"/>
      <c r="V26" s="649"/>
      <c r="W26" s="654"/>
    </row>
    <row r="27" spans="2:23" s="1" customFormat="1" ht="17.100000000000001" customHeight="1" x14ac:dyDescent="0.15">
      <c r="B27" s="520"/>
      <c r="C27" s="520"/>
      <c r="D27" s="662"/>
      <c r="E27" s="663"/>
      <c r="F27" s="648"/>
      <c r="G27" s="649"/>
      <c r="H27" s="649"/>
      <c r="I27" s="649"/>
      <c r="J27" s="649"/>
      <c r="K27" s="649"/>
      <c r="L27" s="649"/>
      <c r="M27" s="520"/>
      <c r="N27" s="520"/>
      <c r="O27" s="662"/>
      <c r="P27" s="663"/>
      <c r="Q27" s="648"/>
      <c r="R27" s="649"/>
      <c r="S27" s="649"/>
      <c r="T27" s="649"/>
      <c r="U27" s="649"/>
      <c r="V27" s="649"/>
      <c r="W27" s="654"/>
    </row>
    <row r="28" spans="2:23" s="1" customFormat="1" ht="17.100000000000001" customHeight="1" x14ac:dyDescent="0.15">
      <c r="B28" s="520"/>
      <c r="C28" s="520" t="s">
        <v>4</v>
      </c>
      <c r="D28" s="660"/>
      <c r="E28" s="661"/>
      <c r="F28" s="648"/>
      <c r="G28" s="649"/>
      <c r="H28" s="649"/>
      <c r="I28" s="649"/>
      <c r="J28" s="649"/>
      <c r="K28" s="649"/>
      <c r="L28" s="649"/>
      <c r="M28" s="520"/>
      <c r="N28" s="520" t="s">
        <v>4</v>
      </c>
      <c r="O28" s="660"/>
      <c r="P28" s="661"/>
      <c r="Q28" s="648"/>
      <c r="R28" s="649"/>
      <c r="S28" s="649"/>
      <c r="T28" s="649"/>
      <c r="U28" s="649"/>
      <c r="V28" s="649"/>
      <c r="W28" s="654"/>
    </row>
    <row r="29" spans="2:23" s="1" customFormat="1" ht="17.100000000000001" customHeight="1" x14ac:dyDescent="0.15">
      <c r="B29" s="520"/>
      <c r="C29" s="520"/>
      <c r="D29" s="662"/>
      <c r="E29" s="663"/>
      <c r="F29" s="648"/>
      <c r="G29" s="649"/>
      <c r="H29" s="649"/>
      <c r="I29" s="649"/>
      <c r="J29" s="649"/>
      <c r="K29" s="649"/>
      <c r="L29" s="649"/>
      <c r="M29" s="520"/>
      <c r="N29" s="520"/>
      <c r="O29" s="662"/>
      <c r="P29" s="663"/>
      <c r="Q29" s="648"/>
      <c r="R29" s="649"/>
      <c r="S29" s="649"/>
      <c r="T29" s="649"/>
      <c r="U29" s="649"/>
      <c r="V29" s="649"/>
      <c r="W29" s="654"/>
    </row>
    <row r="30" spans="2:23" s="1" customFormat="1" ht="17.100000000000001" customHeight="1" x14ac:dyDescent="0.15">
      <c r="B30" s="268" t="s">
        <v>5</v>
      </c>
      <c r="C30" s="270"/>
      <c r="D30" s="640"/>
      <c r="E30" s="641"/>
      <c r="F30" s="648"/>
      <c r="G30" s="649"/>
      <c r="H30" s="649"/>
      <c r="I30" s="649"/>
      <c r="J30" s="649"/>
      <c r="K30" s="649"/>
      <c r="L30" s="649"/>
      <c r="M30" s="268" t="s">
        <v>5</v>
      </c>
      <c r="N30" s="270"/>
      <c r="O30" s="640"/>
      <c r="P30" s="641"/>
      <c r="Q30" s="648"/>
      <c r="R30" s="649"/>
      <c r="S30" s="649"/>
      <c r="T30" s="649"/>
      <c r="U30" s="649"/>
      <c r="V30" s="649"/>
      <c r="W30" s="654"/>
    </row>
    <row r="31" spans="2:23" s="1" customFormat="1" ht="17.100000000000001" customHeight="1" x14ac:dyDescent="0.15">
      <c r="B31" s="268" t="s">
        <v>6</v>
      </c>
      <c r="C31" s="270"/>
      <c r="D31" s="640"/>
      <c r="E31" s="641"/>
      <c r="F31" s="648"/>
      <c r="G31" s="649"/>
      <c r="H31" s="649"/>
      <c r="I31" s="649"/>
      <c r="J31" s="649"/>
      <c r="K31" s="649"/>
      <c r="L31" s="649"/>
      <c r="M31" s="268" t="s">
        <v>6</v>
      </c>
      <c r="N31" s="270"/>
      <c r="O31" s="640"/>
      <c r="P31" s="641"/>
      <c r="Q31" s="648"/>
      <c r="R31" s="649"/>
      <c r="S31" s="649"/>
      <c r="T31" s="649"/>
      <c r="U31" s="649"/>
      <c r="V31" s="649"/>
      <c r="W31" s="654"/>
    </row>
    <row r="32" spans="2:23" s="1" customFormat="1" ht="17.100000000000001" customHeight="1" x14ac:dyDescent="0.15">
      <c r="B32" s="253" t="s">
        <v>29</v>
      </c>
      <c r="C32" s="642" t="s">
        <v>270</v>
      </c>
      <c r="D32" s="643"/>
      <c r="E32" s="229"/>
      <c r="F32" s="648"/>
      <c r="G32" s="649"/>
      <c r="H32" s="649"/>
      <c r="I32" s="649"/>
      <c r="J32" s="649"/>
      <c r="K32" s="649"/>
      <c r="L32" s="649"/>
      <c r="M32" s="253" t="s">
        <v>29</v>
      </c>
      <c r="N32" s="642" t="s">
        <v>270</v>
      </c>
      <c r="O32" s="643"/>
      <c r="P32" s="214"/>
      <c r="Q32" s="648"/>
      <c r="R32" s="649"/>
      <c r="S32" s="649"/>
      <c r="T32" s="649"/>
      <c r="U32" s="649"/>
      <c r="V32" s="649"/>
      <c r="W32" s="654"/>
    </row>
    <row r="33" spans="2:23" s="1" customFormat="1" ht="17.100000000000001" customHeight="1" x14ac:dyDescent="0.15">
      <c r="B33" s="256"/>
      <c r="C33" s="642" t="s">
        <v>271</v>
      </c>
      <c r="D33" s="643"/>
      <c r="E33" s="214"/>
      <c r="F33" s="650"/>
      <c r="G33" s="651"/>
      <c r="H33" s="651"/>
      <c r="I33" s="651"/>
      <c r="J33" s="651"/>
      <c r="K33" s="651"/>
      <c r="L33" s="651"/>
      <c r="M33" s="256"/>
      <c r="N33" s="642" t="s">
        <v>271</v>
      </c>
      <c r="O33" s="643"/>
      <c r="P33" s="230"/>
      <c r="Q33" s="650"/>
      <c r="R33" s="651"/>
      <c r="S33" s="651"/>
      <c r="T33" s="651"/>
      <c r="U33" s="651"/>
      <c r="V33" s="651"/>
      <c r="W33" s="655"/>
    </row>
    <row r="34" spans="2:23" s="1" customFormat="1" ht="17.100000000000001" customHeight="1" x14ac:dyDescent="0.15">
      <c r="B34" s="268" t="s">
        <v>7</v>
      </c>
      <c r="C34" s="269"/>
      <c r="D34" s="270"/>
      <c r="E34" s="245"/>
      <c r="F34" s="637"/>
      <c r="G34" s="637"/>
      <c r="H34" s="637"/>
      <c r="I34" s="637"/>
      <c r="J34" s="637"/>
      <c r="K34" s="637"/>
      <c r="L34" s="638"/>
      <c r="M34" s="268" t="s">
        <v>7</v>
      </c>
      <c r="N34" s="269"/>
      <c r="O34" s="270"/>
      <c r="P34" s="245"/>
      <c r="Q34" s="637"/>
      <c r="R34" s="637"/>
      <c r="S34" s="637"/>
      <c r="T34" s="637"/>
      <c r="U34" s="637"/>
      <c r="V34" s="637"/>
      <c r="W34" s="638"/>
    </row>
    <row r="35" spans="2:23" s="1" customFormat="1" ht="17.100000000000001" customHeight="1" x14ac:dyDescent="0.15">
      <c r="B35" s="268" t="s">
        <v>46</v>
      </c>
      <c r="C35" s="269"/>
      <c r="D35" s="270"/>
      <c r="E35" s="633"/>
      <c r="F35" s="634"/>
      <c r="G35" s="634"/>
      <c r="H35" s="634"/>
      <c r="I35" s="634"/>
      <c r="J35" s="634"/>
      <c r="K35" s="634"/>
      <c r="L35" s="639"/>
      <c r="M35" s="268" t="s">
        <v>46</v>
      </c>
      <c r="N35" s="269"/>
      <c r="O35" s="270"/>
      <c r="P35" s="633"/>
      <c r="Q35" s="634"/>
      <c r="R35" s="634"/>
      <c r="S35" s="634"/>
      <c r="T35" s="634"/>
      <c r="U35" s="634"/>
      <c r="V35" s="634"/>
      <c r="W35" s="639"/>
    </row>
    <row r="36" spans="2:23" s="1" customFormat="1" ht="17.100000000000001" customHeight="1" x14ac:dyDescent="0.15">
      <c r="B36" s="268" t="s">
        <v>273</v>
      </c>
      <c r="C36" s="269"/>
      <c r="D36" s="270"/>
      <c r="E36" s="633"/>
      <c r="F36" s="634"/>
      <c r="G36" s="634"/>
      <c r="H36" s="635"/>
      <c r="I36" s="635"/>
      <c r="J36" s="635"/>
      <c r="K36" s="635"/>
      <c r="L36" s="636"/>
      <c r="M36" s="268" t="s">
        <v>273</v>
      </c>
      <c r="N36" s="269"/>
      <c r="O36" s="270"/>
      <c r="P36" s="633"/>
      <c r="Q36" s="634"/>
      <c r="R36" s="634"/>
      <c r="S36" s="635"/>
      <c r="T36" s="635"/>
      <c r="U36" s="635"/>
      <c r="V36" s="635"/>
      <c r="W36" s="636"/>
    </row>
    <row r="37" spans="2:23" s="1" customFormat="1" ht="17.100000000000001" customHeight="1" x14ac:dyDescent="0.15">
      <c r="B37" s="268" t="s">
        <v>292</v>
      </c>
      <c r="C37" s="269"/>
      <c r="D37" s="270"/>
      <c r="E37" s="633"/>
      <c r="F37" s="634"/>
      <c r="G37" s="634"/>
      <c r="H37" s="625" t="s">
        <v>8</v>
      </c>
      <c r="I37" s="626"/>
      <c r="J37" s="627"/>
      <c r="K37" s="628"/>
      <c r="L37" s="629"/>
      <c r="M37" s="268" t="s">
        <v>292</v>
      </c>
      <c r="N37" s="269"/>
      <c r="O37" s="270"/>
      <c r="P37" s="633"/>
      <c r="Q37" s="634"/>
      <c r="R37" s="634"/>
      <c r="S37" s="625" t="s">
        <v>8</v>
      </c>
      <c r="T37" s="626"/>
      <c r="U37" s="627"/>
      <c r="V37" s="628"/>
      <c r="W37" s="629"/>
    </row>
    <row r="38" spans="2:23" s="1" customFormat="1" ht="17.100000000000001" customHeight="1" x14ac:dyDescent="0.15">
      <c r="B38" s="256" t="s">
        <v>584</v>
      </c>
      <c r="C38" s="257"/>
      <c r="D38" s="630"/>
      <c r="E38" s="631"/>
      <c r="F38" s="631"/>
      <c r="G38" s="631"/>
      <c r="H38" s="631"/>
      <c r="I38" s="631"/>
      <c r="J38" s="631"/>
      <c r="K38" s="631"/>
      <c r="L38" s="632"/>
      <c r="M38" s="256" t="s">
        <v>584</v>
      </c>
      <c r="N38" s="257"/>
      <c r="O38" s="630"/>
      <c r="P38" s="631"/>
      <c r="Q38" s="631"/>
      <c r="R38" s="631"/>
      <c r="S38" s="631"/>
      <c r="T38" s="631"/>
      <c r="U38" s="631"/>
      <c r="V38" s="631"/>
      <c r="W38" s="632"/>
    </row>
    <row r="39" spans="2:23" ht="15" customHeight="1" x14ac:dyDescent="0.15">
      <c r="B39" s="3"/>
      <c r="C39" s="622" t="s">
        <v>585</v>
      </c>
      <c r="D39" s="623"/>
      <c r="E39" s="623"/>
      <c r="F39" s="623"/>
      <c r="G39" s="623"/>
      <c r="H39" s="623"/>
      <c r="I39" s="623"/>
      <c r="J39" s="623"/>
      <c r="K39" s="623"/>
      <c r="L39" s="623"/>
      <c r="M39" s="3"/>
      <c r="N39" s="3" t="s">
        <v>586</v>
      </c>
      <c r="O39" s="3"/>
      <c r="P39" s="3"/>
      <c r="Q39" s="3"/>
      <c r="R39" s="3"/>
      <c r="S39" s="3"/>
      <c r="T39" s="3"/>
      <c r="U39" s="3"/>
      <c r="V39" s="3"/>
      <c r="W39" s="3"/>
    </row>
    <row r="40" spans="2:23" ht="15" customHeight="1" x14ac:dyDescent="0.15">
      <c r="B40" s="3"/>
      <c r="C40" s="624"/>
      <c r="D40" s="624"/>
      <c r="E40" s="624"/>
      <c r="F40" s="624"/>
      <c r="G40" s="624"/>
      <c r="H40" s="624"/>
      <c r="I40" s="624"/>
      <c r="J40" s="624"/>
      <c r="K40" s="624"/>
      <c r="L40" s="624"/>
      <c r="M40" s="3"/>
      <c r="N40" s="3" t="s">
        <v>587</v>
      </c>
      <c r="O40" s="3"/>
      <c r="P40" s="3"/>
      <c r="Q40" s="3"/>
      <c r="R40" s="3"/>
      <c r="S40" s="3"/>
      <c r="T40" s="3"/>
      <c r="U40" s="3"/>
      <c r="V40" s="3"/>
      <c r="W40" s="3"/>
    </row>
    <row r="41" spans="2:23" ht="15" customHeight="1" x14ac:dyDescent="0.15">
      <c r="C41" s="3" t="s">
        <v>588</v>
      </c>
      <c r="N41" s="207" t="s">
        <v>527</v>
      </c>
      <c r="O41" s="207"/>
      <c r="P41" s="207"/>
      <c r="Q41" s="207"/>
      <c r="R41" s="207"/>
      <c r="S41" s="207"/>
      <c r="T41" s="207"/>
      <c r="U41" s="207"/>
      <c r="V41" s="207"/>
    </row>
    <row r="42" spans="2:23" ht="15" customHeight="1" x14ac:dyDescent="0.15">
      <c r="C42" s="3" t="s">
        <v>589</v>
      </c>
      <c r="N42" s="207" t="s">
        <v>590</v>
      </c>
      <c r="O42" s="207"/>
      <c r="P42" s="207"/>
      <c r="Q42" s="207"/>
      <c r="R42" s="207"/>
      <c r="S42" s="207"/>
      <c r="T42" s="207"/>
      <c r="U42" s="207"/>
      <c r="V42" s="207"/>
    </row>
    <row r="43" spans="2:23" x14ac:dyDescent="0.15">
      <c r="C43" s="207" t="s">
        <v>552</v>
      </c>
      <c r="N43" s="207" t="s">
        <v>454</v>
      </c>
      <c r="O43" s="207"/>
      <c r="P43" s="207"/>
      <c r="Q43" s="207"/>
      <c r="R43" s="207"/>
      <c r="S43" s="207"/>
      <c r="T43" s="207"/>
      <c r="U43" s="207"/>
      <c r="V43" s="207"/>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O14:P14 O31:P31 D31:E31 D14:E14" xr:uid="{E2E71605-39B8-40A1-8548-B09402A0DE79}">
      <formula1>INDIRECT(D13)</formula1>
    </dataValidation>
    <dataValidation type="list" allowBlank="1" showInputMessage="1" showErrorMessage="1" sqref="D28:E29 O28:P29 O11:P12 D11:E12" xr:uid="{0DD43C89-468A-4262-BFA4-6337C88E3FA7}">
      <formula1>INDIRECT(D9)</formula1>
    </dataValidation>
    <dataValidation type="list" allowBlank="1" showInputMessage="1" showErrorMessage="1" sqref="E32:E33 P15:P16 P32:P33 E15:E16" xr:uid="{35B2F521-A34E-428F-ACA2-98E56B84FE23}">
      <formula1>$Y$2:$Y$6</formula1>
    </dataValidation>
  </dataValidations>
  <printOptions horizontalCentered="1" verticalCentered="1"/>
  <pageMargins left="0.19685039370078741" right="0.19685039370078741" top="0.78740157480314965" bottom="0.39370078740157483" header="0.51181102362204722" footer="0.51181102362204722"/>
  <pageSetup paperSize="9" scale="76" orientation="landscape"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12872FB-4F6B-4C17-AC00-783C01936311}">
          <x14:formula1>
            <xm:f>'(参考)リスト'!$B$16:$B$20</xm:f>
          </x14:formula1>
          <xm:sqref>O26:P27 O9:P10 D26:E27 D9:E10</xm:sqref>
        </x14:dataValidation>
        <x14:dataValidation type="list" allowBlank="1" showInputMessage="1" showErrorMessage="1" xr:uid="{6CE99C13-7E6C-4C0C-9F07-E4D308A9A918}">
          <x14:formula1>
            <xm:f>'(参考)リスト'!$D$16:$D$18</xm:f>
          </x14:formula1>
          <xm:sqref>O30:P30 O13:P13 D30:E30 D13:E13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59"/>
  <sheetViews>
    <sheetView showGridLines="0" showZeros="0" view="pageBreakPreview" zoomScale="90" zoomScaleNormal="100" zoomScaleSheetLayoutView="90" workbookViewId="0">
      <selection sqref="A1:N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81" t="s">
        <v>329</v>
      </c>
      <c r="C2" s="70"/>
      <c r="D2" s="70"/>
      <c r="E2" s="70"/>
      <c r="F2" s="70"/>
      <c r="G2" s="70"/>
      <c r="H2" s="70"/>
      <c r="I2" s="70"/>
      <c r="J2" s="70"/>
      <c r="K2" s="70"/>
      <c r="L2" s="70"/>
      <c r="M2" s="70"/>
      <c r="N2" s="70"/>
      <c r="O2" s="70"/>
      <c r="P2" s="70"/>
      <c r="Q2" s="70"/>
      <c r="R2" s="70"/>
      <c r="S2" s="70"/>
      <c r="T2" s="70"/>
      <c r="U2" s="70"/>
      <c r="V2" s="70"/>
      <c r="W2" s="70"/>
      <c r="X2" s="70"/>
      <c r="Y2" s="70"/>
    </row>
    <row r="3" spans="2:25" ht="15" customHeight="1" x14ac:dyDescent="0.15">
      <c r="B3" s="692" t="s">
        <v>45</v>
      </c>
      <c r="C3" s="692"/>
      <c r="D3" s="692"/>
      <c r="E3" s="695" t="s">
        <v>616</v>
      </c>
      <c r="F3" s="695"/>
      <c r="G3" s="695"/>
      <c r="H3" s="695"/>
      <c r="I3" s="677" t="s">
        <v>40</v>
      </c>
      <c r="J3" s="678"/>
      <c r="K3" s="679"/>
      <c r="L3" s="630" t="s">
        <v>620</v>
      </c>
      <c r="M3" s="631"/>
      <c r="N3" s="632"/>
      <c r="O3" s="688" t="s">
        <v>258</v>
      </c>
      <c r="P3" s="688"/>
      <c r="Q3" s="688"/>
      <c r="R3" s="640" t="s">
        <v>624</v>
      </c>
      <c r="S3" s="680"/>
      <c r="T3" s="641"/>
      <c r="U3" s="696" t="s">
        <v>262</v>
      </c>
      <c r="V3" s="697"/>
      <c r="W3" s="689">
        <v>44650</v>
      </c>
      <c r="X3" s="690"/>
      <c r="Y3" s="691"/>
    </row>
    <row r="4" spans="2:25" ht="15" customHeight="1" x14ac:dyDescent="0.15">
      <c r="B4" s="693" t="s">
        <v>41</v>
      </c>
      <c r="C4" s="693"/>
      <c r="D4" s="693"/>
      <c r="E4" s="694" t="s">
        <v>618</v>
      </c>
      <c r="F4" s="694"/>
      <c r="G4" s="694"/>
      <c r="H4" s="694"/>
      <c r="I4" s="677" t="s">
        <v>44</v>
      </c>
      <c r="J4" s="678"/>
      <c r="K4" s="679"/>
      <c r="L4" s="630" t="s">
        <v>622</v>
      </c>
      <c r="M4" s="631"/>
      <c r="N4" s="632"/>
      <c r="O4" s="688" t="s">
        <v>259</v>
      </c>
      <c r="P4" s="688"/>
      <c r="Q4" s="688"/>
      <c r="R4" s="640" t="s">
        <v>629</v>
      </c>
      <c r="S4" s="680"/>
      <c r="T4" s="641"/>
      <c r="U4" s="698"/>
      <c r="V4" s="699"/>
      <c r="W4" s="579"/>
      <c r="X4" s="596"/>
      <c r="Y4" s="580"/>
    </row>
    <row r="5" spans="2:25" ht="15" customHeight="1" x14ac:dyDescent="0.15">
      <c r="B5" s="677" t="s">
        <v>237</v>
      </c>
      <c r="C5" s="678"/>
      <c r="D5" s="679"/>
      <c r="E5" s="231"/>
      <c r="F5" s="677" t="s">
        <v>236</v>
      </c>
      <c r="G5" s="678"/>
      <c r="H5" s="679"/>
      <c r="I5" s="232"/>
      <c r="J5" s="677" t="s">
        <v>237</v>
      </c>
      <c r="K5" s="678"/>
      <c r="L5" s="679"/>
      <c r="M5" s="231"/>
      <c r="N5" s="677" t="s">
        <v>236</v>
      </c>
      <c r="O5" s="678"/>
      <c r="P5" s="679"/>
      <c r="Q5" s="232"/>
      <c r="R5" s="677" t="s">
        <v>237</v>
      </c>
      <c r="S5" s="678"/>
      <c r="T5" s="679"/>
      <c r="U5" s="231"/>
      <c r="V5" s="677" t="s">
        <v>236</v>
      </c>
      <c r="W5" s="678"/>
      <c r="X5" s="679"/>
      <c r="Y5" s="232"/>
    </row>
    <row r="6" spans="2:25" ht="15" customHeight="1" x14ac:dyDescent="0.15">
      <c r="B6" s="677" t="s">
        <v>235</v>
      </c>
      <c r="C6" s="678"/>
      <c r="D6" s="233"/>
      <c r="E6" s="640"/>
      <c r="F6" s="641"/>
      <c r="G6" s="677" t="s">
        <v>234</v>
      </c>
      <c r="H6" s="679"/>
      <c r="I6" s="232"/>
      <c r="J6" s="677" t="s">
        <v>235</v>
      </c>
      <c r="K6" s="678"/>
      <c r="L6" s="233"/>
      <c r="M6" s="640"/>
      <c r="N6" s="641"/>
      <c r="O6" s="677" t="s">
        <v>234</v>
      </c>
      <c r="P6" s="679"/>
      <c r="Q6" s="232"/>
      <c r="R6" s="677" t="s">
        <v>235</v>
      </c>
      <c r="S6" s="678"/>
      <c r="T6" s="233"/>
      <c r="U6" s="640"/>
      <c r="V6" s="641"/>
      <c r="W6" s="677" t="s">
        <v>234</v>
      </c>
      <c r="X6" s="679"/>
      <c r="Y6" s="232"/>
    </row>
    <row r="7" spans="2:25" ht="15" customHeight="1" x14ac:dyDescent="0.15">
      <c r="B7" s="677" t="s">
        <v>233</v>
      </c>
      <c r="C7" s="678"/>
      <c r="D7" s="640"/>
      <c r="E7" s="680"/>
      <c r="F7" s="680"/>
      <c r="G7" s="680"/>
      <c r="H7" s="680"/>
      <c r="I7" s="641"/>
      <c r="J7" s="677" t="s">
        <v>233</v>
      </c>
      <c r="K7" s="678"/>
      <c r="L7" s="640"/>
      <c r="M7" s="680"/>
      <c r="N7" s="680"/>
      <c r="O7" s="680"/>
      <c r="P7" s="680"/>
      <c r="Q7" s="641"/>
      <c r="R7" s="677" t="s">
        <v>233</v>
      </c>
      <c r="S7" s="678"/>
      <c r="T7" s="640"/>
      <c r="U7" s="680"/>
      <c r="V7" s="680"/>
      <c r="W7" s="680"/>
      <c r="X7" s="680"/>
      <c r="Y7" s="641"/>
    </row>
    <row r="8" spans="2:25" ht="15" customHeight="1" x14ac:dyDescent="0.15">
      <c r="B8" s="681" t="s">
        <v>245</v>
      </c>
      <c r="C8" s="681"/>
      <c r="D8" s="232"/>
      <c r="E8" s="147" t="s">
        <v>232</v>
      </c>
      <c r="F8" s="676"/>
      <c r="G8" s="676"/>
      <c r="H8" s="676"/>
      <c r="I8" s="676"/>
      <c r="J8" s="681" t="s">
        <v>245</v>
      </c>
      <c r="K8" s="681"/>
      <c r="L8" s="232"/>
      <c r="M8" s="147" t="s">
        <v>231</v>
      </c>
      <c r="N8" s="676"/>
      <c r="O8" s="676"/>
      <c r="P8" s="676"/>
      <c r="Q8" s="676"/>
      <c r="R8" s="681" t="s">
        <v>245</v>
      </c>
      <c r="S8" s="681"/>
      <c r="T8" s="232"/>
      <c r="U8" s="147" t="s">
        <v>231</v>
      </c>
      <c r="V8" s="676"/>
      <c r="W8" s="676"/>
      <c r="X8" s="676"/>
      <c r="Y8" s="676"/>
    </row>
    <row r="9" spans="2:25" s="20" customFormat="1" ht="14.1" customHeight="1" x14ac:dyDescent="0.15">
      <c r="B9" s="682"/>
      <c r="C9" s="682"/>
      <c r="D9" s="682"/>
      <c r="E9" s="682"/>
      <c r="F9" s="682"/>
      <c r="G9" s="682"/>
      <c r="H9" s="682"/>
      <c r="I9" s="682"/>
      <c r="J9" s="684"/>
      <c r="K9" s="684"/>
      <c r="L9" s="684"/>
      <c r="M9" s="684"/>
      <c r="N9" s="684"/>
      <c r="O9" s="684"/>
      <c r="P9" s="684"/>
      <c r="Q9" s="684"/>
      <c r="R9" s="686"/>
      <c r="S9" s="686"/>
      <c r="T9" s="686"/>
      <c r="U9" s="686"/>
      <c r="V9" s="686"/>
      <c r="W9" s="686"/>
      <c r="X9" s="686"/>
      <c r="Y9" s="687"/>
    </row>
    <row r="10" spans="2:25" s="20" customFormat="1" ht="14.1" customHeight="1" x14ac:dyDescent="0.15">
      <c r="B10" s="683"/>
      <c r="C10" s="683"/>
      <c r="D10" s="683"/>
      <c r="E10" s="683"/>
      <c r="F10" s="683"/>
      <c r="G10" s="683"/>
      <c r="H10" s="683"/>
      <c r="I10" s="683"/>
      <c r="J10" s="684"/>
      <c r="K10" s="684"/>
      <c r="L10" s="684"/>
      <c r="M10" s="684"/>
      <c r="N10" s="684"/>
      <c r="O10" s="684"/>
      <c r="P10" s="684"/>
      <c r="Q10" s="684"/>
      <c r="R10" s="686"/>
      <c r="S10" s="686"/>
      <c r="T10" s="686"/>
      <c r="U10" s="686"/>
      <c r="V10" s="686"/>
      <c r="W10" s="686"/>
      <c r="X10" s="686"/>
      <c r="Y10" s="687"/>
    </row>
    <row r="11" spans="2:25" s="20" customFormat="1" ht="14.1" customHeight="1" x14ac:dyDescent="0.15">
      <c r="B11" s="683"/>
      <c r="C11" s="683"/>
      <c r="D11" s="683"/>
      <c r="E11" s="683"/>
      <c r="F11" s="683"/>
      <c r="G11" s="683"/>
      <c r="H11" s="683"/>
      <c r="I11" s="683"/>
      <c r="J11" s="684"/>
      <c r="K11" s="684"/>
      <c r="L11" s="684"/>
      <c r="M11" s="684"/>
      <c r="N11" s="684"/>
      <c r="O11" s="684"/>
      <c r="P11" s="684"/>
      <c r="Q11" s="684"/>
      <c r="R11" s="686"/>
      <c r="S11" s="686"/>
      <c r="T11" s="686"/>
      <c r="U11" s="686"/>
      <c r="V11" s="686"/>
      <c r="W11" s="686"/>
      <c r="X11" s="686"/>
      <c r="Y11" s="687"/>
    </row>
    <row r="12" spans="2:25" s="20" customFormat="1" ht="14.1" customHeight="1" x14ac:dyDescent="0.15">
      <c r="B12" s="683"/>
      <c r="C12" s="683"/>
      <c r="D12" s="683"/>
      <c r="E12" s="683"/>
      <c r="F12" s="683"/>
      <c r="G12" s="683"/>
      <c r="H12" s="683"/>
      <c r="I12" s="683"/>
      <c r="J12" s="684"/>
      <c r="K12" s="684"/>
      <c r="L12" s="684"/>
      <c r="M12" s="684"/>
      <c r="N12" s="684"/>
      <c r="O12" s="684"/>
      <c r="P12" s="684"/>
      <c r="Q12" s="684"/>
      <c r="R12" s="686"/>
      <c r="S12" s="686"/>
      <c r="T12" s="686"/>
      <c r="U12" s="686"/>
      <c r="V12" s="686"/>
      <c r="W12" s="686"/>
      <c r="X12" s="686"/>
      <c r="Y12" s="687"/>
    </row>
    <row r="13" spans="2:25" s="20" customFormat="1" ht="14.1" customHeight="1" x14ac:dyDescent="0.15">
      <c r="B13" s="683"/>
      <c r="C13" s="683"/>
      <c r="D13" s="683"/>
      <c r="E13" s="683"/>
      <c r="F13" s="683"/>
      <c r="G13" s="683"/>
      <c r="H13" s="683"/>
      <c r="I13" s="683"/>
      <c r="J13" s="684"/>
      <c r="K13" s="684"/>
      <c r="L13" s="684"/>
      <c r="M13" s="684"/>
      <c r="N13" s="684"/>
      <c r="O13" s="684"/>
      <c r="P13" s="684"/>
      <c r="Q13" s="684"/>
      <c r="R13" s="686"/>
      <c r="S13" s="686"/>
      <c r="T13" s="686"/>
      <c r="U13" s="686"/>
      <c r="V13" s="686"/>
      <c r="W13" s="686"/>
      <c r="X13" s="686"/>
      <c r="Y13" s="687"/>
    </row>
    <row r="14" spans="2:25" s="20" customFormat="1" ht="14.1" customHeight="1" x14ac:dyDescent="0.15">
      <c r="B14" s="683"/>
      <c r="C14" s="683"/>
      <c r="D14" s="683"/>
      <c r="E14" s="683"/>
      <c r="F14" s="683"/>
      <c r="G14" s="683"/>
      <c r="H14" s="683"/>
      <c r="I14" s="683"/>
      <c r="J14" s="684"/>
      <c r="K14" s="684"/>
      <c r="L14" s="684"/>
      <c r="M14" s="684"/>
      <c r="N14" s="684"/>
      <c r="O14" s="684"/>
      <c r="P14" s="684"/>
      <c r="Q14" s="684"/>
      <c r="R14" s="686"/>
      <c r="S14" s="686"/>
      <c r="T14" s="686"/>
      <c r="U14" s="686"/>
      <c r="V14" s="686"/>
      <c r="W14" s="686"/>
      <c r="X14" s="686"/>
      <c r="Y14" s="687"/>
    </row>
    <row r="15" spans="2:25" s="20" customFormat="1" ht="14.1" customHeight="1" x14ac:dyDescent="0.15">
      <c r="B15" s="683"/>
      <c r="C15" s="683"/>
      <c r="D15" s="683"/>
      <c r="E15" s="683"/>
      <c r="F15" s="683"/>
      <c r="G15" s="683"/>
      <c r="H15" s="683"/>
      <c r="I15" s="683"/>
      <c r="J15" s="684"/>
      <c r="K15" s="684"/>
      <c r="L15" s="684"/>
      <c r="M15" s="684"/>
      <c r="N15" s="684"/>
      <c r="O15" s="684"/>
      <c r="P15" s="684"/>
      <c r="Q15" s="684"/>
      <c r="R15" s="686"/>
      <c r="S15" s="686"/>
      <c r="T15" s="686"/>
      <c r="U15" s="686"/>
      <c r="V15" s="686"/>
      <c r="W15" s="686"/>
      <c r="X15" s="686"/>
      <c r="Y15" s="687"/>
    </row>
    <row r="16" spans="2:25" s="20" customFormat="1" ht="14.1" customHeight="1" x14ac:dyDescent="0.15">
      <c r="B16" s="683"/>
      <c r="C16" s="683"/>
      <c r="D16" s="683"/>
      <c r="E16" s="683"/>
      <c r="F16" s="683"/>
      <c r="G16" s="683"/>
      <c r="H16" s="683"/>
      <c r="I16" s="683"/>
      <c r="J16" s="684"/>
      <c r="K16" s="684"/>
      <c r="L16" s="684"/>
      <c r="M16" s="684"/>
      <c r="N16" s="684"/>
      <c r="O16" s="684"/>
      <c r="P16" s="684"/>
      <c r="Q16" s="684"/>
      <c r="R16" s="686"/>
      <c r="S16" s="686"/>
      <c r="T16" s="686"/>
      <c r="U16" s="686"/>
      <c r="V16" s="686"/>
      <c r="W16" s="686"/>
      <c r="X16" s="686"/>
      <c r="Y16" s="687"/>
    </row>
    <row r="17" spans="2:25" s="20" customFormat="1" ht="14.1" customHeight="1" x14ac:dyDescent="0.15">
      <c r="B17" s="683"/>
      <c r="C17" s="683"/>
      <c r="D17" s="683"/>
      <c r="E17" s="683"/>
      <c r="F17" s="683"/>
      <c r="G17" s="683"/>
      <c r="H17" s="683"/>
      <c r="I17" s="683"/>
      <c r="J17" s="684"/>
      <c r="K17" s="684"/>
      <c r="L17" s="684"/>
      <c r="M17" s="684"/>
      <c r="N17" s="684"/>
      <c r="O17" s="684"/>
      <c r="P17" s="684"/>
      <c r="Q17" s="684"/>
      <c r="R17" s="686"/>
      <c r="S17" s="686"/>
      <c r="T17" s="686"/>
      <c r="U17" s="686"/>
      <c r="V17" s="686"/>
      <c r="W17" s="686"/>
      <c r="X17" s="686"/>
      <c r="Y17" s="687"/>
    </row>
    <row r="18" spans="2:25" s="20" customFormat="1" ht="14.1" customHeight="1" x14ac:dyDescent="0.15">
      <c r="B18" s="683"/>
      <c r="C18" s="683"/>
      <c r="D18" s="683"/>
      <c r="E18" s="683"/>
      <c r="F18" s="683"/>
      <c r="G18" s="683"/>
      <c r="H18" s="683"/>
      <c r="I18" s="683"/>
      <c r="J18" s="684"/>
      <c r="K18" s="684"/>
      <c r="L18" s="684"/>
      <c r="M18" s="684"/>
      <c r="N18" s="684"/>
      <c r="O18" s="684"/>
      <c r="P18" s="684"/>
      <c r="Q18" s="684"/>
      <c r="R18" s="686"/>
      <c r="S18" s="686"/>
      <c r="T18" s="686"/>
      <c r="U18" s="686"/>
      <c r="V18" s="686"/>
      <c r="W18" s="686"/>
      <c r="X18" s="686"/>
      <c r="Y18" s="687"/>
    </row>
    <row r="19" spans="2:25" s="20" customFormat="1" ht="14.1" customHeight="1" x14ac:dyDescent="0.15">
      <c r="B19" s="683"/>
      <c r="C19" s="683"/>
      <c r="D19" s="683"/>
      <c r="E19" s="683"/>
      <c r="F19" s="683"/>
      <c r="G19" s="683"/>
      <c r="H19" s="683"/>
      <c r="I19" s="683"/>
      <c r="J19" s="684"/>
      <c r="K19" s="684"/>
      <c r="L19" s="684"/>
      <c r="M19" s="684"/>
      <c r="N19" s="684"/>
      <c r="O19" s="684"/>
      <c r="P19" s="684"/>
      <c r="Q19" s="684"/>
      <c r="R19" s="686"/>
      <c r="S19" s="686"/>
      <c r="T19" s="686"/>
      <c r="U19" s="686"/>
      <c r="V19" s="686"/>
      <c r="W19" s="686"/>
      <c r="X19" s="686"/>
      <c r="Y19" s="687"/>
    </row>
    <row r="20" spans="2:25" s="20" customFormat="1" ht="14.1" customHeight="1" x14ac:dyDescent="0.15">
      <c r="B20" s="683"/>
      <c r="C20" s="683"/>
      <c r="D20" s="683"/>
      <c r="E20" s="683"/>
      <c r="F20" s="683"/>
      <c r="G20" s="683"/>
      <c r="H20" s="683"/>
      <c r="I20" s="683"/>
      <c r="J20" s="684"/>
      <c r="K20" s="684"/>
      <c r="L20" s="684"/>
      <c r="M20" s="684"/>
      <c r="N20" s="684"/>
      <c r="O20" s="684"/>
      <c r="P20" s="684"/>
      <c r="Q20" s="684"/>
      <c r="R20" s="686"/>
      <c r="S20" s="686"/>
      <c r="T20" s="686"/>
      <c r="U20" s="686"/>
      <c r="V20" s="686"/>
      <c r="W20" s="686"/>
      <c r="X20" s="686"/>
      <c r="Y20" s="687"/>
    </row>
    <row r="21" spans="2:25" s="20" customFormat="1" ht="14.1" customHeight="1" x14ac:dyDescent="0.15">
      <c r="B21" s="683"/>
      <c r="C21" s="683"/>
      <c r="D21" s="683"/>
      <c r="E21" s="683"/>
      <c r="F21" s="683"/>
      <c r="G21" s="683"/>
      <c r="H21" s="683"/>
      <c r="I21" s="683"/>
      <c r="J21" s="684"/>
      <c r="K21" s="684"/>
      <c r="L21" s="684"/>
      <c r="M21" s="684"/>
      <c r="N21" s="684"/>
      <c r="O21" s="684"/>
      <c r="P21" s="684"/>
      <c r="Q21" s="684"/>
      <c r="R21" s="686"/>
      <c r="S21" s="686"/>
      <c r="T21" s="686"/>
      <c r="U21" s="686"/>
      <c r="V21" s="686"/>
      <c r="W21" s="686"/>
      <c r="X21" s="686"/>
      <c r="Y21" s="687"/>
    </row>
    <row r="22" spans="2:25" ht="15" customHeight="1" x14ac:dyDescent="0.15">
      <c r="B22" s="677" t="s">
        <v>237</v>
      </c>
      <c r="C22" s="678"/>
      <c r="D22" s="679"/>
      <c r="E22" s="231"/>
      <c r="F22" s="677" t="s">
        <v>236</v>
      </c>
      <c r="G22" s="678"/>
      <c r="H22" s="679"/>
      <c r="I22" s="232"/>
      <c r="J22" s="677" t="s">
        <v>237</v>
      </c>
      <c r="K22" s="678"/>
      <c r="L22" s="679"/>
      <c r="M22" s="231"/>
      <c r="N22" s="677" t="s">
        <v>236</v>
      </c>
      <c r="O22" s="678"/>
      <c r="P22" s="679"/>
      <c r="Q22" s="232"/>
      <c r="R22" s="677" t="s">
        <v>237</v>
      </c>
      <c r="S22" s="678"/>
      <c r="T22" s="679"/>
      <c r="U22" s="231"/>
      <c r="V22" s="677" t="s">
        <v>236</v>
      </c>
      <c r="W22" s="678"/>
      <c r="X22" s="679"/>
      <c r="Y22" s="232"/>
    </row>
    <row r="23" spans="2:25" ht="15" customHeight="1" x14ac:dyDescent="0.15">
      <c r="B23" s="677" t="s">
        <v>235</v>
      </c>
      <c r="C23" s="678"/>
      <c r="D23" s="233"/>
      <c r="E23" s="640"/>
      <c r="F23" s="641"/>
      <c r="G23" s="677" t="s">
        <v>234</v>
      </c>
      <c r="H23" s="679"/>
      <c r="I23" s="232"/>
      <c r="J23" s="677" t="s">
        <v>235</v>
      </c>
      <c r="K23" s="678"/>
      <c r="L23" s="233"/>
      <c r="M23" s="640"/>
      <c r="N23" s="641"/>
      <c r="O23" s="677" t="s">
        <v>234</v>
      </c>
      <c r="P23" s="679"/>
      <c r="Q23" s="232"/>
      <c r="R23" s="677" t="s">
        <v>235</v>
      </c>
      <c r="S23" s="678"/>
      <c r="T23" s="233"/>
      <c r="U23" s="640"/>
      <c r="V23" s="641"/>
      <c r="W23" s="677" t="s">
        <v>234</v>
      </c>
      <c r="X23" s="679"/>
      <c r="Y23" s="232"/>
    </row>
    <row r="24" spans="2:25" ht="15" customHeight="1" x14ac:dyDescent="0.15">
      <c r="B24" s="677" t="s">
        <v>233</v>
      </c>
      <c r="C24" s="678"/>
      <c r="D24" s="640"/>
      <c r="E24" s="680"/>
      <c r="F24" s="680"/>
      <c r="G24" s="680"/>
      <c r="H24" s="680"/>
      <c r="I24" s="641"/>
      <c r="J24" s="677" t="s">
        <v>233</v>
      </c>
      <c r="K24" s="678"/>
      <c r="L24" s="640"/>
      <c r="M24" s="680"/>
      <c r="N24" s="680"/>
      <c r="O24" s="680"/>
      <c r="P24" s="680"/>
      <c r="Q24" s="641"/>
      <c r="R24" s="677" t="s">
        <v>233</v>
      </c>
      <c r="S24" s="678"/>
      <c r="T24" s="640"/>
      <c r="U24" s="680"/>
      <c r="V24" s="680"/>
      <c r="W24" s="680"/>
      <c r="X24" s="680"/>
      <c r="Y24" s="641"/>
    </row>
    <row r="25" spans="2:25" ht="15" customHeight="1" x14ac:dyDescent="0.15">
      <c r="B25" s="681" t="s">
        <v>245</v>
      </c>
      <c r="C25" s="681"/>
      <c r="D25" s="232"/>
      <c r="E25" s="147" t="s">
        <v>231</v>
      </c>
      <c r="F25" s="676"/>
      <c r="G25" s="676"/>
      <c r="H25" s="676"/>
      <c r="I25" s="676"/>
      <c r="J25" s="681" t="s">
        <v>245</v>
      </c>
      <c r="K25" s="681"/>
      <c r="L25" s="232"/>
      <c r="M25" s="147" t="s">
        <v>231</v>
      </c>
      <c r="N25" s="676"/>
      <c r="O25" s="676"/>
      <c r="P25" s="676"/>
      <c r="Q25" s="676"/>
      <c r="R25" s="681" t="s">
        <v>245</v>
      </c>
      <c r="S25" s="681"/>
      <c r="T25" s="232"/>
      <c r="U25" s="147" t="s">
        <v>231</v>
      </c>
      <c r="V25" s="676"/>
      <c r="W25" s="676"/>
      <c r="X25" s="676"/>
      <c r="Y25" s="676"/>
    </row>
    <row r="26" spans="2:25" s="20" customFormat="1" ht="14.1" customHeight="1" x14ac:dyDescent="0.15">
      <c r="B26" s="682"/>
      <c r="C26" s="682"/>
      <c r="D26" s="682"/>
      <c r="E26" s="682"/>
      <c r="F26" s="682"/>
      <c r="G26" s="682"/>
      <c r="H26" s="682"/>
      <c r="I26" s="682"/>
      <c r="J26" s="684"/>
      <c r="K26" s="684"/>
      <c r="L26" s="684"/>
      <c r="M26" s="684"/>
      <c r="N26" s="684"/>
      <c r="O26" s="684"/>
      <c r="P26" s="684"/>
      <c r="Q26" s="684"/>
      <c r="R26" s="686"/>
      <c r="S26" s="686"/>
      <c r="T26" s="686"/>
      <c r="U26" s="686"/>
      <c r="V26" s="686"/>
      <c r="W26" s="686"/>
      <c r="X26" s="686"/>
      <c r="Y26" s="687"/>
    </row>
    <row r="27" spans="2:25" s="20" customFormat="1" ht="14.1" customHeight="1" x14ac:dyDescent="0.15">
      <c r="B27" s="683"/>
      <c r="C27" s="683"/>
      <c r="D27" s="683"/>
      <c r="E27" s="683"/>
      <c r="F27" s="683"/>
      <c r="G27" s="683"/>
      <c r="H27" s="683"/>
      <c r="I27" s="683"/>
      <c r="J27" s="684"/>
      <c r="K27" s="684"/>
      <c r="L27" s="684"/>
      <c r="M27" s="684"/>
      <c r="N27" s="684"/>
      <c r="O27" s="684"/>
      <c r="P27" s="684"/>
      <c r="Q27" s="684"/>
      <c r="R27" s="686"/>
      <c r="S27" s="686"/>
      <c r="T27" s="686"/>
      <c r="U27" s="686"/>
      <c r="V27" s="686"/>
      <c r="W27" s="686"/>
      <c r="X27" s="686"/>
      <c r="Y27" s="687"/>
    </row>
    <row r="28" spans="2:25" s="20" customFormat="1" ht="14.1" customHeight="1" x14ac:dyDescent="0.15">
      <c r="B28" s="683"/>
      <c r="C28" s="683"/>
      <c r="D28" s="683"/>
      <c r="E28" s="683"/>
      <c r="F28" s="683"/>
      <c r="G28" s="683"/>
      <c r="H28" s="683"/>
      <c r="I28" s="683"/>
      <c r="J28" s="684"/>
      <c r="K28" s="684"/>
      <c r="L28" s="684"/>
      <c r="M28" s="684"/>
      <c r="N28" s="684"/>
      <c r="O28" s="684"/>
      <c r="P28" s="684"/>
      <c r="Q28" s="684"/>
      <c r="R28" s="686"/>
      <c r="S28" s="686"/>
      <c r="T28" s="686"/>
      <c r="U28" s="686"/>
      <c r="V28" s="686"/>
      <c r="W28" s="686"/>
      <c r="X28" s="686"/>
      <c r="Y28" s="687"/>
    </row>
    <row r="29" spans="2:25" s="20" customFormat="1" ht="14.1" customHeight="1" x14ac:dyDescent="0.15">
      <c r="B29" s="683"/>
      <c r="C29" s="683"/>
      <c r="D29" s="683"/>
      <c r="E29" s="683"/>
      <c r="F29" s="683"/>
      <c r="G29" s="683"/>
      <c r="H29" s="683"/>
      <c r="I29" s="683"/>
      <c r="J29" s="684"/>
      <c r="K29" s="684"/>
      <c r="L29" s="684"/>
      <c r="M29" s="684"/>
      <c r="N29" s="684"/>
      <c r="O29" s="684"/>
      <c r="P29" s="684"/>
      <c r="Q29" s="684"/>
      <c r="R29" s="686"/>
      <c r="S29" s="686"/>
      <c r="T29" s="686"/>
      <c r="U29" s="686"/>
      <c r="V29" s="686"/>
      <c r="W29" s="686"/>
      <c r="X29" s="686"/>
      <c r="Y29" s="687"/>
    </row>
    <row r="30" spans="2:25" s="20" customFormat="1" ht="14.1" customHeight="1" x14ac:dyDescent="0.15">
      <c r="B30" s="683"/>
      <c r="C30" s="683"/>
      <c r="D30" s="683"/>
      <c r="E30" s="683"/>
      <c r="F30" s="683"/>
      <c r="G30" s="683"/>
      <c r="H30" s="683"/>
      <c r="I30" s="683"/>
      <c r="J30" s="684"/>
      <c r="K30" s="684"/>
      <c r="L30" s="684"/>
      <c r="M30" s="684"/>
      <c r="N30" s="684"/>
      <c r="O30" s="684"/>
      <c r="P30" s="684"/>
      <c r="Q30" s="684"/>
      <c r="R30" s="686"/>
      <c r="S30" s="686"/>
      <c r="T30" s="686"/>
      <c r="U30" s="686"/>
      <c r="V30" s="686"/>
      <c r="W30" s="686"/>
      <c r="X30" s="686"/>
      <c r="Y30" s="687"/>
    </row>
    <row r="31" spans="2:25" s="20" customFormat="1" ht="14.1" customHeight="1" x14ac:dyDescent="0.15">
      <c r="B31" s="683"/>
      <c r="C31" s="683"/>
      <c r="D31" s="683"/>
      <c r="E31" s="683"/>
      <c r="F31" s="683"/>
      <c r="G31" s="683"/>
      <c r="H31" s="683"/>
      <c r="I31" s="683"/>
      <c r="J31" s="684"/>
      <c r="K31" s="684"/>
      <c r="L31" s="684"/>
      <c r="M31" s="684"/>
      <c r="N31" s="684"/>
      <c r="O31" s="684"/>
      <c r="P31" s="684"/>
      <c r="Q31" s="684"/>
      <c r="R31" s="686"/>
      <c r="S31" s="686"/>
      <c r="T31" s="686"/>
      <c r="U31" s="686"/>
      <c r="V31" s="686"/>
      <c r="W31" s="686"/>
      <c r="X31" s="686"/>
      <c r="Y31" s="687"/>
    </row>
    <row r="32" spans="2:25" s="20" customFormat="1" ht="14.1" customHeight="1" x14ac:dyDescent="0.15">
      <c r="B32" s="683"/>
      <c r="C32" s="683"/>
      <c r="D32" s="683"/>
      <c r="E32" s="683"/>
      <c r="F32" s="683"/>
      <c r="G32" s="683"/>
      <c r="H32" s="683"/>
      <c r="I32" s="683"/>
      <c r="J32" s="684"/>
      <c r="K32" s="684"/>
      <c r="L32" s="684"/>
      <c r="M32" s="684"/>
      <c r="N32" s="684"/>
      <c r="O32" s="684"/>
      <c r="P32" s="684"/>
      <c r="Q32" s="684"/>
      <c r="R32" s="686"/>
      <c r="S32" s="686"/>
      <c r="T32" s="686"/>
      <c r="U32" s="686"/>
      <c r="V32" s="686"/>
      <c r="W32" s="686"/>
      <c r="X32" s="686"/>
      <c r="Y32" s="687"/>
    </row>
    <row r="33" spans="2:25" s="20" customFormat="1" ht="14.1" customHeight="1" x14ac:dyDescent="0.15">
      <c r="B33" s="683"/>
      <c r="C33" s="683"/>
      <c r="D33" s="683"/>
      <c r="E33" s="683"/>
      <c r="F33" s="683"/>
      <c r="G33" s="683"/>
      <c r="H33" s="683"/>
      <c r="I33" s="683"/>
      <c r="J33" s="684"/>
      <c r="K33" s="684"/>
      <c r="L33" s="684"/>
      <c r="M33" s="684"/>
      <c r="N33" s="684"/>
      <c r="O33" s="684"/>
      <c r="P33" s="684"/>
      <c r="Q33" s="684"/>
      <c r="R33" s="686"/>
      <c r="S33" s="686"/>
      <c r="T33" s="686"/>
      <c r="U33" s="686"/>
      <c r="V33" s="686"/>
      <c r="W33" s="686"/>
      <c r="X33" s="686"/>
      <c r="Y33" s="687"/>
    </row>
    <row r="34" spans="2:25" s="20" customFormat="1" ht="14.1" customHeight="1" x14ac:dyDescent="0.15">
      <c r="B34" s="683"/>
      <c r="C34" s="683"/>
      <c r="D34" s="683"/>
      <c r="E34" s="683"/>
      <c r="F34" s="683"/>
      <c r="G34" s="683"/>
      <c r="H34" s="683"/>
      <c r="I34" s="683"/>
      <c r="J34" s="684"/>
      <c r="K34" s="684"/>
      <c r="L34" s="684"/>
      <c r="M34" s="684"/>
      <c r="N34" s="684"/>
      <c r="O34" s="684"/>
      <c r="P34" s="684"/>
      <c r="Q34" s="684"/>
      <c r="R34" s="686"/>
      <c r="S34" s="686"/>
      <c r="T34" s="686"/>
      <c r="U34" s="686"/>
      <c r="V34" s="686"/>
      <c r="W34" s="686"/>
      <c r="X34" s="686"/>
      <c r="Y34" s="687"/>
    </row>
    <row r="35" spans="2:25" s="20" customFormat="1" ht="14.1" customHeight="1" x14ac:dyDescent="0.15">
      <c r="B35" s="683"/>
      <c r="C35" s="683"/>
      <c r="D35" s="683"/>
      <c r="E35" s="683"/>
      <c r="F35" s="683"/>
      <c r="G35" s="683"/>
      <c r="H35" s="683"/>
      <c r="I35" s="683"/>
      <c r="J35" s="684"/>
      <c r="K35" s="684"/>
      <c r="L35" s="684"/>
      <c r="M35" s="684"/>
      <c r="N35" s="684"/>
      <c r="O35" s="684"/>
      <c r="P35" s="684"/>
      <c r="Q35" s="684"/>
      <c r="R35" s="686"/>
      <c r="S35" s="686"/>
      <c r="T35" s="686"/>
      <c r="U35" s="686"/>
      <c r="V35" s="686"/>
      <c r="W35" s="686"/>
      <c r="X35" s="686"/>
      <c r="Y35" s="687"/>
    </row>
    <row r="36" spans="2:25" s="20" customFormat="1" ht="14.1" customHeight="1" x14ac:dyDescent="0.15">
      <c r="B36" s="683"/>
      <c r="C36" s="683"/>
      <c r="D36" s="683"/>
      <c r="E36" s="683"/>
      <c r="F36" s="683"/>
      <c r="G36" s="683"/>
      <c r="H36" s="683"/>
      <c r="I36" s="683"/>
      <c r="J36" s="684"/>
      <c r="K36" s="684"/>
      <c r="L36" s="684"/>
      <c r="M36" s="684"/>
      <c r="N36" s="684"/>
      <c r="O36" s="684"/>
      <c r="P36" s="684"/>
      <c r="Q36" s="684"/>
      <c r="R36" s="686"/>
      <c r="S36" s="686"/>
      <c r="T36" s="686"/>
      <c r="U36" s="686"/>
      <c r="V36" s="686"/>
      <c r="W36" s="686"/>
      <c r="X36" s="686"/>
      <c r="Y36" s="687"/>
    </row>
    <row r="37" spans="2:25" s="20" customFormat="1" ht="14.1" customHeight="1" x14ac:dyDescent="0.15">
      <c r="B37" s="683"/>
      <c r="C37" s="683"/>
      <c r="D37" s="683"/>
      <c r="E37" s="683"/>
      <c r="F37" s="683"/>
      <c r="G37" s="683"/>
      <c r="H37" s="683"/>
      <c r="I37" s="683"/>
      <c r="J37" s="684"/>
      <c r="K37" s="684"/>
      <c r="L37" s="684"/>
      <c r="M37" s="684"/>
      <c r="N37" s="684"/>
      <c r="O37" s="684"/>
      <c r="P37" s="684"/>
      <c r="Q37" s="684"/>
      <c r="R37" s="686"/>
      <c r="S37" s="686"/>
      <c r="T37" s="686"/>
      <c r="U37" s="686"/>
      <c r="V37" s="686"/>
      <c r="W37" s="686"/>
      <c r="X37" s="686"/>
      <c r="Y37" s="687"/>
    </row>
    <row r="38" spans="2:25" s="20" customFormat="1" ht="14.1" customHeight="1" x14ac:dyDescent="0.15">
      <c r="B38" s="683"/>
      <c r="C38" s="683"/>
      <c r="D38" s="683"/>
      <c r="E38" s="683"/>
      <c r="F38" s="683"/>
      <c r="G38" s="683"/>
      <c r="H38" s="683"/>
      <c r="I38" s="683"/>
      <c r="J38" s="684"/>
      <c r="K38" s="684"/>
      <c r="L38" s="684"/>
      <c r="M38" s="684"/>
      <c r="N38" s="684"/>
      <c r="O38" s="684"/>
      <c r="P38" s="684"/>
      <c r="Q38" s="684"/>
      <c r="R38" s="686"/>
      <c r="S38" s="686"/>
      <c r="T38" s="686"/>
      <c r="U38" s="686"/>
      <c r="V38" s="686"/>
      <c r="W38" s="686"/>
      <c r="X38" s="686"/>
      <c r="Y38" s="687"/>
    </row>
    <row r="39" spans="2:25" ht="15" customHeight="1" x14ac:dyDescent="0.15">
      <c r="B39" s="677" t="s">
        <v>237</v>
      </c>
      <c r="C39" s="678"/>
      <c r="D39" s="679"/>
      <c r="E39" s="231"/>
      <c r="F39" s="677" t="s">
        <v>236</v>
      </c>
      <c r="G39" s="678"/>
      <c r="H39" s="679"/>
      <c r="I39" s="232"/>
      <c r="J39" s="677" t="s">
        <v>237</v>
      </c>
      <c r="K39" s="678"/>
      <c r="L39" s="679"/>
      <c r="M39" s="231"/>
      <c r="N39" s="677" t="s">
        <v>236</v>
      </c>
      <c r="O39" s="678"/>
      <c r="P39" s="679"/>
      <c r="Q39" s="232"/>
      <c r="R39" s="677" t="s">
        <v>237</v>
      </c>
      <c r="S39" s="678"/>
      <c r="T39" s="679"/>
      <c r="U39" s="231"/>
      <c r="V39" s="677" t="s">
        <v>236</v>
      </c>
      <c r="W39" s="678"/>
      <c r="X39" s="679"/>
      <c r="Y39" s="232"/>
    </row>
    <row r="40" spans="2:25" ht="15" customHeight="1" x14ac:dyDescent="0.15">
      <c r="B40" s="677" t="s">
        <v>235</v>
      </c>
      <c r="C40" s="678"/>
      <c r="D40" s="233"/>
      <c r="E40" s="640"/>
      <c r="F40" s="641"/>
      <c r="G40" s="677" t="s">
        <v>234</v>
      </c>
      <c r="H40" s="679"/>
      <c r="I40" s="232"/>
      <c r="J40" s="677" t="s">
        <v>235</v>
      </c>
      <c r="K40" s="678"/>
      <c r="L40" s="233"/>
      <c r="M40" s="640"/>
      <c r="N40" s="641"/>
      <c r="O40" s="677" t="s">
        <v>234</v>
      </c>
      <c r="P40" s="679"/>
      <c r="Q40" s="232"/>
      <c r="R40" s="677" t="s">
        <v>235</v>
      </c>
      <c r="S40" s="678"/>
      <c r="T40" s="233"/>
      <c r="U40" s="640"/>
      <c r="V40" s="641"/>
      <c r="W40" s="677" t="s">
        <v>234</v>
      </c>
      <c r="X40" s="679"/>
      <c r="Y40" s="232"/>
    </row>
    <row r="41" spans="2:25" ht="15" customHeight="1" x14ac:dyDescent="0.15">
      <c r="B41" s="677" t="s">
        <v>233</v>
      </c>
      <c r="C41" s="678"/>
      <c r="D41" s="640"/>
      <c r="E41" s="680"/>
      <c r="F41" s="680"/>
      <c r="G41" s="680"/>
      <c r="H41" s="680"/>
      <c r="I41" s="641"/>
      <c r="J41" s="677" t="s">
        <v>233</v>
      </c>
      <c r="K41" s="678"/>
      <c r="L41" s="640"/>
      <c r="M41" s="680"/>
      <c r="N41" s="680"/>
      <c r="O41" s="680"/>
      <c r="P41" s="680"/>
      <c r="Q41" s="641"/>
      <c r="R41" s="677" t="s">
        <v>233</v>
      </c>
      <c r="S41" s="678"/>
      <c r="T41" s="640"/>
      <c r="U41" s="680"/>
      <c r="V41" s="680"/>
      <c r="W41" s="680"/>
      <c r="X41" s="680"/>
      <c r="Y41" s="641"/>
    </row>
    <row r="42" spans="2:25" ht="15" customHeight="1" x14ac:dyDescent="0.15">
      <c r="B42" s="681" t="s">
        <v>245</v>
      </c>
      <c r="C42" s="681"/>
      <c r="D42" s="232"/>
      <c r="E42" s="147" t="s">
        <v>231</v>
      </c>
      <c r="F42" s="676"/>
      <c r="G42" s="676"/>
      <c r="H42" s="676"/>
      <c r="I42" s="676"/>
      <c r="J42" s="681" t="s">
        <v>245</v>
      </c>
      <c r="K42" s="681"/>
      <c r="L42" s="232"/>
      <c r="M42" s="147" t="s">
        <v>231</v>
      </c>
      <c r="N42" s="676"/>
      <c r="O42" s="676"/>
      <c r="P42" s="676"/>
      <c r="Q42" s="676"/>
      <c r="R42" s="681" t="s">
        <v>245</v>
      </c>
      <c r="S42" s="681"/>
      <c r="T42" s="232"/>
      <c r="U42" s="147" t="s">
        <v>231</v>
      </c>
      <c r="V42" s="676"/>
      <c r="W42" s="676"/>
      <c r="X42" s="676"/>
      <c r="Y42" s="676"/>
    </row>
    <row r="43" spans="2:25" s="20" customFormat="1" ht="14.1" customHeight="1" x14ac:dyDescent="0.15">
      <c r="B43" s="683"/>
      <c r="C43" s="683"/>
      <c r="D43" s="683"/>
      <c r="E43" s="683"/>
      <c r="F43" s="683"/>
      <c r="G43" s="683"/>
      <c r="H43" s="683"/>
      <c r="I43" s="683"/>
      <c r="J43" s="684"/>
      <c r="K43" s="684"/>
      <c r="L43" s="684"/>
      <c r="M43" s="684"/>
      <c r="N43" s="684"/>
      <c r="O43" s="684"/>
      <c r="P43" s="684"/>
      <c r="Q43" s="684"/>
      <c r="R43" s="685"/>
      <c r="S43" s="685"/>
      <c r="T43" s="685"/>
      <c r="U43" s="685"/>
      <c r="V43" s="685"/>
      <c r="W43" s="685"/>
      <c r="X43" s="685"/>
      <c r="Y43" s="685"/>
    </row>
    <row r="44" spans="2:25" s="20" customFormat="1" ht="14.1" customHeight="1" x14ac:dyDescent="0.15">
      <c r="B44" s="683"/>
      <c r="C44" s="683"/>
      <c r="D44" s="683"/>
      <c r="E44" s="683"/>
      <c r="F44" s="683"/>
      <c r="G44" s="683"/>
      <c r="H44" s="683"/>
      <c r="I44" s="683"/>
      <c r="J44" s="684"/>
      <c r="K44" s="684"/>
      <c r="L44" s="684"/>
      <c r="M44" s="684"/>
      <c r="N44" s="684"/>
      <c r="O44" s="684"/>
      <c r="P44" s="684"/>
      <c r="Q44" s="684"/>
      <c r="R44" s="685"/>
      <c r="S44" s="685"/>
      <c r="T44" s="685"/>
      <c r="U44" s="685"/>
      <c r="V44" s="685"/>
      <c r="W44" s="685"/>
      <c r="X44" s="685"/>
      <c r="Y44" s="685"/>
    </row>
    <row r="45" spans="2:25" s="20" customFormat="1" ht="14.1" customHeight="1" x14ac:dyDescent="0.15">
      <c r="B45" s="683"/>
      <c r="C45" s="683"/>
      <c r="D45" s="683"/>
      <c r="E45" s="683"/>
      <c r="F45" s="683"/>
      <c r="G45" s="683"/>
      <c r="H45" s="683"/>
      <c r="I45" s="683"/>
      <c r="J45" s="684"/>
      <c r="K45" s="684"/>
      <c r="L45" s="684"/>
      <c r="M45" s="684"/>
      <c r="N45" s="684"/>
      <c r="O45" s="684"/>
      <c r="P45" s="684"/>
      <c r="Q45" s="684"/>
      <c r="R45" s="685"/>
      <c r="S45" s="685"/>
      <c r="T45" s="685"/>
      <c r="U45" s="685"/>
      <c r="V45" s="685"/>
      <c r="W45" s="685"/>
      <c r="X45" s="685"/>
      <c r="Y45" s="685"/>
    </row>
    <row r="46" spans="2:25" s="20" customFormat="1" ht="14.1" customHeight="1" x14ac:dyDescent="0.15">
      <c r="B46" s="683"/>
      <c r="C46" s="683"/>
      <c r="D46" s="683"/>
      <c r="E46" s="683"/>
      <c r="F46" s="683"/>
      <c r="G46" s="683"/>
      <c r="H46" s="683"/>
      <c r="I46" s="683"/>
      <c r="J46" s="684"/>
      <c r="K46" s="684"/>
      <c r="L46" s="684"/>
      <c r="M46" s="684"/>
      <c r="N46" s="684"/>
      <c r="O46" s="684"/>
      <c r="P46" s="684"/>
      <c r="Q46" s="684"/>
      <c r="R46" s="685"/>
      <c r="S46" s="685"/>
      <c r="T46" s="685"/>
      <c r="U46" s="685"/>
      <c r="V46" s="685"/>
      <c r="W46" s="685"/>
      <c r="X46" s="685"/>
      <c r="Y46" s="685"/>
    </row>
    <row r="47" spans="2:25" s="20" customFormat="1" ht="14.1" customHeight="1" x14ac:dyDescent="0.15">
      <c r="B47" s="683"/>
      <c r="C47" s="683"/>
      <c r="D47" s="683"/>
      <c r="E47" s="683"/>
      <c r="F47" s="683"/>
      <c r="G47" s="683"/>
      <c r="H47" s="683"/>
      <c r="I47" s="683"/>
      <c r="J47" s="684"/>
      <c r="K47" s="684"/>
      <c r="L47" s="684"/>
      <c r="M47" s="684"/>
      <c r="N47" s="684"/>
      <c r="O47" s="684"/>
      <c r="P47" s="684"/>
      <c r="Q47" s="684"/>
      <c r="R47" s="685"/>
      <c r="S47" s="685"/>
      <c r="T47" s="685"/>
      <c r="U47" s="685"/>
      <c r="V47" s="685"/>
      <c r="W47" s="685"/>
      <c r="X47" s="685"/>
      <c r="Y47" s="685"/>
    </row>
    <row r="48" spans="2:25" s="20" customFormat="1" ht="14.1" customHeight="1" x14ac:dyDescent="0.15">
      <c r="B48" s="683"/>
      <c r="C48" s="683"/>
      <c r="D48" s="683"/>
      <c r="E48" s="683"/>
      <c r="F48" s="683"/>
      <c r="G48" s="683"/>
      <c r="H48" s="683"/>
      <c r="I48" s="683"/>
      <c r="J48" s="684"/>
      <c r="K48" s="684"/>
      <c r="L48" s="684"/>
      <c r="M48" s="684"/>
      <c r="N48" s="684"/>
      <c r="O48" s="684"/>
      <c r="P48" s="684"/>
      <c r="Q48" s="684"/>
      <c r="R48" s="685"/>
      <c r="S48" s="685"/>
      <c r="T48" s="685"/>
      <c r="U48" s="685"/>
      <c r="V48" s="685"/>
      <c r="W48" s="685"/>
      <c r="X48" s="685"/>
      <c r="Y48" s="685"/>
    </row>
    <row r="49" spans="2:26" s="20" customFormat="1" ht="14.1" customHeight="1" x14ac:dyDescent="0.15">
      <c r="B49" s="683"/>
      <c r="C49" s="683"/>
      <c r="D49" s="683"/>
      <c r="E49" s="683"/>
      <c r="F49" s="683"/>
      <c r="G49" s="683"/>
      <c r="H49" s="683"/>
      <c r="I49" s="683"/>
      <c r="J49" s="684"/>
      <c r="K49" s="684"/>
      <c r="L49" s="684"/>
      <c r="M49" s="684"/>
      <c r="N49" s="684"/>
      <c r="O49" s="684"/>
      <c r="P49" s="684"/>
      <c r="Q49" s="684"/>
      <c r="R49" s="685"/>
      <c r="S49" s="685"/>
      <c r="T49" s="685"/>
      <c r="U49" s="685"/>
      <c r="V49" s="685"/>
      <c r="W49" s="685"/>
      <c r="X49" s="685"/>
      <c r="Y49" s="685"/>
    </row>
    <row r="50" spans="2:26" s="20" customFormat="1" ht="14.1" customHeight="1" x14ac:dyDescent="0.15">
      <c r="B50" s="683"/>
      <c r="C50" s="683"/>
      <c r="D50" s="683"/>
      <c r="E50" s="683"/>
      <c r="F50" s="683"/>
      <c r="G50" s="683"/>
      <c r="H50" s="683"/>
      <c r="I50" s="683"/>
      <c r="J50" s="684"/>
      <c r="K50" s="684"/>
      <c r="L50" s="684"/>
      <c r="M50" s="684"/>
      <c r="N50" s="684"/>
      <c r="O50" s="684"/>
      <c r="P50" s="684"/>
      <c r="Q50" s="684"/>
      <c r="R50" s="685"/>
      <c r="S50" s="685"/>
      <c r="T50" s="685"/>
      <c r="U50" s="685"/>
      <c r="V50" s="685"/>
      <c r="W50" s="685"/>
      <c r="X50" s="685"/>
      <c r="Y50" s="685"/>
    </row>
    <row r="51" spans="2:26" s="20" customFormat="1" ht="14.1" customHeight="1" x14ac:dyDescent="0.15">
      <c r="B51" s="683"/>
      <c r="C51" s="683"/>
      <c r="D51" s="683"/>
      <c r="E51" s="683"/>
      <c r="F51" s="683"/>
      <c r="G51" s="683"/>
      <c r="H51" s="683"/>
      <c r="I51" s="683"/>
      <c r="J51" s="684"/>
      <c r="K51" s="684"/>
      <c r="L51" s="684"/>
      <c r="M51" s="684"/>
      <c r="N51" s="684"/>
      <c r="O51" s="684"/>
      <c r="P51" s="684"/>
      <c r="Q51" s="684"/>
      <c r="R51" s="685"/>
      <c r="S51" s="685"/>
      <c r="T51" s="685"/>
      <c r="U51" s="685"/>
      <c r="V51" s="685"/>
      <c r="W51" s="685"/>
      <c r="X51" s="685"/>
      <c r="Y51" s="685"/>
    </row>
    <row r="52" spans="2:26" s="20" customFormat="1" ht="14.1" customHeight="1" x14ac:dyDescent="0.15">
      <c r="B52" s="683"/>
      <c r="C52" s="683"/>
      <c r="D52" s="683"/>
      <c r="E52" s="683"/>
      <c r="F52" s="683"/>
      <c r="G52" s="683"/>
      <c r="H52" s="683"/>
      <c r="I52" s="683"/>
      <c r="J52" s="684"/>
      <c r="K52" s="684"/>
      <c r="L52" s="684"/>
      <c r="M52" s="684"/>
      <c r="N52" s="684"/>
      <c r="O52" s="684"/>
      <c r="P52" s="684"/>
      <c r="Q52" s="684"/>
      <c r="R52" s="685"/>
      <c r="S52" s="685"/>
      <c r="T52" s="685"/>
      <c r="U52" s="685"/>
      <c r="V52" s="685"/>
      <c r="W52" s="685"/>
      <c r="X52" s="685"/>
      <c r="Y52" s="685"/>
    </row>
    <row r="53" spans="2:26" s="20" customFormat="1" ht="14.1" customHeight="1" x14ac:dyDescent="0.15">
      <c r="B53" s="683"/>
      <c r="C53" s="683"/>
      <c r="D53" s="683"/>
      <c r="E53" s="683"/>
      <c r="F53" s="683"/>
      <c r="G53" s="683"/>
      <c r="H53" s="683"/>
      <c r="I53" s="683"/>
      <c r="J53" s="684"/>
      <c r="K53" s="684"/>
      <c r="L53" s="684"/>
      <c r="M53" s="684"/>
      <c r="N53" s="684"/>
      <c r="O53" s="684"/>
      <c r="P53" s="684"/>
      <c r="Q53" s="684"/>
      <c r="R53" s="685"/>
      <c r="S53" s="685"/>
      <c r="T53" s="685"/>
      <c r="U53" s="685"/>
      <c r="V53" s="685"/>
      <c r="W53" s="685"/>
      <c r="X53" s="685"/>
      <c r="Y53" s="685"/>
    </row>
    <row r="54" spans="2:26" s="20" customFormat="1" ht="14.1" customHeight="1" x14ac:dyDescent="0.15">
      <c r="B54" s="683"/>
      <c r="C54" s="683"/>
      <c r="D54" s="683"/>
      <c r="E54" s="683"/>
      <c r="F54" s="683"/>
      <c r="G54" s="683"/>
      <c r="H54" s="683"/>
      <c r="I54" s="683"/>
      <c r="J54" s="684"/>
      <c r="K54" s="684"/>
      <c r="L54" s="684"/>
      <c r="M54" s="684"/>
      <c r="N54" s="684"/>
      <c r="O54" s="684"/>
      <c r="P54" s="684"/>
      <c r="Q54" s="684"/>
      <c r="R54" s="685"/>
      <c r="S54" s="685"/>
      <c r="T54" s="685"/>
      <c r="U54" s="685"/>
      <c r="V54" s="685"/>
      <c r="W54" s="685"/>
      <c r="X54" s="685"/>
      <c r="Y54" s="685"/>
    </row>
    <row r="55" spans="2:26" s="20" customFormat="1" ht="14.1" customHeight="1" x14ac:dyDescent="0.15">
      <c r="B55" s="683"/>
      <c r="C55" s="683"/>
      <c r="D55" s="683"/>
      <c r="E55" s="683"/>
      <c r="F55" s="683"/>
      <c r="G55" s="683"/>
      <c r="H55" s="683"/>
      <c r="I55" s="683"/>
      <c r="J55" s="684"/>
      <c r="K55" s="684"/>
      <c r="L55" s="684"/>
      <c r="M55" s="684"/>
      <c r="N55" s="684"/>
      <c r="O55" s="684"/>
      <c r="P55" s="684"/>
      <c r="Q55" s="684"/>
      <c r="R55" s="685"/>
      <c r="S55" s="685"/>
      <c r="T55" s="685"/>
      <c r="U55" s="685"/>
      <c r="V55" s="685"/>
      <c r="W55" s="685"/>
      <c r="X55" s="685"/>
      <c r="Y55" s="685"/>
    </row>
    <row r="56" spans="2:26" s="20" customFormat="1" ht="14.1" customHeight="1" x14ac:dyDescent="0.15">
      <c r="B56" s="74"/>
      <c r="C56" s="74"/>
      <c r="D56" s="77" t="s">
        <v>274</v>
      </c>
      <c r="E56" s="74"/>
      <c r="F56" s="74"/>
      <c r="G56" s="74"/>
      <c r="H56" s="74"/>
      <c r="I56" s="74"/>
      <c r="J56" s="71"/>
      <c r="K56" s="71"/>
      <c r="L56" s="71"/>
      <c r="M56" s="71"/>
      <c r="N56" s="71"/>
      <c r="O56" s="71"/>
      <c r="P56" s="71"/>
      <c r="Q56" s="71"/>
      <c r="R56" s="75"/>
      <c r="S56" s="75"/>
      <c r="T56" s="75"/>
      <c r="U56" s="75"/>
      <c r="V56" s="75"/>
      <c r="W56" s="75"/>
      <c r="X56" s="75"/>
      <c r="Y56" s="75"/>
    </row>
    <row r="57" spans="2:26" s="20" customFormat="1" ht="15" customHeight="1" x14ac:dyDescent="0.15">
      <c r="B57" s="71"/>
      <c r="C57" s="71"/>
      <c r="D57" s="76" t="s">
        <v>254</v>
      </c>
      <c r="E57" s="73"/>
      <c r="F57" s="73"/>
      <c r="G57" s="73"/>
      <c r="H57" s="73"/>
      <c r="I57" s="73"/>
      <c r="J57" s="73"/>
      <c r="K57" s="73"/>
      <c r="L57" s="73"/>
      <c r="M57" s="73"/>
      <c r="N57" s="73"/>
      <c r="O57" s="71"/>
      <c r="P57" s="76"/>
      <c r="Q57" s="73"/>
      <c r="R57" s="73"/>
      <c r="S57" s="73"/>
      <c r="T57" s="73"/>
      <c r="U57" s="73"/>
      <c r="V57" s="73"/>
      <c r="W57" s="73"/>
      <c r="X57" s="73"/>
      <c r="Y57" s="73"/>
    </row>
    <row r="58" spans="2:26" ht="15" customHeight="1" x14ac:dyDescent="0.15">
      <c r="D58" s="22" t="s">
        <v>443</v>
      </c>
      <c r="E58" s="22"/>
      <c r="F58" s="21"/>
      <c r="G58" s="20"/>
      <c r="H58" s="20"/>
      <c r="I58" s="20"/>
      <c r="J58" s="20"/>
      <c r="K58" s="20"/>
      <c r="L58" s="177" t="s">
        <v>552</v>
      </c>
      <c r="M58" s="20"/>
      <c r="N58" s="20"/>
      <c r="O58" s="20"/>
      <c r="P58" s="21"/>
      <c r="Q58" s="22"/>
      <c r="R58" s="21"/>
      <c r="S58" s="20"/>
      <c r="T58" s="20"/>
      <c r="U58" s="20"/>
      <c r="V58" s="20"/>
      <c r="W58" s="20"/>
      <c r="X58" s="20"/>
      <c r="Y58" s="20"/>
      <c r="Z58" s="20"/>
    </row>
    <row r="59" spans="2:26" ht="27.95" customHeight="1" x14ac:dyDescent="0.15">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E6:F6 M6:N6 U6:V6 E23:F23 M23:N23 U23:V23 E40:F40 M40:N40 U40:V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D6 L6 T6 D23 L23 T23 D40 L40 T40</xm:sqref>
        </x14:dataValidation>
        <x14:dataValidation type="list" allowBlank="1" showInputMessage="1" showErrorMessage="1" xr:uid="{00000000-0002-0000-0A00-000002000000}">
          <x14:formula1>
            <xm:f>'(参考)リスト'!$F$51:$F$52</xm:f>
          </x14:formula1>
          <xm:sqref>D8 L8 T8 D25 L25 T25 D42 L42 T42</xm:sqref>
        </x14:dataValidation>
        <x14:dataValidation type="list" allowBlank="1" showInputMessage="1" showErrorMessage="1" xr:uid="{00000000-0002-0000-0A00-000003000000}">
          <x14:formula1>
            <xm:f>'(参考)リスト'!$D$51:$D$53</xm:f>
          </x14:formula1>
          <xm:sqref>I6 Q6 Y6 I23 Q23 Y23 I40 Q40 Y40</xm:sqref>
        </x14:dataValidation>
        <x14:dataValidation type="list" allowBlank="1" showInputMessage="1" showErrorMessage="1" xr:uid="{00000000-0002-0000-0A00-000004000000}">
          <x14:formula1>
            <xm:f>'(参考)リスト'!$E$51:$E$56</xm:f>
          </x14:formula1>
          <xm:sqref>D7:I7 L7:Q7 T7:Y7 D24:I24 L24:Q24 T24:Y24 D41:I41 L41:Q41 T41:Y41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70"/>
  <sheetViews>
    <sheetView showGridLines="0" showZeros="0" view="pageBreakPreview" zoomScale="90" zoomScaleNormal="100" zoomScaleSheetLayoutView="90" workbookViewId="0">
      <selection sqref="A1:N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22" t="s">
        <v>330</v>
      </c>
      <c r="C3" s="422"/>
      <c r="D3" s="422"/>
      <c r="E3" s="721"/>
      <c r="F3" s="721"/>
      <c r="G3" s="721"/>
      <c r="H3" s="721"/>
      <c r="I3" s="721"/>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row>
    <row r="4" spans="2:35" ht="20.100000000000001" customHeight="1" x14ac:dyDescent="0.15">
      <c r="B4" s="423" t="s">
        <v>27</v>
      </c>
      <c r="C4" s="423"/>
      <c r="D4" s="719"/>
      <c r="E4" s="277" t="s">
        <v>616</v>
      </c>
      <c r="F4" s="278"/>
      <c r="G4" s="278"/>
      <c r="H4" s="278"/>
      <c r="I4" s="279"/>
      <c r="J4" s="720" t="s">
        <v>28</v>
      </c>
      <c r="K4" s="427"/>
      <c r="L4" s="427"/>
      <c r="M4" s="456" t="s">
        <v>620</v>
      </c>
      <c r="N4" s="456"/>
      <c r="O4" s="456"/>
      <c r="P4" s="456"/>
      <c r="Q4" s="456"/>
      <c r="R4" s="456"/>
      <c r="S4" s="435" t="s">
        <v>260</v>
      </c>
      <c r="T4" s="435"/>
      <c r="U4" s="435"/>
      <c r="V4" s="435"/>
      <c r="W4" s="271" t="s">
        <v>624</v>
      </c>
      <c r="X4" s="271"/>
      <c r="Y4" s="271"/>
      <c r="Z4" s="271"/>
      <c r="AA4" s="271"/>
      <c r="AB4" s="271"/>
      <c r="AC4" s="410" t="s">
        <v>222</v>
      </c>
      <c r="AD4" s="411"/>
      <c r="AE4" s="412"/>
      <c r="AF4" s="711">
        <v>44650</v>
      </c>
      <c r="AG4" s="712"/>
      <c r="AH4" s="712"/>
      <c r="AI4" s="713"/>
    </row>
    <row r="5" spans="2:35" ht="20.100000000000001" customHeight="1" x14ac:dyDescent="0.15">
      <c r="B5" s="431" t="s">
        <v>0</v>
      </c>
      <c r="C5" s="431"/>
      <c r="D5" s="717"/>
      <c r="E5" s="281" t="s">
        <v>618</v>
      </c>
      <c r="F5" s="282"/>
      <c r="G5" s="282"/>
      <c r="H5" s="282"/>
      <c r="I5" s="284"/>
      <c r="J5" s="718" t="s">
        <v>1</v>
      </c>
      <c r="K5" s="389"/>
      <c r="L5" s="389"/>
      <c r="M5" s="456" t="s">
        <v>622</v>
      </c>
      <c r="N5" s="456"/>
      <c r="O5" s="456"/>
      <c r="P5" s="456"/>
      <c r="Q5" s="456"/>
      <c r="R5" s="456"/>
      <c r="S5" s="435" t="s">
        <v>261</v>
      </c>
      <c r="T5" s="435"/>
      <c r="U5" s="435"/>
      <c r="V5" s="435"/>
      <c r="W5" s="271" t="s">
        <v>629</v>
      </c>
      <c r="X5" s="271"/>
      <c r="Y5" s="271"/>
      <c r="Z5" s="271"/>
      <c r="AA5" s="271"/>
      <c r="AB5" s="271"/>
      <c r="AC5" s="698"/>
      <c r="AD5" s="710"/>
      <c r="AE5" s="699"/>
      <c r="AF5" s="714"/>
      <c r="AG5" s="715"/>
      <c r="AH5" s="715"/>
      <c r="AI5" s="716"/>
    </row>
    <row r="6" spans="2:35" ht="26.25" customHeight="1" x14ac:dyDescent="0.2">
      <c r="B6" s="700" t="s">
        <v>31</v>
      </c>
      <c r="C6" s="702" t="s">
        <v>30</v>
      </c>
      <c r="D6" s="703"/>
      <c r="E6" s="703"/>
      <c r="F6" s="703"/>
      <c r="G6" s="703"/>
      <c r="H6" s="703"/>
      <c r="I6" s="703"/>
      <c r="J6" s="703"/>
      <c r="K6" s="703"/>
      <c r="L6" s="703"/>
      <c r="M6" s="703"/>
      <c r="N6" s="703"/>
      <c r="O6" s="703"/>
      <c r="P6" s="703"/>
      <c r="Q6" s="703"/>
      <c r="R6" s="703"/>
      <c r="S6" s="703"/>
      <c r="T6" s="703"/>
      <c r="U6" s="703"/>
      <c r="V6" s="703"/>
      <c r="W6" s="703"/>
      <c r="X6" s="703"/>
      <c r="Y6" s="703"/>
      <c r="Z6" s="703"/>
      <c r="AA6" s="703"/>
      <c r="AB6" s="703"/>
      <c r="AC6" s="703"/>
      <c r="AD6" s="703"/>
      <c r="AE6" s="703"/>
      <c r="AF6" s="703"/>
      <c r="AG6" s="703"/>
      <c r="AH6" s="703"/>
      <c r="AI6" s="704"/>
    </row>
    <row r="7" spans="2:35" ht="35.450000000000003" customHeight="1" x14ac:dyDescent="0.15">
      <c r="B7" s="700"/>
      <c r="C7" s="705"/>
      <c r="D7" s="706"/>
      <c r="E7" s="706"/>
      <c r="F7" s="706"/>
      <c r="G7" s="706"/>
      <c r="H7" s="706"/>
      <c r="I7" s="706"/>
      <c r="J7" s="706"/>
      <c r="K7" s="706"/>
      <c r="L7" s="706"/>
      <c r="M7" s="706"/>
      <c r="N7" s="706"/>
      <c r="O7" s="706"/>
      <c r="P7" s="706"/>
      <c r="Q7" s="706"/>
      <c r="R7" s="706"/>
      <c r="S7" s="706"/>
      <c r="T7" s="706"/>
      <c r="U7" s="706"/>
      <c r="V7" s="706"/>
      <c r="W7" s="706"/>
      <c r="X7" s="706"/>
      <c r="Y7" s="706"/>
      <c r="Z7" s="706"/>
      <c r="AA7" s="706"/>
      <c r="AB7" s="706"/>
      <c r="AC7" s="706"/>
      <c r="AD7" s="706"/>
      <c r="AE7" s="706"/>
      <c r="AF7" s="706"/>
      <c r="AG7" s="706"/>
      <c r="AH7" s="706"/>
      <c r="AI7" s="707"/>
    </row>
    <row r="8" spans="2:35" ht="35.450000000000003" customHeight="1" x14ac:dyDescent="0.15">
      <c r="B8" s="700"/>
      <c r="C8" s="705"/>
      <c r="D8" s="706"/>
      <c r="E8" s="706"/>
      <c r="F8" s="706"/>
      <c r="G8" s="706"/>
      <c r="H8" s="706"/>
      <c r="I8" s="706"/>
      <c r="J8" s="706"/>
      <c r="K8" s="706"/>
      <c r="L8" s="706"/>
      <c r="M8" s="706"/>
      <c r="N8" s="706"/>
      <c r="O8" s="706"/>
      <c r="P8" s="706"/>
      <c r="Q8" s="706"/>
      <c r="R8" s="706"/>
      <c r="S8" s="706"/>
      <c r="T8" s="706"/>
      <c r="U8" s="706"/>
      <c r="V8" s="706"/>
      <c r="W8" s="706"/>
      <c r="X8" s="706"/>
      <c r="Y8" s="706"/>
      <c r="Z8" s="706"/>
      <c r="AA8" s="706"/>
      <c r="AB8" s="706"/>
      <c r="AC8" s="706"/>
      <c r="AD8" s="706"/>
      <c r="AE8" s="706"/>
      <c r="AF8" s="706"/>
      <c r="AG8" s="706"/>
      <c r="AH8" s="706"/>
      <c r="AI8" s="707"/>
    </row>
    <row r="9" spans="2:35" ht="35.450000000000003" customHeight="1" x14ac:dyDescent="0.15">
      <c r="B9" s="700"/>
      <c r="C9" s="705"/>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706"/>
      <c r="AF9" s="706"/>
      <c r="AG9" s="706"/>
      <c r="AH9" s="706"/>
      <c r="AI9" s="707"/>
    </row>
    <row r="10" spans="2:35" ht="35.450000000000003" customHeight="1" x14ac:dyDescent="0.15">
      <c r="B10" s="700"/>
      <c r="C10" s="705"/>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706"/>
      <c r="AF10" s="706"/>
      <c r="AG10" s="706"/>
      <c r="AH10" s="706"/>
      <c r="AI10" s="707"/>
    </row>
    <row r="11" spans="2:35" ht="35.450000000000003" customHeight="1" x14ac:dyDescent="0.15">
      <c r="B11" s="700"/>
      <c r="C11" s="705"/>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706"/>
      <c r="AF11" s="706"/>
      <c r="AG11" s="706"/>
      <c r="AH11" s="706"/>
      <c r="AI11" s="707"/>
    </row>
    <row r="12" spans="2:35" ht="35.450000000000003" customHeight="1" x14ac:dyDescent="0.15">
      <c r="B12" s="700"/>
      <c r="C12" s="705"/>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c r="AD12" s="706"/>
      <c r="AE12" s="706"/>
      <c r="AF12" s="706"/>
      <c r="AG12" s="706"/>
      <c r="AH12" s="706"/>
      <c r="AI12" s="707"/>
    </row>
    <row r="13" spans="2:35" ht="35.450000000000003" customHeight="1" x14ac:dyDescent="0.15">
      <c r="B13" s="700"/>
      <c r="C13" s="705"/>
      <c r="D13" s="706"/>
      <c r="E13" s="706"/>
      <c r="F13" s="706"/>
      <c r="G13" s="706"/>
      <c r="H13" s="706"/>
      <c r="I13" s="706"/>
      <c r="J13" s="706"/>
      <c r="K13" s="706"/>
      <c r="L13" s="706"/>
      <c r="M13" s="706"/>
      <c r="N13" s="706"/>
      <c r="O13" s="706"/>
      <c r="P13" s="706"/>
      <c r="Q13" s="706"/>
      <c r="R13" s="706"/>
      <c r="S13" s="706"/>
      <c r="T13" s="706"/>
      <c r="U13" s="706"/>
      <c r="V13" s="706"/>
      <c r="W13" s="706"/>
      <c r="X13" s="706"/>
      <c r="Y13" s="706"/>
      <c r="Z13" s="706"/>
      <c r="AA13" s="706"/>
      <c r="AB13" s="706"/>
      <c r="AC13" s="706"/>
      <c r="AD13" s="706"/>
      <c r="AE13" s="706"/>
      <c r="AF13" s="706"/>
      <c r="AG13" s="706"/>
      <c r="AH13" s="706"/>
      <c r="AI13" s="707"/>
    </row>
    <row r="14" spans="2:35" ht="35.450000000000003" customHeight="1" x14ac:dyDescent="0.15">
      <c r="B14" s="700"/>
      <c r="C14" s="705"/>
      <c r="D14" s="706"/>
      <c r="E14" s="706"/>
      <c r="F14" s="706"/>
      <c r="G14" s="706"/>
      <c r="H14" s="706"/>
      <c r="I14" s="706"/>
      <c r="J14" s="706"/>
      <c r="K14" s="706"/>
      <c r="L14" s="706"/>
      <c r="M14" s="706"/>
      <c r="N14" s="706"/>
      <c r="O14" s="706"/>
      <c r="P14" s="706"/>
      <c r="Q14" s="706"/>
      <c r="R14" s="706"/>
      <c r="S14" s="706"/>
      <c r="T14" s="706"/>
      <c r="U14" s="706"/>
      <c r="V14" s="706"/>
      <c r="W14" s="706"/>
      <c r="X14" s="706"/>
      <c r="Y14" s="706"/>
      <c r="Z14" s="706"/>
      <c r="AA14" s="706"/>
      <c r="AB14" s="706"/>
      <c r="AC14" s="706"/>
      <c r="AD14" s="706"/>
      <c r="AE14" s="706"/>
      <c r="AF14" s="706"/>
      <c r="AG14" s="706"/>
      <c r="AH14" s="706"/>
      <c r="AI14" s="707"/>
    </row>
    <row r="15" spans="2:35" ht="35.450000000000003" customHeight="1" x14ac:dyDescent="0.15">
      <c r="B15" s="700"/>
      <c r="C15" s="705"/>
      <c r="D15" s="706"/>
      <c r="E15" s="706"/>
      <c r="F15" s="706"/>
      <c r="G15" s="706"/>
      <c r="H15" s="706"/>
      <c r="I15" s="706"/>
      <c r="J15" s="706"/>
      <c r="K15" s="706"/>
      <c r="L15" s="706"/>
      <c r="M15" s="706"/>
      <c r="N15" s="706"/>
      <c r="O15" s="706"/>
      <c r="P15" s="706"/>
      <c r="Q15" s="706"/>
      <c r="R15" s="706"/>
      <c r="S15" s="706"/>
      <c r="T15" s="706"/>
      <c r="U15" s="706"/>
      <c r="V15" s="706"/>
      <c r="W15" s="706"/>
      <c r="X15" s="706"/>
      <c r="Y15" s="706"/>
      <c r="Z15" s="706"/>
      <c r="AA15" s="706"/>
      <c r="AB15" s="706"/>
      <c r="AC15" s="706"/>
      <c r="AD15" s="706"/>
      <c r="AE15" s="706"/>
      <c r="AF15" s="706"/>
      <c r="AG15" s="706"/>
      <c r="AH15" s="706"/>
      <c r="AI15" s="707"/>
    </row>
    <row r="16" spans="2:35" ht="35.450000000000003" customHeight="1" x14ac:dyDescent="0.15">
      <c r="B16" s="700"/>
      <c r="C16" s="705"/>
      <c r="D16" s="706"/>
      <c r="E16" s="706"/>
      <c r="F16" s="706"/>
      <c r="G16" s="706"/>
      <c r="H16" s="706"/>
      <c r="I16" s="706"/>
      <c r="J16" s="706"/>
      <c r="K16" s="706"/>
      <c r="L16" s="706"/>
      <c r="M16" s="706"/>
      <c r="N16" s="706"/>
      <c r="O16" s="706"/>
      <c r="P16" s="706"/>
      <c r="Q16" s="706"/>
      <c r="R16" s="706"/>
      <c r="S16" s="706"/>
      <c r="T16" s="706"/>
      <c r="U16" s="706"/>
      <c r="V16" s="706"/>
      <c r="W16" s="706"/>
      <c r="X16" s="706"/>
      <c r="Y16" s="706"/>
      <c r="Z16" s="706"/>
      <c r="AA16" s="706"/>
      <c r="AB16" s="706"/>
      <c r="AC16" s="706"/>
      <c r="AD16" s="706"/>
      <c r="AE16" s="706"/>
      <c r="AF16" s="706"/>
      <c r="AG16" s="706"/>
      <c r="AH16" s="706"/>
      <c r="AI16" s="707"/>
    </row>
    <row r="17" spans="2:35" ht="22.5" customHeight="1" x14ac:dyDescent="0.15">
      <c r="B17" s="700"/>
      <c r="C17" s="705"/>
      <c r="D17" s="706"/>
      <c r="E17" s="706"/>
      <c r="F17" s="706"/>
      <c r="G17" s="706"/>
      <c r="H17" s="706"/>
      <c r="I17" s="706"/>
      <c r="J17" s="706"/>
      <c r="K17" s="706"/>
      <c r="L17" s="706"/>
      <c r="M17" s="706"/>
      <c r="N17" s="706"/>
      <c r="O17" s="706"/>
      <c r="P17" s="706"/>
      <c r="Q17" s="706"/>
      <c r="R17" s="706"/>
      <c r="S17" s="706"/>
      <c r="T17" s="706"/>
      <c r="U17" s="706"/>
      <c r="V17" s="706"/>
      <c r="W17" s="706"/>
      <c r="X17" s="706"/>
      <c r="Y17" s="706"/>
      <c r="Z17" s="706"/>
      <c r="AA17" s="706"/>
      <c r="AB17" s="706"/>
      <c r="AC17" s="706"/>
      <c r="AD17" s="706"/>
      <c r="AE17" s="706"/>
      <c r="AF17" s="706"/>
      <c r="AG17" s="706"/>
      <c r="AH17" s="706"/>
      <c r="AI17" s="707"/>
    </row>
    <row r="18" spans="2:35" ht="71.25" customHeight="1" x14ac:dyDescent="0.15">
      <c r="B18" s="701"/>
      <c r="C18" s="11"/>
      <c r="D18" s="8"/>
      <c r="E18" s="10"/>
      <c r="F18" s="9"/>
      <c r="G18" s="9"/>
      <c r="H18" s="8"/>
      <c r="I18" s="8"/>
      <c r="J18" s="8"/>
      <c r="K18" s="8"/>
      <c r="L18" s="8"/>
      <c r="M18" s="8"/>
      <c r="N18" s="8"/>
      <c r="O18" s="8"/>
      <c r="P18" s="8"/>
      <c r="Q18" s="8"/>
      <c r="R18" s="8"/>
      <c r="S18" s="7"/>
      <c r="T18" s="7"/>
      <c r="U18" s="7"/>
      <c r="V18" s="708" t="s">
        <v>532</v>
      </c>
      <c r="W18" s="708"/>
      <c r="X18" s="708"/>
      <c r="Y18" s="708"/>
      <c r="Z18" s="708"/>
      <c r="AA18" s="708"/>
      <c r="AB18" s="708"/>
      <c r="AC18" s="708"/>
      <c r="AD18" s="708"/>
      <c r="AE18" s="708"/>
      <c r="AF18" s="708"/>
      <c r="AG18" s="708"/>
      <c r="AH18" s="708"/>
      <c r="AI18" s="709"/>
    </row>
    <row r="19" spans="2:35" ht="15" customHeight="1" x14ac:dyDescent="0.15"/>
    <row r="20" spans="2:35" ht="24.95" customHeight="1" x14ac:dyDescent="0.15">
      <c r="B20" s="422" t="s">
        <v>330</v>
      </c>
      <c r="C20" s="422"/>
      <c r="D20" s="422"/>
      <c r="E20" s="721"/>
      <c r="F20" s="721"/>
      <c r="G20" s="721"/>
      <c r="H20" s="721"/>
      <c r="I20" s="721"/>
      <c r="J20" s="422"/>
      <c r="K20" s="422"/>
      <c r="L20" s="422"/>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row>
    <row r="21" spans="2:35" ht="20.100000000000001" customHeight="1" x14ac:dyDescent="0.15">
      <c r="B21" s="423" t="s">
        <v>27</v>
      </c>
      <c r="C21" s="423"/>
      <c r="D21" s="719"/>
      <c r="E21" s="277" t="s">
        <v>616</v>
      </c>
      <c r="F21" s="278"/>
      <c r="G21" s="278"/>
      <c r="H21" s="278"/>
      <c r="I21" s="279"/>
      <c r="J21" s="720" t="s">
        <v>28</v>
      </c>
      <c r="K21" s="427"/>
      <c r="L21" s="427"/>
      <c r="M21" s="456" t="s">
        <v>620</v>
      </c>
      <c r="N21" s="456"/>
      <c r="O21" s="456"/>
      <c r="P21" s="456"/>
      <c r="Q21" s="456"/>
      <c r="R21" s="456"/>
      <c r="S21" s="435" t="s">
        <v>260</v>
      </c>
      <c r="T21" s="435"/>
      <c r="U21" s="435"/>
      <c r="V21" s="435"/>
      <c r="W21" s="271" t="s">
        <v>624</v>
      </c>
      <c r="X21" s="271"/>
      <c r="Y21" s="271"/>
      <c r="Z21" s="271"/>
      <c r="AA21" s="271"/>
      <c r="AB21" s="271"/>
      <c r="AC21" s="410" t="s">
        <v>222</v>
      </c>
      <c r="AD21" s="411"/>
      <c r="AE21" s="412"/>
      <c r="AF21" s="711">
        <v>44650</v>
      </c>
      <c r="AG21" s="712"/>
      <c r="AH21" s="712"/>
      <c r="AI21" s="713"/>
    </row>
    <row r="22" spans="2:35" ht="20.100000000000001" customHeight="1" x14ac:dyDescent="0.15">
      <c r="B22" s="431" t="s">
        <v>0</v>
      </c>
      <c r="C22" s="431"/>
      <c r="D22" s="717"/>
      <c r="E22" s="281" t="s">
        <v>618</v>
      </c>
      <c r="F22" s="282"/>
      <c r="G22" s="282"/>
      <c r="H22" s="282"/>
      <c r="I22" s="284"/>
      <c r="J22" s="718" t="s">
        <v>1</v>
      </c>
      <c r="K22" s="389"/>
      <c r="L22" s="389"/>
      <c r="M22" s="456" t="s">
        <v>622</v>
      </c>
      <c r="N22" s="456"/>
      <c r="O22" s="456"/>
      <c r="P22" s="456"/>
      <c r="Q22" s="456"/>
      <c r="R22" s="456"/>
      <c r="S22" s="435" t="s">
        <v>261</v>
      </c>
      <c r="T22" s="435"/>
      <c r="U22" s="435"/>
      <c r="V22" s="435"/>
      <c r="W22" s="271" t="s">
        <v>629</v>
      </c>
      <c r="X22" s="271"/>
      <c r="Y22" s="271"/>
      <c r="Z22" s="271"/>
      <c r="AA22" s="271"/>
      <c r="AB22" s="271"/>
      <c r="AC22" s="698"/>
      <c r="AD22" s="710"/>
      <c r="AE22" s="699"/>
      <c r="AF22" s="714"/>
      <c r="AG22" s="715"/>
      <c r="AH22" s="715"/>
      <c r="AI22" s="716"/>
    </row>
    <row r="23" spans="2:35" ht="26.25" customHeight="1" x14ac:dyDescent="0.2">
      <c r="B23" s="700" t="s">
        <v>31</v>
      </c>
      <c r="C23" s="702" t="s">
        <v>30</v>
      </c>
      <c r="D23" s="703"/>
      <c r="E23" s="703"/>
      <c r="F23" s="703"/>
      <c r="G23" s="703"/>
      <c r="H23" s="703"/>
      <c r="I23" s="703"/>
      <c r="J23" s="703"/>
      <c r="K23" s="703"/>
      <c r="L23" s="703"/>
      <c r="M23" s="703"/>
      <c r="N23" s="703"/>
      <c r="O23" s="703"/>
      <c r="P23" s="703"/>
      <c r="Q23" s="703"/>
      <c r="R23" s="703"/>
      <c r="S23" s="703"/>
      <c r="T23" s="703"/>
      <c r="U23" s="703"/>
      <c r="V23" s="703"/>
      <c r="W23" s="703"/>
      <c r="X23" s="703"/>
      <c r="Y23" s="703"/>
      <c r="Z23" s="703"/>
      <c r="AA23" s="703"/>
      <c r="AB23" s="703"/>
      <c r="AC23" s="703"/>
      <c r="AD23" s="703"/>
      <c r="AE23" s="703"/>
      <c r="AF23" s="703"/>
      <c r="AG23" s="703"/>
      <c r="AH23" s="703"/>
      <c r="AI23" s="704"/>
    </row>
    <row r="24" spans="2:35" ht="35.450000000000003" customHeight="1" x14ac:dyDescent="0.15">
      <c r="B24" s="700"/>
      <c r="C24" s="705"/>
      <c r="D24" s="706"/>
      <c r="E24" s="706"/>
      <c r="F24" s="706"/>
      <c r="G24" s="706"/>
      <c r="H24" s="706"/>
      <c r="I24" s="706"/>
      <c r="J24" s="706"/>
      <c r="K24" s="706"/>
      <c r="L24" s="706"/>
      <c r="M24" s="706"/>
      <c r="N24" s="706"/>
      <c r="O24" s="706"/>
      <c r="P24" s="706"/>
      <c r="Q24" s="706"/>
      <c r="R24" s="706"/>
      <c r="S24" s="706"/>
      <c r="T24" s="706"/>
      <c r="U24" s="706"/>
      <c r="V24" s="706"/>
      <c r="W24" s="706"/>
      <c r="X24" s="706"/>
      <c r="Y24" s="706"/>
      <c r="Z24" s="706"/>
      <c r="AA24" s="706"/>
      <c r="AB24" s="706"/>
      <c r="AC24" s="706"/>
      <c r="AD24" s="706"/>
      <c r="AE24" s="706"/>
      <c r="AF24" s="706"/>
      <c r="AG24" s="706"/>
      <c r="AH24" s="706"/>
      <c r="AI24" s="707"/>
    </row>
    <row r="25" spans="2:35" ht="35.450000000000003" customHeight="1" x14ac:dyDescent="0.15">
      <c r="B25" s="700"/>
      <c r="C25" s="705"/>
      <c r="D25" s="706"/>
      <c r="E25" s="706"/>
      <c r="F25" s="706"/>
      <c r="G25" s="706"/>
      <c r="H25" s="706"/>
      <c r="I25" s="706"/>
      <c r="J25" s="706"/>
      <c r="K25" s="706"/>
      <c r="L25" s="706"/>
      <c r="M25" s="706"/>
      <c r="N25" s="706"/>
      <c r="O25" s="706"/>
      <c r="P25" s="706"/>
      <c r="Q25" s="706"/>
      <c r="R25" s="706"/>
      <c r="S25" s="706"/>
      <c r="T25" s="706"/>
      <c r="U25" s="706"/>
      <c r="V25" s="706"/>
      <c r="W25" s="706"/>
      <c r="X25" s="706"/>
      <c r="Y25" s="706"/>
      <c r="Z25" s="706"/>
      <c r="AA25" s="706"/>
      <c r="AB25" s="706"/>
      <c r="AC25" s="706"/>
      <c r="AD25" s="706"/>
      <c r="AE25" s="706"/>
      <c r="AF25" s="706"/>
      <c r="AG25" s="706"/>
      <c r="AH25" s="706"/>
      <c r="AI25" s="707"/>
    </row>
    <row r="26" spans="2:35" ht="35.450000000000003" customHeight="1" x14ac:dyDescent="0.15">
      <c r="B26" s="700"/>
      <c r="C26" s="705"/>
      <c r="D26" s="706"/>
      <c r="E26" s="706"/>
      <c r="F26" s="706"/>
      <c r="G26" s="706"/>
      <c r="H26" s="706"/>
      <c r="I26" s="706"/>
      <c r="J26" s="706"/>
      <c r="K26" s="706"/>
      <c r="L26" s="706"/>
      <c r="M26" s="706"/>
      <c r="N26" s="706"/>
      <c r="O26" s="706"/>
      <c r="P26" s="706"/>
      <c r="Q26" s="706"/>
      <c r="R26" s="706"/>
      <c r="S26" s="706"/>
      <c r="T26" s="706"/>
      <c r="U26" s="706"/>
      <c r="V26" s="706"/>
      <c r="W26" s="706"/>
      <c r="X26" s="706"/>
      <c r="Y26" s="706"/>
      <c r="Z26" s="706"/>
      <c r="AA26" s="706"/>
      <c r="AB26" s="706"/>
      <c r="AC26" s="706"/>
      <c r="AD26" s="706"/>
      <c r="AE26" s="706"/>
      <c r="AF26" s="706"/>
      <c r="AG26" s="706"/>
      <c r="AH26" s="706"/>
      <c r="AI26" s="707"/>
    </row>
    <row r="27" spans="2:35" ht="35.450000000000003" customHeight="1" x14ac:dyDescent="0.15">
      <c r="B27" s="700"/>
      <c r="C27" s="705"/>
      <c r="D27" s="706"/>
      <c r="E27" s="706"/>
      <c r="F27" s="706"/>
      <c r="G27" s="706"/>
      <c r="H27" s="706"/>
      <c r="I27" s="706"/>
      <c r="J27" s="706"/>
      <c r="K27" s="706"/>
      <c r="L27" s="706"/>
      <c r="M27" s="706"/>
      <c r="N27" s="706"/>
      <c r="O27" s="706"/>
      <c r="P27" s="706"/>
      <c r="Q27" s="706"/>
      <c r="R27" s="706"/>
      <c r="S27" s="706"/>
      <c r="T27" s="706"/>
      <c r="U27" s="706"/>
      <c r="V27" s="706"/>
      <c r="W27" s="706"/>
      <c r="X27" s="706"/>
      <c r="Y27" s="706"/>
      <c r="Z27" s="706"/>
      <c r="AA27" s="706"/>
      <c r="AB27" s="706"/>
      <c r="AC27" s="706"/>
      <c r="AD27" s="706"/>
      <c r="AE27" s="706"/>
      <c r="AF27" s="706"/>
      <c r="AG27" s="706"/>
      <c r="AH27" s="706"/>
      <c r="AI27" s="707"/>
    </row>
    <row r="28" spans="2:35" ht="35.450000000000003" customHeight="1" x14ac:dyDescent="0.15">
      <c r="B28" s="700"/>
      <c r="C28" s="705"/>
      <c r="D28" s="706"/>
      <c r="E28" s="706"/>
      <c r="F28" s="706"/>
      <c r="G28" s="706"/>
      <c r="H28" s="706"/>
      <c r="I28" s="706"/>
      <c r="J28" s="706"/>
      <c r="K28" s="706"/>
      <c r="L28" s="706"/>
      <c r="M28" s="706"/>
      <c r="N28" s="706"/>
      <c r="O28" s="706"/>
      <c r="P28" s="706"/>
      <c r="Q28" s="706"/>
      <c r="R28" s="706"/>
      <c r="S28" s="706"/>
      <c r="T28" s="706"/>
      <c r="U28" s="706"/>
      <c r="V28" s="706"/>
      <c r="W28" s="706"/>
      <c r="X28" s="706"/>
      <c r="Y28" s="706"/>
      <c r="Z28" s="706"/>
      <c r="AA28" s="706"/>
      <c r="AB28" s="706"/>
      <c r="AC28" s="706"/>
      <c r="AD28" s="706"/>
      <c r="AE28" s="706"/>
      <c r="AF28" s="706"/>
      <c r="AG28" s="706"/>
      <c r="AH28" s="706"/>
      <c r="AI28" s="707"/>
    </row>
    <row r="29" spans="2:35" ht="35.450000000000003" customHeight="1" x14ac:dyDescent="0.15">
      <c r="B29" s="700"/>
      <c r="C29" s="705"/>
      <c r="D29" s="706"/>
      <c r="E29" s="706"/>
      <c r="F29" s="706"/>
      <c r="G29" s="706"/>
      <c r="H29" s="706"/>
      <c r="I29" s="706"/>
      <c r="J29" s="706"/>
      <c r="K29" s="706"/>
      <c r="L29" s="706"/>
      <c r="M29" s="706"/>
      <c r="N29" s="706"/>
      <c r="O29" s="706"/>
      <c r="P29" s="706"/>
      <c r="Q29" s="706"/>
      <c r="R29" s="706"/>
      <c r="S29" s="706"/>
      <c r="T29" s="706"/>
      <c r="U29" s="706"/>
      <c r="V29" s="706"/>
      <c r="W29" s="706"/>
      <c r="X29" s="706"/>
      <c r="Y29" s="706"/>
      <c r="Z29" s="706"/>
      <c r="AA29" s="706"/>
      <c r="AB29" s="706"/>
      <c r="AC29" s="706"/>
      <c r="AD29" s="706"/>
      <c r="AE29" s="706"/>
      <c r="AF29" s="706"/>
      <c r="AG29" s="706"/>
      <c r="AH29" s="706"/>
      <c r="AI29" s="707"/>
    </row>
    <row r="30" spans="2:35" ht="35.450000000000003" customHeight="1" x14ac:dyDescent="0.15">
      <c r="B30" s="700"/>
      <c r="C30" s="705"/>
      <c r="D30" s="706"/>
      <c r="E30" s="706"/>
      <c r="F30" s="706"/>
      <c r="G30" s="706"/>
      <c r="H30" s="706"/>
      <c r="I30" s="706"/>
      <c r="J30" s="706"/>
      <c r="K30" s="706"/>
      <c r="L30" s="706"/>
      <c r="M30" s="706"/>
      <c r="N30" s="706"/>
      <c r="O30" s="706"/>
      <c r="P30" s="706"/>
      <c r="Q30" s="706"/>
      <c r="R30" s="706"/>
      <c r="S30" s="706"/>
      <c r="T30" s="706"/>
      <c r="U30" s="706"/>
      <c r="V30" s="706"/>
      <c r="W30" s="706"/>
      <c r="X30" s="706"/>
      <c r="Y30" s="706"/>
      <c r="Z30" s="706"/>
      <c r="AA30" s="706"/>
      <c r="AB30" s="706"/>
      <c r="AC30" s="706"/>
      <c r="AD30" s="706"/>
      <c r="AE30" s="706"/>
      <c r="AF30" s="706"/>
      <c r="AG30" s="706"/>
      <c r="AH30" s="706"/>
      <c r="AI30" s="707"/>
    </row>
    <row r="31" spans="2:35" ht="35.450000000000003" customHeight="1" x14ac:dyDescent="0.15">
      <c r="B31" s="700"/>
      <c r="C31" s="705"/>
      <c r="D31" s="706"/>
      <c r="E31" s="706"/>
      <c r="F31" s="706"/>
      <c r="G31" s="706"/>
      <c r="H31" s="706"/>
      <c r="I31" s="706"/>
      <c r="J31" s="706"/>
      <c r="K31" s="706"/>
      <c r="L31" s="706"/>
      <c r="M31" s="706"/>
      <c r="N31" s="706"/>
      <c r="O31" s="706"/>
      <c r="P31" s="706"/>
      <c r="Q31" s="706"/>
      <c r="R31" s="706"/>
      <c r="S31" s="706"/>
      <c r="T31" s="706"/>
      <c r="U31" s="706"/>
      <c r="V31" s="706"/>
      <c r="W31" s="706"/>
      <c r="X31" s="706"/>
      <c r="Y31" s="706"/>
      <c r="Z31" s="706"/>
      <c r="AA31" s="706"/>
      <c r="AB31" s="706"/>
      <c r="AC31" s="706"/>
      <c r="AD31" s="706"/>
      <c r="AE31" s="706"/>
      <c r="AF31" s="706"/>
      <c r="AG31" s="706"/>
      <c r="AH31" s="706"/>
      <c r="AI31" s="707"/>
    </row>
    <row r="32" spans="2:35" ht="35.450000000000003" customHeight="1" x14ac:dyDescent="0.15">
      <c r="B32" s="700"/>
      <c r="C32" s="705"/>
      <c r="D32" s="706"/>
      <c r="E32" s="706"/>
      <c r="F32" s="706"/>
      <c r="G32" s="706"/>
      <c r="H32" s="706"/>
      <c r="I32" s="706"/>
      <c r="J32" s="706"/>
      <c r="K32" s="706"/>
      <c r="L32" s="706"/>
      <c r="M32" s="706"/>
      <c r="N32" s="706"/>
      <c r="O32" s="706"/>
      <c r="P32" s="706"/>
      <c r="Q32" s="706"/>
      <c r="R32" s="706"/>
      <c r="S32" s="706"/>
      <c r="T32" s="706"/>
      <c r="U32" s="706"/>
      <c r="V32" s="706"/>
      <c r="W32" s="706"/>
      <c r="X32" s="706"/>
      <c r="Y32" s="706"/>
      <c r="Z32" s="706"/>
      <c r="AA32" s="706"/>
      <c r="AB32" s="706"/>
      <c r="AC32" s="706"/>
      <c r="AD32" s="706"/>
      <c r="AE32" s="706"/>
      <c r="AF32" s="706"/>
      <c r="AG32" s="706"/>
      <c r="AH32" s="706"/>
      <c r="AI32" s="707"/>
    </row>
    <row r="33" spans="2:35" ht="35.450000000000003" customHeight="1" x14ac:dyDescent="0.15">
      <c r="B33" s="700"/>
      <c r="C33" s="705"/>
      <c r="D33" s="706"/>
      <c r="E33" s="706"/>
      <c r="F33" s="706"/>
      <c r="G33" s="706"/>
      <c r="H33" s="706"/>
      <c r="I33" s="706"/>
      <c r="J33" s="706"/>
      <c r="K33" s="706"/>
      <c r="L33" s="706"/>
      <c r="M33" s="706"/>
      <c r="N33" s="706"/>
      <c r="O33" s="706"/>
      <c r="P33" s="706"/>
      <c r="Q33" s="706"/>
      <c r="R33" s="706"/>
      <c r="S33" s="706"/>
      <c r="T33" s="706"/>
      <c r="U33" s="706"/>
      <c r="V33" s="706"/>
      <c r="W33" s="706"/>
      <c r="X33" s="706"/>
      <c r="Y33" s="706"/>
      <c r="Z33" s="706"/>
      <c r="AA33" s="706"/>
      <c r="AB33" s="706"/>
      <c r="AC33" s="706"/>
      <c r="AD33" s="706"/>
      <c r="AE33" s="706"/>
      <c r="AF33" s="706"/>
      <c r="AG33" s="706"/>
      <c r="AH33" s="706"/>
      <c r="AI33" s="707"/>
    </row>
    <row r="34" spans="2:35" ht="22.5" customHeight="1" x14ac:dyDescent="0.15">
      <c r="B34" s="700"/>
      <c r="C34" s="705"/>
      <c r="D34" s="706"/>
      <c r="E34" s="706"/>
      <c r="F34" s="706"/>
      <c r="G34" s="706"/>
      <c r="H34" s="706"/>
      <c r="I34" s="706"/>
      <c r="J34" s="706"/>
      <c r="K34" s="706"/>
      <c r="L34" s="706"/>
      <c r="M34" s="706"/>
      <c r="N34" s="706"/>
      <c r="O34" s="706"/>
      <c r="P34" s="706"/>
      <c r="Q34" s="706"/>
      <c r="R34" s="706"/>
      <c r="S34" s="706"/>
      <c r="T34" s="706"/>
      <c r="U34" s="706"/>
      <c r="V34" s="706"/>
      <c r="W34" s="706"/>
      <c r="X34" s="706"/>
      <c r="Y34" s="706"/>
      <c r="Z34" s="706"/>
      <c r="AA34" s="706"/>
      <c r="AB34" s="706"/>
      <c r="AC34" s="706"/>
      <c r="AD34" s="706"/>
      <c r="AE34" s="706"/>
      <c r="AF34" s="706"/>
      <c r="AG34" s="706"/>
      <c r="AH34" s="706"/>
      <c r="AI34" s="707"/>
    </row>
    <row r="35" spans="2:35" ht="71.25" customHeight="1" x14ac:dyDescent="0.15">
      <c r="B35" s="701"/>
      <c r="C35" s="11"/>
      <c r="D35" s="8"/>
      <c r="E35" s="10"/>
      <c r="F35" s="9"/>
      <c r="G35" s="9"/>
      <c r="H35" s="8"/>
      <c r="I35" s="8"/>
      <c r="J35" s="8"/>
      <c r="K35" s="8"/>
      <c r="L35" s="8"/>
      <c r="M35" s="8"/>
      <c r="N35" s="8"/>
      <c r="O35" s="8"/>
      <c r="P35" s="8"/>
      <c r="Q35" s="8"/>
      <c r="R35" s="8"/>
      <c r="S35" s="7"/>
      <c r="T35" s="7"/>
      <c r="U35" s="7"/>
      <c r="V35" s="708" t="s">
        <v>532</v>
      </c>
      <c r="W35" s="708"/>
      <c r="X35" s="708"/>
      <c r="Y35" s="708"/>
      <c r="Z35" s="708"/>
      <c r="AA35" s="708"/>
      <c r="AB35" s="708"/>
      <c r="AC35" s="708"/>
      <c r="AD35" s="708"/>
      <c r="AE35" s="708"/>
      <c r="AF35" s="708"/>
      <c r="AG35" s="708"/>
      <c r="AH35" s="708"/>
      <c r="AI35" s="709"/>
    </row>
    <row r="36" spans="2:35" ht="15" customHeight="1" x14ac:dyDescent="0.15"/>
    <row r="37" spans="2:35" ht="24.95" customHeight="1" x14ac:dyDescent="0.15">
      <c r="B37" s="422" t="s">
        <v>330</v>
      </c>
      <c r="C37" s="422"/>
      <c r="D37" s="422"/>
      <c r="E37" s="721"/>
      <c r="F37" s="721"/>
      <c r="G37" s="721"/>
      <c r="H37" s="721"/>
      <c r="I37" s="721"/>
      <c r="J37" s="422"/>
      <c r="K37" s="422"/>
      <c r="L37" s="422"/>
      <c r="M37" s="422"/>
      <c r="N37" s="422"/>
      <c r="O37" s="422"/>
      <c r="P37" s="422"/>
      <c r="Q37" s="422"/>
      <c r="R37" s="422"/>
      <c r="S37" s="422"/>
      <c r="T37" s="422"/>
      <c r="U37" s="422"/>
      <c r="V37" s="422"/>
      <c r="W37" s="422"/>
      <c r="X37" s="422"/>
      <c r="Y37" s="422"/>
      <c r="Z37" s="422"/>
      <c r="AA37" s="422"/>
      <c r="AB37" s="422"/>
      <c r="AC37" s="422"/>
      <c r="AD37" s="422"/>
      <c r="AE37" s="422"/>
      <c r="AF37" s="422"/>
      <c r="AG37" s="422"/>
      <c r="AH37" s="422"/>
      <c r="AI37" s="422"/>
    </row>
    <row r="38" spans="2:35" ht="20.100000000000001" customHeight="1" x14ac:dyDescent="0.15">
      <c r="B38" s="423" t="s">
        <v>27</v>
      </c>
      <c r="C38" s="423"/>
      <c r="D38" s="719"/>
      <c r="E38" s="277" t="s">
        <v>616</v>
      </c>
      <c r="F38" s="278"/>
      <c r="G38" s="278"/>
      <c r="H38" s="278"/>
      <c r="I38" s="279"/>
      <c r="J38" s="720" t="s">
        <v>28</v>
      </c>
      <c r="K38" s="427"/>
      <c r="L38" s="427"/>
      <c r="M38" s="456" t="s">
        <v>620</v>
      </c>
      <c r="N38" s="456"/>
      <c r="O38" s="456"/>
      <c r="P38" s="456"/>
      <c r="Q38" s="456"/>
      <c r="R38" s="456"/>
      <c r="S38" s="435" t="s">
        <v>260</v>
      </c>
      <c r="T38" s="435"/>
      <c r="U38" s="435"/>
      <c r="V38" s="435"/>
      <c r="W38" s="271" t="s">
        <v>624</v>
      </c>
      <c r="X38" s="271"/>
      <c r="Y38" s="271"/>
      <c r="Z38" s="271"/>
      <c r="AA38" s="271"/>
      <c r="AB38" s="271"/>
      <c r="AC38" s="410" t="s">
        <v>222</v>
      </c>
      <c r="AD38" s="411"/>
      <c r="AE38" s="412"/>
      <c r="AF38" s="711">
        <v>44650</v>
      </c>
      <c r="AG38" s="712"/>
      <c r="AH38" s="712"/>
      <c r="AI38" s="713"/>
    </row>
    <row r="39" spans="2:35" ht="20.100000000000001" customHeight="1" x14ac:dyDescent="0.15">
      <c r="B39" s="431" t="s">
        <v>0</v>
      </c>
      <c r="C39" s="431"/>
      <c r="D39" s="717"/>
      <c r="E39" s="281" t="s">
        <v>618</v>
      </c>
      <c r="F39" s="282"/>
      <c r="G39" s="282"/>
      <c r="H39" s="282"/>
      <c r="I39" s="284"/>
      <c r="J39" s="718" t="s">
        <v>1</v>
      </c>
      <c r="K39" s="389"/>
      <c r="L39" s="389"/>
      <c r="M39" s="456" t="s">
        <v>622</v>
      </c>
      <c r="N39" s="456"/>
      <c r="O39" s="456"/>
      <c r="P39" s="456"/>
      <c r="Q39" s="456"/>
      <c r="R39" s="456"/>
      <c r="S39" s="435" t="s">
        <v>261</v>
      </c>
      <c r="T39" s="435"/>
      <c r="U39" s="435"/>
      <c r="V39" s="435"/>
      <c r="W39" s="271" t="s">
        <v>629</v>
      </c>
      <c r="X39" s="271"/>
      <c r="Y39" s="271"/>
      <c r="Z39" s="271"/>
      <c r="AA39" s="271"/>
      <c r="AB39" s="271"/>
      <c r="AC39" s="698"/>
      <c r="AD39" s="710"/>
      <c r="AE39" s="699"/>
      <c r="AF39" s="714"/>
      <c r="AG39" s="715"/>
      <c r="AH39" s="715"/>
      <c r="AI39" s="716"/>
    </row>
    <row r="40" spans="2:35" ht="26.25" customHeight="1" x14ac:dyDescent="0.2">
      <c r="B40" s="700" t="s">
        <v>31</v>
      </c>
      <c r="C40" s="702" t="s">
        <v>30</v>
      </c>
      <c r="D40" s="703"/>
      <c r="E40" s="703"/>
      <c r="F40" s="703"/>
      <c r="G40" s="703"/>
      <c r="H40" s="703"/>
      <c r="I40" s="703"/>
      <c r="J40" s="703"/>
      <c r="K40" s="703"/>
      <c r="L40" s="703"/>
      <c r="M40" s="703"/>
      <c r="N40" s="703"/>
      <c r="O40" s="703"/>
      <c r="P40" s="703"/>
      <c r="Q40" s="703"/>
      <c r="R40" s="703"/>
      <c r="S40" s="703"/>
      <c r="T40" s="703"/>
      <c r="U40" s="703"/>
      <c r="V40" s="703"/>
      <c r="W40" s="703"/>
      <c r="X40" s="703"/>
      <c r="Y40" s="703"/>
      <c r="Z40" s="703"/>
      <c r="AA40" s="703"/>
      <c r="AB40" s="703"/>
      <c r="AC40" s="703"/>
      <c r="AD40" s="703"/>
      <c r="AE40" s="703"/>
      <c r="AF40" s="703"/>
      <c r="AG40" s="703"/>
      <c r="AH40" s="703"/>
      <c r="AI40" s="704"/>
    </row>
    <row r="41" spans="2:35" ht="35.450000000000003" customHeight="1" x14ac:dyDescent="0.15">
      <c r="B41" s="700"/>
      <c r="C41" s="705"/>
      <c r="D41" s="706"/>
      <c r="E41" s="706"/>
      <c r="F41" s="706"/>
      <c r="G41" s="706"/>
      <c r="H41" s="706"/>
      <c r="I41" s="706"/>
      <c r="J41" s="706"/>
      <c r="K41" s="706"/>
      <c r="L41" s="706"/>
      <c r="M41" s="706"/>
      <c r="N41" s="706"/>
      <c r="O41" s="706"/>
      <c r="P41" s="706"/>
      <c r="Q41" s="706"/>
      <c r="R41" s="706"/>
      <c r="S41" s="706"/>
      <c r="T41" s="706"/>
      <c r="U41" s="706"/>
      <c r="V41" s="706"/>
      <c r="W41" s="706"/>
      <c r="X41" s="706"/>
      <c r="Y41" s="706"/>
      <c r="Z41" s="706"/>
      <c r="AA41" s="706"/>
      <c r="AB41" s="706"/>
      <c r="AC41" s="706"/>
      <c r="AD41" s="706"/>
      <c r="AE41" s="706"/>
      <c r="AF41" s="706"/>
      <c r="AG41" s="706"/>
      <c r="AH41" s="706"/>
      <c r="AI41" s="707"/>
    </row>
    <row r="42" spans="2:35" ht="35.450000000000003" customHeight="1" x14ac:dyDescent="0.15">
      <c r="B42" s="700"/>
      <c r="C42" s="705"/>
      <c r="D42" s="706"/>
      <c r="E42" s="706"/>
      <c r="F42" s="706"/>
      <c r="G42" s="706"/>
      <c r="H42" s="706"/>
      <c r="I42" s="706"/>
      <c r="J42" s="706"/>
      <c r="K42" s="706"/>
      <c r="L42" s="706"/>
      <c r="M42" s="706"/>
      <c r="N42" s="706"/>
      <c r="O42" s="706"/>
      <c r="P42" s="706"/>
      <c r="Q42" s="706"/>
      <c r="R42" s="706"/>
      <c r="S42" s="706"/>
      <c r="T42" s="706"/>
      <c r="U42" s="706"/>
      <c r="V42" s="706"/>
      <c r="W42" s="706"/>
      <c r="X42" s="706"/>
      <c r="Y42" s="706"/>
      <c r="Z42" s="706"/>
      <c r="AA42" s="706"/>
      <c r="AB42" s="706"/>
      <c r="AC42" s="706"/>
      <c r="AD42" s="706"/>
      <c r="AE42" s="706"/>
      <c r="AF42" s="706"/>
      <c r="AG42" s="706"/>
      <c r="AH42" s="706"/>
      <c r="AI42" s="707"/>
    </row>
    <row r="43" spans="2:35" ht="35.450000000000003" customHeight="1" x14ac:dyDescent="0.15">
      <c r="B43" s="700"/>
      <c r="C43" s="705"/>
      <c r="D43" s="706"/>
      <c r="E43" s="706"/>
      <c r="F43" s="706"/>
      <c r="G43" s="706"/>
      <c r="H43" s="706"/>
      <c r="I43" s="706"/>
      <c r="J43" s="706"/>
      <c r="K43" s="706"/>
      <c r="L43" s="706"/>
      <c r="M43" s="706"/>
      <c r="N43" s="706"/>
      <c r="O43" s="706"/>
      <c r="P43" s="706"/>
      <c r="Q43" s="706"/>
      <c r="R43" s="706"/>
      <c r="S43" s="706"/>
      <c r="T43" s="706"/>
      <c r="U43" s="706"/>
      <c r="V43" s="706"/>
      <c r="W43" s="706"/>
      <c r="X43" s="706"/>
      <c r="Y43" s="706"/>
      <c r="Z43" s="706"/>
      <c r="AA43" s="706"/>
      <c r="AB43" s="706"/>
      <c r="AC43" s="706"/>
      <c r="AD43" s="706"/>
      <c r="AE43" s="706"/>
      <c r="AF43" s="706"/>
      <c r="AG43" s="706"/>
      <c r="AH43" s="706"/>
      <c r="AI43" s="707"/>
    </row>
    <row r="44" spans="2:35" ht="35.450000000000003" customHeight="1" x14ac:dyDescent="0.15">
      <c r="B44" s="700"/>
      <c r="C44" s="705"/>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7"/>
    </row>
    <row r="45" spans="2:35" ht="35.450000000000003" customHeight="1" x14ac:dyDescent="0.15">
      <c r="B45" s="700"/>
      <c r="C45" s="705"/>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7"/>
    </row>
    <row r="46" spans="2:35" ht="35.450000000000003" customHeight="1" x14ac:dyDescent="0.15">
      <c r="B46" s="700"/>
      <c r="C46" s="705"/>
      <c r="D46" s="706"/>
      <c r="E46" s="706"/>
      <c r="F46" s="706"/>
      <c r="G46" s="706"/>
      <c r="H46" s="706"/>
      <c r="I46" s="706"/>
      <c r="J46" s="706"/>
      <c r="K46" s="706"/>
      <c r="L46" s="706"/>
      <c r="M46" s="706"/>
      <c r="N46" s="706"/>
      <c r="O46" s="706"/>
      <c r="P46" s="706"/>
      <c r="Q46" s="706"/>
      <c r="R46" s="706"/>
      <c r="S46" s="706"/>
      <c r="T46" s="706"/>
      <c r="U46" s="706"/>
      <c r="V46" s="706"/>
      <c r="W46" s="706"/>
      <c r="X46" s="706"/>
      <c r="Y46" s="706"/>
      <c r="Z46" s="706"/>
      <c r="AA46" s="706"/>
      <c r="AB46" s="706"/>
      <c r="AC46" s="706"/>
      <c r="AD46" s="706"/>
      <c r="AE46" s="706"/>
      <c r="AF46" s="706"/>
      <c r="AG46" s="706"/>
      <c r="AH46" s="706"/>
      <c r="AI46" s="707"/>
    </row>
    <row r="47" spans="2:35" ht="35.450000000000003" customHeight="1" x14ac:dyDescent="0.15">
      <c r="B47" s="700"/>
      <c r="C47" s="705"/>
      <c r="D47" s="706"/>
      <c r="E47" s="706"/>
      <c r="F47" s="706"/>
      <c r="G47" s="706"/>
      <c r="H47" s="706"/>
      <c r="I47" s="706"/>
      <c r="J47" s="706"/>
      <c r="K47" s="706"/>
      <c r="L47" s="706"/>
      <c r="M47" s="706"/>
      <c r="N47" s="706"/>
      <c r="O47" s="706"/>
      <c r="P47" s="706"/>
      <c r="Q47" s="706"/>
      <c r="R47" s="706"/>
      <c r="S47" s="706"/>
      <c r="T47" s="706"/>
      <c r="U47" s="706"/>
      <c r="V47" s="706"/>
      <c r="W47" s="706"/>
      <c r="X47" s="706"/>
      <c r="Y47" s="706"/>
      <c r="Z47" s="706"/>
      <c r="AA47" s="706"/>
      <c r="AB47" s="706"/>
      <c r="AC47" s="706"/>
      <c r="AD47" s="706"/>
      <c r="AE47" s="706"/>
      <c r="AF47" s="706"/>
      <c r="AG47" s="706"/>
      <c r="AH47" s="706"/>
      <c r="AI47" s="707"/>
    </row>
    <row r="48" spans="2:35" ht="35.450000000000003" customHeight="1" x14ac:dyDescent="0.15">
      <c r="B48" s="700"/>
      <c r="C48" s="705"/>
      <c r="D48" s="706"/>
      <c r="E48" s="706"/>
      <c r="F48" s="706"/>
      <c r="G48" s="706"/>
      <c r="H48" s="706"/>
      <c r="I48" s="706"/>
      <c r="J48" s="706"/>
      <c r="K48" s="706"/>
      <c r="L48" s="706"/>
      <c r="M48" s="706"/>
      <c r="N48" s="706"/>
      <c r="O48" s="706"/>
      <c r="P48" s="706"/>
      <c r="Q48" s="706"/>
      <c r="R48" s="706"/>
      <c r="S48" s="706"/>
      <c r="T48" s="706"/>
      <c r="U48" s="706"/>
      <c r="V48" s="706"/>
      <c r="W48" s="706"/>
      <c r="X48" s="706"/>
      <c r="Y48" s="706"/>
      <c r="Z48" s="706"/>
      <c r="AA48" s="706"/>
      <c r="AB48" s="706"/>
      <c r="AC48" s="706"/>
      <c r="AD48" s="706"/>
      <c r="AE48" s="706"/>
      <c r="AF48" s="706"/>
      <c r="AG48" s="706"/>
      <c r="AH48" s="706"/>
      <c r="AI48" s="707"/>
    </row>
    <row r="49" spans="2:35" ht="35.450000000000003" customHeight="1" x14ac:dyDescent="0.15">
      <c r="B49" s="700"/>
      <c r="C49" s="705"/>
      <c r="D49" s="706"/>
      <c r="E49" s="706"/>
      <c r="F49" s="706"/>
      <c r="G49" s="706"/>
      <c r="H49" s="706"/>
      <c r="I49" s="706"/>
      <c r="J49" s="706"/>
      <c r="K49" s="706"/>
      <c r="L49" s="706"/>
      <c r="M49" s="706"/>
      <c r="N49" s="706"/>
      <c r="O49" s="706"/>
      <c r="P49" s="706"/>
      <c r="Q49" s="706"/>
      <c r="R49" s="706"/>
      <c r="S49" s="706"/>
      <c r="T49" s="706"/>
      <c r="U49" s="706"/>
      <c r="V49" s="706"/>
      <c r="W49" s="706"/>
      <c r="X49" s="706"/>
      <c r="Y49" s="706"/>
      <c r="Z49" s="706"/>
      <c r="AA49" s="706"/>
      <c r="AB49" s="706"/>
      <c r="AC49" s="706"/>
      <c r="AD49" s="706"/>
      <c r="AE49" s="706"/>
      <c r="AF49" s="706"/>
      <c r="AG49" s="706"/>
      <c r="AH49" s="706"/>
      <c r="AI49" s="707"/>
    </row>
    <row r="50" spans="2:35" ht="35.450000000000003" customHeight="1" x14ac:dyDescent="0.15">
      <c r="B50" s="700"/>
      <c r="C50" s="705"/>
      <c r="D50" s="706"/>
      <c r="E50" s="706"/>
      <c r="F50" s="706"/>
      <c r="G50" s="706"/>
      <c r="H50" s="706"/>
      <c r="I50" s="706"/>
      <c r="J50" s="706"/>
      <c r="K50" s="706"/>
      <c r="L50" s="706"/>
      <c r="M50" s="706"/>
      <c r="N50" s="706"/>
      <c r="O50" s="706"/>
      <c r="P50" s="706"/>
      <c r="Q50" s="706"/>
      <c r="R50" s="706"/>
      <c r="S50" s="706"/>
      <c r="T50" s="706"/>
      <c r="U50" s="706"/>
      <c r="V50" s="706"/>
      <c r="W50" s="706"/>
      <c r="X50" s="706"/>
      <c r="Y50" s="706"/>
      <c r="Z50" s="706"/>
      <c r="AA50" s="706"/>
      <c r="AB50" s="706"/>
      <c r="AC50" s="706"/>
      <c r="AD50" s="706"/>
      <c r="AE50" s="706"/>
      <c r="AF50" s="706"/>
      <c r="AG50" s="706"/>
      <c r="AH50" s="706"/>
      <c r="AI50" s="707"/>
    </row>
    <row r="51" spans="2:35" ht="22.5" customHeight="1" x14ac:dyDescent="0.15">
      <c r="B51" s="700"/>
      <c r="C51" s="705"/>
      <c r="D51" s="706"/>
      <c r="E51" s="706"/>
      <c r="F51" s="706"/>
      <c r="G51" s="706"/>
      <c r="H51" s="706"/>
      <c r="I51" s="706"/>
      <c r="J51" s="706"/>
      <c r="K51" s="706"/>
      <c r="L51" s="706"/>
      <c r="M51" s="706"/>
      <c r="N51" s="706"/>
      <c r="O51" s="706"/>
      <c r="P51" s="706"/>
      <c r="Q51" s="706"/>
      <c r="R51" s="706"/>
      <c r="S51" s="706"/>
      <c r="T51" s="706"/>
      <c r="U51" s="706"/>
      <c r="V51" s="706"/>
      <c r="W51" s="706"/>
      <c r="X51" s="706"/>
      <c r="Y51" s="706"/>
      <c r="Z51" s="706"/>
      <c r="AA51" s="706"/>
      <c r="AB51" s="706"/>
      <c r="AC51" s="706"/>
      <c r="AD51" s="706"/>
      <c r="AE51" s="706"/>
      <c r="AF51" s="706"/>
      <c r="AG51" s="706"/>
      <c r="AH51" s="706"/>
      <c r="AI51" s="707"/>
    </row>
    <row r="52" spans="2:35" ht="71.25" customHeight="1" x14ac:dyDescent="0.15">
      <c r="B52" s="701"/>
      <c r="C52" s="11"/>
      <c r="D52" s="8"/>
      <c r="E52" s="10"/>
      <c r="F52" s="9"/>
      <c r="G52" s="9"/>
      <c r="H52" s="8"/>
      <c r="I52" s="8"/>
      <c r="J52" s="8"/>
      <c r="K52" s="8"/>
      <c r="L52" s="8"/>
      <c r="M52" s="8"/>
      <c r="N52" s="8"/>
      <c r="O52" s="8"/>
      <c r="P52" s="8"/>
      <c r="Q52" s="8"/>
      <c r="R52" s="8"/>
      <c r="S52" s="7"/>
      <c r="T52" s="7"/>
      <c r="U52" s="7"/>
      <c r="V52" s="708" t="s">
        <v>532</v>
      </c>
      <c r="W52" s="708"/>
      <c r="X52" s="708"/>
      <c r="Y52" s="708"/>
      <c r="Z52" s="708"/>
      <c r="AA52" s="708"/>
      <c r="AB52" s="708"/>
      <c r="AC52" s="708"/>
      <c r="AD52" s="708"/>
      <c r="AE52" s="708"/>
      <c r="AF52" s="708"/>
      <c r="AG52" s="708"/>
      <c r="AH52" s="708"/>
      <c r="AI52" s="709"/>
    </row>
    <row r="53" spans="2:35" ht="15" customHeight="1" x14ac:dyDescent="0.15"/>
    <row r="54" spans="2:35" ht="24.95" customHeight="1" x14ac:dyDescent="0.15">
      <c r="B54" s="422" t="s">
        <v>330</v>
      </c>
      <c r="C54" s="422"/>
      <c r="D54" s="422"/>
      <c r="E54" s="721"/>
      <c r="F54" s="721"/>
      <c r="G54" s="721"/>
      <c r="H54" s="721"/>
      <c r="I54" s="721"/>
      <c r="J54" s="422"/>
      <c r="K54" s="422"/>
      <c r="L54" s="422"/>
      <c r="M54" s="422"/>
      <c r="N54" s="422"/>
      <c r="O54" s="422"/>
      <c r="P54" s="422"/>
      <c r="Q54" s="422"/>
      <c r="R54" s="422"/>
      <c r="S54" s="422"/>
      <c r="T54" s="422"/>
      <c r="U54" s="422"/>
      <c r="V54" s="422"/>
      <c r="W54" s="422"/>
      <c r="X54" s="422"/>
      <c r="Y54" s="422"/>
      <c r="Z54" s="422"/>
      <c r="AA54" s="422"/>
      <c r="AB54" s="422"/>
      <c r="AC54" s="422"/>
      <c r="AD54" s="422"/>
      <c r="AE54" s="422"/>
      <c r="AF54" s="422"/>
      <c r="AG54" s="422"/>
      <c r="AH54" s="422"/>
      <c r="AI54" s="422"/>
    </row>
    <row r="55" spans="2:35" ht="20.100000000000001" customHeight="1" x14ac:dyDescent="0.15">
      <c r="B55" s="423" t="s">
        <v>27</v>
      </c>
      <c r="C55" s="423"/>
      <c r="D55" s="719"/>
      <c r="E55" s="277" t="s">
        <v>616</v>
      </c>
      <c r="F55" s="278"/>
      <c r="G55" s="278"/>
      <c r="H55" s="278"/>
      <c r="I55" s="279"/>
      <c r="J55" s="720" t="s">
        <v>28</v>
      </c>
      <c r="K55" s="427"/>
      <c r="L55" s="427"/>
      <c r="M55" s="456" t="s">
        <v>620</v>
      </c>
      <c r="N55" s="456"/>
      <c r="O55" s="456"/>
      <c r="P55" s="456"/>
      <c r="Q55" s="456"/>
      <c r="R55" s="456"/>
      <c r="S55" s="435" t="s">
        <v>260</v>
      </c>
      <c r="T55" s="435"/>
      <c r="U55" s="435"/>
      <c r="V55" s="435"/>
      <c r="W55" s="271" t="s">
        <v>624</v>
      </c>
      <c r="X55" s="271"/>
      <c r="Y55" s="271"/>
      <c r="Z55" s="271"/>
      <c r="AA55" s="271"/>
      <c r="AB55" s="271"/>
      <c r="AC55" s="410" t="s">
        <v>222</v>
      </c>
      <c r="AD55" s="411"/>
      <c r="AE55" s="412"/>
      <c r="AF55" s="711">
        <v>44650</v>
      </c>
      <c r="AG55" s="712"/>
      <c r="AH55" s="712"/>
      <c r="AI55" s="713"/>
    </row>
    <row r="56" spans="2:35" ht="20.100000000000001" customHeight="1" x14ac:dyDescent="0.15">
      <c r="B56" s="431" t="s">
        <v>0</v>
      </c>
      <c r="C56" s="431"/>
      <c r="D56" s="717"/>
      <c r="E56" s="281" t="s">
        <v>618</v>
      </c>
      <c r="F56" s="282"/>
      <c r="G56" s="282"/>
      <c r="H56" s="282"/>
      <c r="I56" s="284"/>
      <c r="J56" s="718" t="s">
        <v>1</v>
      </c>
      <c r="K56" s="389"/>
      <c r="L56" s="389"/>
      <c r="M56" s="456" t="s">
        <v>622</v>
      </c>
      <c r="N56" s="456"/>
      <c r="O56" s="456"/>
      <c r="P56" s="456"/>
      <c r="Q56" s="456"/>
      <c r="R56" s="456"/>
      <c r="S56" s="435" t="s">
        <v>261</v>
      </c>
      <c r="T56" s="435"/>
      <c r="U56" s="435"/>
      <c r="V56" s="435"/>
      <c r="W56" s="271" t="s">
        <v>629</v>
      </c>
      <c r="X56" s="271"/>
      <c r="Y56" s="271"/>
      <c r="Z56" s="271"/>
      <c r="AA56" s="271"/>
      <c r="AB56" s="271"/>
      <c r="AC56" s="698"/>
      <c r="AD56" s="710"/>
      <c r="AE56" s="699"/>
      <c r="AF56" s="714"/>
      <c r="AG56" s="715"/>
      <c r="AH56" s="715"/>
      <c r="AI56" s="716"/>
    </row>
    <row r="57" spans="2:35" ht="26.25" customHeight="1" x14ac:dyDescent="0.2">
      <c r="B57" s="700" t="s">
        <v>31</v>
      </c>
      <c r="C57" s="702" t="s">
        <v>30</v>
      </c>
      <c r="D57" s="703"/>
      <c r="E57" s="703"/>
      <c r="F57" s="703"/>
      <c r="G57" s="703"/>
      <c r="H57" s="703"/>
      <c r="I57" s="703"/>
      <c r="J57" s="703"/>
      <c r="K57" s="703"/>
      <c r="L57" s="703"/>
      <c r="M57" s="703"/>
      <c r="N57" s="703"/>
      <c r="O57" s="703"/>
      <c r="P57" s="703"/>
      <c r="Q57" s="703"/>
      <c r="R57" s="703"/>
      <c r="S57" s="703"/>
      <c r="T57" s="703"/>
      <c r="U57" s="703"/>
      <c r="V57" s="703"/>
      <c r="W57" s="703"/>
      <c r="X57" s="703"/>
      <c r="Y57" s="703"/>
      <c r="Z57" s="703"/>
      <c r="AA57" s="703"/>
      <c r="AB57" s="703"/>
      <c r="AC57" s="703"/>
      <c r="AD57" s="703"/>
      <c r="AE57" s="703"/>
      <c r="AF57" s="703"/>
      <c r="AG57" s="703"/>
      <c r="AH57" s="703"/>
      <c r="AI57" s="704"/>
    </row>
    <row r="58" spans="2:35" ht="35.450000000000003" customHeight="1" x14ac:dyDescent="0.15">
      <c r="B58" s="700"/>
      <c r="C58" s="705"/>
      <c r="D58" s="706"/>
      <c r="E58" s="706"/>
      <c r="F58" s="706"/>
      <c r="G58" s="706"/>
      <c r="H58" s="706"/>
      <c r="I58" s="706"/>
      <c r="J58" s="706"/>
      <c r="K58" s="706"/>
      <c r="L58" s="706"/>
      <c r="M58" s="706"/>
      <c r="N58" s="706"/>
      <c r="O58" s="706"/>
      <c r="P58" s="706"/>
      <c r="Q58" s="706"/>
      <c r="R58" s="706"/>
      <c r="S58" s="706"/>
      <c r="T58" s="706"/>
      <c r="U58" s="706"/>
      <c r="V58" s="706"/>
      <c r="W58" s="706"/>
      <c r="X58" s="706"/>
      <c r="Y58" s="706"/>
      <c r="Z58" s="706"/>
      <c r="AA58" s="706"/>
      <c r="AB58" s="706"/>
      <c r="AC58" s="706"/>
      <c r="AD58" s="706"/>
      <c r="AE58" s="706"/>
      <c r="AF58" s="706"/>
      <c r="AG58" s="706"/>
      <c r="AH58" s="706"/>
      <c r="AI58" s="707"/>
    </row>
    <row r="59" spans="2:35" ht="35.450000000000003" customHeight="1" x14ac:dyDescent="0.15">
      <c r="B59" s="700"/>
      <c r="C59" s="705"/>
      <c r="D59" s="706"/>
      <c r="E59" s="706"/>
      <c r="F59" s="706"/>
      <c r="G59" s="706"/>
      <c r="H59" s="706"/>
      <c r="I59" s="706"/>
      <c r="J59" s="706"/>
      <c r="K59" s="706"/>
      <c r="L59" s="706"/>
      <c r="M59" s="706"/>
      <c r="N59" s="706"/>
      <c r="O59" s="706"/>
      <c r="P59" s="706"/>
      <c r="Q59" s="706"/>
      <c r="R59" s="706"/>
      <c r="S59" s="706"/>
      <c r="T59" s="706"/>
      <c r="U59" s="706"/>
      <c r="V59" s="706"/>
      <c r="W59" s="706"/>
      <c r="X59" s="706"/>
      <c r="Y59" s="706"/>
      <c r="Z59" s="706"/>
      <c r="AA59" s="706"/>
      <c r="AB59" s="706"/>
      <c r="AC59" s="706"/>
      <c r="AD59" s="706"/>
      <c r="AE59" s="706"/>
      <c r="AF59" s="706"/>
      <c r="AG59" s="706"/>
      <c r="AH59" s="706"/>
      <c r="AI59" s="707"/>
    </row>
    <row r="60" spans="2:35" ht="35.450000000000003" customHeight="1" x14ac:dyDescent="0.15">
      <c r="B60" s="700"/>
      <c r="C60" s="705"/>
      <c r="D60" s="706"/>
      <c r="E60" s="706"/>
      <c r="F60" s="706"/>
      <c r="G60" s="706"/>
      <c r="H60" s="706"/>
      <c r="I60" s="706"/>
      <c r="J60" s="706"/>
      <c r="K60" s="706"/>
      <c r="L60" s="706"/>
      <c r="M60" s="706"/>
      <c r="N60" s="706"/>
      <c r="O60" s="706"/>
      <c r="P60" s="706"/>
      <c r="Q60" s="706"/>
      <c r="R60" s="706"/>
      <c r="S60" s="706"/>
      <c r="T60" s="706"/>
      <c r="U60" s="706"/>
      <c r="V60" s="706"/>
      <c r="W60" s="706"/>
      <c r="X60" s="706"/>
      <c r="Y60" s="706"/>
      <c r="Z60" s="706"/>
      <c r="AA60" s="706"/>
      <c r="AB60" s="706"/>
      <c r="AC60" s="706"/>
      <c r="AD60" s="706"/>
      <c r="AE60" s="706"/>
      <c r="AF60" s="706"/>
      <c r="AG60" s="706"/>
      <c r="AH60" s="706"/>
      <c r="AI60" s="707"/>
    </row>
    <row r="61" spans="2:35" ht="35.450000000000003" customHeight="1" x14ac:dyDescent="0.15">
      <c r="B61" s="700"/>
      <c r="C61" s="705"/>
      <c r="D61" s="706"/>
      <c r="E61" s="706"/>
      <c r="F61" s="706"/>
      <c r="G61" s="706"/>
      <c r="H61" s="706"/>
      <c r="I61" s="706"/>
      <c r="J61" s="706"/>
      <c r="K61" s="706"/>
      <c r="L61" s="706"/>
      <c r="M61" s="706"/>
      <c r="N61" s="706"/>
      <c r="O61" s="706"/>
      <c r="P61" s="706"/>
      <c r="Q61" s="706"/>
      <c r="R61" s="706"/>
      <c r="S61" s="706"/>
      <c r="T61" s="706"/>
      <c r="U61" s="706"/>
      <c r="V61" s="706"/>
      <c r="W61" s="706"/>
      <c r="X61" s="706"/>
      <c r="Y61" s="706"/>
      <c r="Z61" s="706"/>
      <c r="AA61" s="706"/>
      <c r="AB61" s="706"/>
      <c r="AC61" s="706"/>
      <c r="AD61" s="706"/>
      <c r="AE61" s="706"/>
      <c r="AF61" s="706"/>
      <c r="AG61" s="706"/>
      <c r="AH61" s="706"/>
      <c r="AI61" s="707"/>
    </row>
    <row r="62" spans="2:35" ht="35.450000000000003" customHeight="1" x14ac:dyDescent="0.15">
      <c r="B62" s="700"/>
      <c r="C62" s="705"/>
      <c r="D62" s="706"/>
      <c r="E62" s="706"/>
      <c r="F62" s="706"/>
      <c r="G62" s="706"/>
      <c r="H62" s="706"/>
      <c r="I62" s="706"/>
      <c r="J62" s="706"/>
      <c r="K62" s="706"/>
      <c r="L62" s="706"/>
      <c r="M62" s="706"/>
      <c r="N62" s="706"/>
      <c r="O62" s="706"/>
      <c r="P62" s="706"/>
      <c r="Q62" s="706"/>
      <c r="R62" s="706"/>
      <c r="S62" s="706"/>
      <c r="T62" s="706"/>
      <c r="U62" s="706"/>
      <c r="V62" s="706"/>
      <c r="W62" s="706"/>
      <c r="X62" s="706"/>
      <c r="Y62" s="706"/>
      <c r="Z62" s="706"/>
      <c r="AA62" s="706"/>
      <c r="AB62" s="706"/>
      <c r="AC62" s="706"/>
      <c r="AD62" s="706"/>
      <c r="AE62" s="706"/>
      <c r="AF62" s="706"/>
      <c r="AG62" s="706"/>
      <c r="AH62" s="706"/>
      <c r="AI62" s="707"/>
    </row>
    <row r="63" spans="2:35" ht="35.450000000000003" customHeight="1" x14ac:dyDescent="0.15">
      <c r="B63" s="700"/>
      <c r="C63" s="705"/>
      <c r="D63" s="706"/>
      <c r="E63" s="706"/>
      <c r="F63" s="706"/>
      <c r="G63" s="706"/>
      <c r="H63" s="706"/>
      <c r="I63" s="706"/>
      <c r="J63" s="706"/>
      <c r="K63" s="706"/>
      <c r="L63" s="706"/>
      <c r="M63" s="706"/>
      <c r="N63" s="706"/>
      <c r="O63" s="706"/>
      <c r="P63" s="706"/>
      <c r="Q63" s="706"/>
      <c r="R63" s="706"/>
      <c r="S63" s="706"/>
      <c r="T63" s="706"/>
      <c r="U63" s="706"/>
      <c r="V63" s="706"/>
      <c r="W63" s="706"/>
      <c r="X63" s="706"/>
      <c r="Y63" s="706"/>
      <c r="Z63" s="706"/>
      <c r="AA63" s="706"/>
      <c r="AB63" s="706"/>
      <c r="AC63" s="706"/>
      <c r="AD63" s="706"/>
      <c r="AE63" s="706"/>
      <c r="AF63" s="706"/>
      <c r="AG63" s="706"/>
      <c r="AH63" s="706"/>
      <c r="AI63" s="707"/>
    </row>
    <row r="64" spans="2:35" ht="35.450000000000003" customHeight="1" x14ac:dyDescent="0.15">
      <c r="B64" s="700"/>
      <c r="C64" s="705"/>
      <c r="D64" s="706"/>
      <c r="E64" s="706"/>
      <c r="F64" s="706"/>
      <c r="G64" s="706"/>
      <c r="H64" s="706"/>
      <c r="I64" s="706"/>
      <c r="J64" s="706"/>
      <c r="K64" s="706"/>
      <c r="L64" s="706"/>
      <c r="M64" s="706"/>
      <c r="N64" s="706"/>
      <c r="O64" s="706"/>
      <c r="P64" s="706"/>
      <c r="Q64" s="706"/>
      <c r="R64" s="706"/>
      <c r="S64" s="706"/>
      <c r="T64" s="706"/>
      <c r="U64" s="706"/>
      <c r="V64" s="706"/>
      <c r="W64" s="706"/>
      <c r="X64" s="706"/>
      <c r="Y64" s="706"/>
      <c r="Z64" s="706"/>
      <c r="AA64" s="706"/>
      <c r="AB64" s="706"/>
      <c r="AC64" s="706"/>
      <c r="AD64" s="706"/>
      <c r="AE64" s="706"/>
      <c r="AF64" s="706"/>
      <c r="AG64" s="706"/>
      <c r="AH64" s="706"/>
      <c r="AI64" s="707"/>
    </row>
    <row r="65" spans="2:35" ht="35.450000000000003" customHeight="1" x14ac:dyDescent="0.15">
      <c r="B65" s="700"/>
      <c r="C65" s="705"/>
      <c r="D65" s="706"/>
      <c r="E65" s="706"/>
      <c r="F65" s="706"/>
      <c r="G65" s="706"/>
      <c r="H65" s="706"/>
      <c r="I65" s="706"/>
      <c r="J65" s="706"/>
      <c r="K65" s="706"/>
      <c r="L65" s="706"/>
      <c r="M65" s="706"/>
      <c r="N65" s="706"/>
      <c r="O65" s="706"/>
      <c r="P65" s="706"/>
      <c r="Q65" s="706"/>
      <c r="R65" s="706"/>
      <c r="S65" s="706"/>
      <c r="T65" s="706"/>
      <c r="U65" s="706"/>
      <c r="V65" s="706"/>
      <c r="W65" s="706"/>
      <c r="X65" s="706"/>
      <c r="Y65" s="706"/>
      <c r="Z65" s="706"/>
      <c r="AA65" s="706"/>
      <c r="AB65" s="706"/>
      <c r="AC65" s="706"/>
      <c r="AD65" s="706"/>
      <c r="AE65" s="706"/>
      <c r="AF65" s="706"/>
      <c r="AG65" s="706"/>
      <c r="AH65" s="706"/>
      <c r="AI65" s="707"/>
    </row>
    <row r="66" spans="2:35" ht="35.450000000000003" customHeight="1" x14ac:dyDescent="0.15">
      <c r="B66" s="700"/>
      <c r="C66" s="705"/>
      <c r="D66" s="706"/>
      <c r="E66" s="706"/>
      <c r="F66" s="706"/>
      <c r="G66" s="706"/>
      <c r="H66" s="706"/>
      <c r="I66" s="706"/>
      <c r="J66" s="706"/>
      <c r="K66" s="706"/>
      <c r="L66" s="706"/>
      <c r="M66" s="706"/>
      <c r="N66" s="706"/>
      <c r="O66" s="706"/>
      <c r="P66" s="706"/>
      <c r="Q66" s="706"/>
      <c r="R66" s="706"/>
      <c r="S66" s="706"/>
      <c r="T66" s="706"/>
      <c r="U66" s="706"/>
      <c r="V66" s="706"/>
      <c r="W66" s="706"/>
      <c r="X66" s="706"/>
      <c r="Y66" s="706"/>
      <c r="Z66" s="706"/>
      <c r="AA66" s="706"/>
      <c r="AB66" s="706"/>
      <c r="AC66" s="706"/>
      <c r="AD66" s="706"/>
      <c r="AE66" s="706"/>
      <c r="AF66" s="706"/>
      <c r="AG66" s="706"/>
      <c r="AH66" s="706"/>
      <c r="AI66" s="707"/>
    </row>
    <row r="67" spans="2:35" ht="35.450000000000003" customHeight="1" x14ac:dyDescent="0.15">
      <c r="B67" s="700"/>
      <c r="C67" s="705"/>
      <c r="D67" s="706"/>
      <c r="E67" s="706"/>
      <c r="F67" s="706"/>
      <c r="G67" s="706"/>
      <c r="H67" s="706"/>
      <c r="I67" s="706"/>
      <c r="J67" s="706"/>
      <c r="K67" s="706"/>
      <c r="L67" s="706"/>
      <c r="M67" s="706"/>
      <c r="N67" s="706"/>
      <c r="O67" s="706"/>
      <c r="P67" s="706"/>
      <c r="Q67" s="706"/>
      <c r="R67" s="706"/>
      <c r="S67" s="706"/>
      <c r="T67" s="706"/>
      <c r="U67" s="706"/>
      <c r="V67" s="706"/>
      <c r="W67" s="706"/>
      <c r="X67" s="706"/>
      <c r="Y67" s="706"/>
      <c r="Z67" s="706"/>
      <c r="AA67" s="706"/>
      <c r="AB67" s="706"/>
      <c r="AC67" s="706"/>
      <c r="AD67" s="706"/>
      <c r="AE67" s="706"/>
      <c r="AF67" s="706"/>
      <c r="AG67" s="706"/>
      <c r="AH67" s="706"/>
      <c r="AI67" s="707"/>
    </row>
    <row r="68" spans="2:35" ht="22.5" customHeight="1" x14ac:dyDescent="0.15">
      <c r="B68" s="700"/>
      <c r="C68" s="705"/>
      <c r="D68" s="706"/>
      <c r="E68" s="706"/>
      <c r="F68" s="706"/>
      <c r="G68" s="706"/>
      <c r="H68" s="706"/>
      <c r="I68" s="706"/>
      <c r="J68" s="706"/>
      <c r="K68" s="706"/>
      <c r="L68" s="706"/>
      <c r="M68" s="706"/>
      <c r="N68" s="706"/>
      <c r="O68" s="706"/>
      <c r="P68" s="706"/>
      <c r="Q68" s="706"/>
      <c r="R68" s="706"/>
      <c r="S68" s="706"/>
      <c r="T68" s="706"/>
      <c r="U68" s="706"/>
      <c r="V68" s="706"/>
      <c r="W68" s="706"/>
      <c r="X68" s="706"/>
      <c r="Y68" s="706"/>
      <c r="Z68" s="706"/>
      <c r="AA68" s="706"/>
      <c r="AB68" s="706"/>
      <c r="AC68" s="706"/>
      <c r="AD68" s="706"/>
      <c r="AE68" s="706"/>
      <c r="AF68" s="706"/>
      <c r="AG68" s="706"/>
      <c r="AH68" s="706"/>
      <c r="AI68" s="707"/>
    </row>
    <row r="69" spans="2:35" ht="71.25" customHeight="1" x14ac:dyDescent="0.15">
      <c r="B69" s="701"/>
      <c r="C69" s="11"/>
      <c r="D69" s="8"/>
      <c r="E69" s="10"/>
      <c r="F69" s="9"/>
      <c r="G69" s="9"/>
      <c r="H69" s="8"/>
      <c r="I69" s="8"/>
      <c r="J69" s="8"/>
      <c r="K69" s="8"/>
      <c r="L69" s="8"/>
      <c r="M69" s="8"/>
      <c r="N69" s="8"/>
      <c r="O69" s="8"/>
      <c r="P69" s="8"/>
      <c r="Q69" s="8"/>
      <c r="R69" s="8"/>
      <c r="S69" s="7"/>
      <c r="T69" s="7"/>
      <c r="U69" s="7"/>
      <c r="V69" s="708" t="s">
        <v>532</v>
      </c>
      <c r="W69" s="708"/>
      <c r="X69" s="708"/>
      <c r="Y69" s="708"/>
      <c r="Z69" s="708"/>
      <c r="AA69" s="708"/>
      <c r="AB69" s="708"/>
      <c r="AC69" s="708"/>
      <c r="AD69" s="708"/>
      <c r="AE69" s="708"/>
      <c r="AF69" s="708"/>
      <c r="AG69" s="708"/>
      <c r="AH69" s="708"/>
      <c r="AI69" s="709"/>
    </row>
    <row r="70" spans="2:35" ht="15" customHeight="1" x14ac:dyDescent="0.15"/>
  </sheetData>
  <mergeCells count="76">
    <mergeCell ref="B6:B18"/>
    <mergeCell ref="C6:AI6"/>
    <mergeCell ref="V18:AI18"/>
    <mergeCell ref="B5:D5"/>
    <mergeCell ref="E5:I5"/>
    <mergeCell ref="J5:L5"/>
    <mergeCell ref="M5:R5"/>
    <mergeCell ref="S5:V5"/>
    <mergeCell ref="W5:AB5"/>
    <mergeCell ref="C7:AI17"/>
    <mergeCell ref="B3:AI3"/>
    <mergeCell ref="B4:D4"/>
    <mergeCell ref="E4:I4"/>
    <mergeCell ref="J4:L4"/>
    <mergeCell ref="M4:R4"/>
    <mergeCell ref="S4:V4"/>
    <mergeCell ref="W4:AB4"/>
    <mergeCell ref="AC4:AE5"/>
    <mergeCell ref="AF4:AI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23:B35"/>
    <mergeCell ref="C23:AI23"/>
    <mergeCell ref="C24:AI34"/>
    <mergeCell ref="V35:AI35"/>
    <mergeCell ref="B37:AI37"/>
    <mergeCell ref="W38:AB38"/>
    <mergeCell ref="AC38:AE39"/>
    <mergeCell ref="AF38:AI39"/>
    <mergeCell ref="B39:D39"/>
    <mergeCell ref="E39:I39"/>
    <mergeCell ref="J39:L39"/>
    <mergeCell ref="M39:R39"/>
    <mergeCell ref="S39:V39"/>
    <mergeCell ref="W39:AB39"/>
    <mergeCell ref="B38:D38"/>
    <mergeCell ref="E38:I38"/>
    <mergeCell ref="J38:L38"/>
    <mergeCell ref="M38:R38"/>
    <mergeCell ref="S38:V38"/>
    <mergeCell ref="M55:R55"/>
    <mergeCell ref="S55:V55"/>
    <mergeCell ref="B40:B52"/>
    <mergeCell ref="C40:AI40"/>
    <mergeCell ref="C41:AI51"/>
    <mergeCell ref="V52:AI52"/>
    <mergeCell ref="B54:AI54"/>
    <mergeCell ref="B57:B69"/>
    <mergeCell ref="C57:AI57"/>
    <mergeCell ref="C58:AI68"/>
    <mergeCell ref="V69:AI69"/>
    <mergeCell ref="W55:AB55"/>
    <mergeCell ref="AC55:AE56"/>
    <mergeCell ref="AF55:AI56"/>
    <mergeCell ref="B56:D56"/>
    <mergeCell ref="E56:I56"/>
    <mergeCell ref="J56:L56"/>
    <mergeCell ref="M56:R56"/>
    <mergeCell ref="S56:V56"/>
    <mergeCell ref="W56:AB56"/>
    <mergeCell ref="B55:D55"/>
    <mergeCell ref="E55:I55"/>
    <mergeCell ref="J55:L55"/>
  </mergeCells>
  <phoneticPr fontId="8"/>
  <printOptions horizontalCentered="1" verticalCentered="1"/>
  <pageMargins left="0.19685039370078741" right="0.19685039370078741" top="0.59055118110236227" bottom="0.19685039370078741" header="0.51181102362204722" footer="0.51181102362204722"/>
  <pageSetup paperSize="9" orientation="portrait" r:id="rId1"/>
  <headerFooter alignWithMargins="0"/>
  <rowBreaks count="3" manualBreakCount="3">
    <brk id="19" max="16383" man="1"/>
    <brk id="36" max="16383" man="1"/>
    <brk id="53"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2:AI19"/>
  <sheetViews>
    <sheetView showGridLines="0" showZeros="0" view="pageBreakPreview" zoomScale="90" zoomScaleNormal="100" zoomScaleSheetLayoutView="90" workbookViewId="0">
      <selection sqref="A1:N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22" t="s">
        <v>331</v>
      </c>
      <c r="C3" s="422"/>
      <c r="D3" s="422"/>
      <c r="E3" s="721"/>
      <c r="F3" s="721"/>
      <c r="G3" s="721"/>
      <c r="H3" s="721"/>
      <c r="I3" s="721"/>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row>
    <row r="4" spans="2:35" ht="20.100000000000001" customHeight="1" x14ac:dyDescent="0.15">
      <c r="B4" s="423" t="s">
        <v>27</v>
      </c>
      <c r="C4" s="423"/>
      <c r="D4" s="719"/>
      <c r="E4" s="277" t="s">
        <v>616</v>
      </c>
      <c r="F4" s="278"/>
      <c r="G4" s="278"/>
      <c r="H4" s="278"/>
      <c r="I4" s="279"/>
      <c r="J4" s="720" t="s">
        <v>28</v>
      </c>
      <c r="K4" s="427"/>
      <c r="L4" s="427"/>
      <c r="M4" s="456" t="s">
        <v>620</v>
      </c>
      <c r="N4" s="456"/>
      <c r="O4" s="456"/>
      <c r="P4" s="456"/>
      <c r="Q4" s="456"/>
      <c r="R4" s="456"/>
      <c r="S4" s="435" t="s">
        <v>260</v>
      </c>
      <c r="T4" s="435"/>
      <c r="U4" s="435"/>
      <c r="V4" s="435"/>
      <c r="W4" s="271" t="s">
        <v>624</v>
      </c>
      <c r="X4" s="271"/>
      <c r="Y4" s="271"/>
      <c r="Z4" s="271"/>
      <c r="AA4" s="271"/>
      <c r="AB4" s="271"/>
      <c r="AC4" s="410" t="s">
        <v>222</v>
      </c>
      <c r="AD4" s="411"/>
      <c r="AE4" s="412"/>
      <c r="AF4" s="711">
        <v>44650</v>
      </c>
      <c r="AG4" s="712"/>
      <c r="AH4" s="712"/>
      <c r="AI4" s="713"/>
    </row>
    <row r="5" spans="2:35" ht="20.100000000000001" customHeight="1" x14ac:dyDescent="0.15">
      <c r="B5" s="431" t="s">
        <v>0</v>
      </c>
      <c r="C5" s="431"/>
      <c r="D5" s="717"/>
      <c r="E5" s="281" t="s">
        <v>618</v>
      </c>
      <c r="F5" s="282"/>
      <c r="G5" s="282"/>
      <c r="H5" s="282"/>
      <c r="I5" s="284"/>
      <c r="J5" s="718" t="s">
        <v>1</v>
      </c>
      <c r="K5" s="389"/>
      <c r="L5" s="389"/>
      <c r="M5" s="456" t="s">
        <v>622</v>
      </c>
      <c r="N5" s="456"/>
      <c r="O5" s="456"/>
      <c r="P5" s="456"/>
      <c r="Q5" s="456"/>
      <c r="R5" s="456"/>
      <c r="S5" s="435" t="s">
        <v>261</v>
      </c>
      <c r="T5" s="435"/>
      <c r="U5" s="435"/>
      <c r="V5" s="435"/>
      <c r="W5" s="271" t="s">
        <v>629</v>
      </c>
      <c r="X5" s="271"/>
      <c r="Y5" s="271"/>
      <c r="Z5" s="271"/>
      <c r="AA5" s="271"/>
      <c r="AB5" s="271"/>
      <c r="AC5" s="698"/>
      <c r="AD5" s="710"/>
      <c r="AE5" s="699"/>
      <c r="AF5" s="714"/>
      <c r="AG5" s="715"/>
      <c r="AH5" s="715"/>
      <c r="AI5" s="716"/>
    </row>
    <row r="6" spans="2:35" ht="26.25" customHeight="1" x14ac:dyDescent="0.2">
      <c r="B6" s="700" t="s">
        <v>31</v>
      </c>
      <c r="C6" s="702" t="s">
        <v>30</v>
      </c>
      <c r="D6" s="703"/>
      <c r="E6" s="703"/>
      <c r="F6" s="703"/>
      <c r="G6" s="703"/>
      <c r="H6" s="703"/>
      <c r="I6" s="703"/>
      <c r="J6" s="703"/>
      <c r="K6" s="703"/>
      <c r="L6" s="703"/>
      <c r="M6" s="703"/>
      <c r="N6" s="703"/>
      <c r="O6" s="703"/>
      <c r="P6" s="703"/>
      <c r="Q6" s="703"/>
      <c r="R6" s="703"/>
      <c r="S6" s="703"/>
      <c r="T6" s="703"/>
      <c r="U6" s="703"/>
      <c r="V6" s="703"/>
      <c r="W6" s="703"/>
      <c r="X6" s="703"/>
      <c r="Y6" s="703"/>
      <c r="Z6" s="703"/>
      <c r="AA6" s="703"/>
      <c r="AB6" s="703"/>
      <c r="AC6" s="703"/>
      <c r="AD6" s="703"/>
      <c r="AE6" s="703"/>
      <c r="AF6" s="703"/>
      <c r="AG6" s="703"/>
      <c r="AH6" s="703"/>
      <c r="AI6" s="704"/>
    </row>
    <row r="7" spans="2:35" ht="35.450000000000003" customHeight="1" x14ac:dyDescent="0.15">
      <c r="B7" s="700"/>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00"/>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00"/>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00"/>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00"/>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00"/>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00"/>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00"/>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00"/>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00"/>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00"/>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x14ac:dyDescent="0.15">
      <c r="B18" s="701"/>
      <c r="C18" s="11"/>
      <c r="D18" s="8"/>
      <c r="E18" s="10"/>
      <c r="F18" s="9"/>
      <c r="G18" s="9"/>
      <c r="H18" s="8"/>
      <c r="I18" s="8"/>
      <c r="J18" s="8"/>
      <c r="K18" s="8"/>
      <c r="L18" s="8"/>
      <c r="M18" s="8"/>
      <c r="N18" s="8"/>
      <c r="O18" s="8"/>
      <c r="P18" s="8"/>
      <c r="Q18" s="8"/>
      <c r="R18" s="8"/>
      <c r="S18" s="722" t="s">
        <v>556</v>
      </c>
      <c r="T18" s="722"/>
      <c r="U18" s="722"/>
      <c r="V18" s="722"/>
      <c r="W18" s="722"/>
      <c r="X18" s="722"/>
      <c r="Y18" s="722"/>
      <c r="Z18" s="722"/>
      <c r="AA18" s="722"/>
      <c r="AB18" s="722"/>
      <c r="AC18" s="722"/>
      <c r="AD18" s="722"/>
      <c r="AE18" s="722"/>
      <c r="AF18" s="722"/>
      <c r="AG18" s="722"/>
      <c r="AH18" s="722"/>
      <c r="AI18" s="723"/>
    </row>
    <row r="19" spans="2:35" ht="15" customHeight="1" x14ac:dyDescent="0.15"/>
  </sheetData>
  <mergeCells count="18">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scale="7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CH1248"/>
  <sheetViews>
    <sheetView showGridLines="0" showZeros="0" view="pageBreakPreview" zoomScale="70" zoomScaleNormal="100" zoomScaleSheetLayoutView="70" workbookViewId="0">
      <selection sqref="A1:N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5" customWidth="1"/>
    <col min="43" max="86" width="4.125" style="134" customWidth="1"/>
    <col min="87" max="99" width="8" style="2" customWidth="1"/>
    <col min="100" max="110" width="9" style="2"/>
    <col min="111" max="111" width="14" style="2" bestFit="1" customWidth="1"/>
    <col min="112" max="16384" width="9" style="2"/>
  </cols>
  <sheetData>
    <row r="1" spans="2:86" x14ac:dyDescent="0.15">
      <c r="AU1" s="808" t="s">
        <v>561</v>
      </c>
      <c r="AV1" s="809" t="s">
        <v>301</v>
      </c>
      <c r="AW1" s="811" t="s">
        <v>302</v>
      </c>
      <c r="AX1" s="795" t="s">
        <v>308</v>
      </c>
      <c r="AY1" s="796"/>
      <c r="AZ1" s="796"/>
      <c r="BA1" s="796"/>
      <c r="BB1" s="796"/>
      <c r="BC1" s="796"/>
      <c r="BD1" s="796"/>
      <c r="BE1" s="796"/>
      <c r="BF1" s="796"/>
      <c r="BG1" s="796"/>
      <c r="BH1" s="796"/>
      <c r="BI1" s="796"/>
      <c r="BJ1" s="796"/>
      <c r="BK1" s="796"/>
      <c r="BL1" s="796"/>
      <c r="BM1" s="796"/>
      <c r="BN1" s="796"/>
      <c r="BO1" s="796"/>
      <c r="BP1" s="796"/>
      <c r="BQ1" s="796"/>
      <c r="BR1" s="797"/>
      <c r="BS1" s="466" t="s">
        <v>303</v>
      </c>
      <c r="BT1" s="798"/>
      <c r="BU1" s="798"/>
      <c r="BV1" s="798"/>
      <c r="BW1" s="799" t="s">
        <v>309</v>
      </c>
      <c r="BX1" s="800"/>
      <c r="BY1" s="800"/>
      <c r="BZ1" s="800"/>
      <c r="CA1" s="800"/>
      <c r="CB1" s="800"/>
      <c r="CC1" s="800"/>
      <c r="CD1" s="800"/>
      <c r="CE1" s="800"/>
      <c r="CF1" s="800"/>
      <c r="CG1" s="800"/>
      <c r="CH1" s="801"/>
    </row>
    <row r="2" spans="2:86" ht="8.25" customHeight="1" x14ac:dyDescent="0.15">
      <c r="AU2" s="808"/>
      <c r="AV2" s="810"/>
      <c r="AW2" s="812"/>
      <c r="AX2" s="802" t="s">
        <v>310</v>
      </c>
      <c r="AY2" s="280"/>
      <c r="AZ2" s="280"/>
      <c r="BA2" s="280"/>
      <c r="BB2" s="280"/>
      <c r="BC2" s="280"/>
      <c r="BD2" s="280"/>
      <c r="BE2" s="280"/>
      <c r="BF2" s="280"/>
      <c r="BG2" s="280"/>
      <c r="BH2" s="280"/>
      <c r="BI2" s="280"/>
      <c r="BJ2" s="280" t="s">
        <v>311</v>
      </c>
      <c r="BK2" s="280"/>
      <c r="BL2" s="280"/>
      <c r="BM2" s="280"/>
      <c r="BN2" s="280"/>
      <c r="BO2" s="280"/>
      <c r="BP2" s="280"/>
      <c r="BQ2" s="280"/>
      <c r="BR2" s="803"/>
      <c r="BS2" s="798"/>
      <c r="BT2" s="798"/>
      <c r="BU2" s="798"/>
      <c r="BV2" s="798"/>
      <c r="BW2" s="804" t="s">
        <v>305</v>
      </c>
      <c r="BX2" s="455"/>
      <c r="BY2" s="455"/>
      <c r="BZ2" s="455"/>
      <c r="CA2" s="280" t="s">
        <v>312</v>
      </c>
      <c r="CB2" s="280"/>
      <c r="CC2" s="280"/>
      <c r="CD2" s="280"/>
      <c r="CE2" s="280"/>
      <c r="CF2" s="280"/>
      <c r="CG2" s="280"/>
      <c r="CH2" s="803"/>
    </row>
    <row r="3" spans="2:86" ht="24.95" customHeight="1" x14ac:dyDescent="0.15">
      <c r="B3" s="567" t="s">
        <v>456</v>
      </c>
      <c r="C3" s="805"/>
      <c r="D3" s="805"/>
      <c r="E3" s="806"/>
      <c r="F3" s="806"/>
      <c r="G3" s="806"/>
      <c r="H3" s="806"/>
      <c r="I3" s="806"/>
      <c r="J3" s="806"/>
      <c r="K3" s="805"/>
      <c r="L3" s="805"/>
      <c r="M3" s="805"/>
      <c r="N3" s="805"/>
      <c r="O3" s="805"/>
      <c r="P3" s="805"/>
      <c r="Q3" s="805"/>
      <c r="R3" s="805"/>
      <c r="S3" s="805"/>
      <c r="T3" s="805"/>
      <c r="U3" s="805"/>
      <c r="V3" s="805"/>
      <c r="W3" s="805"/>
      <c r="X3" s="805"/>
      <c r="Y3" s="805"/>
      <c r="Z3" s="805"/>
      <c r="AA3" s="805"/>
      <c r="AB3" s="805"/>
      <c r="AC3" s="805"/>
      <c r="AD3" s="805"/>
      <c r="AE3" s="805"/>
      <c r="AF3" s="805"/>
      <c r="AG3" s="805"/>
      <c r="AH3" s="805"/>
      <c r="AI3" s="805"/>
      <c r="AJ3" s="805"/>
      <c r="AK3" s="805"/>
      <c r="AL3" s="805"/>
      <c r="AM3" s="805"/>
      <c r="AN3" s="805"/>
      <c r="AO3" s="805"/>
      <c r="AU3" s="808"/>
      <c r="AV3" s="810"/>
      <c r="AW3" s="812"/>
      <c r="AX3" s="802" t="s">
        <v>26</v>
      </c>
      <c r="AY3" s="280"/>
      <c r="AZ3" s="280"/>
      <c r="BA3" s="280"/>
      <c r="BB3" s="280" t="s">
        <v>22</v>
      </c>
      <c r="BC3" s="280"/>
      <c r="BD3" s="280"/>
      <c r="BE3" s="280"/>
      <c r="BF3" s="280" t="s">
        <v>24</v>
      </c>
      <c r="BG3" s="280"/>
      <c r="BH3" s="280"/>
      <c r="BI3" s="280"/>
      <c r="BJ3" s="455" t="s">
        <v>26</v>
      </c>
      <c r="BK3" s="455"/>
      <c r="BL3" s="455"/>
      <c r="BM3" s="455" t="s">
        <v>22</v>
      </c>
      <c r="BN3" s="455"/>
      <c r="BO3" s="455"/>
      <c r="BP3" s="455" t="s">
        <v>24</v>
      </c>
      <c r="BQ3" s="455"/>
      <c r="BR3" s="807"/>
      <c r="BS3" s="466" t="s">
        <v>26</v>
      </c>
      <c r="BT3" s="466" t="s">
        <v>22</v>
      </c>
      <c r="BU3" s="466" t="s">
        <v>24</v>
      </c>
      <c r="BV3" s="466" t="s">
        <v>306</v>
      </c>
      <c r="BW3" s="802" t="s">
        <v>313</v>
      </c>
      <c r="BX3" s="280"/>
      <c r="BY3" s="280"/>
      <c r="BZ3" s="280"/>
      <c r="CA3" s="280" t="s">
        <v>22</v>
      </c>
      <c r="CB3" s="280"/>
      <c r="CC3" s="280"/>
      <c r="CD3" s="280"/>
      <c r="CE3" s="280" t="s">
        <v>24</v>
      </c>
      <c r="CF3" s="280"/>
      <c r="CG3" s="280"/>
      <c r="CH3" s="803"/>
    </row>
    <row r="4" spans="2:86" ht="18" customHeight="1" x14ac:dyDescent="0.15">
      <c r="B4" s="423" t="s">
        <v>457</v>
      </c>
      <c r="C4" s="423"/>
      <c r="D4" s="719"/>
      <c r="E4" s="277" t="s">
        <v>616</v>
      </c>
      <c r="F4" s="278"/>
      <c r="G4" s="278"/>
      <c r="H4" s="278"/>
      <c r="I4" s="278"/>
      <c r="J4" s="279"/>
      <c r="K4" s="298" t="s">
        <v>190</v>
      </c>
      <c r="L4" s="455"/>
      <c r="M4" s="455"/>
      <c r="N4" s="456" t="s">
        <v>620</v>
      </c>
      <c r="O4" s="456"/>
      <c r="P4" s="456"/>
      <c r="Q4" s="456"/>
      <c r="R4" s="456"/>
      <c r="S4" s="456"/>
      <c r="T4" s="280" t="s">
        <v>260</v>
      </c>
      <c r="U4" s="280"/>
      <c r="V4" s="280"/>
      <c r="W4" s="280"/>
      <c r="X4" s="280"/>
      <c r="Y4" s="271" t="s">
        <v>624</v>
      </c>
      <c r="Z4" s="271"/>
      <c r="AA4" s="271"/>
      <c r="AB4" s="271"/>
      <c r="AC4" s="271"/>
      <c r="AD4" s="271"/>
      <c r="AE4" s="271"/>
      <c r="AF4" s="271"/>
      <c r="AG4" s="253" t="s">
        <v>222</v>
      </c>
      <c r="AH4" s="254"/>
      <c r="AI4" s="254"/>
      <c r="AJ4" s="255"/>
      <c r="AK4" s="711">
        <v>44650</v>
      </c>
      <c r="AL4" s="813"/>
      <c r="AM4" s="813"/>
      <c r="AN4" s="813"/>
      <c r="AO4" s="814"/>
      <c r="AQ4" s="153"/>
      <c r="AU4" s="808"/>
      <c r="AV4" s="810"/>
      <c r="AW4" s="812"/>
      <c r="AX4" s="128" t="s">
        <v>314</v>
      </c>
      <c r="AY4" s="129" t="s">
        <v>315</v>
      </c>
      <c r="AZ4" s="129" t="s">
        <v>316</v>
      </c>
      <c r="BA4" s="130" t="s">
        <v>317</v>
      </c>
      <c r="BB4" s="131" t="s">
        <v>314</v>
      </c>
      <c r="BC4" s="129" t="s">
        <v>315</v>
      </c>
      <c r="BD4" s="129" t="s">
        <v>316</v>
      </c>
      <c r="BE4" s="130" t="s">
        <v>317</v>
      </c>
      <c r="BF4" s="131" t="s">
        <v>314</v>
      </c>
      <c r="BG4" s="129" t="s">
        <v>315</v>
      </c>
      <c r="BH4" s="129" t="s">
        <v>316</v>
      </c>
      <c r="BI4" s="130" t="s">
        <v>317</v>
      </c>
      <c r="BJ4" s="131" t="s">
        <v>314</v>
      </c>
      <c r="BK4" s="129" t="s">
        <v>315</v>
      </c>
      <c r="BL4" s="130" t="s">
        <v>318</v>
      </c>
      <c r="BM4" s="131" t="s">
        <v>314</v>
      </c>
      <c r="BN4" s="129" t="s">
        <v>315</v>
      </c>
      <c r="BO4" s="130" t="s">
        <v>318</v>
      </c>
      <c r="BP4" s="131" t="s">
        <v>314</v>
      </c>
      <c r="BQ4" s="129" t="s">
        <v>315</v>
      </c>
      <c r="BR4" s="132" t="s">
        <v>318</v>
      </c>
      <c r="BS4" s="798"/>
      <c r="BT4" s="798"/>
      <c r="BU4" s="798"/>
      <c r="BV4" s="798"/>
      <c r="BW4" s="128" t="s">
        <v>314</v>
      </c>
      <c r="BX4" s="129" t="s">
        <v>315</v>
      </c>
      <c r="BY4" s="129" t="s">
        <v>316</v>
      </c>
      <c r="BZ4" s="130" t="s">
        <v>317</v>
      </c>
      <c r="CA4" s="131" t="s">
        <v>314</v>
      </c>
      <c r="CB4" s="129" t="s">
        <v>315</v>
      </c>
      <c r="CC4" s="129" t="s">
        <v>316</v>
      </c>
      <c r="CD4" s="130" t="s">
        <v>317</v>
      </c>
      <c r="CE4" s="131" t="s">
        <v>314</v>
      </c>
      <c r="CF4" s="129" t="s">
        <v>315</v>
      </c>
      <c r="CG4" s="129" t="s">
        <v>316</v>
      </c>
      <c r="CH4" s="132" t="s">
        <v>317</v>
      </c>
    </row>
    <row r="5" spans="2:86" ht="18" customHeight="1" x14ac:dyDescent="0.15">
      <c r="B5" s="431" t="s">
        <v>0</v>
      </c>
      <c r="C5" s="431"/>
      <c r="D5" s="717"/>
      <c r="E5" s="281" t="s">
        <v>618</v>
      </c>
      <c r="F5" s="282"/>
      <c r="G5" s="282"/>
      <c r="H5" s="282"/>
      <c r="I5" s="282"/>
      <c r="J5" s="284"/>
      <c r="K5" s="573" t="s">
        <v>1</v>
      </c>
      <c r="L5" s="466"/>
      <c r="M5" s="466"/>
      <c r="N5" s="456" t="s">
        <v>622</v>
      </c>
      <c r="O5" s="456"/>
      <c r="P5" s="456"/>
      <c r="Q5" s="456"/>
      <c r="R5" s="456"/>
      <c r="S5" s="456"/>
      <c r="T5" s="280" t="s">
        <v>261</v>
      </c>
      <c r="U5" s="280"/>
      <c r="V5" s="280"/>
      <c r="W5" s="280"/>
      <c r="X5" s="280"/>
      <c r="Y5" s="271" t="s">
        <v>629</v>
      </c>
      <c r="Z5" s="271"/>
      <c r="AA5" s="271"/>
      <c r="AB5" s="271"/>
      <c r="AC5" s="271"/>
      <c r="AD5" s="271"/>
      <c r="AE5" s="271"/>
      <c r="AF5" s="271"/>
      <c r="AG5" s="698"/>
      <c r="AH5" s="710"/>
      <c r="AI5" s="710"/>
      <c r="AJ5" s="699"/>
      <c r="AK5" s="815"/>
      <c r="AL5" s="816"/>
      <c r="AM5" s="816"/>
      <c r="AN5" s="816"/>
      <c r="AO5" s="817"/>
      <c r="AQ5" s="153" t="s">
        <v>560</v>
      </c>
      <c r="AU5" s="808"/>
      <c r="AV5" s="192" t="str">
        <f>N7</f>
        <v>PS</v>
      </c>
      <c r="AW5" s="181">
        <f>R7</f>
        <v>0</v>
      </c>
      <c r="AX5" s="135">
        <f>+Y32</f>
        <v>0</v>
      </c>
      <c r="AY5" s="135">
        <f>+Z32</f>
        <v>0</v>
      </c>
      <c r="AZ5" s="135">
        <f>+AA32</f>
        <v>0</v>
      </c>
      <c r="BA5" s="135">
        <f t="shared" ref="BA5" si="0">+AB32</f>
        <v>0</v>
      </c>
      <c r="BB5" s="135">
        <f>+AC32</f>
        <v>0</v>
      </c>
      <c r="BC5" s="135">
        <f t="shared" ref="BC5" si="1">+AD32</f>
        <v>0</v>
      </c>
      <c r="BD5" s="135">
        <f t="shared" ref="BD5:BI5" si="2">+AE32</f>
        <v>0</v>
      </c>
      <c r="BE5" s="135">
        <f t="shared" si="2"/>
        <v>0</v>
      </c>
      <c r="BF5" s="135">
        <f t="shared" si="2"/>
        <v>0</v>
      </c>
      <c r="BG5" s="135">
        <f t="shared" si="2"/>
        <v>0</v>
      </c>
      <c r="BH5" s="135">
        <f t="shared" si="2"/>
        <v>0</v>
      </c>
      <c r="BI5" s="135">
        <f t="shared" si="2"/>
        <v>0</v>
      </c>
      <c r="BJ5" s="135">
        <f>+Y35</f>
        <v>0</v>
      </c>
      <c r="BK5" s="135">
        <f t="shared" ref="BK5" si="3">+Z35</f>
        <v>0</v>
      </c>
      <c r="BL5" s="135">
        <f>+AA35</f>
        <v>0</v>
      </c>
      <c r="BM5" s="135">
        <f>+AC35</f>
        <v>0</v>
      </c>
      <c r="BN5" s="135">
        <f t="shared" ref="BN5:BO5" si="4">+AD35</f>
        <v>0</v>
      </c>
      <c r="BO5" s="135">
        <f t="shared" si="4"/>
        <v>0</v>
      </c>
      <c r="BP5" s="135">
        <f>+AG35</f>
        <v>0</v>
      </c>
      <c r="BQ5" s="135">
        <f>+AH35</f>
        <v>0</v>
      </c>
      <c r="BR5" s="135">
        <f>+AI35</f>
        <v>0</v>
      </c>
      <c r="BS5" s="153" t="str">
        <f>+Y36</f>
        <v>Ⅰ</v>
      </c>
      <c r="BT5" s="153" t="str">
        <f>+AC36</f>
        <v>Ⅰ</v>
      </c>
      <c r="BU5" s="153" t="str">
        <f>+AG36</f>
        <v>Ⅰ</v>
      </c>
      <c r="BV5" s="153" t="str">
        <f>+Y37</f>
        <v>Ⅰ</v>
      </c>
      <c r="BW5" s="136" t="str">
        <f>IF(Y32&gt;0,R7,"")</f>
        <v/>
      </c>
      <c r="BX5" s="137" t="str">
        <f>IF(Z32&gt;0,"",IF(AA32&gt;0,R7,""))</f>
        <v/>
      </c>
      <c r="BY5" s="137" t="str">
        <f>IF(Y32+Z32&gt;0,"",IF(AA32&gt;0,R7,""))</f>
        <v/>
      </c>
      <c r="BZ5" s="137" t="str">
        <f>IF(Y32+Z32+AA32&gt;0,"",IF(AB32&gt;0,R7,""))</f>
        <v/>
      </c>
      <c r="CA5" s="138">
        <f t="shared" ref="CA5:CH5" si="5">+AC31</f>
        <v>0</v>
      </c>
      <c r="CB5" s="138">
        <f t="shared" si="5"/>
        <v>0</v>
      </c>
      <c r="CC5" s="138">
        <f t="shared" si="5"/>
        <v>0</v>
      </c>
      <c r="CD5" s="138">
        <f t="shared" si="5"/>
        <v>0</v>
      </c>
      <c r="CE5" s="138">
        <f t="shared" si="5"/>
        <v>0</v>
      </c>
      <c r="CF5" s="138">
        <f t="shared" si="5"/>
        <v>0</v>
      </c>
      <c r="CG5" s="138">
        <f t="shared" si="5"/>
        <v>0</v>
      </c>
      <c r="CH5" s="138">
        <f t="shared" si="5"/>
        <v>0</v>
      </c>
    </row>
    <row r="6" spans="2:86" ht="12" customHeight="1" x14ac:dyDescent="0.15">
      <c r="B6" s="763" t="s">
        <v>221</v>
      </c>
      <c r="C6" s="764"/>
      <c r="D6" s="765"/>
      <c r="E6" s="766"/>
      <c r="F6" s="766"/>
      <c r="G6" s="766"/>
      <c r="H6" s="766"/>
      <c r="I6" s="766"/>
      <c r="J6" s="767"/>
      <c r="K6" s="772" t="s">
        <v>458</v>
      </c>
      <c r="L6" s="773"/>
      <c r="M6" s="773"/>
      <c r="N6" s="773"/>
      <c r="O6" s="773"/>
      <c r="P6" s="773"/>
      <c r="Q6" s="773"/>
      <c r="R6" s="773"/>
      <c r="S6" s="773"/>
      <c r="T6" s="773"/>
      <c r="U6" s="773"/>
      <c r="V6" s="773"/>
      <c r="W6" s="773"/>
      <c r="X6" s="773"/>
      <c r="Y6" s="773"/>
      <c r="Z6" s="773"/>
      <c r="AA6" s="773"/>
      <c r="AB6" s="773"/>
      <c r="AC6" s="773"/>
      <c r="AD6" s="773"/>
      <c r="AE6" s="773"/>
      <c r="AF6" s="773"/>
      <c r="AG6" s="773"/>
      <c r="AH6" s="773"/>
      <c r="AI6" s="773"/>
      <c r="AJ6" s="773"/>
      <c r="AK6" s="773"/>
      <c r="AL6" s="773"/>
      <c r="AM6" s="773"/>
      <c r="AN6" s="773"/>
      <c r="AO6" s="774"/>
      <c r="AP6" s="2"/>
    </row>
    <row r="7" spans="2:86" ht="12" customHeight="1" x14ac:dyDescent="0.15">
      <c r="B7" s="473"/>
      <c r="C7" s="768"/>
      <c r="D7" s="766"/>
      <c r="E7" s="766"/>
      <c r="F7" s="766"/>
      <c r="G7" s="766"/>
      <c r="H7" s="766"/>
      <c r="I7" s="766"/>
      <c r="J7" s="767"/>
      <c r="K7" s="751" t="s">
        <v>220</v>
      </c>
      <c r="L7" s="752"/>
      <c r="M7" s="753"/>
      <c r="N7" s="775" t="s">
        <v>612</v>
      </c>
      <c r="O7" s="776"/>
      <c r="P7" s="751" t="s">
        <v>459</v>
      </c>
      <c r="Q7" s="753"/>
      <c r="R7" s="777">
        <v>0</v>
      </c>
      <c r="S7" s="778"/>
      <c r="T7" s="779"/>
      <c r="U7" s="780" t="s">
        <v>460</v>
      </c>
      <c r="V7" s="781"/>
      <c r="W7" s="780" t="s">
        <v>461</v>
      </c>
      <c r="X7" s="781"/>
      <c r="Y7" s="753" t="s">
        <v>219</v>
      </c>
      <c r="Z7" s="724"/>
      <c r="AA7" s="724"/>
      <c r="AB7" s="724"/>
      <c r="AC7" s="780" t="s">
        <v>462</v>
      </c>
      <c r="AD7" s="786"/>
      <c r="AE7" s="786"/>
      <c r="AF7" s="786"/>
      <c r="AG7" s="786"/>
      <c r="AH7" s="786"/>
      <c r="AI7" s="786"/>
      <c r="AJ7" s="781"/>
      <c r="AK7" s="780" t="s">
        <v>463</v>
      </c>
      <c r="AL7" s="786"/>
      <c r="AM7" s="786"/>
      <c r="AN7" s="788"/>
      <c r="AO7" s="789"/>
      <c r="AP7" s="2"/>
      <c r="AW7" s="169"/>
    </row>
    <row r="8" spans="2:86" ht="12" customHeight="1" x14ac:dyDescent="0.15">
      <c r="B8" s="473"/>
      <c r="C8" s="768"/>
      <c r="D8" s="766"/>
      <c r="E8" s="766"/>
      <c r="F8" s="766"/>
      <c r="G8" s="766"/>
      <c r="H8" s="766"/>
      <c r="I8" s="766"/>
      <c r="J8" s="767"/>
      <c r="K8" s="724" t="s">
        <v>464</v>
      </c>
      <c r="L8" s="724" t="s">
        <v>200</v>
      </c>
      <c r="M8" s="724"/>
      <c r="N8" s="724" t="s">
        <v>199</v>
      </c>
      <c r="O8" s="724"/>
      <c r="P8" s="724" t="s">
        <v>465</v>
      </c>
      <c r="Q8" s="724"/>
      <c r="R8" s="724" t="s">
        <v>6</v>
      </c>
      <c r="S8" s="724"/>
      <c r="T8" s="724"/>
      <c r="U8" s="782"/>
      <c r="V8" s="783"/>
      <c r="W8" s="782"/>
      <c r="X8" s="783"/>
      <c r="Y8" s="753"/>
      <c r="Z8" s="724"/>
      <c r="AA8" s="724"/>
      <c r="AB8" s="724"/>
      <c r="AC8" s="784"/>
      <c r="AD8" s="787"/>
      <c r="AE8" s="787"/>
      <c r="AF8" s="787"/>
      <c r="AG8" s="787"/>
      <c r="AH8" s="787"/>
      <c r="AI8" s="787"/>
      <c r="AJ8" s="785"/>
      <c r="AK8" s="782"/>
      <c r="AL8" s="790"/>
      <c r="AM8" s="790"/>
      <c r="AN8" s="791"/>
      <c r="AO8" s="792"/>
      <c r="AP8" s="2"/>
    </row>
    <row r="9" spans="2:86" ht="12" customHeight="1" x14ac:dyDescent="0.15">
      <c r="B9" s="473"/>
      <c r="C9" s="768"/>
      <c r="D9" s="766"/>
      <c r="E9" s="766"/>
      <c r="F9" s="766"/>
      <c r="G9" s="766"/>
      <c r="H9" s="766"/>
      <c r="I9" s="766"/>
      <c r="J9" s="767"/>
      <c r="K9" s="724"/>
      <c r="L9" s="724"/>
      <c r="M9" s="724"/>
      <c r="N9" s="724"/>
      <c r="O9" s="724"/>
      <c r="P9" s="724"/>
      <c r="Q9" s="724"/>
      <c r="R9" s="724"/>
      <c r="S9" s="724"/>
      <c r="T9" s="724"/>
      <c r="U9" s="782"/>
      <c r="V9" s="783"/>
      <c r="W9" s="782"/>
      <c r="X9" s="783"/>
      <c r="Y9" s="753" t="s">
        <v>466</v>
      </c>
      <c r="Z9" s="724"/>
      <c r="AA9" s="724"/>
      <c r="AB9" s="724"/>
      <c r="AC9" s="724" t="s">
        <v>467</v>
      </c>
      <c r="AD9" s="724"/>
      <c r="AE9" s="724"/>
      <c r="AF9" s="724"/>
      <c r="AG9" s="724" t="s">
        <v>468</v>
      </c>
      <c r="AH9" s="724"/>
      <c r="AI9" s="724"/>
      <c r="AJ9" s="724"/>
      <c r="AK9" s="782"/>
      <c r="AL9" s="790"/>
      <c r="AM9" s="790"/>
      <c r="AN9" s="791"/>
      <c r="AO9" s="792"/>
      <c r="AP9" s="2"/>
    </row>
    <row r="10" spans="2:86" ht="12" customHeight="1" x14ac:dyDescent="0.15">
      <c r="B10" s="473"/>
      <c r="C10" s="768"/>
      <c r="D10" s="766"/>
      <c r="E10" s="766"/>
      <c r="F10" s="766"/>
      <c r="G10" s="766"/>
      <c r="H10" s="766"/>
      <c r="I10" s="766"/>
      <c r="J10" s="767"/>
      <c r="K10" s="724"/>
      <c r="L10" s="724"/>
      <c r="M10" s="724"/>
      <c r="N10" s="724"/>
      <c r="O10" s="724"/>
      <c r="P10" s="724"/>
      <c r="Q10" s="724"/>
      <c r="R10" s="724"/>
      <c r="S10" s="724"/>
      <c r="T10" s="724"/>
      <c r="U10" s="784"/>
      <c r="V10" s="785"/>
      <c r="W10" s="784"/>
      <c r="X10" s="785"/>
      <c r="Y10" s="156" t="s">
        <v>469</v>
      </c>
      <c r="Z10" s="154" t="s">
        <v>470</v>
      </c>
      <c r="AA10" s="154" t="s">
        <v>471</v>
      </c>
      <c r="AB10" s="154" t="s">
        <v>472</v>
      </c>
      <c r="AC10" s="154" t="s">
        <v>469</v>
      </c>
      <c r="AD10" s="154" t="s">
        <v>470</v>
      </c>
      <c r="AE10" s="154" t="s">
        <v>471</v>
      </c>
      <c r="AF10" s="154" t="s">
        <v>472</v>
      </c>
      <c r="AG10" s="154" t="s">
        <v>469</v>
      </c>
      <c r="AH10" s="154" t="s">
        <v>470</v>
      </c>
      <c r="AI10" s="154" t="s">
        <v>471</v>
      </c>
      <c r="AJ10" s="154" t="s">
        <v>472</v>
      </c>
      <c r="AK10" s="784"/>
      <c r="AL10" s="787"/>
      <c r="AM10" s="787"/>
      <c r="AN10" s="793"/>
      <c r="AO10" s="794"/>
      <c r="AP10" s="2"/>
    </row>
    <row r="11" spans="2:86" ht="12" customHeight="1" x14ac:dyDescent="0.15">
      <c r="B11" s="473"/>
      <c r="C11" s="768"/>
      <c r="D11" s="766"/>
      <c r="E11" s="766"/>
      <c r="F11" s="766"/>
      <c r="G11" s="766"/>
      <c r="H11" s="766"/>
      <c r="I11" s="766"/>
      <c r="J11" s="767"/>
      <c r="K11" s="234"/>
      <c r="L11" s="743"/>
      <c r="M11" s="744"/>
      <c r="N11" s="743"/>
      <c r="O11" s="744"/>
      <c r="P11" s="743"/>
      <c r="Q11" s="744"/>
      <c r="R11" s="745"/>
      <c r="S11" s="745"/>
      <c r="T11" s="745"/>
      <c r="U11" s="743"/>
      <c r="V11" s="744"/>
      <c r="W11" s="743"/>
      <c r="X11" s="746"/>
      <c r="Y11" s="235"/>
      <c r="Z11" s="235"/>
      <c r="AA11" s="235"/>
      <c r="AB11" s="235"/>
      <c r="AC11" s="236"/>
      <c r="AD11" s="236"/>
      <c r="AE11" s="236"/>
      <c r="AF11" s="236"/>
      <c r="AG11" s="236"/>
      <c r="AH11" s="236"/>
      <c r="AI11" s="236"/>
      <c r="AJ11" s="236"/>
      <c r="AK11" s="747"/>
      <c r="AL11" s="748"/>
      <c r="AM11" s="748"/>
      <c r="AN11" s="749"/>
      <c r="AO11" s="750"/>
      <c r="AP11" s="2"/>
      <c r="AQ11" s="170">
        <f>IF(P11="外力",1,IF(P11="材質劣化",2,IF(P11="漏水",3,4)))</f>
        <v>4</v>
      </c>
    </row>
    <row r="12" spans="2:86" ht="12" customHeight="1" x14ac:dyDescent="0.15">
      <c r="B12" s="473"/>
      <c r="C12" s="768"/>
      <c r="D12" s="766"/>
      <c r="E12" s="766"/>
      <c r="F12" s="766"/>
      <c r="G12" s="766"/>
      <c r="H12" s="766"/>
      <c r="I12" s="766"/>
      <c r="J12" s="767"/>
      <c r="K12" s="234"/>
      <c r="L12" s="743"/>
      <c r="M12" s="744"/>
      <c r="N12" s="743"/>
      <c r="O12" s="744"/>
      <c r="P12" s="743"/>
      <c r="Q12" s="744"/>
      <c r="R12" s="745"/>
      <c r="S12" s="745"/>
      <c r="T12" s="745"/>
      <c r="U12" s="743"/>
      <c r="V12" s="744"/>
      <c r="W12" s="743"/>
      <c r="X12" s="746"/>
      <c r="Y12" s="235"/>
      <c r="Z12" s="235"/>
      <c r="AA12" s="235"/>
      <c r="AB12" s="235"/>
      <c r="AC12" s="236"/>
      <c r="AD12" s="236"/>
      <c r="AE12" s="236"/>
      <c r="AF12" s="236"/>
      <c r="AG12" s="236"/>
      <c r="AH12" s="236"/>
      <c r="AI12" s="236"/>
      <c r="AJ12" s="236"/>
      <c r="AK12" s="747"/>
      <c r="AL12" s="748"/>
      <c r="AM12" s="748"/>
      <c r="AN12" s="749"/>
      <c r="AO12" s="750"/>
      <c r="AP12" s="2"/>
      <c r="AQ12" s="170">
        <f t="shared" ref="AQ12:AQ30" si="6">IF(P12="外力",1,IF(P12="材質劣化",2,IF(P12="漏水",3,4)))</f>
        <v>4</v>
      </c>
    </row>
    <row r="13" spans="2:86" ht="12" customHeight="1" x14ac:dyDescent="0.15">
      <c r="B13" s="473"/>
      <c r="C13" s="768"/>
      <c r="D13" s="766"/>
      <c r="E13" s="766"/>
      <c r="F13" s="766"/>
      <c r="G13" s="766"/>
      <c r="H13" s="766"/>
      <c r="I13" s="766"/>
      <c r="J13" s="767"/>
      <c r="K13" s="234"/>
      <c r="L13" s="743"/>
      <c r="M13" s="744"/>
      <c r="N13" s="743"/>
      <c r="O13" s="744"/>
      <c r="P13" s="743"/>
      <c r="Q13" s="744"/>
      <c r="R13" s="745"/>
      <c r="S13" s="745"/>
      <c r="T13" s="745"/>
      <c r="U13" s="743"/>
      <c r="V13" s="744"/>
      <c r="W13" s="743"/>
      <c r="X13" s="746"/>
      <c r="Y13" s="235"/>
      <c r="Z13" s="235"/>
      <c r="AA13" s="235"/>
      <c r="AB13" s="235"/>
      <c r="AC13" s="236"/>
      <c r="AD13" s="236"/>
      <c r="AE13" s="236"/>
      <c r="AF13" s="236"/>
      <c r="AG13" s="236"/>
      <c r="AH13" s="236"/>
      <c r="AI13" s="236"/>
      <c r="AJ13" s="236"/>
      <c r="AK13" s="747"/>
      <c r="AL13" s="748"/>
      <c r="AM13" s="748"/>
      <c r="AN13" s="749"/>
      <c r="AO13" s="750"/>
      <c r="AP13" s="2"/>
      <c r="AQ13" s="170">
        <f t="shared" si="6"/>
        <v>4</v>
      </c>
    </row>
    <row r="14" spans="2:86" ht="12" customHeight="1" x14ac:dyDescent="0.15">
      <c r="B14" s="473"/>
      <c r="C14" s="768"/>
      <c r="D14" s="766"/>
      <c r="E14" s="766"/>
      <c r="F14" s="766"/>
      <c r="G14" s="766"/>
      <c r="H14" s="766"/>
      <c r="I14" s="766"/>
      <c r="J14" s="767"/>
      <c r="K14" s="234"/>
      <c r="L14" s="743"/>
      <c r="M14" s="744"/>
      <c r="N14" s="743"/>
      <c r="O14" s="744"/>
      <c r="P14" s="743"/>
      <c r="Q14" s="744"/>
      <c r="R14" s="745"/>
      <c r="S14" s="745"/>
      <c r="T14" s="745"/>
      <c r="U14" s="743"/>
      <c r="V14" s="744"/>
      <c r="W14" s="743"/>
      <c r="X14" s="746"/>
      <c r="Y14" s="235"/>
      <c r="Z14" s="235"/>
      <c r="AA14" s="235"/>
      <c r="AB14" s="235"/>
      <c r="AC14" s="236"/>
      <c r="AD14" s="236"/>
      <c r="AE14" s="236"/>
      <c r="AF14" s="236"/>
      <c r="AG14" s="236"/>
      <c r="AH14" s="236"/>
      <c r="AI14" s="236"/>
      <c r="AJ14" s="236"/>
      <c r="AK14" s="747"/>
      <c r="AL14" s="748"/>
      <c r="AM14" s="748"/>
      <c r="AN14" s="749"/>
      <c r="AO14" s="750"/>
      <c r="AP14" s="2"/>
      <c r="AQ14" s="170">
        <f t="shared" si="6"/>
        <v>4</v>
      </c>
    </row>
    <row r="15" spans="2:86" ht="12" customHeight="1" x14ac:dyDescent="0.15">
      <c r="B15" s="473"/>
      <c r="C15" s="768"/>
      <c r="D15" s="766"/>
      <c r="E15" s="766"/>
      <c r="F15" s="766"/>
      <c r="G15" s="766"/>
      <c r="H15" s="766"/>
      <c r="I15" s="766"/>
      <c r="J15" s="767"/>
      <c r="K15" s="234"/>
      <c r="L15" s="743"/>
      <c r="M15" s="744"/>
      <c r="N15" s="743"/>
      <c r="O15" s="744"/>
      <c r="P15" s="743"/>
      <c r="Q15" s="744"/>
      <c r="R15" s="745"/>
      <c r="S15" s="745"/>
      <c r="T15" s="745"/>
      <c r="U15" s="743"/>
      <c r="V15" s="744"/>
      <c r="W15" s="743"/>
      <c r="X15" s="746"/>
      <c r="Y15" s="235"/>
      <c r="Z15" s="235"/>
      <c r="AA15" s="235"/>
      <c r="AB15" s="235"/>
      <c r="AC15" s="236"/>
      <c r="AD15" s="236"/>
      <c r="AE15" s="236"/>
      <c r="AF15" s="236"/>
      <c r="AG15" s="236"/>
      <c r="AH15" s="236"/>
      <c r="AI15" s="236"/>
      <c r="AJ15" s="236"/>
      <c r="AK15" s="747"/>
      <c r="AL15" s="748"/>
      <c r="AM15" s="748"/>
      <c r="AN15" s="749"/>
      <c r="AO15" s="750"/>
      <c r="AP15" s="2"/>
      <c r="AQ15" s="170">
        <f t="shared" si="6"/>
        <v>4</v>
      </c>
    </row>
    <row r="16" spans="2:86" ht="12" customHeight="1" x14ac:dyDescent="0.15">
      <c r="B16" s="473"/>
      <c r="C16" s="768"/>
      <c r="D16" s="766"/>
      <c r="E16" s="766"/>
      <c r="F16" s="766"/>
      <c r="G16" s="766"/>
      <c r="H16" s="766"/>
      <c r="I16" s="766"/>
      <c r="J16" s="767"/>
      <c r="K16" s="234"/>
      <c r="L16" s="743"/>
      <c r="M16" s="744"/>
      <c r="N16" s="743"/>
      <c r="O16" s="744"/>
      <c r="P16" s="743"/>
      <c r="Q16" s="744"/>
      <c r="R16" s="745"/>
      <c r="S16" s="745"/>
      <c r="T16" s="745"/>
      <c r="U16" s="743"/>
      <c r="V16" s="744"/>
      <c r="W16" s="743"/>
      <c r="X16" s="746"/>
      <c r="Y16" s="235"/>
      <c r="Z16" s="235"/>
      <c r="AA16" s="235"/>
      <c r="AB16" s="235"/>
      <c r="AC16" s="236"/>
      <c r="AD16" s="236"/>
      <c r="AE16" s="236"/>
      <c r="AF16" s="236"/>
      <c r="AG16" s="236"/>
      <c r="AH16" s="236"/>
      <c r="AI16" s="236"/>
      <c r="AJ16" s="236"/>
      <c r="AK16" s="747"/>
      <c r="AL16" s="748"/>
      <c r="AM16" s="748"/>
      <c r="AN16" s="749"/>
      <c r="AO16" s="750"/>
      <c r="AP16" s="2"/>
      <c r="AQ16" s="170">
        <f t="shared" si="6"/>
        <v>4</v>
      </c>
    </row>
    <row r="17" spans="2:43" ht="12" customHeight="1" x14ac:dyDescent="0.15">
      <c r="B17" s="473"/>
      <c r="C17" s="768"/>
      <c r="D17" s="766"/>
      <c r="E17" s="766"/>
      <c r="F17" s="766"/>
      <c r="G17" s="766"/>
      <c r="H17" s="766"/>
      <c r="I17" s="766"/>
      <c r="J17" s="767"/>
      <c r="K17" s="234"/>
      <c r="L17" s="743"/>
      <c r="M17" s="744"/>
      <c r="N17" s="743"/>
      <c r="O17" s="744"/>
      <c r="P17" s="743"/>
      <c r="Q17" s="744"/>
      <c r="R17" s="745"/>
      <c r="S17" s="745"/>
      <c r="T17" s="745"/>
      <c r="U17" s="743"/>
      <c r="V17" s="744"/>
      <c r="W17" s="743"/>
      <c r="X17" s="746"/>
      <c r="Y17" s="235"/>
      <c r="Z17" s="235"/>
      <c r="AA17" s="235"/>
      <c r="AB17" s="235"/>
      <c r="AC17" s="236"/>
      <c r="AD17" s="236"/>
      <c r="AE17" s="236"/>
      <c r="AF17" s="236"/>
      <c r="AG17" s="236"/>
      <c r="AH17" s="236"/>
      <c r="AI17" s="236"/>
      <c r="AJ17" s="236"/>
      <c r="AK17" s="747"/>
      <c r="AL17" s="748"/>
      <c r="AM17" s="748"/>
      <c r="AN17" s="749"/>
      <c r="AO17" s="750"/>
      <c r="AP17" s="2"/>
      <c r="AQ17" s="170">
        <f t="shared" si="6"/>
        <v>4</v>
      </c>
    </row>
    <row r="18" spans="2:43" ht="12" customHeight="1" x14ac:dyDescent="0.15">
      <c r="B18" s="473"/>
      <c r="C18" s="768"/>
      <c r="D18" s="766"/>
      <c r="E18" s="766"/>
      <c r="F18" s="766"/>
      <c r="G18" s="766"/>
      <c r="H18" s="766"/>
      <c r="I18" s="766"/>
      <c r="J18" s="767"/>
      <c r="K18" s="234"/>
      <c r="L18" s="743"/>
      <c r="M18" s="744"/>
      <c r="N18" s="743"/>
      <c r="O18" s="744"/>
      <c r="P18" s="743"/>
      <c r="Q18" s="744"/>
      <c r="R18" s="745"/>
      <c r="S18" s="745"/>
      <c r="T18" s="745"/>
      <c r="U18" s="743"/>
      <c r="V18" s="744"/>
      <c r="W18" s="743"/>
      <c r="X18" s="746"/>
      <c r="Y18" s="235"/>
      <c r="Z18" s="235"/>
      <c r="AA18" s="235"/>
      <c r="AB18" s="235"/>
      <c r="AC18" s="236"/>
      <c r="AD18" s="236"/>
      <c r="AE18" s="236"/>
      <c r="AF18" s="236"/>
      <c r="AG18" s="236"/>
      <c r="AH18" s="236"/>
      <c r="AI18" s="236"/>
      <c r="AJ18" s="236"/>
      <c r="AK18" s="747"/>
      <c r="AL18" s="748"/>
      <c r="AM18" s="748"/>
      <c r="AN18" s="749"/>
      <c r="AO18" s="750"/>
      <c r="AP18" s="2"/>
      <c r="AQ18" s="170">
        <f t="shared" si="6"/>
        <v>4</v>
      </c>
    </row>
    <row r="19" spans="2:43" ht="12" customHeight="1" x14ac:dyDescent="0.15">
      <c r="B19" s="473"/>
      <c r="C19" s="768"/>
      <c r="D19" s="766"/>
      <c r="E19" s="766"/>
      <c r="F19" s="766"/>
      <c r="G19" s="766"/>
      <c r="H19" s="766"/>
      <c r="I19" s="766"/>
      <c r="J19" s="767"/>
      <c r="K19" s="234"/>
      <c r="L19" s="743"/>
      <c r="M19" s="744"/>
      <c r="N19" s="743"/>
      <c r="O19" s="744"/>
      <c r="P19" s="743"/>
      <c r="Q19" s="744"/>
      <c r="R19" s="745"/>
      <c r="S19" s="745"/>
      <c r="T19" s="745"/>
      <c r="U19" s="743"/>
      <c r="V19" s="744"/>
      <c r="W19" s="743"/>
      <c r="X19" s="746"/>
      <c r="Y19" s="235"/>
      <c r="Z19" s="235"/>
      <c r="AA19" s="235"/>
      <c r="AB19" s="235"/>
      <c r="AC19" s="236"/>
      <c r="AD19" s="236"/>
      <c r="AE19" s="236"/>
      <c r="AF19" s="236"/>
      <c r="AG19" s="236"/>
      <c r="AH19" s="236"/>
      <c r="AI19" s="236"/>
      <c r="AJ19" s="236"/>
      <c r="AK19" s="747"/>
      <c r="AL19" s="748"/>
      <c r="AM19" s="748"/>
      <c r="AN19" s="749"/>
      <c r="AO19" s="750"/>
      <c r="AP19" s="2"/>
      <c r="AQ19" s="170">
        <f t="shared" si="6"/>
        <v>4</v>
      </c>
    </row>
    <row r="20" spans="2:43" ht="12" customHeight="1" x14ac:dyDescent="0.15">
      <c r="B20" s="473"/>
      <c r="C20" s="768"/>
      <c r="D20" s="766"/>
      <c r="E20" s="766"/>
      <c r="F20" s="766"/>
      <c r="G20" s="766"/>
      <c r="H20" s="766"/>
      <c r="I20" s="766"/>
      <c r="J20" s="767"/>
      <c r="K20" s="234"/>
      <c r="L20" s="743"/>
      <c r="M20" s="744"/>
      <c r="N20" s="743"/>
      <c r="O20" s="744"/>
      <c r="P20" s="743"/>
      <c r="Q20" s="744"/>
      <c r="R20" s="745"/>
      <c r="S20" s="745"/>
      <c r="T20" s="745"/>
      <c r="U20" s="743"/>
      <c r="V20" s="744"/>
      <c r="W20" s="743"/>
      <c r="X20" s="746"/>
      <c r="Y20" s="235"/>
      <c r="Z20" s="235"/>
      <c r="AA20" s="235"/>
      <c r="AB20" s="235"/>
      <c r="AC20" s="236"/>
      <c r="AD20" s="236"/>
      <c r="AE20" s="236"/>
      <c r="AF20" s="236"/>
      <c r="AG20" s="236"/>
      <c r="AH20" s="236"/>
      <c r="AI20" s="236"/>
      <c r="AJ20" s="236"/>
      <c r="AK20" s="747"/>
      <c r="AL20" s="748"/>
      <c r="AM20" s="748"/>
      <c r="AN20" s="749"/>
      <c r="AO20" s="750"/>
      <c r="AP20" s="2"/>
      <c r="AQ20" s="170">
        <f t="shared" si="6"/>
        <v>4</v>
      </c>
    </row>
    <row r="21" spans="2:43" ht="12" customHeight="1" x14ac:dyDescent="0.15">
      <c r="B21" s="473"/>
      <c r="C21" s="768"/>
      <c r="D21" s="766"/>
      <c r="E21" s="766"/>
      <c r="F21" s="766"/>
      <c r="G21" s="766"/>
      <c r="H21" s="766"/>
      <c r="I21" s="766"/>
      <c r="J21" s="767"/>
      <c r="K21" s="234"/>
      <c r="L21" s="743"/>
      <c r="M21" s="744"/>
      <c r="N21" s="743"/>
      <c r="O21" s="744"/>
      <c r="P21" s="743"/>
      <c r="Q21" s="744"/>
      <c r="R21" s="745"/>
      <c r="S21" s="745"/>
      <c r="T21" s="745"/>
      <c r="U21" s="743"/>
      <c r="V21" s="744"/>
      <c r="W21" s="743"/>
      <c r="X21" s="746"/>
      <c r="Y21" s="235"/>
      <c r="Z21" s="235"/>
      <c r="AA21" s="235"/>
      <c r="AB21" s="235"/>
      <c r="AC21" s="236"/>
      <c r="AD21" s="236"/>
      <c r="AE21" s="236"/>
      <c r="AF21" s="236"/>
      <c r="AG21" s="236"/>
      <c r="AH21" s="236"/>
      <c r="AI21" s="236"/>
      <c r="AJ21" s="236"/>
      <c r="AK21" s="747"/>
      <c r="AL21" s="748"/>
      <c r="AM21" s="748"/>
      <c r="AN21" s="749"/>
      <c r="AO21" s="750"/>
      <c r="AP21" s="2"/>
      <c r="AQ21" s="170">
        <f t="shared" si="6"/>
        <v>4</v>
      </c>
    </row>
    <row r="22" spans="2:43" ht="12" customHeight="1" x14ac:dyDescent="0.15">
      <c r="B22" s="473"/>
      <c r="C22" s="768"/>
      <c r="D22" s="766"/>
      <c r="E22" s="766"/>
      <c r="F22" s="766"/>
      <c r="G22" s="766"/>
      <c r="H22" s="766"/>
      <c r="I22" s="766"/>
      <c r="J22" s="767"/>
      <c r="K22" s="234"/>
      <c r="L22" s="743"/>
      <c r="M22" s="744"/>
      <c r="N22" s="743"/>
      <c r="O22" s="744"/>
      <c r="P22" s="743"/>
      <c r="Q22" s="744"/>
      <c r="R22" s="745"/>
      <c r="S22" s="745"/>
      <c r="T22" s="745"/>
      <c r="U22" s="743"/>
      <c r="V22" s="744"/>
      <c r="W22" s="743"/>
      <c r="X22" s="746"/>
      <c r="Y22" s="235"/>
      <c r="Z22" s="235"/>
      <c r="AA22" s="235"/>
      <c r="AB22" s="235"/>
      <c r="AC22" s="236"/>
      <c r="AD22" s="236"/>
      <c r="AE22" s="236"/>
      <c r="AF22" s="236"/>
      <c r="AG22" s="236"/>
      <c r="AH22" s="236"/>
      <c r="AI22" s="236"/>
      <c r="AJ22" s="236"/>
      <c r="AK22" s="747"/>
      <c r="AL22" s="748"/>
      <c r="AM22" s="748"/>
      <c r="AN22" s="749"/>
      <c r="AO22" s="750"/>
      <c r="AP22" s="2"/>
      <c r="AQ22" s="170">
        <f t="shared" si="6"/>
        <v>4</v>
      </c>
    </row>
    <row r="23" spans="2:43" ht="12" customHeight="1" x14ac:dyDescent="0.15">
      <c r="B23" s="473"/>
      <c r="C23" s="768"/>
      <c r="D23" s="766"/>
      <c r="E23" s="766"/>
      <c r="F23" s="766"/>
      <c r="G23" s="766"/>
      <c r="H23" s="766"/>
      <c r="I23" s="766"/>
      <c r="J23" s="767"/>
      <c r="K23" s="234"/>
      <c r="L23" s="743"/>
      <c r="M23" s="744"/>
      <c r="N23" s="743"/>
      <c r="O23" s="744"/>
      <c r="P23" s="743"/>
      <c r="Q23" s="744"/>
      <c r="R23" s="745"/>
      <c r="S23" s="745"/>
      <c r="T23" s="745"/>
      <c r="U23" s="743"/>
      <c r="V23" s="744"/>
      <c r="W23" s="743"/>
      <c r="X23" s="746"/>
      <c r="Y23" s="235"/>
      <c r="Z23" s="235"/>
      <c r="AA23" s="235"/>
      <c r="AB23" s="235"/>
      <c r="AC23" s="236"/>
      <c r="AD23" s="236"/>
      <c r="AE23" s="236"/>
      <c r="AF23" s="236"/>
      <c r="AG23" s="236"/>
      <c r="AH23" s="236"/>
      <c r="AI23" s="236"/>
      <c r="AJ23" s="236"/>
      <c r="AK23" s="747"/>
      <c r="AL23" s="748"/>
      <c r="AM23" s="748"/>
      <c r="AN23" s="749"/>
      <c r="AO23" s="750"/>
      <c r="AP23" s="2"/>
      <c r="AQ23" s="170">
        <f t="shared" si="6"/>
        <v>4</v>
      </c>
    </row>
    <row r="24" spans="2:43" ht="12" customHeight="1" x14ac:dyDescent="0.15">
      <c r="B24" s="473"/>
      <c r="C24" s="768"/>
      <c r="D24" s="766"/>
      <c r="E24" s="766"/>
      <c r="F24" s="766"/>
      <c r="G24" s="766"/>
      <c r="H24" s="766"/>
      <c r="I24" s="766"/>
      <c r="J24" s="767"/>
      <c r="K24" s="234"/>
      <c r="L24" s="743"/>
      <c r="M24" s="744"/>
      <c r="N24" s="743"/>
      <c r="O24" s="744"/>
      <c r="P24" s="743"/>
      <c r="Q24" s="744"/>
      <c r="R24" s="745"/>
      <c r="S24" s="745"/>
      <c r="T24" s="745"/>
      <c r="U24" s="743"/>
      <c r="V24" s="744"/>
      <c r="W24" s="743"/>
      <c r="X24" s="746"/>
      <c r="Y24" s="235"/>
      <c r="Z24" s="235"/>
      <c r="AA24" s="235"/>
      <c r="AB24" s="235"/>
      <c r="AC24" s="236"/>
      <c r="AD24" s="236"/>
      <c r="AE24" s="236"/>
      <c r="AF24" s="236"/>
      <c r="AG24" s="236"/>
      <c r="AH24" s="236"/>
      <c r="AI24" s="236"/>
      <c r="AJ24" s="236"/>
      <c r="AK24" s="747"/>
      <c r="AL24" s="748"/>
      <c r="AM24" s="748"/>
      <c r="AN24" s="749"/>
      <c r="AO24" s="750"/>
      <c r="AP24" s="2"/>
      <c r="AQ24" s="170">
        <f t="shared" si="6"/>
        <v>4</v>
      </c>
    </row>
    <row r="25" spans="2:43" ht="12" customHeight="1" x14ac:dyDescent="0.15">
      <c r="B25" s="473"/>
      <c r="C25" s="768"/>
      <c r="D25" s="766"/>
      <c r="E25" s="766"/>
      <c r="F25" s="766"/>
      <c r="G25" s="766"/>
      <c r="H25" s="766"/>
      <c r="I25" s="766"/>
      <c r="J25" s="767"/>
      <c r="K25" s="234"/>
      <c r="L25" s="743"/>
      <c r="M25" s="744"/>
      <c r="N25" s="743"/>
      <c r="O25" s="744"/>
      <c r="P25" s="743"/>
      <c r="Q25" s="744"/>
      <c r="R25" s="745"/>
      <c r="S25" s="745"/>
      <c r="T25" s="745"/>
      <c r="U25" s="743"/>
      <c r="V25" s="744"/>
      <c r="W25" s="743"/>
      <c r="X25" s="746"/>
      <c r="Y25" s="235"/>
      <c r="Z25" s="235"/>
      <c r="AA25" s="235"/>
      <c r="AB25" s="235"/>
      <c r="AC25" s="236"/>
      <c r="AD25" s="236"/>
      <c r="AE25" s="236"/>
      <c r="AF25" s="236"/>
      <c r="AG25" s="236"/>
      <c r="AH25" s="236"/>
      <c r="AI25" s="236"/>
      <c r="AJ25" s="236"/>
      <c r="AK25" s="747"/>
      <c r="AL25" s="748"/>
      <c r="AM25" s="748"/>
      <c r="AN25" s="749"/>
      <c r="AO25" s="750"/>
      <c r="AP25" s="2"/>
      <c r="AQ25" s="170">
        <f t="shared" si="6"/>
        <v>4</v>
      </c>
    </row>
    <row r="26" spans="2:43" ht="12" customHeight="1" x14ac:dyDescent="0.15">
      <c r="B26" s="473"/>
      <c r="C26" s="768"/>
      <c r="D26" s="766"/>
      <c r="E26" s="766"/>
      <c r="F26" s="766"/>
      <c r="G26" s="766"/>
      <c r="H26" s="766"/>
      <c r="I26" s="766"/>
      <c r="J26" s="767"/>
      <c r="K26" s="234"/>
      <c r="L26" s="743"/>
      <c r="M26" s="744"/>
      <c r="N26" s="743"/>
      <c r="O26" s="744"/>
      <c r="P26" s="743"/>
      <c r="Q26" s="744"/>
      <c r="R26" s="745"/>
      <c r="S26" s="745"/>
      <c r="T26" s="745"/>
      <c r="U26" s="743"/>
      <c r="V26" s="744"/>
      <c r="W26" s="743"/>
      <c r="X26" s="746"/>
      <c r="Y26" s="235"/>
      <c r="Z26" s="235"/>
      <c r="AA26" s="235"/>
      <c r="AB26" s="235"/>
      <c r="AC26" s="236"/>
      <c r="AD26" s="236"/>
      <c r="AE26" s="236"/>
      <c r="AF26" s="236"/>
      <c r="AG26" s="236"/>
      <c r="AH26" s="236"/>
      <c r="AI26" s="236"/>
      <c r="AJ26" s="236"/>
      <c r="AK26" s="747"/>
      <c r="AL26" s="748"/>
      <c r="AM26" s="748"/>
      <c r="AN26" s="749"/>
      <c r="AO26" s="750"/>
      <c r="AP26" s="2"/>
      <c r="AQ26" s="170">
        <f t="shared" si="6"/>
        <v>4</v>
      </c>
    </row>
    <row r="27" spans="2:43" ht="12" customHeight="1" x14ac:dyDescent="0.15">
      <c r="B27" s="473"/>
      <c r="C27" s="768"/>
      <c r="D27" s="766"/>
      <c r="E27" s="766"/>
      <c r="F27" s="766"/>
      <c r="G27" s="766"/>
      <c r="H27" s="766"/>
      <c r="I27" s="766"/>
      <c r="J27" s="767"/>
      <c r="K27" s="234"/>
      <c r="L27" s="743"/>
      <c r="M27" s="744"/>
      <c r="N27" s="743"/>
      <c r="O27" s="744"/>
      <c r="P27" s="743"/>
      <c r="Q27" s="744"/>
      <c r="R27" s="745"/>
      <c r="S27" s="745"/>
      <c r="T27" s="745"/>
      <c r="U27" s="743"/>
      <c r="V27" s="744"/>
      <c r="W27" s="743"/>
      <c r="X27" s="746"/>
      <c r="Y27" s="235"/>
      <c r="Z27" s="235"/>
      <c r="AA27" s="235"/>
      <c r="AB27" s="235"/>
      <c r="AC27" s="236"/>
      <c r="AD27" s="236"/>
      <c r="AE27" s="236"/>
      <c r="AF27" s="236"/>
      <c r="AG27" s="236"/>
      <c r="AH27" s="236"/>
      <c r="AI27" s="236"/>
      <c r="AJ27" s="236"/>
      <c r="AK27" s="747"/>
      <c r="AL27" s="748"/>
      <c r="AM27" s="748"/>
      <c r="AN27" s="749"/>
      <c r="AO27" s="750"/>
      <c r="AP27" s="2"/>
      <c r="AQ27" s="170">
        <f t="shared" si="6"/>
        <v>4</v>
      </c>
    </row>
    <row r="28" spans="2:43" ht="12" customHeight="1" x14ac:dyDescent="0.15">
      <c r="B28" s="473"/>
      <c r="C28" s="768"/>
      <c r="D28" s="766"/>
      <c r="E28" s="766"/>
      <c r="F28" s="766"/>
      <c r="G28" s="766"/>
      <c r="H28" s="766"/>
      <c r="I28" s="766"/>
      <c r="J28" s="767"/>
      <c r="K28" s="234"/>
      <c r="L28" s="743"/>
      <c r="M28" s="744"/>
      <c r="N28" s="743"/>
      <c r="O28" s="744"/>
      <c r="P28" s="743"/>
      <c r="Q28" s="744"/>
      <c r="R28" s="745"/>
      <c r="S28" s="745"/>
      <c r="T28" s="745"/>
      <c r="U28" s="743"/>
      <c r="V28" s="744"/>
      <c r="W28" s="743"/>
      <c r="X28" s="746"/>
      <c r="Y28" s="235"/>
      <c r="Z28" s="235"/>
      <c r="AA28" s="235"/>
      <c r="AB28" s="235"/>
      <c r="AC28" s="236"/>
      <c r="AD28" s="236"/>
      <c r="AE28" s="236"/>
      <c r="AF28" s="236"/>
      <c r="AG28" s="236"/>
      <c r="AH28" s="236"/>
      <c r="AI28" s="236"/>
      <c r="AJ28" s="236"/>
      <c r="AK28" s="747"/>
      <c r="AL28" s="748"/>
      <c r="AM28" s="748"/>
      <c r="AN28" s="749"/>
      <c r="AO28" s="750"/>
      <c r="AP28" s="2"/>
      <c r="AQ28" s="170">
        <f t="shared" si="6"/>
        <v>4</v>
      </c>
    </row>
    <row r="29" spans="2:43" ht="12" customHeight="1" x14ac:dyDescent="0.15">
      <c r="B29" s="473"/>
      <c r="C29" s="768"/>
      <c r="D29" s="766"/>
      <c r="E29" s="766"/>
      <c r="F29" s="766"/>
      <c r="G29" s="766"/>
      <c r="H29" s="766"/>
      <c r="I29" s="766"/>
      <c r="J29" s="767"/>
      <c r="K29" s="234"/>
      <c r="L29" s="743"/>
      <c r="M29" s="744"/>
      <c r="N29" s="743"/>
      <c r="O29" s="744"/>
      <c r="P29" s="743"/>
      <c r="Q29" s="744"/>
      <c r="R29" s="745"/>
      <c r="S29" s="745"/>
      <c r="T29" s="745"/>
      <c r="U29" s="743"/>
      <c r="V29" s="744"/>
      <c r="W29" s="743"/>
      <c r="X29" s="746"/>
      <c r="Y29" s="235"/>
      <c r="Z29" s="235"/>
      <c r="AA29" s="235"/>
      <c r="AB29" s="235"/>
      <c r="AC29" s="236"/>
      <c r="AD29" s="236"/>
      <c r="AE29" s="236"/>
      <c r="AF29" s="236"/>
      <c r="AG29" s="236"/>
      <c r="AH29" s="236"/>
      <c r="AI29" s="236"/>
      <c r="AJ29" s="236"/>
      <c r="AK29" s="747"/>
      <c r="AL29" s="748"/>
      <c r="AM29" s="748"/>
      <c r="AN29" s="749"/>
      <c r="AO29" s="750"/>
      <c r="AP29" s="2"/>
      <c r="AQ29" s="170">
        <f t="shared" si="6"/>
        <v>4</v>
      </c>
    </row>
    <row r="30" spans="2:43" ht="12" customHeight="1" x14ac:dyDescent="0.15">
      <c r="B30" s="473"/>
      <c r="C30" s="768"/>
      <c r="D30" s="766"/>
      <c r="E30" s="766"/>
      <c r="F30" s="766"/>
      <c r="G30" s="766"/>
      <c r="H30" s="766"/>
      <c r="I30" s="766"/>
      <c r="J30" s="767"/>
      <c r="K30" s="234"/>
      <c r="L30" s="743"/>
      <c r="M30" s="744"/>
      <c r="N30" s="743"/>
      <c r="O30" s="744"/>
      <c r="P30" s="743"/>
      <c r="Q30" s="744"/>
      <c r="R30" s="745"/>
      <c r="S30" s="745"/>
      <c r="T30" s="745"/>
      <c r="U30" s="743"/>
      <c r="V30" s="744"/>
      <c r="W30" s="743"/>
      <c r="X30" s="746"/>
      <c r="Y30" s="235"/>
      <c r="Z30" s="235"/>
      <c r="AA30" s="235"/>
      <c r="AB30" s="235"/>
      <c r="AC30" s="236"/>
      <c r="AD30" s="236"/>
      <c r="AE30" s="236"/>
      <c r="AF30" s="236"/>
      <c r="AG30" s="236"/>
      <c r="AH30" s="236"/>
      <c r="AI30" s="236"/>
      <c r="AJ30" s="236"/>
      <c r="AK30" s="747"/>
      <c r="AL30" s="748"/>
      <c r="AM30" s="748"/>
      <c r="AN30" s="749"/>
      <c r="AO30" s="750"/>
      <c r="AP30" s="2"/>
      <c r="AQ30" s="170">
        <f t="shared" si="6"/>
        <v>4</v>
      </c>
    </row>
    <row r="31" spans="2:43" ht="12" customHeight="1" x14ac:dyDescent="0.15">
      <c r="B31" s="473"/>
      <c r="C31" s="768"/>
      <c r="D31" s="766"/>
      <c r="E31" s="766"/>
      <c r="F31" s="766"/>
      <c r="G31" s="766"/>
      <c r="H31" s="766"/>
      <c r="I31" s="766"/>
      <c r="J31" s="767"/>
      <c r="K31" s="724" t="s">
        <v>218</v>
      </c>
      <c r="L31" s="724" t="s">
        <v>217</v>
      </c>
      <c r="M31" s="724"/>
      <c r="N31" s="724"/>
      <c r="O31" s="724"/>
      <c r="P31" s="724"/>
      <c r="Q31" s="724"/>
      <c r="R31" s="724"/>
      <c r="S31" s="724"/>
      <c r="T31" s="724"/>
      <c r="U31" s="724"/>
      <c r="V31" s="724"/>
      <c r="W31" s="724"/>
      <c r="X31" s="724"/>
      <c r="Y31" s="751" t="s">
        <v>473</v>
      </c>
      <c r="Z31" s="752"/>
      <c r="AA31" s="752"/>
      <c r="AB31" s="753"/>
      <c r="AC31" s="180">
        <f t="shared" ref="AC31:AJ31" si="7">SUM(AC11:AC30)</f>
        <v>0</v>
      </c>
      <c r="AD31" s="180">
        <f t="shared" si="7"/>
        <v>0</v>
      </c>
      <c r="AE31" s="180">
        <f t="shared" si="7"/>
        <v>0</v>
      </c>
      <c r="AF31" s="180">
        <f t="shared" si="7"/>
        <v>0</v>
      </c>
      <c r="AG31" s="180">
        <f t="shared" si="7"/>
        <v>0</v>
      </c>
      <c r="AH31" s="180">
        <f t="shared" si="7"/>
        <v>0</v>
      </c>
      <c r="AI31" s="180">
        <f t="shared" si="7"/>
        <v>0</v>
      </c>
      <c r="AJ31" s="180">
        <f t="shared" si="7"/>
        <v>0</v>
      </c>
      <c r="AK31" s="751" t="s">
        <v>216</v>
      </c>
      <c r="AL31" s="752"/>
      <c r="AM31" s="752"/>
      <c r="AN31" s="597"/>
      <c r="AO31" s="598"/>
      <c r="AP31" s="2"/>
    </row>
    <row r="32" spans="2:43" ht="12" customHeight="1" x14ac:dyDescent="0.15">
      <c r="B32" s="473"/>
      <c r="C32" s="768"/>
      <c r="D32" s="766"/>
      <c r="E32" s="766"/>
      <c r="F32" s="766"/>
      <c r="G32" s="766"/>
      <c r="H32" s="766"/>
      <c r="I32" s="766"/>
      <c r="J32" s="767"/>
      <c r="K32" s="724"/>
      <c r="L32" s="724" t="s">
        <v>474</v>
      </c>
      <c r="M32" s="724"/>
      <c r="N32" s="724"/>
      <c r="O32" s="724" t="s">
        <v>215</v>
      </c>
      <c r="P32" s="724"/>
      <c r="Q32" s="724"/>
      <c r="R32" s="724"/>
      <c r="S32" s="724"/>
      <c r="T32" s="724"/>
      <c r="U32" s="724"/>
      <c r="V32" s="724"/>
      <c r="W32" s="724"/>
      <c r="X32" s="724"/>
      <c r="Y32" s="179">
        <f>COUNTIF(Y11:Y30,"〇")</f>
        <v>0</v>
      </c>
      <c r="Z32" s="179">
        <f>COUNTIF(Z11:Z30,"〇")</f>
        <v>0</v>
      </c>
      <c r="AA32" s="179">
        <f>COUNTIF(AA11:AA30,"〇")</f>
        <v>0</v>
      </c>
      <c r="AB32" s="179">
        <f>COUNTIF(AB11:AB30,"〇")</f>
        <v>0</v>
      </c>
      <c r="AC32" s="179">
        <f t="shared" ref="AC32:AJ32" si="8">COUNT(AC11:AC30)</f>
        <v>0</v>
      </c>
      <c r="AD32" s="179">
        <f t="shared" si="8"/>
        <v>0</v>
      </c>
      <c r="AE32" s="179">
        <f t="shared" si="8"/>
        <v>0</v>
      </c>
      <c r="AF32" s="179">
        <f t="shared" si="8"/>
        <v>0</v>
      </c>
      <c r="AG32" s="179">
        <f t="shared" si="8"/>
        <v>0</v>
      </c>
      <c r="AH32" s="179">
        <f t="shared" si="8"/>
        <v>0</v>
      </c>
      <c r="AI32" s="179">
        <f t="shared" si="8"/>
        <v>0</v>
      </c>
      <c r="AJ32" s="179">
        <f t="shared" si="8"/>
        <v>0</v>
      </c>
      <c r="AK32" s="754"/>
      <c r="AL32" s="755"/>
      <c r="AM32" s="755"/>
      <c r="AN32" s="755"/>
      <c r="AO32" s="756"/>
      <c r="AP32" s="2"/>
    </row>
    <row r="33" spans="2:86" ht="12" customHeight="1" x14ac:dyDescent="0.15">
      <c r="B33" s="473"/>
      <c r="C33" s="768"/>
      <c r="D33" s="766"/>
      <c r="E33" s="766"/>
      <c r="F33" s="766"/>
      <c r="G33" s="766"/>
      <c r="H33" s="766"/>
      <c r="I33" s="766"/>
      <c r="J33" s="767"/>
      <c r="K33" s="724"/>
      <c r="L33" s="724"/>
      <c r="M33" s="724"/>
      <c r="N33" s="724"/>
      <c r="O33" s="724" t="s">
        <v>475</v>
      </c>
      <c r="P33" s="724"/>
      <c r="Q33" s="724"/>
      <c r="R33" s="724"/>
      <c r="S33" s="724"/>
      <c r="T33" s="724"/>
      <c r="U33" s="724"/>
      <c r="V33" s="724"/>
      <c r="W33" s="724"/>
      <c r="X33" s="724"/>
      <c r="Y33" s="737" t="str">
        <f>IF(Y32&gt;0,"Ⅳ",IF(Z32&gt;0,"Ⅲ",IF(AA32&gt;0,"Ⅱa",IF(AB32&gt;0,"Ⅱb","Ⅰ"))))</f>
        <v>Ⅰ</v>
      </c>
      <c r="Z33" s="741"/>
      <c r="AA33" s="741"/>
      <c r="AB33" s="738"/>
      <c r="AC33" s="737" t="str">
        <f>IF(AC32&gt;0,"Ⅳ",IF(AD32&gt;0,"Ⅲ",IF(AE32&gt;0,"Ⅱa",IF(AF32&gt;0,"Ⅱb","Ⅰ"))))</f>
        <v>Ⅰ</v>
      </c>
      <c r="AD33" s="741"/>
      <c r="AE33" s="741"/>
      <c r="AF33" s="738"/>
      <c r="AG33" s="737" t="str">
        <f>IF(AG32&gt;0,"Ⅳ",IF(AH32&gt;0,"Ⅲ",IF(AI32&gt;0,"Ⅱa",IF(AJ32&gt;0,"Ⅱb","Ⅰ"))))</f>
        <v>Ⅰ</v>
      </c>
      <c r="AH33" s="741"/>
      <c r="AI33" s="741"/>
      <c r="AJ33" s="738"/>
      <c r="AK33" s="757"/>
      <c r="AL33" s="758"/>
      <c r="AM33" s="758"/>
      <c r="AN33" s="758"/>
      <c r="AO33" s="759"/>
      <c r="AP33" s="2"/>
      <c r="AQ33" s="52" t="s">
        <v>319</v>
      </c>
      <c r="AR33" s="52" t="s">
        <v>320</v>
      </c>
      <c r="AS33" s="455" t="s">
        <v>318</v>
      </c>
      <c r="AT33" s="600"/>
    </row>
    <row r="34" spans="2:86" ht="12" customHeight="1" x14ac:dyDescent="0.15">
      <c r="B34" s="473"/>
      <c r="C34" s="768"/>
      <c r="D34" s="766"/>
      <c r="E34" s="766"/>
      <c r="F34" s="766"/>
      <c r="G34" s="766"/>
      <c r="H34" s="766"/>
      <c r="I34" s="766"/>
      <c r="J34" s="767"/>
      <c r="K34" s="724"/>
      <c r="L34" s="724" t="s">
        <v>476</v>
      </c>
      <c r="M34" s="724"/>
      <c r="N34" s="724"/>
      <c r="O34" s="724" t="s">
        <v>214</v>
      </c>
      <c r="P34" s="724"/>
      <c r="Q34" s="724"/>
      <c r="R34" s="724"/>
      <c r="S34" s="724"/>
      <c r="T34" s="724"/>
      <c r="U34" s="724"/>
      <c r="V34" s="724"/>
      <c r="W34" s="724"/>
      <c r="X34" s="724"/>
      <c r="Y34" s="80" t="s">
        <v>477</v>
      </c>
      <c r="Z34" s="80" t="s">
        <v>478</v>
      </c>
      <c r="AA34" s="734" t="s">
        <v>479</v>
      </c>
      <c r="AB34" s="734"/>
      <c r="AC34" s="80" t="s">
        <v>477</v>
      </c>
      <c r="AD34" s="80" t="s">
        <v>478</v>
      </c>
      <c r="AE34" s="734" t="s">
        <v>479</v>
      </c>
      <c r="AF34" s="734"/>
      <c r="AG34" s="80" t="s">
        <v>477</v>
      </c>
      <c r="AH34" s="80" t="s">
        <v>478</v>
      </c>
      <c r="AI34" s="734" t="s">
        <v>479</v>
      </c>
      <c r="AJ34" s="734"/>
      <c r="AK34" s="757"/>
      <c r="AL34" s="758"/>
      <c r="AM34" s="758"/>
      <c r="AN34" s="758"/>
      <c r="AO34" s="759"/>
      <c r="AP34" s="2"/>
      <c r="AQ34" s="735">
        <f>+Y32+Z32</f>
        <v>0</v>
      </c>
      <c r="AR34" s="736"/>
      <c r="AS34" s="735">
        <f>+AA32+AB32</f>
        <v>0</v>
      </c>
      <c r="AT34" s="736"/>
    </row>
    <row r="35" spans="2:86" ht="12" customHeight="1" x14ac:dyDescent="0.15">
      <c r="B35" s="473"/>
      <c r="C35" s="768"/>
      <c r="D35" s="766"/>
      <c r="E35" s="766"/>
      <c r="F35" s="766"/>
      <c r="G35" s="766"/>
      <c r="H35" s="766"/>
      <c r="I35" s="766"/>
      <c r="J35" s="767"/>
      <c r="K35" s="724"/>
      <c r="L35" s="724"/>
      <c r="M35" s="724"/>
      <c r="N35" s="724"/>
      <c r="O35" s="724" t="s">
        <v>480</v>
      </c>
      <c r="P35" s="724"/>
      <c r="Q35" s="724"/>
      <c r="R35" s="724"/>
      <c r="S35" s="724"/>
      <c r="T35" s="724"/>
      <c r="U35" s="724"/>
      <c r="V35" s="724"/>
      <c r="W35" s="724"/>
      <c r="X35" s="724"/>
      <c r="Y35" s="179">
        <f>Y32</f>
        <v>0</v>
      </c>
      <c r="Z35" s="179">
        <f>Z32</f>
        <v>0</v>
      </c>
      <c r="AA35" s="737">
        <f>AA32+AB32</f>
        <v>0</v>
      </c>
      <c r="AB35" s="738"/>
      <c r="AC35" s="179">
        <f>+AC32</f>
        <v>0</v>
      </c>
      <c r="AD35" s="179">
        <f>AD32</f>
        <v>0</v>
      </c>
      <c r="AE35" s="737">
        <f>AE32+AF32</f>
        <v>0</v>
      </c>
      <c r="AF35" s="738"/>
      <c r="AG35" s="179">
        <f>AG32</f>
        <v>0</v>
      </c>
      <c r="AH35" s="179">
        <f>AH32</f>
        <v>0</v>
      </c>
      <c r="AI35" s="737">
        <f>AI32+AJ32</f>
        <v>0</v>
      </c>
      <c r="AJ35" s="738"/>
      <c r="AK35" s="757"/>
      <c r="AL35" s="758"/>
      <c r="AM35" s="758"/>
      <c r="AN35" s="758"/>
      <c r="AO35" s="759"/>
      <c r="AP35" s="2"/>
      <c r="AQ35" s="135">
        <f>+Y32+AC35+AG35</f>
        <v>0</v>
      </c>
      <c r="AR35" s="135">
        <f>+Z32+AD35+AH35</f>
        <v>0</v>
      </c>
      <c r="AS35" s="739">
        <f>+AS34+AE35+AI35</f>
        <v>0</v>
      </c>
      <c r="AT35" s="740"/>
    </row>
    <row r="36" spans="2:86" ht="12" customHeight="1" x14ac:dyDescent="0.15">
      <c r="B36" s="473"/>
      <c r="C36" s="768"/>
      <c r="D36" s="766"/>
      <c r="E36" s="766"/>
      <c r="F36" s="766"/>
      <c r="G36" s="766"/>
      <c r="H36" s="766"/>
      <c r="I36" s="766"/>
      <c r="J36" s="767"/>
      <c r="K36" s="724"/>
      <c r="L36" s="724"/>
      <c r="M36" s="724"/>
      <c r="N36" s="724"/>
      <c r="O36" s="724" t="s">
        <v>481</v>
      </c>
      <c r="P36" s="724"/>
      <c r="Q36" s="724"/>
      <c r="R36" s="724"/>
      <c r="S36" s="724"/>
      <c r="T36" s="724"/>
      <c r="U36" s="724"/>
      <c r="V36" s="724"/>
      <c r="W36" s="724"/>
      <c r="X36" s="724"/>
      <c r="Y36" s="737" t="str">
        <f>IF(Y35&gt;=1,"Ⅳ",IF(Z35&gt;=1,"Ⅲ",IF(AA35&gt;=1,"Ⅱ","Ⅰ")))</f>
        <v>Ⅰ</v>
      </c>
      <c r="Z36" s="741"/>
      <c r="AA36" s="741"/>
      <c r="AB36" s="738"/>
      <c r="AC36" s="737" t="str">
        <f>IF(AC35&gt;=1,"Ⅳ",IF(AD35&gt;=1,"Ⅲ",IF(AE35&gt;=1,"Ⅱ","Ⅰ")))</f>
        <v>Ⅰ</v>
      </c>
      <c r="AD36" s="741"/>
      <c r="AE36" s="741"/>
      <c r="AF36" s="738"/>
      <c r="AG36" s="737" t="str">
        <f>IF(AG35&gt;=1,"Ⅳ",IF(AH35&gt;=1,"Ⅲ",IF(AI35&gt;=1,"Ⅱ","Ⅰ")))</f>
        <v>Ⅰ</v>
      </c>
      <c r="AH36" s="741"/>
      <c r="AI36" s="741"/>
      <c r="AJ36" s="738"/>
      <c r="AK36" s="757"/>
      <c r="AL36" s="758"/>
      <c r="AM36" s="758"/>
      <c r="AN36" s="758"/>
      <c r="AO36" s="759"/>
      <c r="AP36" s="2"/>
      <c r="AQ36" s="742" t="str">
        <f>IF(AQ35&gt;0,"Ⅳ",IF(AR35&gt;0,"Ⅲ",IF(AS35&gt;0,"Ⅱ","Ⅰ")))</f>
        <v>Ⅰ</v>
      </c>
      <c r="AR36" s="742"/>
      <c r="AS36" s="742"/>
      <c r="AT36" s="742"/>
    </row>
    <row r="37" spans="2:86" ht="12" customHeight="1" x14ac:dyDescent="0.15">
      <c r="B37" s="473"/>
      <c r="C37" s="768"/>
      <c r="D37" s="766"/>
      <c r="E37" s="766"/>
      <c r="F37" s="766"/>
      <c r="G37" s="766"/>
      <c r="H37" s="766"/>
      <c r="I37" s="766"/>
      <c r="J37" s="767"/>
      <c r="K37" s="724"/>
      <c r="L37" s="724"/>
      <c r="M37" s="724"/>
      <c r="N37" s="724"/>
      <c r="O37" s="724" t="s">
        <v>482</v>
      </c>
      <c r="P37" s="724"/>
      <c r="Q37" s="724"/>
      <c r="R37" s="724"/>
      <c r="S37" s="724"/>
      <c r="T37" s="724"/>
      <c r="U37" s="724"/>
      <c r="V37" s="724"/>
      <c r="W37" s="724"/>
      <c r="X37" s="724"/>
      <c r="Y37" s="737" t="str">
        <f>IF(COUNTIF(Y36:AJ36,"Ⅳ")&gt;0,"Ⅳ",IF(COUNTIF(Y36:AJ36,"Ⅲ")&gt;0,"Ⅲ",IF(COUNTIF(Y36:AJ36,"Ⅱ")&gt;0,"Ⅱ","Ⅰ")))</f>
        <v>Ⅰ</v>
      </c>
      <c r="Z37" s="741"/>
      <c r="AA37" s="741"/>
      <c r="AB37" s="741"/>
      <c r="AC37" s="741"/>
      <c r="AD37" s="741"/>
      <c r="AE37" s="741"/>
      <c r="AF37" s="741"/>
      <c r="AG37" s="741"/>
      <c r="AH37" s="741"/>
      <c r="AI37" s="741"/>
      <c r="AJ37" s="738"/>
      <c r="AK37" s="760"/>
      <c r="AL37" s="761"/>
      <c r="AM37" s="761"/>
      <c r="AN37" s="761"/>
      <c r="AO37" s="762"/>
      <c r="AP37" s="2"/>
    </row>
    <row r="38" spans="2:86" ht="14.25" customHeight="1" x14ac:dyDescent="0.15">
      <c r="B38" s="473"/>
      <c r="C38" s="768"/>
      <c r="D38" s="766"/>
      <c r="E38" s="766"/>
      <c r="F38" s="766"/>
      <c r="G38" s="766"/>
      <c r="H38" s="766"/>
      <c r="I38" s="766"/>
      <c r="J38" s="767"/>
      <c r="K38" s="724" t="s">
        <v>170</v>
      </c>
      <c r="L38" s="725"/>
      <c r="M38" s="725"/>
      <c r="N38" s="725"/>
      <c r="O38" s="725"/>
      <c r="P38" s="725"/>
      <c r="Q38" s="725"/>
      <c r="R38" s="725"/>
      <c r="S38" s="725"/>
      <c r="T38" s="725"/>
      <c r="U38" s="725"/>
      <c r="V38" s="725"/>
      <c r="W38" s="725"/>
      <c r="X38" s="725"/>
      <c r="Y38" s="725"/>
      <c r="Z38" s="725"/>
      <c r="AA38" s="725"/>
      <c r="AB38" s="725"/>
      <c r="AC38" s="725"/>
      <c r="AD38" s="725"/>
      <c r="AE38" s="725"/>
      <c r="AF38" s="725"/>
      <c r="AG38" s="725"/>
      <c r="AH38" s="725"/>
      <c r="AI38" s="725"/>
      <c r="AJ38" s="725"/>
      <c r="AK38" s="725"/>
      <c r="AL38" s="725"/>
      <c r="AM38" s="725"/>
      <c r="AN38" s="725"/>
      <c r="AO38" s="725"/>
      <c r="AP38" s="2"/>
    </row>
    <row r="39" spans="2:86" ht="14.25" customHeight="1" x14ac:dyDescent="0.15">
      <c r="B39" s="473"/>
      <c r="C39" s="768"/>
      <c r="D39" s="766"/>
      <c r="E39" s="766"/>
      <c r="F39" s="766"/>
      <c r="G39" s="766"/>
      <c r="H39" s="766"/>
      <c r="I39" s="766"/>
      <c r="J39" s="767"/>
      <c r="K39" s="724"/>
      <c r="L39" s="725"/>
      <c r="M39" s="725"/>
      <c r="N39" s="725"/>
      <c r="O39" s="725"/>
      <c r="P39" s="725"/>
      <c r="Q39" s="725"/>
      <c r="R39" s="725"/>
      <c r="S39" s="725"/>
      <c r="T39" s="725"/>
      <c r="U39" s="725"/>
      <c r="V39" s="725"/>
      <c r="W39" s="725"/>
      <c r="X39" s="725"/>
      <c r="Y39" s="725"/>
      <c r="Z39" s="725"/>
      <c r="AA39" s="725"/>
      <c r="AB39" s="725"/>
      <c r="AC39" s="725"/>
      <c r="AD39" s="725"/>
      <c r="AE39" s="725"/>
      <c r="AF39" s="725"/>
      <c r="AG39" s="725"/>
      <c r="AH39" s="725"/>
      <c r="AI39" s="725"/>
      <c r="AJ39" s="725"/>
      <c r="AK39" s="725"/>
      <c r="AL39" s="725"/>
      <c r="AM39" s="725"/>
      <c r="AN39" s="725"/>
      <c r="AO39" s="725"/>
      <c r="AP39" s="2"/>
    </row>
    <row r="40" spans="2:86" ht="12" customHeight="1" x14ac:dyDescent="0.15">
      <c r="B40" s="473"/>
      <c r="C40" s="768"/>
      <c r="D40" s="766"/>
      <c r="E40" s="766"/>
      <c r="F40" s="766"/>
      <c r="G40" s="766"/>
      <c r="H40" s="766"/>
      <c r="I40" s="766"/>
      <c r="J40" s="767"/>
      <c r="K40" s="726" t="s">
        <v>483</v>
      </c>
      <c r="L40" s="726"/>
      <c r="M40" s="726"/>
      <c r="N40" s="726"/>
      <c r="O40" s="726"/>
      <c r="P40" s="726"/>
      <c r="Q40" s="726"/>
      <c r="R40" s="726"/>
      <c r="S40" s="726"/>
      <c r="T40" s="726"/>
      <c r="U40" s="726"/>
      <c r="V40" s="726"/>
      <c r="W40" s="726"/>
      <c r="X40" s="726"/>
      <c r="Y40" s="726"/>
      <c r="Z40" s="726"/>
      <c r="AA40" s="726"/>
      <c r="AB40" s="726"/>
      <c r="AC40" s="726"/>
      <c r="AD40" s="726"/>
      <c r="AE40" s="726"/>
      <c r="AF40" s="726"/>
      <c r="AG40" s="726"/>
      <c r="AH40" s="726"/>
      <c r="AI40" s="726"/>
      <c r="AJ40" s="726"/>
      <c r="AK40" s="726"/>
      <c r="AL40" s="726"/>
      <c r="AM40" s="726"/>
      <c r="AN40" s="726"/>
      <c r="AO40" s="726"/>
      <c r="AP40" s="2"/>
    </row>
    <row r="41" spans="2:86" ht="12" customHeight="1" x14ac:dyDescent="0.15">
      <c r="B41" s="473"/>
      <c r="C41" s="768"/>
      <c r="D41" s="766"/>
      <c r="E41" s="766"/>
      <c r="F41" s="766"/>
      <c r="G41" s="766"/>
      <c r="H41" s="766"/>
      <c r="I41" s="766"/>
      <c r="J41" s="767"/>
      <c r="K41" s="727" t="s">
        <v>533</v>
      </c>
      <c r="L41" s="727"/>
      <c r="M41" s="727"/>
      <c r="N41" s="727"/>
      <c r="O41" s="727"/>
      <c r="P41" s="727"/>
      <c r="Q41" s="727"/>
      <c r="R41" s="727"/>
      <c r="S41" s="727"/>
      <c r="T41" s="727"/>
      <c r="U41" s="727"/>
      <c r="V41" s="727"/>
      <c r="W41" s="727"/>
      <c r="X41" s="727"/>
      <c r="Y41" s="727"/>
      <c r="Z41" s="727"/>
      <c r="AA41" s="727"/>
      <c r="AB41" s="727"/>
      <c r="AC41" s="727"/>
      <c r="AD41" s="727"/>
      <c r="AE41" s="727"/>
      <c r="AF41" s="727"/>
      <c r="AG41" s="727"/>
      <c r="AH41" s="727"/>
      <c r="AI41" s="727"/>
      <c r="AJ41" s="727"/>
      <c r="AK41" s="727"/>
      <c r="AL41" s="727"/>
      <c r="AM41" s="727"/>
      <c r="AN41" s="727"/>
      <c r="AO41" s="727"/>
      <c r="AP41" s="2"/>
    </row>
    <row r="42" spans="2:86" ht="12" customHeight="1" x14ac:dyDescent="0.15">
      <c r="B42" s="473"/>
      <c r="C42" s="768"/>
      <c r="D42" s="766"/>
      <c r="E42" s="766"/>
      <c r="F42" s="766"/>
      <c r="G42" s="766"/>
      <c r="H42" s="766"/>
      <c r="I42" s="766"/>
      <c r="J42" s="767"/>
      <c r="K42" s="157" t="s">
        <v>484</v>
      </c>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9"/>
      <c r="AP42" s="2"/>
    </row>
    <row r="43" spans="2:86" ht="12" customHeight="1" x14ac:dyDescent="0.15">
      <c r="B43" s="473"/>
      <c r="C43" s="768"/>
      <c r="D43" s="766"/>
      <c r="E43" s="766"/>
      <c r="F43" s="766"/>
      <c r="G43" s="766"/>
      <c r="H43" s="766"/>
      <c r="I43" s="766"/>
      <c r="J43" s="767"/>
      <c r="K43" s="157" t="s">
        <v>485</v>
      </c>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9"/>
      <c r="AP43" s="2"/>
    </row>
    <row r="44" spans="2:86" ht="12" customHeight="1" x14ac:dyDescent="0.15">
      <c r="B44" s="473"/>
      <c r="C44" s="768"/>
      <c r="D44" s="766"/>
      <c r="E44" s="766"/>
      <c r="F44" s="766"/>
      <c r="G44" s="766"/>
      <c r="H44" s="766"/>
      <c r="I44" s="766"/>
      <c r="J44" s="767"/>
      <c r="K44" s="728" t="s">
        <v>486</v>
      </c>
      <c r="L44" s="729"/>
      <c r="M44" s="729"/>
      <c r="N44" s="729"/>
      <c r="O44" s="729"/>
      <c r="P44" s="729"/>
      <c r="Q44" s="729"/>
      <c r="R44" s="729"/>
      <c r="S44" s="729"/>
      <c r="T44" s="729"/>
      <c r="U44" s="729"/>
      <c r="V44" s="729"/>
      <c r="W44" s="729"/>
      <c r="X44" s="729"/>
      <c r="Y44" s="729"/>
      <c r="Z44" s="729"/>
      <c r="AA44" s="729"/>
      <c r="AB44" s="729"/>
      <c r="AC44" s="729"/>
      <c r="AD44" s="729"/>
      <c r="AE44" s="729"/>
      <c r="AF44" s="729"/>
      <c r="AG44" s="729"/>
      <c r="AH44" s="729"/>
      <c r="AI44" s="729"/>
      <c r="AJ44" s="729"/>
      <c r="AK44" s="729"/>
      <c r="AL44" s="729"/>
      <c r="AM44" s="729"/>
      <c r="AN44" s="729"/>
      <c r="AO44" s="730"/>
      <c r="AP44" s="2"/>
    </row>
    <row r="45" spans="2:86" ht="12" customHeight="1" x14ac:dyDescent="0.15">
      <c r="B45" s="436"/>
      <c r="C45" s="769"/>
      <c r="D45" s="770"/>
      <c r="E45" s="770"/>
      <c r="F45" s="770"/>
      <c r="G45" s="770"/>
      <c r="H45" s="770"/>
      <c r="I45" s="770"/>
      <c r="J45" s="771"/>
      <c r="K45" s="731"/>
      <c r="L45" s="732"/>
      <c r="M45" s="732"/>
      <c r="N45" s="732"/>
      <c r="O45" s="732"/>
      <c r="P45" s="732"/>
      <c r="Q45" s="732"/>
      <c r="R45" s="732"/>
      <c r="S45" s="732"/>
      <c r="T45" s="732"/>
      <c r="U45" s="732"/>
      <c r="V45" s="732"/>
      <c r="W45" s="732"/>
      <c r="X45" s="732"/>
      <c r="Y45" s="732"/>
      <c r="Z45" s="732"/>
      <c r="AA45" s="732"/>
      <c r="AB45" s="732"/>
      <c r="AC45" s="732"/>
      <c r="AD45" s="732"/>
      <c r="AE45" s="732"/>
      <c r="AF45" s="732"/>
      <c r="AG45" s="732"/>
      <c r="AH45" s="732"/>
      <c r="AI45" s="732"/>
      <c r="AJ45" s="732"/>
      <c r="AK45" s="732"/>
      <c r="AL45" s="732"/>
      <c r="AM45" s="732"/>
      <c r="AN45" s="732"/>
      <c r="AO45" s="733"/>
      <c r="AP45" s="2"/>
    </row>
    <row r="46" spans="2:86" s="6" customFormat="1" ht="12" customHeight="1" x14ac:dyDescent="0.15">
      <c r="B46" s="2" t="s">
        <v>537</v>
      </c>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c r="BS46" s="134"/>
      <c r="BT46" s="134"/>
      <c r="BU46" s="134"/>
      <c r="BV46" s="134"/>
      <c r="BW46" s="134"/>
      <c r="BX46" s="134"/>
      <c r="BY46" s="134"/>
      <c r="BZ46" s="134"/>
      <c r="CA46" s="134"/>
      <c r="CB46" s="134"/>
      <c r="CC46" s="134"/>
      <c r="CD46" s="134"/>
      <c r="CE46" s="134"/>
      <c r="CF46" s="134"/>
      <c r="CG46" s="134"/>
      <c r="CH46" s="134"/>
    </row>
    <row r="47" spans="2:86" ht="12" customHeight="1" x14ac:dyDescent="0.15">
      <c r="B47" s="2" t="s">
        <v>534</v>
      </c>
    </row>
    <row r="48" spans="2:86" ht="12" customHeight="1" x14ac:dyDescent="0.15">
      <c r="B48" s="2" t="s">
        <v>535</v>
      </c>
    </row>
    <row r="49" spans="2:86" ht="12" customHeight="1" x14ac:dyDescent="0.15">
      <c r="B49" s="2" t="s">
        <v>487</v>
      </c>
    </row>
    <row r="50" spans="2:86" ht="12" customHeight="1" x14ac:dyDescent="0.15">
      <c r="B50" s="2" t="s">
        <v>536</v>
      </c>
    </row>
    <row r="51" spans="2:86" ht="12" customHeight="1" x14ac:dyDescent="0.15">
      <c r="B51" s="2" t="s">
        <v>488</v>
      </c>
    </row>
    <row r="52" spans="2:86" ht="12.75" thickBot="1" x14ac:dyDescent="0.2">
      <c r="B52" s="2" t="s">
        <v>549</v>
      </c>
    </row>
    <row r="53" spans="2:86" x14ac:dyDescent="0.15">
      <c r="AU53" s="808" t="s">
        <v>561</v>
      </c>
      <c r="AV53" s="809" t="s">
        <v>301</v>
      </c>
      <c r="AW53" s="811" t="s">
        <v>302</v>
      </c>
      <c r="AX53" s="795" t="s">
        <v>308</v>
      </c>
      <c r="AY53" s="796"/>
      <c r="AZ53" s="796"/>
      <c r="BA53" s="796"/>
      <c r="BB53" s="796"/>
      <c r="BC53" s="796"/>
      <c r="BD53" s="796"/>
      <c r="BE53" s="796"/>
      <c r="BF53" s="796"/>
      <c r="BG53" s="796"/>
      <c r="BH53" s="796"/>
      <c r="BI53" s="796"/>
      <c r="BJ53" s="796"/>
      <c r="BK53" s="796"/>
      <c r="BL53" s="796"/>
      <c r="BM53" s="796"/>
      <c r="BN53" s="796"/>
      <c r="BO53" s="796"/>
      <c r="BP53" s="796"/>
      <c r="BQ53" s="796"/>
      <c r="BR53" s="797"/>
      <c r="BS53" s="466" t="s">
        <v>303</v>
      </c>
      <c r="BT53" s="798"/>
      <c r="BU53" s="798"/>
      <c r="BV53" s="798"/>
      <c r="BW53" s="799" t="s">
        <v>309</v>
      </c>
      <c r="BX53" s="800"/>
      <c r="BY53" s="800"/>
      <c r="BZ53" s="800"/>
      <c r="CA53" s="800"/>
      <c r="CB53" s="800"/>
      <c r="CC53" s="800"/>
      <c r="CD53" s="800"/>
      <c r="CE53" s="800"/>
      <c r="CF53" s="800"/>
      <c r="CG53" s="800"/>
      <c r="CH53" s="801"/>
    </row>
    <row r="54" spans="2:86" ht="8.25" customHeight="1" x14ac:dyDescent="0.15">
      <c r="AU54" s="808"/>
      <c r="AV54" s="810"/>
      <c r="AW54" s="812"/>
      <c r="AX54" s="802" t="s">
        <v>310</v>
      </c>
      <c r="AY54" s="280"/>
      <c r="AZ54" s="280"/>
      <c r="BA54" s="280"/>
      <c r="BB54" s="280"/>
      <c r="BC54" s="280"/>
      <c r="BD54" s="280"/>
      <c r="BE54" s="280"/>
      <c r="BF54" s="280"/>
      <c r="BG54" s="280"/>
      <c r="BH54" s="280"/>
      <c r="BI54" s="280"/>
      <c r="BJ54" s="280" t="s">
        <v>311</v>
      </c>
      <c r="BK54" s="280"/>
      <c r="BL54" s="280"/>
      <c r="BM54" s="280"/>
      <c r="BN54" s="280"/>
      <c r="BO54" s="280"/>
      <c r="BP54" s="280"/>
      <c r="BQ54" s="280"/>
      <c r="BR54" s="803"/>
      <c r="BS54" s="798"/>
      <c r="BT54" s="798"/>
      <c r="BU54" s="798"/>
      <c r="BV54" s="798"/>
      <c r="BW54" s="804" t="s">
        <v>305</v>
      </c>
      <c r="BX54" s="455"/>
      <c r="BY54" s="455"/>
      <c r="BZ54" s="455"/>
      <c r="CA54" s="280" t="s">
        <v>312</v>
      </c>
      <c r="CB54" s="280"/>
      <c r="CC54" s="280"/>
      <c r="CD54" s="280"/>
      <c r="CE54" s="280"/>
      <c r="CF54" s="280"/>
      <c r="CG54" s="280"/>
      <c r="CH54" s="803"/>
    </row>
    <row r="55" spans="2:86" ht="24.95" customHeight="1" x14ac:dyDescent="0.15">
      <c r="B55" s="567" t="s">
        <v>456</v>
      </c>
      <c r="C55" s="805"/>
      <c r="D55" s="805"/>
      <c r="E55" s="806"/>
      <c r="F55" s="806"/>
      <c r="G55" s="806"/>
      <c r="H55" s="806"/>
      <c r="I55" s="806"/>
      <c r="J55" s="806"/>
      <c r="K55" s="805"/>
      <c r="L55" s="805"/>
      <c r="M55" s="805"/>
      <c r="N55" s="805"/>
      <c r="O55" s="805"/>
      <c r="P55" s="805"/>
      <c r="Q55" s="805"/>
      <c r="R55" s="805"/>
      <c r="S55" s="805"/>
      <c r="T55" s="805"/>
      <c r="U55" s="805"/>
      <c r="V55" s="805"/>
      <c r="W55" s="805"/>
      <c r="X55" s="805"/>
      <c r="Y55" s="805"/>
      <c r="Z55" s="805"/>
      <c r="AA55" s="805"/>
      <c r="AB55" s="805"/>
      <c r="AC55" s="805"/>
      <c r="AD55" s="805"/>
      <c r="AE55" s="805"/>
      <c r="AF55" s="805"/>
      <c r="AG55" s="805"/>
      <c r="AH55" s="805"/>
      <c r="AI55" s="805"/>
      <c r="AJ55" s="805"/>
      <c r="AK55" s="805"/>
      <c r="AL55" s="805"/>
      <c r="AM55" s="805"/>
      <c r="AN55" s="805"/>
      <c r="AO55" s="805"/>
      <c r="AU55" s="808"/>
      <c r="AV55" s="810"/>
      <c r="AW55" s="812"/>
      <c r="AX55" s="802" t="s">
        <v>26</v>
      </c>
      <c r="AY55" s="280"/>
      <c r="AZ55" s="280"/>
      <c r="BA55" s="280"/>
      <c r="BB55" s="280" t="s">
        <v>22</v>
      </c>
      <c r="BC55" s="280"/>
      <c r="BD55" s="280"/>
      <c r="BE55" s="280"/>
      <c r="BF55" s="280" t="s">
        <v>24</v>
      </c>
      <c r="BG55" s="280"/>
      <c r="BH55" s="280"/>
      <c r="BI55" s="280"/>
      <c r="BJ55" s="455" t="s">
        <v>26</v>
      </c>
      <c r="BK55" s="455"/>
      <c r="BL55" s="455"/>
      <c r="BM55" s="455" t="s">
        <v>22</v>
      </c>
      <c r="BN55" s="455"/>
      <c r="BO55" s="455"/>
      <c r="BP55" s="455" t="s">
        <v>24</v>
      </c>
      <c r="BQ55" s="455"/>
      <c r="BR55" s="807"/>
      <c r="BS55" s="466" t="s">
        <v>26</v>
      </c>
      <c r="BT55" s="466" t="s">
        <v>22</v>
      </c>
      <c r="BU55" s="466" t="s">
        <v>24</v>
      </c>
      <c r="BV55" s="466" t="s">
        <v>306</v>
      </c>
      <c r="BW55" s="802" t="s">
        <v>313</v>
      </c>
      <c r="BX55" s="280"/>
      <c r="BY55" s="280"/>
      <c r="BZ55" s="280"/>
      <c r="CA55" s="280" t="s">
        <v>22</v>
      </c>
      <c r="CB55" s="280"/>
      <c r="CC55" s="280"/>
      <c r="CD55" s="280"/>
      <c r="CE55" s="280" t="s">
        <v>24</v>
      </c>
      <c r="CF55" s="280"/>
      <c r="CG55" s="280"/>
      <c r="CH55" s="803"/>
    </row>
    <row r="56" spans="2:86" ht="18" customHeight="1" x14ac:dyDescent="0.15">
      <c r="B56" s="423" t="s">
        <v>27</v>
      </c>
      <c r="C56" s="423"/>
      <c r="D56" s="719"/>
      <c r="E56" s="277" t="s">
        <v>616</v>
      </c>
      <c r="F56" s="278"/>
      <c r="G56" s="278"/>
      <c r="H56" s="278"/>
      <c r="I56" s="278"/>
      <c r="J56" s="279"/>
      <c r="K56" s="298" t="s">
        <v>28</v>
      </c>
      <c r="L56" s="455"/>
      <c r="M56" s="455"/>
      <c r="N56" s="456" t="s">
        <v>620</v>
      </c>
      <c r="O56" s="456"/>
      <c r="P56" s="456"/>
      <c r="Q56" s="456"/>
      <c r="R56" s="456"/>
      <c r="S56" s="456"/>
      <c r="T56" s="280" t="s">
        <v>260</v>
      </c>
      <c r="U56" s="280"/>
      <c r="V56" s="280"/>
      <c r="W56" s="280"/>
      <c r="X56" s="280"/>
      <c r="Y56" s="271" t="s">
        <v>624</v>
      </c>
      <c r="Z56" s="271"/>
      <c r="AA56" s="271"/>
      <c r="AB56" s="271"/>
      <c r="AC56" s="271"/>
      <c r="AD56" s="271"/>
      <c r="AE56" s="271"/>
      <c r="AF56" s="271"/>
      <c r="AG56" s="253" t="s">
        <v>222</v>
      </c>
      <c r="AH56" s="254"/>
      <c r="AI56" s="254"/>
      <c r="AJ56" s="255"/>
      <c r="AK56" s="711">
        <v>44650</v>
      </c>
      <c r="AL56" s="813"/>
      <c r="AM56" s="813"/>
      <c r="AN56" s="813"/>
      <c r="AO56" s="814"/>
      <c r="AQ56" s="153"/>
      <c r="AU56" s="808"/>
      <c r="AV56" s="810"/>
      <c r="AW56" s="812"/>
      <c r="AX56" s="128" t="s">
        <v>314</v>
      </c>
      <c r="AY56" s="129" t="s">
        <v>315</v>
      </c>
      <c r="AZ56" s="129" t="s">
        <v>316</v>
      </c>
      <c r="BA56" s="130" t="s">
        <v>317</v>
      </c>
      <c r="BB56" s="131" t="s">
        <v>314</v>
      </c>
      <c r="BC56" s="129" t="s">
        <v>315</v>
      </c>
      <c r="BD56" s="129" t="s">
        <v>316</v>
      </c>
      <c r="BE56" s="130" t="s">
        <v>317</v>
      </c>
      <c r="BF56" s="131" t="s">
        <v>314</v>
      </c>
      <c r="BG56" s="129" t="s">
        <v>315</v>
      </c>
      <c r="BH56" s="129" t="s">
        <v>316</v>
      </c>
      <c r="BI56" s="130" t="s">
        <v>317</v>
      </c>
      <c r="BJ56" s="131" t="s">
        <v>314</v>
      </c>
      <c r="BK56" s="129" t="s">
        <v>315</v>
      </c>
      <c r="BL56" s="130" t="s">
        <v>318</v>
      </c>
      <c r="BM56" s="131" t="s">
        <v>314</v>
      </c>
      <c r="BN56" s="129" t="s">
        <v>315</v>
      </c>
      <c r="BO56" s="130" t="s">
        <v>318</v>
      </c>
      <c r="BP56" s="131" t="s">
        <v>314</v>
      </c>
      <c r="BQ56" s="129" t="s">
        <v>315</v>
      </c>
      <c r="BR56" s="132" t="s">
        <v>318</v>
      </c>
      <c r="BS56" s="798"/>
      <c r="BT56" s="798"/>
      <c r="BU56" s="798"/>
      <c r="BV56" s="798"/>
      <c r="BW56" s="128" t="s">
        <v>314</v>
      </c>
      <c r="BX56" s="129" t="s">
        <v>315</v>
      </c>
      <c r="BY56" s="129" t="s">
        <v>316</v>
      </c>
      <c r="BZ56" s="130" t="s">
        <v>317</v>
      </c>
      <c r="CA56" s="131" t="s">
        <v>314</v>
      </c>
      <c r="CB56" s="129" t="s">
        <v>315</v>
      </c>
      <c r="CC56" s="129" t="s">
        <v>316</v>
      </c>
      <c r="CD56" s="130" t="s">
        <v>317</v>
      </c>
      <c r="CE56" s="131" t="s">
        <v>314</v>
      </c>
      <c r="CF56" s="129" t="s">
        <v>315</v>
      </c>
      <c r="CG56" s="129" t="s">
        <v>316</v>
      </c>
      <c r="CH56" s="132" t="s">
        <v>317</v>
      </c>
    </row>
    <row r="57" spans="2:86" ht="18" customHeight="1" x14ac:dyDescent="0.15">
      <c r="B57" s="431" t="s">
        <v>0</v>
      </c>
      <c r="C57" s="431"/>
      <c r="D57" s="717"/>
      <c r="E57" s="281" t="s">
        <v>618</v>
      </c>
      <c r="F57" s="282"/>
      <c r="G57" s="282"/>
      <c r="H57" s="282"/>
      <c r="I57" s="282"/>
      <c r="J57" s="284"/>
      <c r="K57" s="573" t="s">
        <v>1</v>
      </c>
      <c r="L57" s="466"/>
      <c r="M57" s="466"/>
      <c r="N57" s="456" t="s">
        <v>622</v>
      </c>
      <c r="O57" s="456"/>
      <c r="P57" s="456"/>
      <c r="Q57" s="456"/>
      <c r="R57" s="456"/>
      <c r="S57" s="456"/>
      <c r="T57" s="280" t="s">
        <v>261</v>
      </c>
      <c r="U57" s="280"/>
      <c r="V57" s="280"/>
      <c r="W57" s="280"/>
      <c r="X57" s="280"/>
      <c r="Y57" s="271" t="s">
        <v>629</v>
      </c>
      <c r="Z57" s="271"/>
      <c r="AA57" s="271"/>
      <c r="AB57" s="271"/>
      <c r="AC57" s="271"/>
      <c r="AD57" s="271"/>
      <c r="AE57" s="271"/>
      <c r="AF57" s="271"/>
      <c r="AG57" s="698"/>
      <c r="AH57" s="710"/>
      <c r="AI57" s="710"/>
      <c r="AJ57" s="699"/>
      <c r="AK57" s="815"/>
      <c r="AL57" s="816"/>
      <c r="AM57" s="816"/>
      <c r="AN57" s="816"/>
      <c r="AO57" s="817"/>
      <c r="AQ57" s="153" t="s">
        <v>560</v>
      </c>
      <c r="AU57" s="808"/>
      <c r="AV57" s="192">
        <f>N59</f>
        <v>1</v>
      </c>
      <c r="AW57" s="181">
        <f>R59</f>
        <v>9</v>
      </c>
      <c r="AX57" s="135">
        <f>+Y84</f>
        <v>0</v>
      </c>
      <c r="AY57" s="135">
        <f>+Z84</f>
        <v>0</v>
      </c>
      <c r="AZ57" s="135">
        <f>+AA84</f>
        <v>0</v>
      </c>
      <c r="BA57" s="135">
        <f t="shared" ref="BA57" si="9">+AB84</f>
        <v>0</v>
      </c>
      <c r="BB57" s="135">
        <f>+AC84</f>
        <v>0</v>
      </c>
      <c r="BC57" s="135">
        <f t="shared" ref="BC57" si="10">+AD84</f>
        <v>0</v>
      </c>
      <c r="BD57" s="135">
        <f t="shared" ref="BD57" si="11">+AE84</f>
        <v>0</v>
      </c>
      <c r="BE57" s="135">
        <f t="shared" ref="BE57" si="12">+AF84</f>
        <v>0</v>
      </c>
      <c r="BF57" s="135">
        <f t="shared" ref="BF57" si="13">+AG84</f>
        <v>0</v>
      </c>
      <c r="BG57" s="135">
        <f t="shared" ref="BG57" si="14">+AH84</f>
        <v>0</v>
      </c>
      <c r="BH57" s="135">
        <f t="shared" ref="BH57" si="15">+AI84</f>
        <v>0</v>
      </c>
      <c r="BI57" s="135">
        <f t="shared" ref="BI57" si="16">+AJ84</f>
        <v>0</v>
      </c>
      <c r="BJ57" s="135">
        <f>+Y87</f>
        <v>0</v>
      </c>
      <c r="BK57" s="135">
        <f t="shared" ref="BK57" si="17">+Z87</f>
        <v>0</v>
      </c>
      <c r="BL57" s="135">
        <f>+AA87</f>
        <v>0</v>
      </c>
      <c r="BM57" s="135">
        <f>+AC87</f>
        <v>0</v>
      </c>
      <c r="BN57" s="135">
        <f t="shared" ref="BN57" si="18">+AD87</f>
        <v>0</v>
      </c>
      <c r="BO57" s="135">
        <f t="shared" ref="BO57" si="19">+AE87</f>
        <v>0</v>
      </c>
      <c r="BP57" s="135">
        <f>+AG87</f>
        <v>0</v>
      </c>
      <c r="BQ57" s="135">
        <f>+AH87</f>
        <v>0</v>
      </c>
      <c r="BR57" s="135">
        <f>+AI87</f>
        <v>0</v>
      </c>
      <c r="BS57" s="153" t="str">
        <f>+Y88</f>
        <v>Ⅰ</v>
      </c>
      <c r="BT57" s="153" t="str">
        <f>+AC88</f>
        <v>Ⅰ</v>
      </c>
      <c r="BU57" s="153" t="str">
        <f>+AG88</f>
        <v>Ⅰ</v>
      </c>
      <c r="BV57" s="153" t="str">
        <f>+Y89</f>
        <v>Ⅰ</v>
      </c>
      <c r="BW57" s="136" t="str">
        <f>IF(Y84&gt;0,R59,"")</f>
        <v/>
      </c>
      <c r="BX57" s="137" t="str">
        <f>IF(Z84&gt;0,"",IF(AA84&gt;0,R59,""))</f>
        <v/>
      </c>
      <c r="BY57" s="137" t="str">
        <f>IF(Y84+Z84&gt;0,"",IF(AA84&gt;0,R59,""))</f>
        <v/>
      </c>
      <c r="BZ57" s="137" t="str">
        <f>IF(Y84+Z84+AA84&gt;0,"",IF(AB84&gt;0,R59,""))</f>
        <v/>
      </c>
      <c r="CA57" s="138">
        <f t="shared" ref="CA57" si="20">+AC83</f>
        <v>0</v>
      </c>
      <c r="CB57" s="138">
        <f t="shared" ref="CB57" si="21">+AD83</f>
        <v>0</v>
      </c>
      <c r="CC57" s="138">
        <f t="shared" ref="CC57" si="22">+AE83</f>
        <v>0</v>
      </c>
      <c r="CD57" s="138">
        <f t="shared" ref="CD57" si="23">+AF83</f>
        <v>0</v>
      </c>
      <c r="CE57" s="138">
        <f t="shared" ref="CE57" si="24">+AG83</f>
        <v>0</v>
      </c>
      <c r="CF57" s="138">
        <f t="shared" ref="CF57" si="25">+AH83</f>
        <v>0</v>
      </c>
      <c r="CG57" s="138">
        <f t="shared" ref="CG57" si="26">+AI83</f>
        <v>0</v>
      </c>
      <c r="CH57" s="138">
        <f t="shared" ref="CH57" si="27">+AJ83</f>
        <v>0</v>
      </c>
    </row>
    <row r="58" spans="2:86" ht="12" customHeight="1" x14ac:dyDescent="0.15">
      <c r="B58" s="763" t="s">
        <v>221</v>
      </c>
      <c r="C58" s="764"/>
      <c r="D58" s="765"/>
      <c r="E58" s="766"/>
      <c r="F58" s="766"/>
      <c r="G58" s="766"/>
      <c r="H58" s="766"/>
      <c r="I58" s="766"/>
      <c r="J58" s="767"/>
      <c r="K58" s="772" t="s">
        <v>458</v>
      </c>
      <c r="L58" s="773"/>
      <c r="M58" s="773"/>
      <c r="N58" s="773"/>
      <c r="O58" s="773"/>
      <c r="P58" s="773"/>
      <c r="Q58" s="773"/>
      <c r="R58" s="773"/>
      <c r="S58" s="773"/>
      <c r="T58" s="773"/>
      <c r="U58" s="773"/>
      <c r="V58" s="773"/>
      <c r="W58" s="773"/>
      <c r="X58" s="773"/>
      <c r="Y58" s="773"/>
      <c r="Z58" s="773"/>
      <c r="AA58" s="773"/>
      <c r="AB58" s="773"/>
      <c r="AC58" s="773"/>
      <c r="AD58" s="773"/>
      <c r="AE58" s="773"/>
      <c r="AF58" s="773"/>
      <c r="AG58" s="773"/>
      <c r="AH58" s="773"/>
      <c r="AI58" s="773"/>
      <c r="AJ58" s="773"/>
      <c r="AK58" s="773"/>
      <c r="AL58" s="773"/>
      <c r="AM58" s="773"/>
      <c r="AN58" s="773"/>
      <c r="AO58" s="774"/>
      <c r="AP58" s="2"/>
    </row>
    <row r="59" spans="2:86" ht="12" customHeight="1" x14ac:dyDescent="0.15">
      <c r="B59" s="473"/>
      <c r="C59" s="768"/>
      <c r="D59" s="766"/>
      <c r="E59" s="766"/>
      <c r="F59" s="766"/>
      <c r="G59" s="766"/>
      <c r="H59" s="766"/>
      <c r="I59" s="766"/>
      <c r="J59" s="767"/>
      <c r="K59" s="751" t="s">
        <v>220</v>
      </c>
      <c r="L59" s="752"/>
      <c r="M59" s="753"/>
      <c r="N59" s="775">
        <v>1</v>
      </c>
      <c r="O59" s="776"/>
      <c r="P59" s="751" t="s">
        <v>459</v>
      </c>
      <c r="Q59" s="753"/>
      <c r="R59" s="777">
        <v>9</v>
      </c>
      <c r="S59" s="778"/>
      <c r="T59" s="779"/>
      <c r="U59" s="780" t="s">
        <v>460</v>
      </c>
      <c r="V59" s="781"/>
      <c r="W59" s="780" t="s">
        <v>461</v>
      </c>
      <c r="X59" s="781"/>
      <c r="Y59" s="753" t="s">
        <v>219</v>
      </c>
      <c r="Z59" s="724"/>
      <c r="AA59" s="724"/>
      <c r="AB59" s="724"/>
      <c r="AC59" s="780" t="s">
        <v>462</v>
      </c>
      <c r="AD59" s="786"/>
      <c r="AE59" s="786"/>
      <c r="AF59" s="786"/>
      <c r="AG59" s="786"/>
      <c r="AH59" s="786"/>
      <c r="AI59" s="786"/>
      <c r="AJ59" s="781"/>
      <c r="AK59" s="780" t="s">
        <v>463</v>
      </c>
      <c r="AL59" s="786"/>
      <c r="AM59" s="786"/>
      <c r="AN59" s="788"/>
      <c r="AO59" s="789"/>
      <c r="AP59" s="2"/>
      <c r="AW59" s="169"/>
    </row>
    <row r="60" spans="2:86" ht="12" customHeight="1" x14ac:dyDescent="0.15">
      <c r="B60" s="473"/>
      <c r="C60" s="768"/>
      <c r="D60" s="766"/>
      <c r="E60" s="766"/>
      <c r="F60" s="766"/>
      <c r="G60" s="766"/>
      <c r="H60" s="766"/>
      <c r="I60" s="766"/>
      <c r="J60" s="767"/>
      <c r="K60" s="724" t="s">
        <v>464</v>
      </c>
      <c r="L60" s="724" t="s">
        <v>200</v>
      </c>
      <c r="M60" s="724"/>
      <c r="N60" s="724" t="s">
        <v>199</v>
      </c>
      <c r="O60" s="724"/>
      <c r="P60" s="724" t="s">
        <v>465</v>
      </c>
      <c r="Q60" s="724"/>
      <c r="R60" s="724" t="s">
        <v>6</v>
      </c>
      <c r="S60" s="724"/>
      <c r="T60" s="724"/>
      <c r="U60" s="782"/>
      <c r="V60" s="783"/>
      <c r="W60" s="782"/>
      <c r="X60" s="783"/>
      <c r="Y60" s="753"/>
      <c r="Z60" s="724"/>
      <c r="AA60" s="724"/>
      <c r="AB60" s="724"/>
      <c r="AC60" s="784"/>
      <c r="AD60" s="787"/>
      <c r="AE60" s="787"/>
      <c r="AF60" s="787"/>
      <c r="AG60" s="787"/>
      <c r="AH60" s="787"/>
      <c r="AI60" s="787"/>
      <c r="AJ60" s="785"/>
      <c r="AK60" s="782"/>
      <c r="AL60" s="790"/>
      <c r="AM60" s="790"/>
      <c r="AN60" s="791"/>
      <c r="AO60" s="792"/>
      <c r="AP60" s="2"/>
    </row>
    <row r="61" spans="2:86" ht="12" customHeight="1" x14ac:dyDescent="0.15">
      <c r="B61" s="473"/>
      <c r="C61" s="768"/>
      <c r="D61" s="766"/>
      <c r="E61" s="766"/>
      <c r="F61" s="766"/>
      <c r="G61" s="766"/>
      <c r="H61" s="766"/>
      <c r="I61" s="766"/>
      <c r="J61" s="767"/>
      <c r="K61" s="724"/>
      <c r="L61" s="724"/>
      <c r="M61" s="724"/>
      <c r="N61" s="724"/>
      <c r="O61" s="724"/>
      <c r="P61" s="724"/>
      <c r="Q61" s="724"/>
      <c r="R61" s="724"/>
      <c r="S61" s="724"/>
      <c r="T61" s="724"/>
      <c r="U61" s="782"/>
      <c r="V61" s="783"/>
      <c r="W61" s="782"/>
      <c r="X61" s="783"/>
      <c r="Y61" s="753" t="s">
        <v>466</v>
      </c>
      <c r="Z61" s="724"/>
      <c r="AA61" s="724"/>
      <c r="AB61" s="724"/>
      <c r="AC61" s="724" t="s">
        <v>467</v>
      </c>
      <c r="AD61" s="724"/>
      <c r="AE61" s="724"/>
      <c r="AF61" s="724"/>
      <c r="AG61" s="724" t="s">
        <v>468</v>
      </c>
      <c r="AH61" s="724"/>
      <c r="AI61" s="724"/>
      <c r="AJ61" s="724"/>
      <c r="AK61" s="782"/>
      <c r="AL61" s="790"/>
      <c r="AM61" s="790"/>
      <c r="AN61" s="791"/>
      <c r="AO61" s="792"/>
      <c r="AP61" s="2"/>
    </row>
    <row r="62" spans="2:86" ht="12" customHeight="1" x14ac:dyDescent="0.15">
      <c r="B62" s="473"/>
      <c r="C62" s="768"/>
      <c r="D62" s="766"/>
      <c r="E62" s="766"/>
      <c r="F62" s="766"/>
      <c r="G62" s="766"/>
      <c r="H62" s="766"/>
      <c r="I62" s="766"/>
      <c r="J62" s="767"/>
      <c r="K62" s="724"/>
      <c r="L62" s="724"/>
      <c r="M62" s="724"/>
      <c r="N62" s="724"/>
      <c r="O62" s="724"/>
      <c r="P62" s="724"/>
      <c r="Q62" s="724"/>
      <c r="R62" s="724"/>
      <c r="S62" s="724"/>
      <c r="T62" s="724"/>
      <c r="U62" s="784"/>
      <c r="V62" s="785"/>
      <c r="W62" s="784"/>
      <c r="X62" s="785"/>
      <c r="Y62" s="156" t="s">
        <v>32</v>
      </c>
      <c r="Z62" s="154" t="s">
        <v>33</v>
      </c>
      <c r="AA62" s="154" t="s">
        <v>471</v>
      </c>
      <c r="AB62" s="154" t="s">
        <v>472</v>
      </c>
      <c r="AC62" s="154" t="s">
        <v>32</v>
      </c>
      <c r="AD62" s="154" t="s">
        <v>33</v>
      </c>
      <c r="AE62" s="154" t="s">
        <v>471</v>
      </c>
      <c r="AF62" s="154" t="s">
        <v>472</v>
      </c>
      <c r="AG62" s="154" t="s">
        <v>32</v>
      </c>
      <c r="AH62" s="154" t="s">
        <v>33</v>
      </c>
      <c r="AI62" s="154" t="s">
        <v>471</v>
      </c>
      <c r="AJ62" s="154" t="s">
        <v>472</v>
      </c>
      <c r="AK62" s="784"/>
      <c r="AL62" s="787"/>
      <c r="AM62" s="787"/>
      <c r="AN62" s="793"/>
      <c r="AO62" s="794"/>
      <c r="AP62" s="2"/>
    </row>
    <row r="63" spans="2:86" ht="12" customHeight="1" x14ac:dyDescent="0.15">
      <c r="B63" s="473"/>
      <c r="C63" s="768"/>
      <c r="D63" s="766"/>
      <c r="E63" s="766"/>
      <c r="F63" s="766"/>
      <c r="G63" s="766"/>
      <c r="H63" s="766"/>
      <c r="I63" s="766"/>
      <c r="J63" s="767"/>
      <c r="K63" s="234"/>
      <c r="L63" s="743"/>
      <c r="M63" s="744"/>
      <c r="N63" s="743"/>
      <c r="O63" s="744"/>
      <c r="P63" s="743"/>
      <c r="Q63" s="744"/>
      <c r="R63" s="745"/>
      <c r="S63" s="745"/>
      <c r="T63" s="745"/>
      <c r="U63" s="743"/>
      <c r="V63" s="744"/>
      <c r="W63" s="743"/>
      <c r="X63" s="746"/>
      <c r="Y63" s="235"/>
      <c r="Z63" s="235"/>
      <c r="AA63" s="235"/>
      <c r="AB63" s="235"/>
      <c r="AC63" s="236"/>
      <c r="AD63" s="236"/>
      <c r="AE63" s="236"/>
      <c r="AF63" s="236"/>
      <c r="AG63" s="236"/>
      <c r="AH63" s="236"/>
      <c r="AI63" s="236"/>
      <c r="AJ63" s="236"/>
      <c r="AK63" s="747"/>
      <c r="AL63" s="748"/>
      <c r="AM63" s="748"/>
      <c r="AN63" s="749"/>
      <c r="AO63" s="750"/>
      <c r="AP63" s="2"/>
      <c r="AQ63" s="170">
        <f>IF(P63="外力",1,IF(P63="材質劣化",2,IF(P63="漏水",3,4)))</f>
        <v>4</v>
      </c>
    </row>
    <row r="64" spans="2:86" ht="12" customHeight="1" x14ac:dyDescent="0.15">
      <c r="B64" s="473"/>
      <c r="C64" s="768"/>
      <c r="D64" s="766"/>
      <c r="E64" s="766"/>
      <c r="F64" s="766"/>
      <c r="G64" s="766"/>
      <c r="H64" s="766"/>
      <c r="I64" s="766"/>
      <c r="J64" s="767"/>
      <c r="K64" s="234"/>
      <c r="L64" s="743"/>
      <c r="M64" s="744"/>
      <c r="N64" s="743"/>
      <c r="O64" s="744"/>
      <c r="P64" s="743"/>
      <c r="Q64" s="744"/>
      <c r="R64" s="745"/>
      <c r="S64" s="745"/>
      <c r="T64" s="745"/>
      <c r="U64" s="743"/>
      <c r="V64" s="744"/>
      <c r="W64" s="743"/>
      <c r="X64" s="746"/>
      <c r="Y64" s="235"/>
      <c r="Z64" s="235"/>
      <c r="AA64" s="235"/>
      <c r="AB64" s="235"/>
      <c r="AC64" s="236"/>
      <c r="AD64" s="236"/>
      <c r="AE64" s="236"/>
      <c r="AF64" s="236"/>
      <c r="AG64" s="236"/>
      <c r="AH64" s="236"/>
      <c r="AI64" s="236"/>
      <c r="AJ64" s="236"/>
      <c r="AK64" s="747"/>
      <c r="AL64" s="748"/>
      <c r="AM64" s="748"/>
      <c r="AN64" s="749"/>
      <c r="AO64" s="750"/>
      <c r="AP64" s="2"/>
      <c r="AQ64" s="170">
        <f t="shared" ref="AQ64:AQ82" si="28">IF(P64="外力",1,IF(P64="材質劣化",2,IF(P64="漏水",3,4)))</f>
        <v>4</v>
      </c>
    </row>
    <row r="65" spans="2:43" ht="12" customHeight="1" x14ac:dyDescent="0.15">
      <c r="B65" s="473"/>
      <c r="C65" s="768"/>
      <c r="D65" s="766"/>
      <c r="E65" s="766"/>
      <c r="F65" s="766"/>
      <c r="G65" s="766"/>
      <c r="H65" s="766"/>
      <c r="I65" s="766"/>
      <c r="J65" s="767"/>
      <c r="K65" s="234"/>
      <c r="L65" s="743"/>
      <c r="M65" s="744"/>
      <c r="N65" s="743"/>
      <c r="O65" s="744"/>
      <c r="P65" s="743"/>
      <c r="Q65" s="744"/>
      <c r="R65" s="745"/>
      <c r="S65" s="745"/>
      <c r="T65" s="745"/>
      <c r="U65" s="743"/>
      <c r="V65" s="744"/>
      <c r="W65" s="743"/>
      <c r="X65" s="746"/>
      <c r="Y65" s="235"/>
      <c r="Z65" s="235"/>
      <c r="AA65" s="235"/>
      <c r="AB65" s="235"/>
      <c r="AC65" s="236"/>
      <c r="AD65" s="236"/>
      <c r="AE65" s="236"/>
      <c r="AF65" s="236"/>
      <c r="AG65" s="236"/>
      <c r="AH65" s="236"/>
      <c r="AI65" s="236"/>
      <c r="AJ65" s="236"/>
      <c r="AK65" s="747"/>
      <c r="AL65" s="748"/>
      <c r="AM65" s="748"/>
      <c r="AN65" s="749"/>
      <c r="AO65" s="750"/>
      <c r="AP65" s="2"/>
      <c r="AQ65" s="170">
        <f t="shared" si="28"/>
        <v>4</v>
      </c>
    </row>
    <row r="66" spans="2:43" ht="12" customHeight="1" x14ac:dyDescent="0.15">
      <c r="B66" s="473"/>
      <c r="C66" s="768"/>
      <c r="D66" s="766"/>
      <c r="E66" s="766"/>
      <c r="F66" s="766"/>
      <c r="G66" s="766"/>
      <c r="H66" s="766"/>
      <c r="I66" s="766"/>
      <c r="J66" s="767"/>
      <c r="K66" s="234"/>
      <c r="L66" s="743"/>
      <c r="M66" s="744"/>
      <c r="N66" s="743"/>
      <c r="O66" s="744"/>
      <c r="P66" s="743"/>
      <c r="Q66" s="744"/>
      <c r="R66" s="745"/>
      <c r="S66" s="745"/>
      <c r="T66" s="745"/>
      <c r="U66" s="743"/>
      <c r="V66" s="744"/>
      <c r="W66" s="743"/>
      <c r="X66" s="746"/>
      <c r="Y66" s="235"/>
      <c r="Z66" s="235"/>
      <c r="AA66" s="235"/>
      <c r="AB66" s="235"/>
      <c r="AC66" s="236"/>
      <c r="AD66" s="236"/>
      <c r="AE66" s="236"/>
      <c r="AF66" s="236"/>
      <c r="AG66" s="236"/>
      <c r="AH66" s="236"/>
      <c r="AI66" s="236"/>
      <c r="AJ66" s="236"/>
      <c r="AK66" s="747"/>
      <c r="AL66" s="748"/>
      <c r="AM66" s="748"/>
      <c r="AN66" s="749"/>
      <c r="AO66" s="750"/>
      <c r="AP66" s="2"/>
      <c r="AQ66" s="170">
        <f t="shared" si="28"/>
        <v>4</v>
      </c>
    </row>
    <row r="67" spans="2:43" ht="12" customHeight="1" x14ac:dyDescent="0.15">
      <c r="B67" s="473"/>
      <c r="C67" s="768"/>
      <c r="D67" s="766"/>
      <c r="E67" s="766"/>
      <c r="F67" s="766"/>
      <c r="G67" s="766"/>
      <c r="H67" s="766"/>
      <c r="I67" s="766"/>
      <c r="J67" s="767"/>
      <c r="K67" s="234"/>
      <c r="L67" s="743"/>
      <c r="M67" s="744"/>
      <c r="N67" s="743"/>
      <c r="O67" s="744"/>
      <c r="P67" s="743"/>
      <c r="Q67" s="744"/>
      <c r="R67" s="745"/>
      <c r="S67" s="745"/>
      <c r="T67" s="745"/>
      <c r="U67" s="743"/>
      <c r="V67" s="744"/>
      <c r="W67" s="743"/>
      <c r="X67" s="746"/>
      <c r="Y67" s="235"/>
      <c r="Z67" s="235"/>
      <c r="AA67" s="235"/>
      <c r="AB67" s="235"/>
      <c r="AC67" s="236"/>
      <c r="AD67" s="236"/>
      <c r="AE67" s="236"/>
      <c r="AF67" s="236"/>
      <c r="AG67" s="236"/>
      <c r="AH67" s="236"/>
      <c r="AI67" s="236"/>
      <c r="AJ67" s="236"/>
      <c r="AK67" s="747"/>
      <c r="AL67" s="748"/>
      <c r="AM67" s="748"/>
      <c r="AN67" s="749"/>
      <c r="AO67" s="750"/>
      <c r="AP67" s="2"/>
      <c r="AQ67" s="170">
        <f t="shared" si="28"/>
        <v>4</v>
      </c>
    </row>
    <row r="68" spans="2:43" ht="12" customHeight="1" x14ac:dyDescent="0.15">
      <c r="B68" s="473"/>
      <c r="C68" s="768"/>
      <c r="D68" s="766"/>
      <c r="E68" s="766"/>
      <c r="F68" s="766"/>
      <c r="G68" s="766"/>
      <c r="H68" s="766"/>
      <c r="I68" s="766"/>
      <c r="J68" s="767"/>
      <c r="K68" s="234"/>
      <c r="L68" s="743"/>
      <c r="M68" s="744"/>
      <c r="N68" s="743"/>
      <c r="O68" s="744"/>
      <c r="P68" s="743"/>
      <c r="Q68" s="744"/>
      <c r="R68" s="745"/>
      <c r="S68" s="745"/>
      <c r="T68" s="745"/>
      <c r="U68" s="743"/>
      <c r="V68" s="744"/>
      <c r="W68" s="743"/>
      <c r="X68" s="746"/>
      <c r="Y68" s="235"/>
      <c r="Z68" s="235"/>
      <c r="AA68" s="235"/>
      <c r="AB68" s="235"/>
      <c r="AC68" s="236"/>
      <c r="AD68" s="236"/>
      <c r="AE68" s="236"/>
      <c r="AF68" s="236"/>
      <c r="AG68" s="236"/>
      <c r="AH68" s="236"/>
      <c r="AI68" s="236"/>
      <c r="AJ68" s="236"/>
      <c r="AK68" s="747"/>
      <c r="AL68" s="748"/>
      <c r="AM68" s="748"/>
      <c r="AN68" s="749"/>
      <c r="AO68" s="750"/>
      <c r="AP68" s="2"/>
      <c r="AQ68" s="170">
        <f t="shared" si="28"/>
        <v>4</v>
      </c>
    </row>
    <row r="69" spans="2:43" ht="12" customHeight="1" x14ac:dyDescent="0.15">
      <c r="B69" s="473"/>
      <c r="C69" s="768"/>
      <c r="D69" s="766"/>
      <c r="E69" s="766"/>
      <c r="F69" s="766"/>
      <c r="G69" s="766"/>
      <c r="H69" s="766"/>
      <c r="I69" s="766"/>
      <c r="J69" s="767"/>
      <c r="K69" s="234"/>
      <c r="L69" s="743"/>
      <c r="M69" s="744"/>
      <c r="N69" s="743"/>
      <c r="O69" s="744"/>
      <c r="P69" s="743"/>
      <c r="Q69" s="744"/>
      <c r="R69" s="745"/>
      <c r="S69" s="745"/>
      <c r="T69" s="745"/>
      <c r="U69" s="743"/>
      <c r="V69" s="744"/>
      <c r="W69" s="743"/>
      <c r="X69" s="746"/>
      <c r="Y69" s="235"/>
      <c r="Z69" s="235"/>
      <c r="AA69" s="235"/>
      <c r="AB69" s="235"/>
      <c r="AC69" s="236"/>
      <c r="AD69" s="236"/>
      <c r="AE69" s="236"/>
      <c r="AF69" s="236"/>
      <c r="AG69" s="236"/>
      <c r="AH69" s="236"/>
      <c r="AI69" s="236"/>
      <c r="AJ69" s="236"/>
      <c r="AK69" s="747"/>
      <c r="AL69" s="748"/>
      <c r="AM69" s="748"/>
      <c r="AN69" s="749"/>
      <c r="AO69" s="750"/>
      <c r="AP69" s="2"/>
      <c r="AQ69" s="170">
        <f t="shared" si="28"/>
        <v>4</v>
      </c>
    </row>
    <row r="70" spans="2:43" ht="12" customHeight="1" x14ac:dyDescent="0.15">
      <c r="B70" s="473"/>
      <c r="C70" s="768"/>
      <c r="D70" s="766"/>
      <c r="E70" s="766"/>
      <c r="F70" s="766"/>
      <c r="G70" s="766"/>
      <c r="H70" s="766"/>
      <c r="I70" s="766"/>
      <c r="J70" s="767"/>
      <c r="K70" s="234"/>
      <c r="L70" s="743"/>
      <c r="M70" s="744"/>
      <c r="N70" s="743"/>
      <c r="O70" s="744"/>
      <c r="P70" s="743"/>
      <c r="Q70" s="744"/>
      <c r="R70" s="745"/>
      <c r="S70" s="745"/>
      <c r="T70" s="745"/>
      <c r="U70" s="743"/>
      <c r="V70" s="744"/>
      <c r="W70" s="743"/>
      <c r="X70" s="746"/>
      <c r="Y70" s="235"/>
      <c r="Z70" s="235"/>
      <c r="AA70" s="235"/>
      <c r="AB70" s="235"/>
      <c r="AC70" s="236"/>
      <c r="AD70" s="236"/>
      <c r="AE70" s="236"/>
      <c r="AF70" s="236"/>
      <c r="AG70" s="236"/>
      <c r="AH70" s="236"/>
      <c r="AI70" s="236"/>
      <c r="AJ70" s="236"/>
      <c r="AK70" s="747"/>
      <c r="AL70" s="748"/>
      <c r="AM70" s="748"/>
      <c r="AN70" s="749"/>
      <c r="AO70" s="750"/>
      <c r="AP70" s="2"/>
      <c r="AQ70" s="170">
        <f t="shared" si="28"/>
        <v>4</v>
      </c>
    </row>
    <row r="71" spans="2:43" ht="12" customHeight="1" x14ac:dyDescent="0.15">
      <c r="B71" s="473"/>
      <c r="C71" s="768"/>
      <c r="D71" s="766"/>
      <c r="E71" s="766"/>
      <c r="F71" s="766"/>
      <c r="G71" s="766"/>
      <c r="H71" s="766"/>
      <c r="I71" s="766"/>
      <c r="J71" s="767"/>
      <c r="K71" s="234"/>
      <c r="L71" s="743"/>
      <c r="M71" s="744"/>
      <c r="N71" s="743"/>
      <c r="O71" s="744"/>
      <c r="P71" s="743"/>
      <c r="Q71" s="744"/>
      <c r="R71" s="745"/>
      <c r="S71" s="745"/>
      <c r="T71" s="745"/>
      <c r="U71" s="743"/>
      <c r="V71" s="744"/>
      <c r="W71" s="743"/>
      <c r="X71" s="746"/>
      <c r="Y71" s="235"/>
      <c r="Z71" s="235"/>
      <c r="AA71" s="235"/>
      <c r="AB71" s="235"/>
      <c r="AC71" s="236"/>
      <c r="AD71" s="236"/>
      <c r="AE71" s="236"/>
      <c r="AF71" s="236"/>
      <c r="AG71" s="236"/>
      <c r="AH71" s="236"/>
      <c r="AI71" s="236"/>
      <c r="AJ71" s="236"/>
      <c r="AK71" s="747"/>
      <c r="AL71" s="748"/>
      <c r="AM71" s="748"/>
      <c r="AN71" s="749"/>
      <c r="AO71" s="750"/>
      <c r="AP71" s="2"/>
      <c r="AQ71" s="170">
        <f t="shared" si="28"/>
        <v>4</v>
      </c>
    </row>
    <row r="72" spans="2:43" ht="12" customHeight="1" x14ac:dyDescent="0.15">
      <c r="B72" s="473"/>
      <c r="C72" s="768"/>
      <c r="D72" s="766"/>
      <c r="E72" s="766"/>
      <c r="F72" s="766"/>
      <c r="G72" s="766"/>
      <c r="H72" s="766"/>
      <c r="I72" s="766"/>
      <c r="J72" s="767"/>
      <c r="K72" s="234"/>
      <c r="L72" s="743"/>
      <c r="M72" s="744"/>
      <c r="N72" s="743"/>
      <c r="O72" s="744"/>
      <c r="P72" s="743"/>
      <c r="Q72" s="744"/>
      <c r="R72" s="745"/>
      <c r="S72" s="745"/>
      <c r="T72" s="745"/>
      <c r="U72" s="743"/>
      <c r="V72" s="744"/>
      <c r="W72" s="743"/>
      <c r="X72" s="746"/>
      <c r="Y72" s="235"/>
      <c r="Z72" s="235"/>
      <c r="AA72" s="235"/>
      <c r="AB72" s="235"/>
      <c r="AC72" s="236"/>
      <c r="AD72" s="236"/>
      <c r="AE72" s="236"/>
      <c r="AF72" s="236"/>
      <c r="AG72" s="236"/>
      <c r="AH72" s="236"/>
      <c r="AI72" s="236"/>
      <c r="AJ72" s="236"/>
      <c r="AK72" s="747"/>
      <c r="AL72" s="748"/>
      <c r="AM72" s="748"/>
      <c r="AN72" s="749"/>
      <c r="AO72" s="750"/>
      <c r="AP72" s="2"/>
      <c r="AQ72" s="170">
        <f t="shared" si="28"/>
        <v>4</v>
      </c>
    </row>
    <row r="73" spans="2:43" ht="12" customHeight="1" x14ac:dyDescent="0.15">
      <c r="B73" s="473"/>
      <c r="C73" s="768"/>
      <c r="D73" s="766"/>
      <c r="E73" s="766"/>
      <c r="F73" s="766"/>
      <c r="G73" s="766"/>
      <c r="H73" s="766"/>
      <c r="I73" s="766"/>
      <c r="J73" s="767"/>
      <c r="K73" s="234"/>
      <c r="L73" s="743"/>
      <c r="M73" s="744"/>
      <c r="N73" s="743"/>
      <c r="O73" s="744"/>
      <c r="P73" s="743"/>
      <c r="Q73" s="744"/>
      <c r="R73" s="745"/>
      <c r="S73" s="745"/>
      <c r="T73" s="745"/>
      <c r="U73" s="743"/>
      <c r="V73" s="744"/>
      <c r="W73" s="743"/>
      <c r="X73" s="746"/>
      <c r="Y73" s="235"/>
      <c r="Z73" s="235"/>
      <c r="AA73" s="235"/>
      <c r="AB73" s="235"/>
      <c r="AC73" s="236"/>
      <c r="AD73" s="236"/>
      <c r="AE73" s="236"/>
      <c r="AF73" s="236"/>
      <c r="AG73" s="236"/>
      <c r="AH73" s="236"/>
      <c r="AI73" s="236"/>
      <c r="AJ73" s="236"/>
      <c r="AK73" s="747"/>
      <c r="AL73" s="748"/>
      <c r="AM73" s="748"/>
      <c r="AN73" s="749"/>
      <c r="AO73" s="750"/>
      <c r="AP73" s="2"/>
      <c r="AQ73" s="170">
        <f t="shared" si="28"/>
        <v>4</v>
      </c>
    </row>
    <row r="74" spans="2:43" ht="12" customHeight="1" x14ac:dyDescent="0.15">
      <c r="B74" s="473"/>
      <c r="C74" s="768"/>
      <c r="D74" s="766"/>
      <c r="E74" s="766"/>
      <c r="F74" s="766"/>
      <c r="G74" s="766"/>
      <c r="H74" s="766"/>
      <c r="I74" s="766"/>
      <c r="J74" s="767"/>
      <c r="K74" s="234"/>
      <c r="L74" s="743"/>
      <c r="M74" s="744"/>
      <c r="N74" s="743"/>
      <c r="O74" s="744"/>
      <c r="P74" s="743"/>
      <c r="Q74" s="744"/>
      <c r="R74" s="745"/>
      <c r="S74" s="745"/>
      <c r="T74" s="745"/>
      <c r="U74" s="743"/>
      <c r="V74" s="744"/>
      <c r="W74" s="743"/>
      <c r="X74" s="746"/>
      <c r="Y74" s="235"/>
      <c r="Z74" s="235"/>
      <c r="AA74" s="235"/>
      <c r="AB74" s="235"/>
      <c r="AC74" s="236"/>
      <c r="AD74" s="236"/>
      <c r="AE74" s="236"/>
      <c r="AF74" s="236"/>
      <c r="AG74" s="236"/>
      <c r="AH74" s="236"/>
      <c r="AI74" s="236"/>
      <c r="AJ74" s="236"/>
      <c r="AK74" s="747"/>
      <c r="AL74" s="748"/>
      <c r="AM74" s="748"/>
      <c r="AN74" s="749"/>
      <c r="AO74" s="750"/>
      <c r="AP74" s="2"/>
      <c r="AQ74" s="170">
        <f t="shared" si="28"/>
        <v>4</v>
      </c>
    </row>
    <row r="75" spans="2:43" ht="12" customHeight="1" x14ac:dyDescent="0.15">
      <c r="B75" s="473"/>
      <c r="C75" s="768"/>
      <c r="D75" s="766"/>
      <c r="E75" s="766"/>
      <c r="F75" s="766"/>
      <c r="G75" s="766"/>
      <c r="H75" s="766"/>
      <c r="I75" s="766"/>
      <c r="J75" s="767"/>
      <c r="K75" s="234"/>
      <c r="L75" s="743"/>
      <c r="M75" s="744"/>
      <c r="N75" s="743"/>
      <c r="O75" s="744"/>
      <c r="P75" s="743"/>
      <c r="Q75" s="744"/>
      <c r="R75" s="745"/>
      <c r="S75" s="745"/>
      <c r="T75" s="745"/>
      <c r="U75" s="743"/>
      <c r="V75" s="744"/>
      <c r="W75" s="743"/>
      <c r="X75" s="746"/>
      <c r="Y75" s="235"/>
      <c r="Z75" s="235"/>
      <c r="AA75" s="235"/>
      <c r="AB75" s="235"/>
      <c r="AC75" s="236"/>
      <c r="AD75" s="236"/>
      <c r="AE75" s="236"/>
      <c r="AF75" s="236"/>
      <c r="AG75" s="236"/>
      <c r="AH75" s="236"/>
      <c r="AI75" s="236"/>
      <c r="AJ75" s="236"/>
      <c r="AK75" s="747"/>
      <c r="AL75" s="748"/>
      <c r="AM75" s="748"/>
      <c r="AN75" s="749"/>
      <c r="AO75" s="750"/>
      <c r="AP75" s="2"/>
      <c r="AQ75" s="170">
        <f t="shared" si="28"/>
        <v>4</v>
      </c>
    </row>
    <row r="76" spans="2:43" ht="12" customHeight="1" x14ac:dyDescent="0.15">
      <c r="B76" s="473"/>
      <c r="C76" s="768"/>
      <c r="D76" s="766"/>
      <c r="E76" s="766"/>
      <c r="F76" s="766"/>
      <c r="G76" s="766"/>
      <c r="H76" s="766"/>
      <c r="I76" s="766"/>
      <c r="J76" s="767"/>
      <c r="K76" s="234"/>
      <c r="L76" s="743"/>
      <c r="M76" s="744"/>
      <c r="N76" s="743"/>
      <c r="O76" s="744"/>
      <c r="P76" s="743"/>
      <c r="Q76" s="744"/>
      <c r="R76" s="745"/>
      <c r="S76" s="745"/>
      <c r="T76" s="745"/>
      <c r="U76" s="743"/>
      <c r="V76" s="744"/>
      <c r="W76" s="743"/>
      <c r="X76" s="746"/>
      <c r="Y76" s="235"/>
      <c r="Z76" s="235"/>
      <c r="AA76" s="235"/>
      <c r="AB76" s="235"/>
      <c r="AC76" s="236"/>
      <c r="AD76" s="236"/>
      <c r="AE76" s="236"/>
      <c r="AF76" s="236"/>
      <c r="AG76" s="236"/>
      <c r="AH76" s="236"/>
      <c r="AI76" s="236"/>
      <c r="AJ76" s="236"/>
      <c r="AK76" s="747"/>
      <c r="AL76" s="748"/>
      <c r="AM76" s="748"/>
      <c r="AN76" s="749"/>
      <c r="AO76" s="750"/>
      <c r="AP76" s="2"/>
      <c r="AQ76" s="170">
        <f t="shared" si="28"/>
        <v>4</v>
      </c>
    </row>
    <row r="77" spans="2:43" ht="12" customHeight="1" x14ac:dyDescent="0.15">
      <c r="B77" s="473"/>
      <c r="C77" s="768"/>
      <c r="D77" s="766"/>
      <c r="E77" s="766"/>
      <c r="F77" s="766"/>
      <c r="G77" s="766"/>
      <c r="H77" s="766"/>
      <c r="I77" s="766"/>
      <c r="J77" s="767"/>
      <c r="K77" s="234"/>
      <c r="L77" s="743"/>
      <c r="M77" s="744"/>
      <c r="N77" s="743"/>
      <c r="O77" s="744"/>
      <c r="P77" s="743"/>
      <c r="Q77" s="744"/>
      <c r="R77" s="745"/>
      <c r="S77" s="745"/>
      <c r="T77" s="745"/>
      <c r="U77" s="743"/>
      <c r="V77" s="744"/>
      <c r="W77" s="743"/>
      <c r="X77" s="746"/>
      <c r="Y77" s="235"/>
      <c r="Z77" s="235"/>
      <c r="AA77" s="235"/>
      <c r="AB77" s="235"/>
      <c r="AC77" s="236"/>
      <c r="AD77" s="236"/>
      <c r="AE77" s="236"/>
      <c r="AF77" s="236"/>
      <c r="AG77" s="236"/>
      <c r="AH77" s="236"/>
      <c r="AI77" s="236"/>
      <c r="AJ77" s="236"/>
      <c r="AK77" s="747"/>
      <c r="AL77" s="748"/>
      <c r="AM77" s="748"/>
      <c r="AN77" s="749"/>
      <c r="AO77" s="750"/>
      <c r="AP77" s="2"/>
      <c r="AQ77" s="170">
        <f t="shared" si="28"/>
        <v>4</v>
      </c>
    </row>
    <row r="78" spans="2:43" ht="12" customHeight="1" x14ac:dyDescent="0.15">
      <c r="B78" s="473"/>
      <c r="C78" s="768"/>
      <c r="D78" s="766"/>
      <c r="E78" s="766"/>
      <c r="F78" s="766"/>
      <c r="G78" s="766"/>
      <c r="H78" s="766"/>
      <c r="I78" s="766"/>
      <c r="J78" s="767"/>
      <c r="K78" s="234"/>
      <c r="L78" s="743"/>
      <c r="M78" s="744"/>
      <c r="N78" s="743"/>
      <c r="O78" s="744"/>
      <c r="P78" s="743"/>
      <c r="Q78" s="744"/>
      <c r="R78" s="745"/>
      <c r="S78" s="745"/>
      <c r="T78" s="745"/>
      <c r="U78" s="743"/>
      <c r="V78" s="744"/>
      <c r="W78" s="743"/>
      <c r="X78" s="746"/>
      <c r="Y78" s="235"/>
      <c r="Z78" s="235"/>
      <c r="AA78" s="235"/>
      <c r="AB78" s="235"/>
      <c r="AC78" s="236"/>
      <c r="AD78" s="236"/>
      <c r="AE78" s="236"/>
      <c r="AF78" s="236"/>
      <c r="AG78" s="236"/>
      <c r="AH78" s="236"/>
      <c r="AI78" s="236"/>
      <c r="AJ78" s="236"/>
      <c r="AK78" s="747"/>
      <c r="AL78" s="748"/>
      <c r="AM78" s="748"/>
      <c r="AN78" s="749"/>
      <c r="AO78" s="750"/>
      <c r="AP78" s="2"/>
      <c r="AQ78" s="170">
        <f t="shared" si="28"/>
        <v>4</v>
      </c>
    </row>
    <row r="79" spans="2:43" ht="12" customHeight="1" x14ac:dyDescent="0.15">
      <c r="B79" s="473"/>
      <c r="C79" s="768"/>
      <c r="D79" s="766"/>
      <c r="E79" s="766"/>
      <c r="F79" s="766"/>
      <c r="G79" s="766"/>
      <c r="H79" s="766"/>
      <c r="I79" s="766"/>
      <c r="J79" s="767"/>
      <c r="K79" s="234"/>
      <c r="L79" s="743"/>
      <c r="M79" s="744"/>
      <c r="N79" s="743"/>
      <c r="O79" s="744"/>
      <c r="P79" s="743"/>
      <c r="Q79" s="744"/>
      <c r="R79" s="745"/>
      <c r="S79" s="745"/>
      <c r="T79" s="745"/>
      <c r="U79" s="743"/>
      <c r="V79" s="744"/>
      <c r="W79" s="743"/>
      <c r="X79" s="746"/>
      <c r="Y79" s="235"/>
      <c r="Z79" s="235"/>
      <c r="AA79" s="235"/>
      <c r="AB79" s="235"/>
      <c r="AC79" s="236"/>
      <c r="AD79" s="236"/>
      <c r="AE79" s="236"/>
      <c r="AF79" s="236"/>
      <c r="AG79" s="236"/>
      <c r="AH79" s="236"/>
      <c r="AI79" s="236"/>
      <c r="AJ79" s="236"/>
      <c r="AK79" s="747"/>
      <c r="AL79" s="748"/>
      <c r="AM79" s="748"/>
      <c r="AN79" s="749"/>
      <c r="AO79" s="750"/>
      <c r="AP79" s="2"/>
      <c r="AQ79" s="170">
        <f t="shared" si="28"/>
        <v>4</v>
      </c>
    </row>
    <row r="80" spans="2:43" ht="12" customHeight="1" x14ac:dyDescent="0.15">
      <c r="B80" s="473"/>
      <c r="C80" s="768"/>
      <c r="D80" s="766"/>
      <c r="E80" s="766"/>
      <c r="F80" s="766"/>
      <c r="G80" s="766"/>
      <c r="H80" s="766"/>
      <c r="I80" s="766"/>
      <c r="J80" s="767"/>
      <c r="K80" s="234"/>
      <c r="L80" s="743"/>
      <c r="M80" s="744"/>
      <c r="N80" s="743"/>
      <c r="O80" s="744"/>
      <c r="P80" s="743"/>
      <c r="Q80" s="744"/>
      <c r="R80" s="745"/>
      <c r="S80" s="745"/>
      <c r="T80" s="745"/>
      <c r="U80" s="743"/>
      <c r="V80" s="744"/>
      <c r="W80" s="743"/>
      <c r="X80" s="746"/>
      <c r="Y80" s="235"/>
      <c r="Z80" s="235"/>
      <c r="AA80" s="235"/>
      <c r="AB80" s="235"/>
      <c r="AC80" s="236"/>
      <c r="AD80" s="236"/>
      <c r="AE80" s="236"/>
      <c r="AF80" s="236"/>
      <c r="AG80" s="236"/>
      <c r="AH80" s="236"/>
      <c r="AI80" s="236"/>
      <c r="AJ80" s="236"/>
      <c r="AK80" s="747"/>
      <c r="AL80" s="748"/>
      <c r="AM80" s="748"/>
      <c r="AN80" s="749"/>
      <c r="AO80" s="750"/>
      <c r="AP80" s="2"/>
      <c r="AQ80" s="170">
        <f t="shared" si="28"/>
        <v>4</v>
      </c>
    </row>
    <row r="81" spans="2:46" ht="12" customHeight="1" x14ac:dyDescent="0.15">
      <c r="B81" s="473"/>
      <c r="C81" s="768"/>
      <c r="D81" s="766"/>
      <c r="E81" s="766"/>
      <c r="F81" s="766"/>
      <c r="G81" s="766"/>
      <c r="H81" s="766"/>
      <c r="I81" s="766"/>
      <c r="J81" s="767"/>
      <c r="K81" s="234"/>
      <c r="L81" s="743"/>
      <c r="M81" s="744"/>
      <c r="N81" s="743"/>
      <c r="O81" s="744"/>
      <c r="P81" s="743"/>
      <c r="Q81" s="744"/>
      <c r="R81" s="745"/>
      <c r="S81" s="745"/>
      <c r="T81" s="745"/>
      <c r="U81" s="743"/>
      <c r="V81" s="744"/>
      <c r="W81" s="743"/>
      <c r="X81" s="746"/>
      <c r="Y81" s="235"/>
      <c r="Z81" s="235"/>
      <c r="AA81" s="235"/>
      <c r="AB81" s="235"/>
      <c r="AC81" s="236"/>
      <c r="AD81" s="236"/>
      <c r="AE81" s="236"/>
      <c r="AF81" s="236"/>
      <c r="AG81" s="236"/>
      <c r="AH81" s="236"/>
      <c r="AI81" s="236"/>
      <c r="AJ81" s="236"/>
      <c r="AK81" s="747"/>
      <c r="AL81" s="748"/>
      <c r="AM81" s="748"/>
      <c r="AN81" s="749"/>
      <c r="AO81" s="750"/>
      <c r="AP81" s="2"/>
      <c r="AQ81" s="170">
        <f t="shared" si="28"/>
        <v>4</v>
      </c>
    </row>
    <row r="82" spans="2:46" ht="12" customHeight="1" x14ac:dyDescent="0.15">
      <c r="B82" s="473"/>
      <c r="C82" s="768"/>
      <c r="D82" s="766"/>
      <c r="E82" s="766"/>
      <c r="F82" s="766"/>
      <c r="G82" s="766"/>
      <c r="H82" s="766"/>
      <c r="I82" s="766"/>
      <c r="J82" s="767"/>
      <c r="K82" s="234"/>
      <c r="L82" s="743"/>
      <c r="M82" s="744"/>
      <c r="N82" s="743"/>
      <c r="O82" s="744"/>
      <c r="P82" s="743"/>
      <c r="Q82" s="744"/>
      <c r="R82" s="745"/>
      <c r="S82" s="745"/>
      <c r="T82" s="745"/>
      <c r="U82" s="743"/>
      <c r="V82" s="744"/>
      <c r="W82" s="743"/>
      <c r="X82" s="746"/>
      <c r="Y82" s="235"/>
      <c r="Z82" s="235"/>
      <c r="AA82" s="235"/>
      <c r="AB82" s="235"/>
      <c r="AC82" s="236"/>
      <c r="AD82" s="236"/>
      <c r="AE82" s="236"/>
      <c r="AF82" s="236"/>
      <c r="AG82" s="236"/>
      <c r="AH82" s="236"/>
      <c r="AI82" s="236"/>
      <c r="AJ82" s="236"/>
      <c r="AK82" s="747"/>
      <c r="AL82" s="748"/>
      <c r="AM82" s="748"/>
      <c r="AN82" s="749"/>
      <c r="AO82" s="750"/>
      <c r="AP82" s="2"/>
      <c r="AQ82" s="170">
        <f t="shared" si="28"/>
        <v>4</v>
      </c>
    </row>
    <row r="83" spans="2:46" ht="12" customHeight="1" x14ac:dyDescent="0.15">
      <c r="B83" s="473"/>
      <c r="C83" s="768"/>
      <c r="D83" s="766"/>
      <c r="E83" s="766"/>
      <c r="F83" s="766"/>
      <c r="G83" s="766"/>
      <c r="H83" s="766"/>
      <c r="I83" s="766"/>
      <c r="J83" s="767"/>
      <c r="K83" s="724" t="s">
        <v>218</v>
      </c>
      <c r="L83" s="724" t="s">
        <v>217</v>
      </c>
      <c r="M83" s="724"/>
      <c r="N83" s="724"/>
      <c r="O83" s="724"/>
      <c r="P83" s="724"/>
      <c r="Q83" s="724"/>
      <c r="R83" s="724"/>
      <c r="S83" s="724"/>
      <c r="T83" s="724"/>
      <c r="U83" s="724"/>
      <c r="V83" s="724"/>
      <c r="W83" s="724"/>
      <c r="X83" s="724"/>
      <c r="Y83" s="751" t="s">
        <v>473</v>
      </c>
      <c r="Z83" s="752"/>
      <c r="AA83" s="752"/>
      <c r="AB83" s="753"/>
      <c r="AC83" s="180">
        <f t="shared" ref="AC83:AJ83" si="29">SUM(AC63:AC82)</f>
        <v>0</v>
      </c>
      <c r="AD83" s="180">
        <f t="shared" si="29"/>
        <v>0</v>
      </c>
      <c r="AE83" s="180">
        <f t="shared" si="29"/>
        <v>0</v>
      </c>
      <c r="AF83" s="180">
        <f t="shared" si="29"/>
        <v>0</v>
      </c>
      <c r="AG83" s="180">
        <f t="shared" si="29"/>
        <v>0</v>
      </c>
      <c r="AH83" s="180">
        <f t="shared" si="29"/>
        <v>0</v>
      </c>
      <c r="AI83" s="180">
        <f t="shared" si="29"/>
        <v>0</v>
      </c>
      <c r="AJ83" s="180">
        <f t="shared" si="29"/>
        <v>0</v>
      </c>
      <c r="AK83" s="751" t="s">
        <v>216</v>
      </c>
      <c r="AL83" s="752"/>
      <c r="AM83" s="752"/>
      <c r="AN83" s="597"/>
      <c r="AO83" s="598"/>
      <c r="AP83" s="2"/>
    </row>
    <row r="84" spans="2:46" ht="12" customHeight="1" x14ac:dyDescent="0.15">
      <c r="B84" s="473"/>
      <c r="C84" s="768"/>
      <c r="D84" s="766"/>
      <c r="E84" s="766"/>
      <c r="F84" s="766"/>
      <c r="G84" s="766"/>
      <c r="H84" s="766"/>
      <c r="I84" s="766"/>
      <c r="J84" s="767"/>
      <c r="K84" s="724"/>
      <c r="L84" s="724" t="s">
        <v>474</v>
      </c>
      <c r="M84" s="724"/>
      <c r="N84" s="724"/>
      <c r="O84" s="724" t="s">
        <v>215</v>
      </c>
      <c r="P84" s="724"/>
      <c r="Q84" s="724"/>
      <c r="R84" s="724"/>
      <c r="S84" s="724"/>
      <c r="T84" s="724"/>
      <c r="U84" s="724"/>
      <c r="V84" s="724"/>
      <c r="W84" s="724"/>
      <c r="X84" s="724"/>
      <c r="Y84" s="179">
        <f>COUNTIF(Y63:Y82,"〇")</f>
        <v>0</v>
      </c>
      <c r="Z84" s="179">
        <f>COUNTIF(Z63:Z82,"〇")</f>
        <v>0</v>
      </c>
      <c r="AA84" s="179">
        <f>COUNTIF(AA63:AA82,"〇")</f>
        <v>0</v>
      </c>
      <c r="AB84" s="179">
        <f>COUNTIF(AB63:AB82,"〇")</f>
        <v>0</v>
      </c>
      <c r="AC84" s="179">
        <f t="shared" ref="AC84:AJ84" si="30">COUNT(AC63:AC82)</f>
        <v>0</v>
      </c>
      <c r="AD84" s="179">
        <f t="shared" si="30"/>
        <v>0</v>
      </c>
      <c r="AE84" s="179">
        <f t="shared" si="30"/>
        <v>0</v>
      </c>
      <c r="AF84" s="179">
        <f t="shared" si="30"/>
        <v>0</v>
      </c>
      <c r="AG84" s="179">
        <f t="shared" si="30"/>
        <v>0</v>
      </c>
      <c r="AH84" s="179">
        <f t="shared" si="30"/>
        <v>0</v>
      </c>
      <c r="AI84" s="179">
        <f t="shared" si="30"/>
        <v>0</v>
      </c>
      <c r="AJ84" s="179">
        <f t="shared" si="30"/>
        <v>0</v>
      </c>
      <c r="AK84" s="754"/>
      <c r="AL84" s="755"/>
      <c r="AM84" s="755"/>
      <c r="AN84" s="755"/>
      <c r="AO84" s="756"/>
      <c r="AP84" s="2"/>
    </row>
    <row r="85" spans="2:46" ht="12" customHeight="1" x14ac:dyDescent="0.15">
      <c r="B85" s="473"/>
      <c r="C85" s="768"/>
      <c r="D85" s="766"/>
      <c r="E85" s="766"/>
      <c r="F85" s="766"/>
      <c r="G85" s="766"/>
      <c r="H85" s="766"/>
      <c r="I85" s="766"/>
      <c r="J85" s="767"/>
      <c r="K85" s="724"/>
      <c r="L85" s="724"/>
      <c r="M85" s="724"/>
      <c r="N85" s="724"/>
      <c r="O85" s="724" t="s">
        <v>475</v>
      </c>
      <c r="P85" s="724"/>
      <c r="Q85" s="724"/>
      <c r="R85" s="724"/>
      <c r="S85" s="724"/>
      <c r="T85" s="724"/>
      <c r="U85" s="724"/>
      <c r="V85" s="724"/>
      <c r="W85" s="724"/>
      <c r="X85" s="724"/>
      <c r="Y85" s="737" t="str">
        <f>IF(Y84&gt;0,"Ⅳ",IF(Z84&gt;0,"Ⅲ",IF(AA84&gt;0,"Ⅱa",IF(AB84&gt;0,"Ⅱb","Ⅰ"))))</f>
        <v>Ⅰ</v>
      </c>
      <c r="Z85" s="741"/>
      <c r="AA85" s="741"/>
      <c r="AB85" s="738"/>
      <c r="AC85" s="737" t="str">
        <f>IF(AC84&gt;0,"Ⅳ",IF(AD84&gt;0,"Ⅲ",IF(AE84&gt;0,"Ⅱa",IF(AF84&gt;0,"Ⅱb","Ⅰ"))))</f>
        <v>Ⅰ</v>
      </c>
      <c r="AD85" s="741"/>
      <c r="AE85" s="741"/>
      <c r="AF85" s="738"/>
      <c r="AG85" s="737" t="str">
        <f>IF(AG84&gt;0,"Ⅳ",IF(AH84&gt;0,"Ⅲ",IF(AI84&gt;0,"Ⅱa",IF(AJ84&gt;0,"Ⅱb","Ⅰ"))))</f>
        <v>Ⅰ</v>
      </c>
      <c r="AH85" s="741"/>
      <c r="AI85" s="741"/>
      <c r="AJ85" s="738"/>
      <c r="AK85" s="757"/>
      <c r="AL85" s="758"/>
      <c r="AM85" s="758"/>
      <c r="AN85" s="758"/>
      <c r="AO85" s="759"/>
      <c r="AP85" s="2"/>
      <c r="AQ85" s="52" t="s">
        <v>314</v>
      </c>
      <c r="AR85" s="52" t="s">
        <v>315</v>
      </c>
      <c r="AS85" s="455" t="s">
        <v>318</v>
      </c>
      <c r="AT85" s="600"/>
    </row>
    <row r="86" spans="2:46" ht="12" customHeight="1" x14ac:dyDescent="0.15">
      <c r="B86" s="473"/>
      <c r="C86" s="768"/>
      <c r="D86" s="766"/>
      <c r="E86" s="766"/>
      <c r="F86" s="766"/>
      <c r="G86" s="766"/>
      <c r="H86" s="766"/>
      <c r="I86" s="766"/>
      <c r="J86" s="767"/>
      <c r="K86" s="724"/>
      <c r="L86" s="724" t="s">
        <v>476</v>
      </c>
      <c r="M86" s="724"/>
      <c r="N86" s="724"/>
      <c r="O86" s="724" t="s">
        <v>214</v>
      </c>
      <c r="P86" s="724"/>
      <c r="Q86" s="724"/>
      <c r="R86" s="724"/>
      <c r="S86" s="724"/>
      <c r="T86" s="724"/>
      <c r="U86" s="724"/>
      <c r="V86" s="724"/>
      <c r="W86" s="724"/>
      <c r="X86" s="724"/>
      <c r="Y86" s="80" t="s">
        <v>32</v>
      </c>
      <c r="Z86" s="80" t="s">
        <v>33</v>
      </c>
      <c r="AA86" s="734" t="s">
        <v>34</v>
      </c>
      <c r="AB86" s="734"/>
      <c r="AC86" s="80" t="s">
        <v>32</v>
      </c>
      <c r="AD86" s="80" t="s">
        <v>33</v>
      </c>
      <c r="AE86" s="734" t="s">
        <v>34</v>
      </c>
      <c r="AF86" s="734"/>
      <c r="AG86" s="80" t="s">
        <v>32</v>
      </c>
      <c r="AH86" s="80" t="s">
        <v>33</v>
      </c>
      <c r="AI86" s="734" t="s">
        <v>34</v>
      </c>
      <c r="AJ86" s="734"/>
      <c r="AK86" s="757"/>
      <c r="AL86" s="758"/>
      <c r="AM86" s="758"/>
      <c r="AN86" s="758"/>
      <c r="AO86" s="759"/>
      <c r="AP86" s="2"/>
      <c r="AQ86" s="735">
        <f>+Y84+Z84</f>
        <v>0</v>
      </c>
      <c r="AR86" s="736"/>
      <c r="AS86" s="735">
        <f>+AA84+AB84</f>
        <v>0</v>
      </c>
      <c r="AT86" s="736"/>
    </row>
    <row r="87" spans="2:46" ht="12" customHeight="1" x14ac:dyDescent="0.15">
      <c r="B87" s="473"/>
      <c r="C87" s="768"/>
      <c r="D87" s="766"/>
      <c r="E87" s="766"/>
      <c r="F87" s="766"/>
      <c r="G87" s="766"/>
      <c r="H87" s="766"/>
      <c r="I87" s="766"/>
      <c r="J87" s="767"/>
      <c r="K87" s="724"/>
      <c r="L87" s="724"/>
      <c r="M87" s="724"/>
      <c r="N87" s="724"/>
      <c r="O87" s="724" t="s">
        <v>480</v>
      </c>
      <c r="P87" s="724"/>
      <c r="Q87" s="724"/>
      <c r="R87" s="724"/>
      <c r="S87" s="724"/>
      <c r="T87" s="724"/>
      <c r="U87" s="724"/>
      <c r="V87" s="724"/>
      <c r="W87" s="724"/>
      <c r="X87" s="724"/>
      <c r="Y87" s="179">
        <f>Y84</f>
        <v>0</v>
      </c>
      <c r="Z87" s="179">
        <f>Z84</f>
        <v>0</v>
      </c>
      <c r="AA87" s="737">
        <f>AA84+AB84</f>
        <v>0</v>
      </c>
      <c r="AB87" s="738"/>
      <c r="AC87" s="179">
        <f>+AC84</f>
        <v>0</v>
      </c>
      <c r="AD87" s="179">
        <f>AD84</f>
        <v>0</v>
      </c>
      <c r="AE87" s="737">
        <f>AE84+AF84</f>
        <v>0</v>
      </c>
      <c r="AF87" s="738"/>
      <c r="AG87" s="179">
        <f>AG84</f>
        <v>0</v>
      </c>
      <c r="AH87" s="179">
        <f>AH84</f>
        <v>0</v>
      </c>
      <c r="AI87" s="737">
        <f>AI84+AJ84</f>
        <v>0</v>
      </c>
      <c r="AJ87" s="738"/>
      <c r="AK87" s="757"/>
      <c r="AL87" s="758"/>
      <c r="AM87" s="758"/>
      <c r="AN87" s="758"/>
      <c r="AO87" s="759"/>
      <c r="AP87" s="2"/>
      <c r="AQ87" s="135">
        <f>+Y84+AC87+AG87</f>
        <v>0</v>
      </c>
      <c r="AR87" s="135">
        <f>+Z84+AD87+AH87</f>
        <v>0</v>
      </c>
      <c r="AS87" s="739">
        <f>+AS86+AE87+AI87</f>
        <v>0</v>
      </c>
      <c r="AT87" s="740"/>
    </row>
    <row r="88" spans="2:46" ht="12" customHeight="1" x14ac:dyDescent="0.15">
      <c r="B88" s="473"/>
      <c r="C88" s="768"/>
      <c r="D88" s="766"/>
      <c r="E88" s="766"/>
      <c r="F88" s="766"/>
      <c r="G88" s="766"/>
      <c r="H88" s="766"/>
      <c r="I88" s="766"/>
      <c r="J88" s="767"/>
      <c r="K88" s="724"/>
      <c r="L88" s="724"/>
      <c r="M88" s="724"/>
      <c r="N88" s="724"/>
      <c r="O88" s="724" t="s">
        <v>481</v>
      </c>
      <c r="P88" s="724"/>
      <c r="Q88" s="724"/>
      <c r="R88" s="724"/>
      <c r="S88" s="724"/>
      <c r="T88" s="724"/>
      <c r="U88" s="724"/>
      <c r="V88" s="724"/>
      <c r="W88" s="724"/>
      <c r="X88" s="724"/>
      <c r="Y88" s="737" t="str">
        <f>IF(Y87&gt;=1,"Ⅳ",IF(Z87&gt;=1,"Ⅲ",IF(AA87&gt;=1,"Ⅱ","Ⅰ")))</f>
        <v>Ⅰ</v>
      </c>
      <c r="Z88" s="741"/>
      <c r="AA88" s="741"/>
      <c r="AB88" s="738"/>
      <c r="AC88" s="737" t="str">
        <f>IF(AC87&gt;=1,"Ⅳ",IF(AD87&gt;=1,"Ⅲ",IF(AE87&gt;=1,"Ⅱ","Ⅰ")))</f>
        <v>Ⅰ</v>
      </c>
      <c r="AD88" s="741"/>
      <c r="AE88" s="741"/>
      <c r="AF88" s="738"/>
      <c r="AG88" s="737" t="str">
        <f>IF(AG87&gt;=1,"Ⅳ",IF(AH87&gt;=1,"Ⅲ",IF(AI87&gt;=1,"Ⅱ","Ⅰ")))</f>
        <v>Ⅰ</v>
      </c>
      <c r="AH88" s="741"/>
      <c r="AI88" s="741"/>
      <c r="AJ88" s="738"/>
      <c r="AK88" s="757"/>
      <c r="AL88" s="758"/>
      <c r="AM88" s="758"/>
      <c r="AN88" s="758"/>
      <c r="AO88" s="759"/>
      <c r="AP88" s="2"/>
      <c r="AQ88" s="742" t="str">
        <f>IF(AQ87&gt;0,"Ⅳ",IF(AR87&gt;0,"Ⅲ",IF(AS87&gt;0,"Ⅱ","Ⅰ")))</f>
        <v>Ⅰ</v>
      </c>
      <c r="AR88" s="742"/>
      <c r="AS88" s="742"/>
      <c r="AT88" s="742"/>
    </row>
    <row r="89" spans="2:46" ht="12" customHeight="1" x14ac:dyDescent="0.15">
      <c r="B89" s="473"/>
      <c r="C89" s="768"/>
      <c r="D89" s="766"/>
      <c r="E89" s="766"/>
      <c r="F89" s="766"/>
      <c r="G89" s="766"/>
      <c r="H89" s="766"/>
      <c r="I89" s="766"/>
      <c r="J89" s="767"/>
      <c r="K89" s="724"/>
      <c r="L89" s="724"/>
      <c r="M89" s="724"/>
      <c r="N89" s="724"/>
      <c r="O89" s="724" t="s">
        <v>482</v>
      </c>
      <c r="P89" s="724"/>
      <c r="Q89" s="724"/>
      <c r="R89" s="724"/>
      <c r="S89" s="724"/>
      <c r="T89" s="724"/>
      <c r="U89" s="724"/>
      <c r="V89" s="724"/>
      <c r="W89" s="724"/>
      <c r="X89" s="724"/>
      <c r="Y89" s="737" t="str">
        <f>IF(COUNTIF(Y88:AJ88,"Ⅳ")&gt;0,"Ⅳ",IF(COUNTIF(Y88:AJ88,"Ⅲ")&gt;0,"Ⅲ",IF(COUNTIF(Y88:AJ88,"Ⅱ")&gt;0,"Ⅱ","Ⅰ")))</f>
        <v>Ⅰ</v>
      </c>
      <c r="Z89" s="741"/>
      <c r="AA89" s="741"/>
      <c r="AB89" s="741"/>
      <c r="AC89" s="741"/>
      <c r="AD89" s="741"/>
      <c r="AE89" s="741"/>
      <c r="AF89" s="741"/>
      <c r="AG89" s="741"/>
      <c r="AH89" s="741"/>
      <c r="AI89" s="741"/>
      <c r="AJ89" s="738"/>
      <c r="AK89" s="760"/>
      <c r="AL89" s="761"/>
      <c r="AM89" s="761"/>
      <c r="AN89" s="761"/>
      <c r="AO89" s="762"/>
      <c r="AP89" s="2"/>
    </row>
    <row r="90" spans="2:46" ht="14.25" customHeight="1" x14ac:dyDescent="0.15">
      <c r="B90" s="473"/>
      <c r="C90" s="768"/>
      <c r="D90" s="766"/>
      <c r="E90" s="766"/>
      <c r="F90" s="766"/>
      <c r="G90" s="766"/>
      <c r="H90" s="766"/>
      <c r="I90" s="766"/>
      <c r="J90" s="767"/>
      <c r="K90" s="724" t="s">
        <v>170</v>
      </c>
      <c r="L90" s="725"/>
      <c r="M90" s="725"/>
      <c r="N90" s="725"/>
      <c r="O90" s="725"/>
      <c r="P90" s="725"/>
      <c r="Q90" s="725"/>
      <c r="R90" s="725"/>
      <c r="S90" s="725"/>
      <c r="T90" s="725"/>
      <c r="U90" s="725"/>
      <c r="V90" s="725"/>
      <c r="W90" s="725"/>
      <c r="X90" s="725"/>
      <c r="Y90" s="725"/>
      <c r="Z90" s="725"/>
      <c r="AA90" s="725"/>
      <c r="AB90" s="725"/>
      <c r="AC90" s="725"/>
      <c r="AD90" s="725"/>
      <c r="AE90" s="725"/>
      <c r="AF90" s="725"/>
      <c r="AG90" s="725"/>
      <c r="AH90" s="725"/>
      <c r="AI90" s="725"/>
      <c r="AJ90" s="725"/>
      <c r="AK90" s="725"/>
      <c r="AL90" s="725"/>
      <c r="AM90" s="725"/>
      <c r="AN90" s="725"/>
      <c r="AO90" s="725"/>
      <c r="AP90" s="2"/>
    </row>
    <row r="91" spans="2:46" ht="14.25" customHeight="1" x14ac:dyDescent="0.15">
      <c r="B91" s="473"/>
      <c r="C91" s="768"/>
      <c r="D91" s="766"/>
      <c r="E91" s="766"/>
      <c r="F91" s="766"/>
      <c r="G91" s="766"/>
      <c r="H91" s="766"/>
      <c r="I91" s="766"/>
      <c r="J91" s="767"/>
      <c r="K91" s="724"/>
      <c r="L91" s="725"/>
      <c r="M91" s="725"/>
      <c r="N91" s="725"/>
      <c r="O91" s="725"/>
      <c r="P91" s="725"/>
      <c r="Q91" s="725"/>
      <c r="R91" s="725"/>
      <c r="S91" s="725"/>
      <c r="T91" s="725"/>
      <c r="U91" s="725"/>
      <c r="V91" s="725"/>
      <c r="W91" s="725"/>
      <c r="X91" s="725"/>
      <c r="Y91" s="725"/>
      <c r="Z91" s="725"/>
      <c r="AA91" s="725"/>
      <c r="AB91" s="725"/>
      <c r="AC91" s="725"/>
      <c r="AD91" s="725"/>
      <c r="AE91" s="725"/>
      <c r="AF91" s="725"/>
      <c r="AG91" s="725"/>
      <c r="AH91" s="725"/>
      <c r="AI91" s="725"/>
      <c r="AJ91" s="725"/>
      <c r="AK91" s="725"/>
      <c r="AL91" s="725"/>
      <c r="AM91" s="725"/>
      <c r="AN91" s="725"/>
      <c r="AO91" s="725"/>
      <c r="AP91" s="2"/>
    </row>
    <row r="92" spans="2:46" ht="12" customHeight="1" x14ac:dyDescent="0.15">
      <c r="B92" s="473"/>
      <c r="C92" s="768"/>
      <c r="D92" s="766"/>
      <c r="E92" s="766"/>
      <c r="F92" s="766"/>
      <c r="G92" s="766"/>
      <c r="H92" s="766"/>
      <c r="I92" s="766"/>
      <c r="J92" s="767"/>
      <c r="K92" s="726" t="s">
        <v>483</v>
      </c>
      <c r="L92" s="726"/>
      <c r="M92" s="726"/>
      <c r="N92" s="726"/>
      <c r="O92" s="726"/>
      <c r="P92" s="726"/>
      <c r="Q92" s="726"/>
      <c r="R92" s="726"/>
      <c r="S92" s="726"/>
      <c r="T92" s="726"/>
      <c r="U92" s="726"/>
      <c r="V92" s="726"/>
      <c r="W92" s="726"/>
      <c r="X92" s="726"/>
      <c r="Y92" s="726"/>
      <c r="Z92" s="726"/>
      <c r="AA92" s="726"/>
      <c r="AB92" s="726"/>
      <c r="AC92" s="726"/>
      <c r="AD92" s="726"/>
      <c r="AE92" s="726"/>
      <c r="AF92" s="726"/>
      <c r="AG92" s="726"/>
      <c r="AH92" s="726"/>
      <c r="AI92" s="726"/>
      <c r="AJ92" s="726"/>
      <c r="AK92" s="726"/>
      <c r="AL92" s="726"/>
      <c r="AM92" s="726"/>
      <c r="AN92" s="726"/>
      <c r="AO92" s="726"/>
      <c r="AP92" s="2"/>
    </row>
    <row r="93" spans="2:46" ht="12" customHeight="1" x14ac:dyDescent="0.15">
      <c r="B93" s="473"/>
      <c r="C93" s="768"/>
      <c r="D93" s="766"/>
      <c r="E93" s="766"/>
      <c r="F93" s="766"/>
      <c r="G93" s="766"/>
      <c r="H93" s="766"/>
      <c r="I93" s="766"/>
      <c r="J93" s="767"/>
      <c r="K93" s="727" t="s">
        <v>533</v>
      </c>
      <c r="L93" s="727"/>
      <c r="M93" s="727"/>
      <c r="N93" s="727"/>
      <c r="O93" s="727"/>
      <c r="P93" s="727"/>
      <c r="Q93" s="727"/>
      <c r="R93" s="727"/>
      <c r="S93" s="727"/>
      <c r="T93" s="727"/>
      <c r="U93" s="727"/>
      <c r="V93" s="727"/>
      <c r="W93" s="727"/>
      <c r="X93" s="727"/>
      <c r="Y93" s="727"/>
      <c r="Z93" s="727"/>
      <c r="AA93" s="727"/>
      <c r="AB93" s="727"/>
      <c r="AC93" s="727"/>
      <c r="AD93" s="727"/>
      <c r="AE93" s="727"/>
      <c r="AF93" s="727"/>
      <c r="AG93" s="727"/>
      <c r="AH93" s="727"/>
      <c r="AI93" s="727"/>
      <c r="AJ93" s="727"/>
      <c r="AK93" s="727"/>
      <c r="AL93" s="727"/>
      <c r="AM93" s="727"/>
      <c r="AN93" s="727"/>
      <c r="AO93" s="727"/>
      <c r="AP93" s="2"/>
    </row>
    <row r="94" spans="2:46" ht="12" customHeight="1" x14ac:dyDescent="0.15">
      <c r="B94" s="473"/>
      <c r="C94" s="768"/>
      <c r="D94" s="766"/>
      <c r="E94" s="766"/>
      <c r="F94" s="766"/>
      <c r="G94" s="766"/>
      <c r="H94" s="766"/>
      <c r="I94" s="766"/>
      <c r="J94" s="767"/>
      <c r="K94" s="157" t="s">
        <v>484</v>
      </c>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58"/>
      <c r="AJ94" s="158"/>
      <c r="AK94" s="158"/>
      <c r="AL94" s="158"/>
      <c r="AM94" s="158"/>
      <c r="AN94" s="158"/>
      <c r="AO94" s="159"/>
      <c r="AP94" s="2"/>
    </row>
    <row r="95" spans="2:46" ht="12" customHeight="1" x14ac:dyDescent="0.15">
      <c r="B95" s="473"/>
      <c r="C95" s="768"/>
      <c r="D95" s="766"/>
      <c r="E95" s="766"/>
      <c r="F95" s="766"/>
      <c r="G95" s="766"/>
      <c r="H95" s="766"/>
      <c r="I95" s="766"/>
      <c r="J95" s="767"/>
      <c r="K95" s="157" t="s">
        <v>485</v>
      </c>
      <c r="L95" s="158"/>
      <c r="M95" s="158"/>
      <c r="N95" s="158"/>
      <c r="O95" s="158"/>
      <c r="P95" s="158"/>
      <c r="Q95" s="158"/>
      <c r="R95" s="158"/>
      <c r="S95" s="158"/>
      <c r="T95" s="158"/>
      <c r="U95" s="158"/>
      <c r="V95" s="158"/>
      <c r="W95" s="158"/>
      <c r="X95" s="158"/>
      <c r="Y95" s="158"/>
      <c r="Z95" s="158"/>
      <c r="AA95" s="158"/>
      <c r="AB95" s="158"/>
      <c r="AC95" s="158"/>
      <c r="AD95" s="158"/>
      <c r="AE95" s="158"/>
      <c r="AF95" s="158"/>
      <c r="AG95" s="158"/>
      <c r="AH95" s="158"/>
      <c r="AI95" s="158"/>
      <c r="AJ95" s="158"/>
      <c r="AK95" s="158"/>
      <c r="AL95" s="158"/>
      <c r="AM95" s="158"/>
      <c r="AN95" s="158"/>
      <c r="AO95" s="159"/>
      <c r="AP95" s="2"/>
    </row>
    <row r="96" spans="2:46" ht="12" customHeight="1" x14ac:dyDescent="0.15">
      <c r="B96" s="473"/>
      <c r="C96" s="768"/>
      <c r="D96" s="766"/>
      <c r="E96" s="766"/>
      <c r="F96" s="766"/>
      <c r="G96" s="766"/>
      <c r="H96" s="766"/>
      <c r="I96" s="766"/>
      <c r="J96" s="767"/>
      <c r="K96" s="728" t="s">
        <v>486</v>
      </c>
      <c r="L96" s="729"/>
      <c r="M96" s="729"/>
      <c r="N96" s="729"/>
      <c r="O96" s="729"/>
      <c r="P96" s="729"/>
      <c r="Q96" s="729"/>
      <c r="R96" s="729"/>
      <c r="S96" s="729"/>
      <c r="T96" s="729"/>
      <c r="U96" s="729"/>
      <c r="V96" s="729"/>
      <c r="W96" s="729"/>
      <c r="X96" s="729"/>
      <c r="Y96" s="729"/>
      <c r="Z96" s="729"/>
      <c r="AA96" s="729"/>
      <c r="AB96" s="729"/>
      <c r="AC96" s="729"/>
      <c r="AD96" s="729"/>
      <c r="AE96" s="729"/>
      <c r="AF96" s="729"/>
      <c r="AG96" s="729"/>
      <c r="AH96" s="729"/>
      <c r="AI96" s="729"/>
      <c r="AJ96" s="729"/>
      <c r="AK96" s="729"/>
      <c r="AL96" s="729"/>
      <c r="AM96" s="729"/>
      <c r="AN96" s="729"/>
      <c r="AO96" s="730"/>
      <c r="AP96" s="2"/>
    </row>
    <row r="97" spans="2:86" ht="12" customHeight="1" x14ac:dyDescent="0.15">
      <c r="B97" s="436"/>
      <c r="C97" s="769"/>
      <c r="D97" s="770"/>
      <c r="E97" s="770"/>
      <c r="F97" s="770"/>
      <c r="G97" s="770"/>
      <c r="H97" s="770"/>
      <c r="I97" s="770"/>
      <c r="J97" s="771"/>
      <c r="K97" s="731"/>
      <c r="L97" s="732"/>
      <c r="M97" s="732"/>
      <c r="N97" s="732"/>
      <c r="O97" s="732"/>
      <c r="P97" s="732"/>
      <c r="Q97" s="732"/>
      <c r="R97" s="732"/>
      <c r="S97" s="732"/>
      <c r="T97" s="732"/>
      <c r="U97" s="732"/>
      <c r="V97" s="732"/>
      <c r="W97" s="732"/>
      <c r="X97" s="732"/>
      <c r="Y97" s="732"/>
      <c r="Z97" s="732"/>
      <c r="AA97" s="732"/>
      <c r="AB97" s="732"/>
      <c r="AC97" s="732"/>
      <c r="AD97" s="732"/>
      <c r="AE97" s="732"/>
      <c r="AF97" s="732"/>
      <c r="AG97" s="732"/>
      <c r="AH97" s="732"/>
      <c r="AI97" s="732"/>
      <c r="AJ97" s="732"/>
      <c r="AK97" s="732"/>
      <c r="AL97" s="732"/>
      <c r="AM97" s="732"/>
      <c r="AN97" s="732"/>
      <c r="AO97" s="733"/>
      <c r="AP97" s="2"/>
    </row>
    <row r="98" spans="2:86" s="6" customFormat="1" ht="12" customHeight="1" x14ac:dyDescent="0.15">
      <c r="B98" s="2" t="s">
        <v>537</v>
      </c>
      <c r="AQ98" s="134"/>
      <c r="AR98" s="134"/>
      <c r="AS98" s="134"/>
      <c r="AT98" s="134"/>
      <c r="AU98" s="134"/>
      <c r="AV98" s="134"/>
      <c r="AW98" s="134"/>
      <c r="AX98" s="134"/>
      <c r="AY98" s="134"/>
      <c r="AZ98" s="134"/>
      <c r="BA98" s="134"/>
      <c r="BB98" s="134"/>
      <c r="BC98" s="134"/>
      <c r="BD98" s="134"/>
      <c r="BE98" s="134"/>
      <c r="BF98" s="134"/>
      <c r="BG98" s="134"/>
      <c r="BH98" s="134"/>
      <c r="BI98" s="134"/>
      <c r="BJ98" s="134"/>
      <c r="BK98" s="134"/>
      <c r="BL98" s="134"/>
      <c r="BM98" s="134"/>
      <c r="BN98" s="134"/>
      <c r="BO98" s="134"/>
      <c r="BP98" s="134"/>
      <c r="BQ98" s="134"/>
      <c r="BR98" s="134"/>
      <c r="BS98" s="134"/>
      <c r="BT98" s="134"/>
      <c r="BU98" s="134"/>
      <c r="BV98" s="134"/>
      <c r="BW98" s="134"/>
      <c r="BX98" s="134"/>
      <c r="BY98" s="134"/>
      <c r="BZ98" s="134"/>
      <c r="CA98" s="134"/>
      <c r="CB98" s="134"/>
      <c r="CC98" s="134"/>
      <c r="CD98" s="134"/>
      <c r="CE98" s="134"/>
      <c r="CF98" s="134"/>
      <c r="CG98" s="134"/>
      <c r="CH98" s="134"/>
    </row>
    <row r="99" spans="2:86" ht="12" customHeight="1" x14ac:dyDescent="0.15">
      <c r="B99" s="2" t="s">
        <v>534</v>
      </c>
    </row>
    <row r="100" spans="2:86" ht="12" customHeight="1" x14ac:dyDescent="0.15">
      <c r="B100" s="2" t="s">
        <v>535</v>
      </c>
    </row>
    <row r="101" spans="2:86" ht="12" customHeight="1" x14ac:dyDescent="0.15">
      <c r="B101" s="2" t="s">
        <v>487</v>
      </c>
    </row>
    <row r="102" spans="2:86" ht="12" customHeight="1" x14ac:dyDescent="0.15">
      <c r="B102" s="2" t="s">
        <v>536</v>
      </c>
    </row>
    <row r="103" spans="2:86" ht="12" customHeight="1" x14ac:dyDescent="0.15">
      <c r="B103" s="2" t="s">
        <v>488</v>
      </c>
    </row>
    <row r="104" spans="2:86" ht="12.75" thickBot="1" x14ac:dyDescent="0.2">
      <c r="B104" s="2" t="s">
        <v>549</v>
      </c>
    </row>
    <row r="105" spans="2:86" x14ac:dyDescent="0.15">
      <c r="AU105" s="808" t="s">
        <v>561</v>
      </c>
      <c r="AV105" s="809" t="s">
        <v>301</v>
      </c>
      <c r="AW105" s="811" t="s">
        <v>302</v>
      </c>
      <c r="AX105" s="795" t="s">
        <v>308</v>
      </c>
      <c r="AY105" s="796"/>
      <c r="AZ105" s="796"/>
      <c r="BA105" s="796"/>
      <c r="BB105" s="796"/>
      <c r="BC105" s="796"/>
      <c r="BD105" s="796"/>
      <c r="BE105" s="796"/>
      <c r="BF105" s="796"/>
      <c r="BG105" s="796"/>
      <c r="BH105" s="796"/>
      <c r="BI105" s="796"/>
      <c r="BJ105" s="796"/>
      <c r="BK105" s="796"/>
      <c r="BL105" s="796"/>
      <c r="BM105" s="796"/>
      <c r="BN105" s="796"/>
      <c r="BO105" s="796"/>
      <c r="BP105" s="796"/>
      <c r="BQ105" s="796"/>
      <c r="BR105" s="797"/>
      <c r="BS105" s="466" t="s">
        <v>303</v>
      </c>
      <c r="BT105" s="798"/>
      <c r="BU105" s="798"/>
      <c r="BV105" s="798"/>
      <c r="BW105" s="799" t="s">
        <v>309</v>
      </c>
      <c r="BX105" s="800"/>
      <c r="BY105" s="800"/>
      <c r="BZ105" s="800"/>
      <c r="CA105" s="800"/>
      <c r="CB105" s="800"/>
      <c r="CC105" s="800"/>
      <c r="CD105" s="800"/>
      <c r="CE105" s="800"/>
      <c r="CF105" s="800"/>
      <c r="CG105" s="800"/>
      <c r="CH105" s="801"/>
    </row>
    <row r="106" spans="2:86" ht="8.25" customHeight="1" x14ac:dyDescent="0.15">
      <c r="AU106" s="808"/>
      <c r="AV106" s="810"/>
      <c r="AW106" s="812"/>
      <c r="AX106" s="802" t="s">
        <v>310</v>
      </c>
      <c r="AY106" s="280"/>
      <c r="AZ106" s="280"/>
      <c r="BA106" s="280"/>
      <c r="BB106" s="280"/>
      <c r="BC106" s="280"/>
      <c r="BD106" s="280"/>
      <c r="BE106" s="280"/>
      <c r="BF106" s="280"/>
      <c r="BG106" s="280"/>
      <c r="BH106" s="280"/>
      <c r="BI106" s="280"/>
      <c r="BJ106" s="280" t="s">
        <v>311</v>
      </c>
      <c r="BK106" s="280"/>
      <c r="BL106" s="280"/>
      <c r="BM106" s="280"/>
      <c r="BN106" s="280"/>
      <c r="BO106" s="280"/>
      <c r="BP106" s="280"/>
      <c r="BQ106" s="280"/>
      <c r="BR106" s="803"/>
      <c r="BS106" s="798"/>
      <c r="BT106" s="798"/>
      <c r="BU106" s="798"/>
      <c r="BV106" s="798"/>
      <c r="BW106" s="804" t="s">
        <v>305</v>
      </c>
      <c r="BX106" s="455"/>
      <c r="BY106" s="455"/>
      <c r="BZ106" s="455"/>
      <c r="CA106" s="280" t="s">
        <v>312</v>
      </c>
      <c r="CB106" s="280"/>
      <c r="CC106" s="280"/>
      <c r="CD106" s="280"/>
      <c r="CE106" s="280"/>
      <c r="CF106" s="280"/>
      <c r="CG106" s="280"/>
      <c r="CH106" s="803"/>
    </row>
    <row r="107" spans="2:86" ht="24.95" customHeight="1" x14ac:dyDescent="0.15">
      <c r="B107" s="567" t="s">
        <v>456</v>
      </c>
      <c r="C107" s="805"/>
      <c r="D107" s="805"/>
      <c r="E107" s="806"/>
      <c r="F107" s="806"/>
      <c r="G107" s="806"/>
      <c r="H107" s="806"/>
      <c r="I107" s="806"/>
      <c r="J107" s="806"/>
      <c r="K107" s="805"/>
      <c r="L107" s="805"/>
      <c r="M107" s="805"/>
      <c r="N107" s="805"/>
      <c r="O107" s="805"/>
      <c r="P107" s="805"/>
      <c r="Q107" s="805"/>
      <c r="R107" s="805"/>
      <c r="S107" s="805"/>
      <c r="T107" s="805"/>
      <c r="U107" s="805"/>
      <c r="V107" s="805"/>
      <c r="W107" s="805"/>
      <c r="X107" s="805"/>
      <c r="Y107" s="805"/>
      <c r="Z107" s="805"/>
      <c r="AA107" s="805"/>
      <c r="AB107" s="805"/>
      <c r="AC107" s="805"/>
      <c r="AD107" s="805"/>
      <c r="AE107" s="805"/>
      <c r="AF107" s="805"/>
      <c r="AG107" s="805"/>
      <c r="AH107" s="805"/>
      <c r="AI107" s="805"/>
      <c r="AJ107" s="805"/>
      <c r="AK107" s="805"/>
      <c r="AL107" s="805"/>
      <c r="AM107" s="805"/>
      <c r="AN107" s="805"/>
      <c r="AO107" s="805"/>
      <c r="AU107" s="808"/>
      <c r="AV107" s="810"/>
      <c r="AW107" s="812"/>
      <c r="AX107" s="802" t="s">
        <v>26</v>
      </c>
      <c r="AY107" s="280"/>
      <c r="AZ107" s="280"/>
      <c r="BA107" s="280"/>
      <c r="BB107" s="280" t="s">
        <v>22</v>
      </c>
      <c r="BC107" s="280"/>
      <c r="BD107" s="280"/>
      <c r="BE107" s="280"/>
      <c r="BF107" s="280" t="s">
        <v>24</v>
      </c>
      <c r="BG107" s="280"/>
      <c r="BH107" s="280"/>
      <c r="BI107" s="280"/>
      <c r="BJ107" s="455" t="s">
        <v>26</v>
      </c>
      <c r="BK107" s="455"/>
      <c r="BL107" s="455"/>
      <c r="BM107" s="455" t="s">
        <v>22</v>
      </c>
      <c r="BN107" s="455"/>
      <c r="BO107" s="455"/>
      <c r="BP107" s="455" t="s">
        <v>24</v>
      </c>
      <c r="BQ107" s="455"/>
      <c r="BR107" s="807"/>
      <c r="BS107" s="466" t="s">
        <v>26</v>
      </c>
      <c r="BT107" s="466" t="s">
        <v>22</v>
      </c>
      <c r="BU107" s="466" t="s">
        <v>24</v>
      </c>
      <c r="BV107" s="466" t="s">
        <v>306</v>
      </c>
      <c r="BW107" s="802" t="s">
        <v>313</v>
      </c>
      <c r="BX107" s="280"/>
      <c r="BY107" s="280"/>
      <c r="BZ107" s="280"/>
      <c r="CA107" s="280" t="s">
        <v>22</v>
      </c>
      <c r="CB107" s="280"/>
      <c r="CC107" s="280"/>
      <c r="CD107" s="280"/>
      <c r="CE107" s="280" t="s">
        <v>24</v>
      </c>
      <c r="CF107" s="280"/>
      <c r="CG107" s="280"/>
      <c r="CH107" s="803"/>
    </row>
    <row r="108" spans="2:86" ht="18" customHeight="1" x14ac:dyDescent="0.15">
      <c r="B108" s="423" t="s">
        <v>27</v>
      </c>
      <c r="C108" s="423"/>
      <c r="D108" s="719"/>
      <c r="E108" s="277" t="s">
        <v>616</v>
      </c>
      <c r="F108" s="278"/>
      <c r="G108" s="278"/>
      <c r="H108" s="278"/>
      <c r="I108" s="278"/>
      <c r="J108" s="279"/>
      <c r="K108" s="298" t="s">
        <v>28</v>
      </c>
      <c r="L108" s="455"/>
      <c r="M108" s="455"/>
      <c r="N108" s="456" t="s">
        <v>620</v>
      </c>
      <c r="O108" s="456"/>
      <c r="P108" s="456"/>
      <c r="Q108" s="456"/>
      <c r="R108" s="456"/>
      <c r="S108" s="456"/>
      <c r="T108" s="280" t="s">
        <v>260</v>
      </c>
      <c r="U108" s="280"/>
      <c r="V108" s="280"/>
      <c r="W108" s="280"/>
      <c r="X108" s="280"/>
      <c r="Y108" s="271" t="s">
        <v>624</v>
      </c>
      <c r="Z108" s="271"/>
      <c r="AA108" s="271"/>
      <c r="AB108" s="271"/>
      <c r="AC108" s="271"/>
      <c r="AD108" s="271"/>
      <c r="AE108" s="271"/>
      <c r="AF108" s="271"/>
      <c r="AG108" s="253" t="s">
        <v>222</v>
      </c>
      <c r="AH108" s="254"/>
      <c r="AI108" s="254"/>
      <c r="AJ108" s="255"/>
      <c r="AK108" s="711">
        <v>44650</v>
      </c>
      <c r="AL108" s="813"/>
      <c r="AM108" s="813"/>
      <c r="AN108" s="813"/>
      <c r="AO108" s="814"/>
      <c r="AQ108" s="153"/>
      <c r="AU108" s="808"/>
      <c r="AV108" s="810"/>
      <c r="AW108" s="812"/>
      <c r="AX108" s="128" t="s">
        <v>314</v>
      </c>
      <c r="AY108" s="129" t="s">
        <v>315</v>
      </c>
      <c r="AZ108" s="129" t="s">
        <v>316</v>
      </c>
      <c r="BA108" s="130" t="s">
        <v>317</v>
      </c>
      <c r="BB108" s="131" t="s">
        <v>314</v>
      </c>
      <c r="BC108" s="129" t="s">
        <v>315</v>
      </c>
      <c r="BD108" s="129" t="s">
        <v>316</v>
      </c>
      <c r="BE108" s="130" t="s">
        <v>317</v>
      </c>
      <c r="BF108" s="131" t="s">
        <v>314</v>
      </c>
      <c r="BG108" s="129" t="s">
        <v>315</v>
      </c>
      <c r="BH108" s="129" t="s">
        <v>316</v>
      </c>
      <c r="BI108" s="130" t="s">
        <v>317</v>
      </c>
      <c r="BJ108" s="131" t="s">
        <v>314</v>
      </c>
      <c r="BK108" s="129" t="s">
        <v>315</v>
      </c>
      <c r="BL108" s="130" t="s">
        <v>318</v>
      </c>
      <c r="BM108" s="131" t="s">
        <v>314</v>
      </c>
      <c r="BN108" s="129" t="s">
        <v>315</v>
      </c>
      <c r="BO108" s="130" t="s">
        <v>318</v>
      </c>
      <c r="BP108" s="131" t="s">
        <v>314</v>
      </c>
      <c r="BQ108" s="129" t="s">
        <v>315</v>
      </c>
      <c r="BR108" s="132" t="s">
        <v>318</v>
      </c>
      <c r="BS108" s="798"/>
      <c r="BT108" s="798"/>
      <c r="BU108" s="798"/>
      <c r="BV108" s="798"/>
      <c r="BW108" s="128" t="s">
        <v>314</v>
      </c>
      <c r="BX108" s="129" t="s">
        <v>315</v>
      </c>
      <c r="BY108" s="129" t="s">
        <v>316</v>
      </c>
      <c r="BZ108" s="130" t="s">
        <v>317</v>
      </c>
      <c r="CA108" s="131" t="s">
        <v>314</v>
      </c>
      <c r="CB108" s="129" t="s">
        <v>315</v>
      </c>
      <c r="CC108" s="129" t="s">
        <v>316</v>
      </c>
      <c r="CD108" s="130" t="s">
        <v>317</v>
      </c>
      <c r="CE108" s="131" t="s">
        <v>314</v>
      </c>
      <c r="CF108" s="129" t="s">
        <v>315</v>
      </c>
      <c r="CG108" s="129" t="s">
        <v>316</v>
      </c>
      <c r="CH108" s="132" t="s">
        <v>317</v>
      </c>
    </row>
    <row r="109" spans="2:86" ht="18" customHeight="1" x14ac:dyDescent="0.15">
      <c r="B109" s="431" t="s">
        <v>0</v>
      </c>
      <c r="C109" s="431"/>
      <c r="D109" s="717"/>
      <c r="E109" s="281" t="s">
        <v>618</v>
      </c>
      <c r="F109" s="282"/>
      <c r="G109" s="282"/>
      <c r="H109" s="282"/>
      <c r="I109" s="282"/>
      <c r="J109" s="284"/>
      <c r="K109" s="573" t="s">
        <v>1</v>
      </c>
      <c r="L109" s="466"/>
      <c r="M109" s="466"/>
      <c r="N109" s="456" t="s">
        <v>622</v>
      </c>
      <c r="O109" s="456"/>
      <c r="P109" s="456"/>
      <c r="Q109" s="456"/>
      <c r="R109" s="456"/>
      <c r="S109" s="456"/>
      <c r="T109" s="280" t="s">
        <v>261</v>
      </c>
      <c r="U109" s="280"/>
      <c r="V109" s="280"/>
      <c r="W109" s="280"/>
      <c r="X109" s="280"/>
      <c r="Y109" s="271" t="s">
        <v>629</v>
      </c>
      <c r="Z109" s="271"/>
      <c r="AA109" s="271"/>
      <c r="AB109" s="271"/>
      <c r="AC109" s="271"/>
      <c r="AD109" s="271"/>
      <c r="AE109" s="271"/>
      <c r="AF109" s="271"/>
      <c r="AG109" s="698"/>
      <c r="AH109" s="710"/>
      <c r="AI109" s="710"/>
      <c r="AJ109" s="699"/>
      <c r="AK109" s="815"/>
      <c r="AL109" s="816"/>
      <c r="AM109" s="816"/>
      <c r="AN109" s="816"/>
      <c r="AO109" s="817"/>
      <c r="AQ109" s="153" t="s">
        <v>560</v>
      </c>
      <c r="AU109" s="808"/>
      <c r="AV109" s="192">
        <f>N111</f>
        <v>2</v>
      </c>
      <c r="AW109" s="181">
        <f>R111</f>
        <v>10.5</v>
      </c>
      <c r="AX109" s="135">
        <f>+Y136</f>
        <v>0</v>
      </c>
      <c r="AY109" s="135">
        <f>+Z136</f>
        <v>0</v>
      </c>
      <c r="AZ109" s="135">
        <f>+AA136</f>
        <v>0</v>
      </c>
      <c r="BA109" s="135">
        <f t="shared" ref="BA109" si="31">+AB136</f>
        <v>0</v>
      </c>
      <c r="BB109" s="135">
        <f>+AC136</f>
        <v>0</v>
      </c>
      <c r="BC109" s="135">
        <f t="shared" ref="BC109" si="32">+AD136</f>
        <v>0</v>
      </c>
      <c r="BD109" s="135">
        <f t="shared" ref="BD109" si="33">+AE136</f>
        <v>0</v>
      </c>
      <c r="BE109" s="135">
        <f t="shared" ref="BE109" si="34">+AF136</f>
        <v>0</v>
      </c>
      <c r="BF109" s="135">
        <f t="shared" ref="BF109" si="35">+AG136</f>
        <v>0</v>
      </c>
      <c r="BG109" s="135">
        <f t="shared" ref="BG109" si="36">+AH136</f>
        <v>0</v>
      </c>
      <c r="BH109" s="135">
        <f t="shared" ref="BH109" si="37">+AI136</f>
        <v>0</v>
      </c>
      <c r="BI109" s="135">
        <f t="shared" ref="BI109" si="38">+AJ136</f>
        <v>0</v>
      </c>
      <c r="BJ109" s="135">
        <f>+Y139</f>
        <v>0</v>
      </c>
      <c r="BK109" s="135">
        <f t="shared" ref="BK109" si="39">+Z139</f>
        <v>0</v>
      </c>
      <c r="BL109" s="135">
        <f>+AA139</f>
        <v>0</v>
      </c>
      <c r="BM109" s="135">
        <f>+AC139</f>
        <v>0</v>
      </c>
      <c r="BN109" s="135">
        <f t="shared" ref="BN109" si="40">+AD139</f>
        <v>0</v>
      </c>
      <c r="BO109" s="135">
        <f t="shared" ref="BO109" si="41">+AE139</f>
        <v>0</v>
      </c>
      <c r="BP109" s="135">
        <f>+AG139</f>
        <v>0</v>
      </c>
      <c r="BQ109" s="135">
        <f>+AH139</f>
        <v>0</v>
      </c>
      <c r="BR109" s="135">
        <f>+AI139</f>
        <v>0</v>
      </c>
      <c r="BS109" s="153" t="str">
        <f>+Y140</f>
        <v>Ⅰ</v>
      </c>
      <c r="BT109" s="153" t="str">
        <f>+AC140</f>
        <v>Ⅰ</v>
      </c>
      <c r="BU109" s="153" t="str">
        <f>+AG140</f>
        <v>Ⅰ</v>
      </c>
      <c r="BV109" s="153" t="str">
        <f>+Y141</f>
        <v>Ⅰ</v>
      </c>
      <c r="BW109" s="136" t="str">
        <f>IF(Y136&gt;0,R111,"")</f>
        <v/>
      </c>
      <c r="BX109" s="137" t="str">
        <f>IF(Z136&gt;0,"",IF(AA136&gt;0,R111,""))</f>
        <v/>
      </c>
      <c r="BY109" s="137" t="str">
        <f>IF(Y136+Z136&gt;0,"",IF(AA136&gt;0,R111,""))</f>
        <v/>
      </c>
      <c r="BZ109" s="137" t="str">
        <f>IF(Y136+Z136+AA136&gt;0,"",IF(AB136&gt;0,R111,""))</f>
        <v/>
      </c>
      <c r="CA109" s="138">
        <f t="shared" ref="CA109" si="42">+AC135</f>
        <v>0</v>
      </c>
      <c r="CB109" s="138">
        <f t="shared" ref="CB109" si="43">+AD135</f>
        <v>0</v>
      </c>
      <c r="CC109" s="138">
        <f t="shared" ref="CC109" si="44">+AE135</f>
        <v>0</v>
      </c>
      <c r="CD109" s="138">
        <f t="shared" ref="CD109" si="45">+AF135</f>
        <v>0</v>
      </c>
      <c r="CE109" s="138">
        <f t="shared" ref="CE109" si="46">+AG135</f>
        <v>0</v>
      </c>
      <c r="CF109" s="138">
        <f t="shared" ref="CF109" si="47">+AH135</f>
        <v>0</v>
      </c>
      <c r="CG109" s="138">
        <f t="shared" ref="CG109" si="48">+AI135</f>
        <v>0</v>
      </c>
      <c r="CH109" s="138">
        <f t="shared" ref="CH109" si="49">+AJ135</f>
        <v>0</v>
      </c>
    </row>
    <row r="110" spans="2:86" ht="12" customHeight="1" x14ac:dyDescent="0.15">
      <c r="B110" s="763" t="s">
        <v>221</v>
      </c>
      <c r="C110" s="764"/>
      <c r="D110" s="765"/>
      <c r="E110" s="766"/>
      <c r="F110" s="766"/>
      <c r="G110" s="766"/>
      <c r="H110" s="766"/>
      <c r="I110" s="766"/>
      <c r="J110" s="767"/>
      <c r="K110" s="772" t="s">
        <v>458</v>
      </c>
      <c r="L110" s="773"/>
      <c r="M110" s="773"/>
      <c r="N110" s="773"/>
      <c r="O110" s="773"/>
      <c r="P110" s="773"/>
      <c r="Q110" s="773"/>
      <c r="R110" s="773"/>
      <c r="S110" s="773"/>
      <c r="T110" s="773"/>
      <c r="U110" s="773"/>
      <c r="V110" s="773"/>
      <c r="W110" s="773"/>
      <c r="X110" s="773"/>
      <c r="Y110" s="773"/>
      <c r="Z110" s="773"/>
      <c r="AA110" s="773"/>
      <c r="AB110" s="773"/>
      <c r="AC110" s="773"/>
      <c r="AD110" s="773"/>
      <c r="AE110" s="773"/>
      <c r="AF110" s="773"/>
      <c r="AG110" s="773"/>
      <c r="AH110" s="773"/>
      <c r="AI110" s="773"/>
      <c r="AJ110" s="773"/>
      <c r="AK110" s="773"/>
      <c r="AL110" s="773"/>
      <c r="AM110" s="773"/>
      <c r="AN110" s="773"/>
      <c r="AO110" s="774"/>
      <c r="AP110" s="2"/>
    </row>
    <row r="111" spans="2:86" ht="12" customHeight="1" x14ac:dyDescent="0.15">
      <c r="B111" s="473"/>
      <c r="C111" s="768"/>
      <c r="D111" s="766"/>
      <c r="E111" s="766"/>
      <c r="F111" s="766"/>
      <c r="G111" s="766"/>
      <c r="H111" s="766"/>
      <c r="I111" s="766"/>
      <c r="J111" s="767"/>
      <c r="K111" s="751" t="s">
        <v>220</v>
      </c>
      <c r="L111" s="752"/>
      <c r="M111" s="753"/>
      <c r="N111" s="775">
        <v>2</v>
      </c>
      <c r="O111" s="776"/>
      <c r="P111" s="751" t="s">
        <v>459</v>
      </c>
      <c r="Q111" s="753"/>
      <c r="R111" s="777">
        <v>10.5</v>
      </c>
      <c r="S111" s="778"/>
      <c r="T111" s="779"/>
      <c r="U111" s="780" t="s">
        <v>460</v>
      </c>
      <c r="V111" s="781"/>
      <c r="W111" s="780" t="s">
        <v>461</v>
      </c>
      <c r="X111" s="781"/>
      <c r="Y111" s="753" t="s">
        <v>219</v>
      </c>
      <c r="Z111" s="724"/>
      <c r="AA111" s="724"/>
      <c r="AB111" s="724"/>
      <c r="AC111" s="780" t="s">
        <v>462</v>
      </c>
      <c r="AD111" s="786"/>
      <c r="AE111" s="786"/>
      <c r="AF111" s="786"/>
      <c r="AG111" s="786"/>
      <c r="AH111" s="786"/>
      <c r="AI111" s="786"/>
      <c r="AJ111" s="781"/>
      <c r="AK111" s="780" t="s">
        <v>463</v>
      </c>
      <c r="AL111" s="786"/>
      <c r="AM111" s="786"/>
      <c r="AN111" s="788"/>
      <c r="AO111" s="789"/>
      <c r="AP111" s="2"/>
      <c r="AW111" s="169"/>
    </row>
    <row r="112" spans="2:86" ht="12" customHeight="1" x14ac:dyDescent="0.15">
      <c r="B112" s="473"/>
      <c r="C112" s="768"/>
      <c r="D112" s="766"/>
      <c r="E112" s="766"/>
      <c r="F112" s="766"/>
      <c r="G112" s="766"/>
      <c r="H112" s="766"/>
      <c r="I112" s="766"/>
      <c r="J112" s="767"/>
      <c r="K112" s="724" t="s">
        <v>464</v>
      </c>
      <c r="L112" s="724" t="s">
        <v>200</v>
      </c>
      <c r="M112" s="724"/>
      <c r="N112" s="724" t="s">
        <v>199</v>
      </c>
      <c r="O112" s="724"/>
      <c r="P112" s="724" t="s">
        <v>465</v>
      </c>
      <c r="Q112" s="724"/>
      <c r="R112" s="724" t="s">
        <v>6</v>
      </c>
      <c r="S112" s="724"/>
      <c r="T112" s="724"/>
      <c r="U112" s="782"/>
      <c r="V112" s="783"/>
      <c r="W112" s="782"/>
      <c r="X112" s="783"/>
      <c r="Y112" s="753"/>
      <c r="Z112" s="724"/>
      <c r="AA112" s="724"/>
      <c r="AB112" s="724"/>
      <c r="AC112" s="784"/>
      <c r="AD112" s="787"/>
      <c r="AE112" s="787"/>
      <c r="AF112" s="787"/>
      <c r="AG112" s="787"/>
      <c r="AH112" s="787"/>
      <c r="AI112" s="787"/>
      <c r="AJ112" s="785"/>
      <c r="AK112" s="782"/>
      <c r="AL112" s="790"/>
      <c r="AM112" s="790"/>
      <c r="AN112" s="791"/>
      <c r="AO112" s="792"/>
      <c r="AP112" s="2"/>
    </row>
    <row r="113" spans="2:43" ht="12" customHeight="1" x14ac:dyDescent="0.15">
      <c r="B113" s="473"/>
      <c r="C113" s="768"/>
      <c r="D113" s="766"/>
      <c r="E113" s="766"/>
      <c r="F113" s="766"/>
      <c r="G113" s="766"/>
      <c r="H113" s="766"/>
      <c r="I113" s="766"/>
      <c r="J113" s="767"/>
      <c r="K113" s="724"/>
      <c r="L113" s="724"/>
      <c r="M113" s="724"/>
      <c r="N113" s="724"/>
      <c r="O113" s="724"/>
      <c r="P113" s="724"/>
      <c r="Q113" s="724"/>
      <c r="R113" s="724"/>
      <c r="S113" s="724"/>
      <c r="T113" s="724"/>
      <c r="U113" s="782"/>
      <c r="V113" s="783"/>
      <c r="W113" s="782"/>
      <c r="X113" s="783"/>
      <c r="Y113" s="753" t="s">
        <v>466</v>
      </c>
      <c r="Z113" s="724"/>
      <c r="AA113" s="724"/>
      <c r="AB113" s="724"/>
      <c r="AC113" s="724" t="s">
        <v>467</v>
      </c>
      <c r="AD113" s="724"/>
      <c r="AE113" s="724"/>
      <c r="AF113" s="724"/>
      <c r="AG113" s="724" t="s">
        <v>468</v>
      </c>
      <c r="AH113" s="724"/>
      <c r="AI113" s="724"/>
      <c r="AJ113" s="724"/>
      <c r="AK113" s="782"/>
      <c r="AL113" s="790"/>
      <c r="AM113" s="790"/>
      <c r="AN113" s="791"/>
      <c r="AO113" s="792"/>
      <c r="AP113" s="2"/>
    </row>
    <row r="114" spans="2:43" ht="12" customHeight="1" x14ac:dyDescent="0.15">
      <c r="B114" s="473"/>
      <c r="C114" s="768"/>
      <c r="D114" s="766"/>
      <c r="E114" s="766"/>
      <c r="F114" s="766"/>
      <c r="G114" s="766"/>
      <c r="H114" s="766"/>
      <c r="I114" s="766"/>
      <c r="J114" s="767"/>
      <c r="K114" s="724"/>
      <c r="L114" s="724"/>
      <c r="M114" s="724"/>
      <c r="N114" s="724"/>
      <c r="O114" s="724"/>
      <c r="P114" s="724"/>
      <c r="Q114" s="724"/>
      <c r="R114" s="724"/>
      <c r="S114" s="724"/>
      <c r="T114" s="724"/>
      <c r="U114" s="784"/>
      <c r="V114" s="785"/>
      <c r="W114" s="784"/>
      <c r="X114" s="785"/>
      <c r="Y114" s="156" t="s">
        <v>32</v>
      </c>
      <c r="Z114" s="154" t="s">
        <v>33</v>
      </c>
      <c r="AA114" s="154" t="s">
        <v>471</v>
      </c>
      <c r="AB114" s="154" t="s">
        <v>472</v>
      </c>
      <c r="AC114" s="154" t="s">
        <v>32</v>
      </c>
      <c r="AD114" s="154" t="s">
        <v>33</v>
      </c>
      <c r="AE114" s="154" t="s">
        <v>471</v>
      </c>
      <c r="AF114" s="154" t="s">
        <v>472</v>
      </c>
      <c r="AG114" s="154" t="s">
        <v>32</v>
      </c>
      <c r="AH114" s="154" t="s">
        <v>33</v>
      </c>
      <c r="AI114" s="154" t="s">
        <v>471</v>
      </c>
      <c r="AJ114" s="154" t="s">
        <v>472</v>
      </c>
      <c r="AK114" s="784"/>
      <c r="AL114" s="787"/>
      <c r="AM114" s="787"/>
      <c r="AN114" s="793"/>
      <c r="AO114" s="794"/>
      <c r="AP114" s="2"/>
    </row>
    <row r="115" spans="2:43" ht="12" customHeight="1" x14ac:dyDescent="0.15">
      <c r="B115" s="473"/>
      <c r="C115" s="768"/>
      <c r="D115" s="766"/>
      <c r="E115" s="766"/>
      <c r="F115" s="766"/>
      <c r="G115" s="766"/>
      <c r="H115" s="766"/>
      <c r="I115" s="766"/>
      <c r="J115" s="767"/>
      <c r="K115" s="234"/>
      <c r="L115" s="743"/>
      <c r="M115" s="744"/>
      <c r="N115" s="743"/>
      <c r="O115" s="744"/>
      <c r="P115" s="743"/>
      <c r="Q115" s="744"/>
      <c r="R115" s="745"/>
      <c r="S115" s="745"/>
      <c r="T115" s="745"/>
      <c r="U115" s="743"/>
      <c r="V115" s="744"/>
      <c r="W115" s="743"/>
      <c r="X115" s="746"/>
      <c r="Y115" s="235"/>
      <c r="Z115" s="235"/>
      <c r="AA115" s="235"/>
      <c r="AB115" s="235"/>
      <c r="AC115" s="236"/>
      <c r="AD115" s="236"/>
      <c r="AE115" s="236"/>
      <c r="AF115" s="236"/>
      <c r="AG115" s="236"/>
      <c r="AH115" s="236"/>
      <c r="AI115" s="236"/>
      <c r="AJ115" s="236"/>
      <c r="AK115" s="747"/>
      <c r="AL115" s="748"/>
      <c r="AM115" s="748"/>
      <c r="AN115" s="749"/>
      <c r="AO115" s="750"/>
      <c r="AP115" s="2"/>
      <c r="AQ115" s="170">
        <f>IF(P115="外力",1,IF(P115="材質劣化",2,IF(P115="漏水",3,4)))</f>
        <v>4</v>
      </c>
    </row>
    <row r="116" spans="2:43" ht="12" customHeight="1" x14ac:dyDescent="0.15">
      <c r="B116" s="473"/>
      <c r="C116" s="768"/>
      <c r="D116" s="766"/>
      <c r="E116" s="766"/>
      <c r="F116" s="766"/>
      <c r="G116" s="766"/>
      <c r="H116" s="766"/>
      <c r="I116" s="766"/>
      <c r="J116" s="767"/>
      <c r="K116" s="234"/>
      <c r="L116" s="743"/>
      <c r="M116" s="744"/>
      <c r="N116" s="743"/>
      <c r="O116" s="744"/>
      <c r="P116" s="743"/>
      <c r="Q116" s="744"/>
      <c r="R116" s="745"/>
      <c r="S116" s="745"/>
      <c r="T116" s="745"/>
      <c r="U116" s="743"/>
      <c r="V116" s="744"/>
      <c r="W116" s="743"/>
      <c r="X116" s="746"/>
      <c r="Y116" s="235"/>
      <c r="Z116" s="235"/>
      <c r="AA116" s="235"/>
      <c r="AB116" s="235"/>
      <c r="AC116" s="236"/>
      <c r="AD116" s="236"/>
      <c r="AE116" s="236"/>
      <c r="AF116" s="236"/>
      <c r="AG116" s="236"/>
      <c r="AH116" s="236"/>
      <c r="AI116" s="236"/>
      <c r="AJ116" s="236"/>
      <c r="AK116" s="747"/>
      <c r="AL116" s="748"/>
      <c r="AM116" s="748"/>
      <c r="AN116" s="749"/>
      <c r="AO116" s="750"/>
      <c r="AP116" s="2"/>
      <c r="AQ116" s="170">
        <f t="shared" ref="AQ116:AQ134" si="50">IF(P116="外力",1,IF(P116="材質劣化",2,IF(P116="漏水",3,4)))</f>
        <v>4</v>
      </c>
    </row>
    <row r="117" spans="2:43" ht="12" customHeight="1" x14ac:dyDescent="0.15">
      <c r="B117" s="473"/>
      <c r="C117" s="768"/>
      <c r="D117" s="766"/>
      <c r="E117" s="766"/>
      <c r="F117" s="766"/>
      <c r="G117" s="766"/>
      <c r="H117" s="766"/>
      <c r="I117" s="766"/>
      <c r="J117" s="767"/>
      <c r="K117" s="234"/>
      <c r="L117" s="743"/>
      <c r="M117" s="744"/>
      <c r="N117" s="743"/>
      <c r="O117" s="744"/>
      <c r="P117" s="743"/>
      <c r="Q117" s="744"/>
      <c r="R117" s="745"/>
      <c r="S117" s="745"/>
      <c r="T117" s="745"/>
      <c r="U117" s="743"/>
      <c r="V117" s="744"/>
      <c r="W117" s="743"/>
      <c r="X117" s="746"/>
      <c r="Y117" s="235"/>
      <c r="Z117" s="235"/>
      <c r="AA117" s="235"/>
      <c r="AB117" s="235"/>
      <c r="AC117" s="236"/>
      <c r="AD117" s="236"/>
      <c r="AE117" s="236"/>
      <c r="AF117" s="236"/>
      <c r="AG117" s="236"/>
      <c r="AH117" s="236"/>
      <c r="AI117" s="236"/>
      <c r="AJ117" s="236"/>
      <c r="AK117" s="747"/>
      <c r="AL117" s="748"/>
      <c r="AM117" s="748"/>
      <c r="AN117" s="749"/>
      <c r="AO117" s="750"/>
      <c r="AP117" s="2"/>
      <c r="AQ117" s="170">
        <f t="shared" si="50"/>
        <v>4</v>
      </c>
    </row>
    <row r="118" spans="2:43" ht="12" customHeight="1" x14ac:dyDescent="0.15">
      <c r="B118" s="473"/>
      <c r="C118" s="768"/>
      <c r="D118" s="766"/>
      <c r="E118" s="766"/>
      <c r="F118" s="766"/>
      <c r="G118" s="766"/>
      <c r="H118" s="766"/>
      <c r="I118" s="766"/>
      <c r="J118" s="767"/>
      <c r="K118" s="234"/>
      <c r="L118" s="743"/>
      <c r="M118" s="744"/>
      <c r="N118" s="743"/>
      <c r="O118" s="744"/>
      <c r="P118" s="743"/>
      <c r="Q118" s="744"/>
      <c r="R118" s="745"/>
      <c r="S118" s="745"/>
      <c r="T118" s="745"/>
      <c r="U118" s="743"/>
      <c r="V118" s="744"/>
      <c r="W118" s="743"/>
      <c r="X118" s="746"/>
      <c r="Y118" s="235"/>
      <c r="Z118" s="235"/>
      <c r="AA118" s="235"/>
      <c r="AB118" s="235"/>
      <c r="AC118" s="236"/>
      <c r="AD118" s="236"/>
      <c r="AE118" s="236"/>
      <c r="AF118" s="236"/>
      <c r="AG118" s="236"/>
      <c r="AH118" s="236"/>
      <c r="AI118" s="236"/>
      <c r="AJ118" s="236"/>
      <c r="AK118" s="747"/>
      <c r="AL118" s="748"/>
      <c r="AM118" s="748"/>
      <c r="AN118" s="749"/>
      <c r="AO118" s="750"/>
      <c r="AP118" s="2"/>
      <c r="AQ118" s="170">
        <f t="shared" si="50"/>
        <v>4</v>
      </c>
    </row>
    <row r="119" spans="2:43" ht="12" customHeight="1" x14ac:dyDescent="0.15">
      <c r="B119" s="473"/>
      <c r="C119" s="768"/>
      <c r="D119" s="766"/>
      <c r="E119" s="766"/>
      <c r="F119" s="766"/>
      <c r="G119" s="766"/>
      <c r="H119" s="766"/>
      <c r="I119" s="766"/>
      <c r="J119" s="767"/>
      <c r="K119" s="234"/>
      <c r="L119" s="743"/>
      <c r="M119" s="744"/>
      <c r="N119" s="743"/>
      <c r="O119" s="744"/>
      <c r="P119" s="743"/>
      <c r="Q119" s="744"/>
      <c r="R119" s="745"/>
      <c r="S119" s="745"/>
      <c r="T119" s="745"/>
      <c r="U119" s="743"/>
      <c r="V119" s="744"/>
      <c r="W119" s="743"/>
      <c r="X119" s="746"/>
      <c r="Y119" s="235"/>
      <c r="Z119" s="235"/>
      <c r="AA119" s="235"/>
      <c r="AB119" s="235"/>
      <c r="AC119" s="236"/>
      <c r="AD119" s="236"/>
      <c r="AE119" s="236"/>
      <c r="AF119" s="236"/>
      <c r="AG119" s="236"/>
      <c r="AH119" s="236"/>
      <c r="AI119" s="236"/>
      <c r="AJ119" s="236"/>
      <c r="AK119" s="747"/>
      <c r="AL119" s="748"/>
      <c r="AM119" s="748"/>
      <c r="AN119" s="749"/>
      <c r="AO119" s="750"/>
      <c r="AP119" s="2"/>
      <c r="AQ119" s="170">
        <f t="shared" si="50"/>
        <v>4</v>
      </c>
    </row>
    <row r="120" spans="2:43" ht="12" customHeight="1" x14ac:dyDescent="0.15">
      <c r="B120" s="473"/>
      <c r="C120" s="768"/>
      <c r="D120" s="766"/>
      <c r="E120" s="766"/>
      <c r="F120" s="766"/>
      <c r="G120" s="766"/>
      <c r="H120" s="766"/>
      <c r="I120" s="766"/>
      <c r="J120" s="767"/>
      <c r="K120" s="234"/>
      <c r="L120" s="743"/>
      <c r="M120" s="744"/>
      <c r="N120" s="743"/>
      <c r="O120" s="744"/>
      <c r="P120" s="743"/>
      <c r="Q120" s="744"/>
      <c r="R120" s="745"/>
      <c r="S120" s="745"/>
      <c r="T120" s="745"/>
      <c r="U120" s="743"/>
      <c r="V120" s="744"/>
      <c r="W120" s="743"/>
      <c r="X120" s="746"/>
      <c r="Y120" s="235"/>
      <c r="Z120" s="235"/>
      <c r="AA120" s="235"/>
      <c r="AB120" s="235"/>
      <c r="AC120" s="236"/>
      <c r="AD120" s="236"/>
      <c r="AE120" s="236"/>
      <c r="AF120" s="236"/>
      <c r="AG120" s="236"/>
      <c r="AH120" s="236"/>
      <c r="AI120" s="236"/>
      <c r="AJ120" s="236"/>
      <c r="AK120" s="747"/>
      <c r="AL120" s="748"/>
      <c r="AM120" s="748"/>
      <c r="AN120" s="749"/>
      <c r="AO120" s="750"/>
      <c r="AP120" s="2"/>
      <c r="AQ120" s="170">
        <f t="shared" si="50"/>
        <v>4</v>
      </c>
    </row>
    <row r="121" spans="2:43" ht="12" customHeight="1" x14ac:dyDescent="0.15">
      <c r="B121" s="473"/>
      <c r="C121" s="768"/>
      <c r="D121" s="766"/>
      <c r="E121" s="766"/>
      <c r="F121" s="766"/>
      <c r="G121" s="766"/>
      <c r="H121" s="766"/>
      <c r="I121" s="766"/>
      <c r="J121" s="767"/>
      <c r="K121" s="234"/>
      <c r="L121" s="743"/>
      <c r="M121" s="744"/>
      <c r="N121" s="743"/>
      <c r="O121" s="744"/>
      <c r="P121" s="743"/>
      <c r="Q121" s="744"/>
      <c r="R121" s="745"/>
      <c r="S121" s="745"/>
      <c r="T121" s="745"/>
      <c r="U121" s="743"/>
      <c r="V121" s="744"/>
      <c r="W121" s="743"/>
      <c r="X121" s="746"/>
      <c r="Y121" s="235"/>
      <c r="Z121" s="235"/>
      <c r="AA121" s="235"/>
      <c r="AB121" s="235"/>
      <c r="AC121" s="236"/>
      <c r="AD121" s="236"/>
      <c r="AE121" s="236"/>
      <c r="AF121" s="236"/>
      <c r="AG121" s="236"/>
      <c r="AH121" s="236"/>
      <c r="AI121" s="236"/>
      <c r="AJ121" s="236"/>
      <c r="AK121" s="747"/>
      <c r="AL121" s="748"/>
      <c r="AM121" s="748"/>
      <c r="AN121" s="749"/>
      <c r="AO121" s="750"/>
      <c r="AP121" s="2"/>
      <c r="AQ121" s="170">
        <f t="shared" si="50"/>
        <v>4</v>
      </c>
    </row>
    <row r="122" spans="2:43" ht="12" customHeight="1" x14ac:dyDescent="0.15">
      <c r="B122" s="473"/>
      <c r="C122" s="768"/>
      <c r="D122" s="766"/>
      <c r="E122" s="766"/>
      <c r="F122" s="766"/>
      <c r="G122" s="766"/>
      <c r="H122" s="766"/>
      <c r="I122" s="766"/>
      <c r="J122" s="767"/>
      <c r="K122" s="234"/>
      <c r="L122" s="743"/>
      <c r="M122" s="744"/>
      <c r="N122" s="743"/>
      <c r="O122" s="744"/>
      <c r="P122" s="743"/>
      <c r="Q122" s="744"/>
      <c r="R122" s="745"/>
      <c r="S122" s="745"/>
      <c r="T122" s="745"/>
      <c r="U122" s="743"/>
      <c r="V122" s="744"/>
      <c r="W122" s="743"/>
      <c r="X122" s="746"/>
      <c r="Y122" s="235"/>
      <c r="Z122" s="235"/>
      <c r="AA122" s="235"/>
      <c r="AB122" s="235"/>
      <c r="AC122" s="236"/>
      <c r="AD122" s="236"/>
      <c r="AE122" s="236"/>
      <c r="AF122" s="236"/>
      <c r="AG122" s="236"/>
      <c r="AH122" s="236"/>
      <c r="AI122" s="236"/>
      <c r="AJ122" s="236"/>
      <c r="AK122" s="747"/>
      <c r="AL122" s="748"/>
      <c r="AM122" s="748"/>
      <c r="AN122" s="749"/>
      <c r="AO122" s="750"/>
      <c r="AP122" s="2"/>
      <c r="AQ122" s="170">
        <f t="shared" si="50"/>
        <v>4</v>
      </c>
    </row>
    <row r="123" spans="2:43" ht="12" customHeight="1" x14ac:dyDescent="0.15">
      <c r="B123" s="473"/>
      <c r="C123" s="768"/>
      <c r="D123" s="766"/>
      <c r="E123" s="766"/>
      <c r="F123" s="766"/>
      <c r="G123" s="766"/>
      <c r="H123" s="766"/>
      <c r="I123" s="766"/>
      <c r="J123" s="767"/>
      <c r="K123" s="234"/>
      <c r="L123" s="743"/>
      <c r="M123" s="744"/>
      <c r="N123" s="743"/>
      <c r="O123" s="744"/>
      <c r="P123" s="743"/>
      <c r="Q123" s="744"/>
      <c r="R123" s="745"/>
      <c r="S123" s="745"/>
      <c r="T123" s="745"/>
      <c r="U123" s="743"/>
      <c r="V123" s="744"/>
      <c r="W123" s="743"/>
      <c r="X123" s="746"/>
      <c r="Y123" s="235"/>
      <c r="Z123" s="235"/>
      <c r="AA123" s="235"/>
      <c r="AB123" s="235"/>
      <c r="AC123" s="236"/>
      <c r="AD123" s="236"/>
      <c r="AE123" s="236"/>
      <c r="AF123" s="236"/>
      <c r="AG123" s="236"/>
      <c r="AH123" s="236"/>
      <c r="AI123" s="236"/>
      <c r="AJ123" s="236"/>
      <c r="AK123" s="747"/>
      <c r="AL123" s="748"/>
      <c r="AM123" s="748"/>
      <c r="AN123" s="749"/>
      <c r="AO123" s="750"/>
      <c r="AP123" s="2"/>
      <c r="AQ123" s="170">
        <f t="shared" si="50"/>
        <v>4</v>
      </c>
    </row>
    <row r="124" spans="2:43" ht="12" customHeight="1" x14ac:dyDescent="0.15">
      <c r="B124" s="473"/>
      <c r="C124" s="768"/>
      <c r="D124" s="766"/>
      <c r="E124" s="766"/>
      <c r="F124" s="766"/>
      <c r="G124" s="766"/>
      <c r="H124" s="766"/>
      <c r="I124" s="766"/>
      <c r="J124" s="767"/>
      <c r="K124" s="234"/>
      <c r="L124" s="743"/>
      <c r="M124" s="744"/>
      <c r="N124" s="743"/>
      <c r="O124" s="744"/>
      <c r="P124" s="743"/>
      <c r="Q124" s="744"/>
      <c r="R124" s="745"/>
      <c r="S124" s="745"/>
      <c r="T124" s="745"/>
      <c r="U124" s="743"/>
      <c r="V124" s="744"/>
      <c r="W124" s="743"/>
      <c r="X124" s="746"/>
      <c r="Y124" s="235"/>
      <c r="Z124" s="235"/>
      <c r="AA124" s="235"/>
      <c r="AB124" s="235"/>
      <c r="AC124" s="236"/>
      <c r="AD124" s="236"/>
      <c r="AE124" s="236"/>
      <c r="AF124" s="236"/>
      <c r="AG124" s="236"/>
      <c r="AH124" s="236"/>
      <c r="AI124" s="236"/>
      <c r="AJ124" s="236"/>
      <c r="AK124" s="747"/>
      <c r="AL124" s="748"/>
      <c r="AM124" s="748"/>
      <c r="AN124" s="749"/>
      <c r="AO124" s="750"/>
      <c r="AP124" s="2"/>
      <c r="AQ124" s="170">
        <f t="shared" si="50"/>
        <v>4</v>
      </c>
    </row>
    <row r="125" spans="2:43" ht="12" customHeight="1" x14ac:dyDescent="0.15">
      <c r="B125" s="473"/>
      <c r="C125" s="768"/>
      <c r="D125" s="766"/>
      <c r="E125" s="766"/>
      <c r="F125" s="766"/>
      <c r="G125" s="766"/>
      <c r="H125" s="766"/>
      <c r="I125" s="766"/>
      <c r="J125" s="767"/>
      <c r="K125" s="234"/>
      <c r="L125" s="743"/>
      <c r="M125" s="744"/>
      <c r="N125" s="743"/>
      <c r="O125" s="744"/>
      <c r="P125" s="743"/>
      <c r="Q125" s="744"/>
      <c r="R125" s="745"/>
      <c r="S125" s="745"/>
      <c r="T125" s="745"/>
      <c r="U125" s="743"/>
      <c r="V125" s="744"/>
      <c r="W125" s="743"/>
      <c r="X125" s="746"/>
      <c r="Y125" s="235"/>
      <c r="Z125" s="235"/>
      <c r="AA125" s="235"/>
      <c r="AB125" s="235"/>
      <c r="AC125" s="236"/>
      <c r="AD125" s="236"/>
      <c r="AE125" s="236"/>
      <c r="AF125" s="236"/>
      <c r="AG125" s="236"/>
      <c r="AH125" s="236"/>
      <c r="AI125" s="236"/>
      <c r="AJ125" s="236"/>
      <c r="AK125" s="747"/>
      <c r="AL125" s="748"/>
      <c r="AM125" s="748"/>
      <c r="AN125" s="749"/>
      <c r="AO125" s="750"/>
      <c r="AP125" s="2"/>
      <c r="AQ125" s="170">
        <f t="shared" si="50"/>
        <v>4</v>
      </c>
    </row>
    <row r="126" spans="2:43" ht="12" customHeight="1" x14ac:dyDescent="0.15">
      <c r="B126" s="473"/>
      <c r="C126" s="768"/>
      <c r="D126" s="766"/>
      <c r="E126" s="766"/>
      <c r="F126" s="766"/>
      <c r="G126" s="766"/>
      <c r="H126" s="766"/>
      <c r="I126" s="766"/>
      <c r="J126" s="767"/>
      <c r="K126" s="234"/>
      <c r="L126" s="743"/>
      <c r="M126" s="744"/>
      <c r="N126" s="743"/>
      <c r="O126" s="744"/>
      <c r="P126" s="743"/>
      <c r="Q126" s="744"/>
      <c r="R126" s="745"/>
      <c r="S126" s="745"/>
      <c r="T126" s="745"/>
      <c r="U126" s="743"/>
      <c r="V126" s="744"/>
      <c r="W126" s="743"/>
      <c r="X126" s="746"/>
      <c r="Y126" s="235"/>
      <c r="Z126" s="235"/>
      <c r="AA126" s="235"/>
      <c r="AB126" s="235"/>
      <c r="AC126" s="236"/>
      <c r="AD126" s="236"/>
      <c r="AE126" s="236"/>
      <c r="AF126" s="236"/>
      <c r="AG126" s="236"/>
      <c r="AH126" s="236"/>
      <c r="AI126" s="236"/>
      <c r="AJ126" s="236"/>
      <c r="AK126" s="747"/>
      <c r="AL126" s="748"/>
      <c r="AM126" s="748"/>
      <c r="AN126" s="749"/>
      <c r="AO126" s="750"/>
      <c r="AP126" s="2"/>
      <c r="AQ126" s="170">
        <f t="shared" si="50"/>
        <v>4</v>
      </c>
    </row>
    <row r="127" spans="2:43" ht="12" customHeight="1" x14ac:dyDescent="0.15">
      <c r="B127" s="473"/>
      <c r="C127" s="768"/>
      <c r="D127" s="766"/>
      <c r="E127" s="766"/>
      <c r="F127" s="766"/>
      <c r="G127" s="766"/>
      <c r="H127" s="766"/>
      <c r="I127" s="766"/>
      <c r="J127" s="767"/>
      <c r="K127" s="234"/>
      <c r="L127" s="743"/>
      <c r="M127" s="744"/>
      <c r="N127" s="743"/>
      <c r="O127" s="744"/>
      <c r="P127" s="743"/>
      <c r="Q127" s="744"/>
      <c r="R127" s="745"/>
      <c r="S127" s="745"/>
      <c r="T127" s="745"/>
      <c r="U127" s="743"/>
      <c r="V127" s="744"/>
      <c r="W127" s="743"/>
      <c r="X127" s="746"/>
      <c r="Y127" s="235"/>
      <c r="Z127" s="235"/>
      <c r="AA127" s="235"/>
      <c r="AB127" s="235"/>
      <c r="AC127" s="236"/>
      <c r="AD127" s="236"/>
      <c r="AE127" s="236"/>
      <c r="AF127" s="236"/>
      <c r="AG127" s="236"/>
      <c r="AH127" s="236"/>
      <c r="AI127" s="236"/>
      <c r="AJ127" s="236"/>
      <c r="AK127" s="747"/>
      <c r="AL127" s="748"/>
      <c r="AM127" s="748"/>
      <c r="AN127" s="749"/>
      <c r="AO127" s="750"/>
      <c r="AP127" s="2"/>
      <c r="AQ127" s="170">
        <f t="shared" si="50"/>
        <v>4</v>
      </c>
    </row>
    <row r="128" spans="2:43" ht="12" customHeight="1" x14ac:dyDescent="0.15">
      <c r="B128" s="473"/>
      <c r="C128" s="768"/>
      <c r="D128" s="766"/>
      <c r="E128" s="766"/>
      <c r="F128" s="766"/>
      <c r="G128" s="766"/>
      <c r="H128" s="766"/>
      <c r="I128" s="766"/>
      <c r="J128" s="767"/>
      <c r="K128" s="234"/>
      <c r="L128" s="743"/>
      <c r="M128" s="744"/>
      <c r="N128" s="743"/>
      <c r="O128" s="744"/>
      <c r="P128" s="743"/>
      <c r="Q128" s="744"/>
      <c r="R128" s="745"/>
      <c r="S128" s="745"/>
      <c r="T128" s="745"/>
      <c r="U128" s="743"/>
      <c r="V128" s="744"/>
      <c r="W128" s="743"/>
      <c r="X128" s="746"/>
      <c r="Y128" s="235"/>
      <c r="Z128" s="235"/>
      <c r="AA128" s="235"/>
      <c r="AB128" s="235"/>
      <c r="AC128" s="236"/>
      <c r="AD128" s="236"/>
      <c r="AE128" s="236"/>
      <c r="AF128" s="236"/>
      <c r="AG128" s="236"/>
      <c r="AH128" s="236"/>
      <c r="AI128" s="236"/>
      <c r="AJ128" s="236"/>
      <c r="AK128" s="747"/>
      <c r="AL128" s="748"/>
      <c r="AM128" s="748"/>
      <c r="AN128" s="749"/>
      <c r="AO128" s="750"/>
      <c r="AP128" s="2"/>
      <c r="AQ128" s="170">
        <f t="shared" si="50"/>
        <v>4</v>
      </c>
    </row>
    <row r="129" spans="2:46" ht="12" customHeight="1" x14ac:dyDescent="0.15">
      <c r="B129" s="473"/>
      <c r="C129" s="768"/>
      <c r="D129" s="766"/>
      <c r="E129" s="766"/>
      <c r="F129" s="766"/>
      <c r="G129" s="766"/>
      <c r="H129" s="766"/>
      <c r="I129" s="766"/>
      <c r="J129" s="767"/>
      <c r="K129" s="234"/>
      <c r="L129" s="743"/>
      <c r="M129" s="744"/>
      <c r="N129" s="743"/>
      <c r="O129" s="744"/>
      <c r="P129" s="743"/>
      <c r="Q129" s="744"/>
      <c r="R129" s="745"/>
      <c r="S129" s="745"/>
      <c r="T129" s="745"/>
      <c r="U129" s="743"/>
      <c r="V129" s="744"/>
      <c r="W129" s="743"/>
      <c r="X129" s="746"/>
      <c r="Y129" s="235"/>
      <c r="Z129" s="235"/>
      <c r="AA129" s="235"/>
      <c r="AB129" s="235"/>
      <c r="AC129" s="236"/>
      <c r="AD129" s="236"/>
      <c r="AE129" s="236"/>
      <c r="AF129" s="236"/>
      <c r="AG129" s="236"/>
      <c r="AH129" s="236"/>
      <c r="AI129" s="236"/>
      <c r="AJ129" s="236"/>
      <c r="AK129" s="747"/>
      <c r="AL129" s="748"/>
      <c r="AM129" s="748"/>
      <c r="AN129" s="749"/>
      <c r="AO129" s="750"/>
      <c r="AP129" s="2"/>
      <c r="AQ129" s="170">
        <f t="shared" si="50"/>
        <v>4</v>
      </c>
    </row>
    <row r="130" spans="2:46" ht="12" customHeight="1" x14ac:dyDescent="0.15">
      <c r="B130" s="473"/>
      <c r="C130" s="768"/>
      <c r="D130" s="766"/>
      <c r="E130" s="766"/>
      <c r="F130" s="766"/>
      <c r="G130" s="766"/>
      <c r="H130" s="766"/>
      <c r="I130" s="766"/>
      <c r="J130" s="767"/>
      <c r="K130" s="234"/>
      <c r="L130" s="743"/>
      <c r="M130" s="744"/>
      <c r="N130" s="743"/>
      <c r="O130" s="744"/>
      <c r="P130" s="743"/>
      <c r="Q130" s="744"/>
      <c r="R130" s="745"/>
      <c r="S130" s="745"/>
      <c r="T130" s="745"/>
      <c r="U130" s="743"/>
      <c r="V130" s="744"/>
      <c r="W130" s="743"/>
      <c r="X130" s="746"/>
      <c r="Y130" s="235"/>
      <c r="Z130" s="235"/>
      <c r="AA130" s="235"/>
      <c r="AB130" s="235"/>
      <c r="AC130" s="236"/>
      <c r="AD130" s="236"/>
      <c r="AE130" s="236"/>
      <c r="AF130" s="236"/>
      <c r="AG130" s="236"/>
      <c r="AH130" s="236"/>
      <c r="AI130" s="236"/>
      <c r="AJ130" s="236"/>
      <c r="AK130" s="747"/>
      <c r="AL130" s="748"/>
      <c r="AM130" s="748"/>
      <c r="AN130" s="749"/>
      <c r="AO130" s="750"/>
      <c r="AP130" s="2"/>
      <c r="AQ130" s="170">
        <f t="shared" si="50"/>
        <v>4</v>
      </c>
    </row>
    <row r="131" spans="2:46" ht="12" customHeight="1" x14ac:dyDescent="0.15">
      <c r="B131" s="473"/>
      <c r="C131" s="768"/>
      <c r="D131" s="766"/>
      <c r="E131" s="766"/>
      <c r="F131" s="766"/>
      <c r="G131" s="766"/>
      <c r="H131" s="766"/>
      <c r="I131" s="766"/>
      <c r="J131" s="767"/>
      <c r="K131" s="234"/>
      <c r="L131" s="743"/>
      <c r="M131" s="744"/>
      <c r="N131" s="743"/>
      <c r="O131" s="744"/>
      <c r="P131" s="743"/>
      <c r="Q131" s="744"/>
      <c r="R131" s="745"/>
      <c r="S131" s="745"/>
      <c r="T131" s="745"/>
      <c r="U131" s="743"/>
      <c r="V131" s="744"/>
      <c r="W131" s="743"/>
      <c r="X131" s="746"/>
      <c r="Y131" s="235"/>
      <c r="Z131" s="235"/>
      <c r="AA131" s="235"/>
      <c r="AB131" s="235"/>
      <c r="AC131" s="236"/>
      <c r="AD131" s="236"/>
      <c r="AE131" s="236"/>
      <c r="AF131" s="236"/>
      <c r="AG131" s="236"/>
      <c r="AH131" s="236"/>
      <c r="AI131" s="236"/>
      <c r="AJ131" s="236"/>
      <c r="AK131" s="747"/>
      <c r="AL131" s="748"/>
      <c r="AM131" s="748"/>
      <c r="AN131" s="749"/>
      <c r="AO131" s="750"/>
      <c r="AP131" s="2"/>
      <c r="AQ131" s="170">
        <f t="shared" si="50"/>
        <v>4</v>
      </c>
    </row>
    <row r="132" spans="2:46" ht="12" customHeight="1" x14ac:dyDescent="0.15">
      <c r="B132" s="473"/>
      <c r="C132" s="768"/>
      <c r="D132" s="766"/>
      <c r="E132" s="766"/>
      <c r="F132" s="766"/>
      <c r="G132" s="766"/>
      <c r="H132" s="766"/>
      <c r="I132" s="766"/>
      <c r="J132" s="767"/>
      <c r="K132" s="234"/>
      <c r="L132" s="743"/>
      <c r="M132" s="744"/>
      <c r="N132" s="743"/>
      <c r="O132" s="744"/>
      <c r="P132" s="743"/>
      <c r="Q132" s="744"/>
      <c r="R132" s="745"/>
      <c r="S132" s="745"/>
      <c r="T132" s="745"/>
      <c r="U132" s="743"/>
      <c r="V132" s="744"/>
      <c r="W132" s="743"/>
      <c r="X132" s="746"/>
      <c r="Y132" s="235"/>
      <c r="Z132" s="235"/>
      <c r="AA132" s="235"/>
      <c r="AB132" s="235"/>
      <c r="AC132" s="236"/>
      <c r="AD132" s="236"/>
      <c r="AE132" s="236"/>
      <c r="AF132" s="236"/>
      <c r="AG132" s="236"/>
      <c r="AH132" s="236"/>
      <c r="AI132" s="236"/>
      <c r="AJ132" s="236"/>
      <c r="AK132" s="747"/>
      <c r="AL132" s="748"/>
      <c r="AM132" s="748"/>
      <c r="AN132" s="749"/>
      <c r="AO132" s="750"/>
      <c r="AP132" s="2"/>
      <c r="AQ132" s="170">
        <f t="shared" si="50"/>
        <v>4</v>
      </c>
    </row>
    <row r="133" spans="2:46" ht="12" customHeight="1" x14ac:dyDescent="0.15">
      <c r="B133" s="473"/>
      <c r="C133" s="768"/>
      <c r="D133" s="766"/>
      <c r="E133" s="766"/>
      <c r="F133" s="766"/>
      <c r="G133" s="766"/>
      <c r="H133" s="766"/>
      <c r="I133" s="766"/>
      <c r="J133" s="767"/>
      <c r="K133" s="234"/>
      <c r="L133" s="743"/>
      <c r="M133" s="744"/>
      <c r="N133" s="743"/>
      <c r="O133" s="744"/>
      <c r="P133" s="743"/>
      <c r="Q133" s="744"/>
      <c r="R133" s="745"/>
      <c r="S133" s="745"/>
      <c r="T133" s="745"/>
      <c r="U133" s="743"/>
      <c r="V133" s="744"/>
      <c r="W133" s="743"/>
      <c r="X133" s="746"/>
      <c r="Y133" s="235"/>
      <c r="Z133" s="235"/>
      <c r="AA133" s="235"/>
      <c r="AB133" s="235"/>
      <c r="AC133" s="236"/>
      <c r="AD133" s="236"/>
      <c r="AE133" s="236"/>
      <c r="AF133" s="236"/>
      <c r="AG133" s="236"/>
      <c r="AH133" s="236"/>
      <c r="AI133" s="236"/>
      <c r="AJ133" s="236"/>
      <c r="AK133" s="747"/>
      <c r="AL133" s="748"/>
      <c r="AM133" s="748"/>
      <c r="AN133" s="749"/>
      <c r="AO133" s="750"/>
      <c r="AP133" s="2"/>
      <c r="AQ133" s="170">
        <f t="shared" si="50"/>
        <v>4</v>
      </c>
    </row>
    <row r="134" spans="2:46" ht="12" customHeight="1" x14ac:dyDescent="0.15">
      <c r="B134" s="473"/>
      <c r="C134" s="768"/>
      <c r="D134" s="766"/>
      <c r="E134" s="766"/>
      <c r="F134" s="766"/>
      <c r="G134" s="766"/>
      <c r="H134" s="766"/>
      <c r="I134" s="766"/>
      <c r="J134" s="767"/>
      <c r="K134" s="234"/>
      <c r="L134" s="743"/>
      <c r="M134" s="744"/>
      <c r="N134" s="743"/>
      <c r="O134" s="744"/>
      <c r="P134" s="743"/>
      <c r="Q134" s="744"/>
      <c r="R134" s="745"/>
      <c r="S134" s="745"/>
      <c r="T134" s="745"/>
      <c r="U134" s="743"/>
      <c r="V134" s="744"/>
      <c r="W134" s="743"/>
      <c r="X134" s="746"/>
      <c r="Y134" s="235"/>
      <c r="Z134" s="235"/>
      <c r="AA134" s="235"/>
      <c r="AB134" s="235"/>
      <c r="AC134" s="236"/>
      <c r="AD134" s="236"/>
      <c r="AE134" s="236"/>
      <c r="AF134" s="236"/>
      <c r="AG134" s="236"/>
      <c r="AH134" s="236"/>
      <c r="AI134" s="236"/>
      <c r="AJ134" s="236"/>
      <c r="AK134" s="747"/>
      <c r="AL134" s="748"/>
      <c r="AM134" s="748"/>
      <c r="AN134" s="749"/>
      <c r="AO134" s="750"/>
      <c r="AP134" s="2"/>
      <c r="AQ134" s="170">
        <f t="shared" si="50"/>
        <v>4</v>
      </c>
    </row>
    <row r="135" spans="2:46" ht="12" customHeight="1" x14ac:dyDescent="0.15">
      <c r="B135" s="473"/>
      <c r="C135" s="768"/>
      <c r="D135" s="766"/>
      <c r="E135" s="766"/>
      <c r="F135" s="766"/>
      <c r="G135" s="766"/>
      <c r="H135" s="766"/>
      <c r="I135" s="766"/>
      <c r="J135" s="767"/>
      <c r="K135" s="724" t="s">
        <v>218</v>
      </c>
      <c r="L135" s="724" t="s">
        <v>217</v>
      </c>
      <c r="M135" s="724"/>
      <c r="N135" s="724"/>
      <c r="O135" s="724"/>
      <c r="P135" s="724"/>
      <c r="Q135" s="724"/>
      <c r="R135" s="724"/>
      <c r="S135" s="724"/>
      <c r="T135" s="724"/>
      <c r="U135" s="724"/>
      <c r="V135" s="724"/>
      <c r="W135" s="724"/>
      <c r="X135" s="724"/>
      <c r="Y135" s="751" t="s">
        <v>473</v>
      </c>
      <c r="Z135" s="752"/>
      <c r="AA135" s="752"/>
      <c r="AB135" s="753"/>
      <c r="AC135" s="180">
        <f t="shared" ref="AC135:AJ135" si="51">SUM(AC115:AC134)</f>
        <v>0</v>
      </c>
      <c r="AD135" s="180">
        <f t="shared" si="51"/>
        <v>0</v>
      </c>
      <c r="AE135" s="180">
        <f t="shared" si="51"/>
        <v>0</v>
      </c>
      <c r="AF135" s="180">
        <f t="shared" si="51"/>
        <v>0</v>
      </c>
      <c r="AG135" s="180">
        <f t="shared" si="51"/>
        <v>0</v>
      </c>
      <c r="AH135" s="180">
        <f t="shared" si="51"/>
        <v>0</v>
      </c>
      <c r="AI135" s="180">
        <f t="shared" si="51"/>
        <v>0</v>
      </c>
      <c r="AJ135" s="180">
        <f t="shared" si="51"/>
        <v>0</v>
      </c>
      <c r="AK135" s="751" t="s">
        <v>216</v>
      </c>
      <c r="AL135" s="752"/>
      <c r="AM135" s="752"/>
      <c r="AN135" s="597"/>
      <c r="AO135" s="598"/>
      <c r="AP135" s="2"/>
    </row>
    <row r="136" spans="2:46" ht="12" customHeight="1" x14ac:dyDescent="0.15">
      <c r="B136" s="473"/>
      <c r="C136" s="768"/>
      <c r="D136" s="766"/>
      <c r="E136" s="766"/>
      <c r="F136" s="766"/>
      <c r="G136" s="766"/>
      <c r="H136" s="766"/>
      <c r="I136" s="766"/>
      <c r="J136" s="767"/>
      <c r="K136" s="724"/>
      <c r="L136" s="724" t="s">
        <v>474</v>
      </c>
      <c r="M136" s="724"/>
      <c r="N136" s="724"/>
      <c r="O136" s="724" t="s">
        <v>215</v>
      </c>
      <c r="P136" s="724"/>
      <c r="Q136" s="724"/>
      <c r="R136" s="724"/>
      <c r="S136" s="724"/>
      <c r="T136" s="724"/>
      <c r="U136" s="724"/>
      <c r="V136" s="724"/>
      <c r="W136" s="724"/>
      <c r="X136" s="724"/>
      <c r="Y136" s="179">
        <f>COUNTIF(Y115:Y134,"〇")</f>
        <v>0</v>
      </c>
      <c r="Z136" s="179">
        <f>COUNTIF(Z115:Z134,"〇")</f>
        <v>0</v>
      </c>
      <c r="AA136" s="179">
        <f>COUNTIF(AA115:AA134,"〇")</f>
        <v>0</v>
      </c>
      <c r="AB136" s="179">
        <f>COUNTIF(AB115:AB134,"〇")</f>
        <v>0</v>
      </c>
      <c r="AC136" s="179">
        <f t="shared" ref="AC136:AJ136" si="52">COUNT(AC115:AC134)</f>
        <v>0</v>
      </c>
      <c r="AD136" s="179">
        <f t="shared" si="52"/>
        <v>0</v>
      </c>
      <c r="AE136" s="179">
        <f t="shared" si="52"/>
        <v>0</v>
      </c>
      <c r="AF136" s="179">
        <f t="shared" si="52"/>
        <v>0</v>
      </c>
      <c r="AG136" s="179">
        <f t="shared" si="52"/>
        <v>0</v>
      </c>
      <c r="AH136" s="179">
        <f t="shared" si="52"/>
        <v>0</v>
      </c>
      <c r="AI136" s="179">
        <f t="shared" si="52"/>
        <v>0</v>
      </c>
      <c r="AJ136" s="179">
        <f t="shared" si="52"/>
        <v>0</v>
      </c>
      <c r="AK136" s="754"/>
      <c r="AL136" s="755"/>
      <c r="AM136" s="755"/>
      <c r="AN136" s="755"/>
      <c r="AO136" s="756"/>
      <c r="AP136" s="2"/>
    </row>
    <row r="137" spans="2:46" ht="12" customHeight="1" x14ac:dyDescent="0.15">
      <c r="B137" s="473"/>
      <c r="C137" s="768"/>
      <c r="D137" s="766"/>
      <c r="E137" s="766"/>
      <c r="F137" s="766"/>
      <c r="G137" s="766"/>
      <c r="H137" s="766"/>
      <c r="I137" s="766"/>
      <c r="J137" s="767"/>
      <c r="K137" s="724"/>
      <c r="L137" s="724"/>
      <c r="M137" s="724"/>
      <c r="N137" s="724"/>
      <c r="O137" s="724" t="s">
        <v>475</v>
      </c>
      <c r="P137" s="724"/>
      <c r="Q137" s="724"/>
      <c r="R137" s="724"/>
      <c r="S137" s="724"/>
      <c r="T137" s="724"/>
      <c r="U137" s="724"/>
      <c r="V137" s="724"/>
      <c r="W137" s="724"/>
      <c r="X137" s="724"/>
      <c r="Y137" s="737" t="str">
        <f>IF(Y136&gt;0,"Ⅳ",IF(Z136&gt;0,"Ⅲ",IF(AA136&gt;0,"Ⅱa",IF(AB136&gt;0,"Ⅱb","Ⅰ"))))</f>
        <v>Ⅰ</v>
      </c>
      <c r="Z137" s="741"/>
      <c r="AA137" s="741"/>
      <c r="AB137" s="738"/>
      <c r="AC137" s="737" t="str">
        <f>IF(AC136&gt;0,"Ⅳ",IF(AD136&gt;0,"Ⅲ",IF(AE136&gt;0,"Ⅱa",IF(AF136&gt;0,"Ⅱb","Ⅰ"))))</f>
        <v>Ⅰ</v>
      </c>
      <c r="AD137" s="741"/>
      <c r="AE137" s="741"/>
      <c r="AF137" s="738"/>
      <c r="AG137" s="737" t="str">
        <f>IF(AG136&gt;0,"Ⅳ",IF(AH136&gt;0,"Ⅲ",IF(AI136&gt;0,"Ⅱa",IF(AJ136&gt;0,"Ⅱb","Ⅰ"))))</f>
        <v>Ⅰ</v>
      </c>
      <c r="AH137" s="741"/>
      <c r="AI137" s="741"/>
      <c r="AJ137" s="738"/>
      <c r="AK137" s="757"/>
      <c r="AL137" s="758"/>
      <c r="AM137" s="758"/>
      <c r="AN137" s="758"/>
      <c r="AO137" s="759"/>
      <c r="AP137" s="2"/>
      <c r="AQ137" s="52" t="s">
        <v>314</v>
      </c>
      <c r="AR137" s="52" t="s">
        <v>315</v>
      </c>
      <c r="AS137" s="455" t="s">
        <v>318</v>
      </c>
      <c r="AT137" s="600"/>
    </row>
    <row r="138" spans="2:46" ht="12" customHeight="1" x14ac:dyDescent="0.15">
      <c r="B138" s="473"/>
      <c r="C138" s="768"/>
      <c r="D138" s="766"/>
      <c r="E138" s="766"/>
      <c r="F138" s="766"/>
      <c r="G138" s="766"/>
      <c r="H138" s="766"/>
      <c r="I138" s="766"/>
      <c r="J138" s="767"/>
      <c r="K138" s="724"/>
      <c r="L138" s="724" t="s">
        <v>476</v>
      </c>
      <c r="M138" s="724"/>
      <c r="N138" s="724"/>
      <c r="O138" s="724" t="s">
        <v>214</v>
      </c>
      <c r="P138" s="724"/>
      <c r="Q138" s="724"/>
      <c r="R138" s="724"/>
      <c r="S138" s="724"/>
      <c r="T138" s="724"/>
      <c r="U138" s="724"/>
      <c r="V138" s="724"/>
      <c r="W138" s="724"/>
      <c r="X138" s="724"/>
      <c r="Y138" s="80" t="s">
        <v>32</v>
      </c>
      <c r="Z138" s="80" t="s">
        <v>33</v>
      </c>
      <c r="AA138" s="734" t="s">
        <v>34</v>
      </c>
      <c r="AB138" s="734"/>
      <c r="AC138" s="80" t="s">
        <v>32</v>
      </c>
      <c r="AD138" s="80" t="s">
        <v>33</v>
      </c>
      <c r="AE138" s="734" t="s">
        <v>34</v>
      </c>
      <c r="AF138" s="734"/>
      <c r="AG138" s="80" t="s">
        <v>32</v>
      </c>
      <c r="AH138" s="80" t="s">
        <v>33</v>
      </c>
      <c r="AI138" s="734" t="s">
        <v>34</v>
      </c>
      <c r="AJ138" s="734"/>
      <c r="AK138" s="757"/>
      <c r="AL138" s="758"/>
      <c r="AM138" s="758"/>
      <c r="AN138" s="758"/>
      <c r="AO138" s="759"/>
      <c r="AP138" s="2"/>
      <c r="AQ138" s="735">
        <f>+Y136+Z136</f>
        <v>0</v>
      </c>
      <c r="AR138" s="736"/>
      <c r="AS138" s="735">
        <f>+AA136+AB136</f>
        <v>0</v>
      </c>
      <c r="AT138" s="736"/>
    </row>
    <row r="139" spans="2:46" ht="12" customHeight="1" x14ac:dyDescent="0.15">
      <c r="B139" s="473"/>
      <c r="C139" s="768"/>
      <c r="D139" s="766"/>
      <c r="E139" s="766"/>
      <c r="F139" s="766"/>
      <c r="G139" s="766"/>
      <c r="H139" s="766"/>
      <c r="I139" s="766"/>
      <c r="J139" s="767"/>
      <c r="K139" s="724"/>
      <c r="L139" s="724"/>
      <c r="M139" s="724"/>
      <c r="N139" s="724"/>
      <c r="O139" s="724" t="s">
        <v>480</v>
      </c>
      <c r="P139" s="724"/>
      <c r="Q139" s="724"/>
      <c r="R139" s="724"/>
      <c r="S139" s="724"/>
      <c r="T139" s="724"/>
      <c r="U139" s="724"/>
      <c r="V139" s="724"/>
      <c r="W139" s="724"/>
      <c r="X139" s="724"/>
      <c r="Y139" s="179">
        <f>Y136</f>
        <v>0</v>
      </c>
      <c r="Z139" s="179">
        <f>Z136</f>
        <v>0</v>
      </c>
      <c r="AA139" s="737">
        <f>AA136+AB136</f>
        <v>0</v>
      </c>
      <c r="AB139" s="738"/>
      <c r="AC139" s="179">
        <f>+AC136</f>
        <v>0</v>
      </c>
      <c r="AD139" s="179">
        <f>AD136</f>
        <v>0</v>
      </c>
      <c r="AE139" s="737">
        <f>AE136+AF136</f>
        <v>0</v>
      </c>
      <c r="AF139" s="738"/>
      <c r="AG139" s="179">
        <f>AG136</f>
        <v>0</v>
      </c>
      <c r="AH139" s="179">
        <f>AH136</f>
        <v>0</v>
      </c>
      <c r="AI139" s="737">
        <f>AI136+AJ136</f>
        <v>0</v>
      </c>
      <c r="AJ139" s="738"/>
      <c r="AK139" s="757"/>
      <c r="AL139" s="758"/>
      <c r="AM139" s="758"/>
      <c r="AN139" s="758"/>
      <c r="AO139" s="759"/>
      <c r="AP139" s="2"/>
      <c r="AQ139" s="135">
        <f>+Y136+AC139+AG139</f>
        <v>0</v>
      </c>
      <c r="AR139" s="135">
        <f>+Z136+AD139+AH139</f>
        <v>0</v>
      </c>
      <c r="AS139" s="739">
        <f>+AS138+AE139+AI139</f>
        <v>0</v>
      </c>
      <c r="AT139" s="740"/>
    </row>
    <row r="140" spans="2:46" ht="12" customHeight="1" x14ac:dyDescent="0.15">
      <c r="B140" s="473"/>
      <c r="C140" s="768"/>
      <c r="D140" s="766"/>
      <c r="E140" s="766"/>
      <c r="F140" s="766"/>
      <c r="G140" s="766"/>
      <c r="H140" s="766"/>
      <c r="I140" s="766"/>
      <c r="J140" s="767"/>
      <c r="K140" s="724"/>
      <c r="L140" s="724"/>
      <c r="M140" s="724"/>
      <c r="N140" s="724"/>
      <c r="O140" s="724" t="s">
        <v>481</v>
      </c>
      <c r="P140" s="724"/>
      <c r="Q140" s="724"/>
      <c r="R140" s="724"/>
      <c r="S140" s="724"/>
      <c r="T140" s="724"/>
      <c r="U140" s="724"/>
      <c r="V140" s="724"/>
      <c r="W140" s="724"/>
      <c r="X140" s="724"/>
      <c r="Y140" s="737" t="str">
        <f>IF(Y139&gt;=1,"Ⅳ",IF(Z139&gt;=1,"Ⅲ",IF(AA139&gt;=1,"Ⅱ","Ⅰ")))</f>
        <v>Ⅰ</v>
      </c>
      <c r="Z140" s="741"/>
      <c r="AA140" s="741"/>
      <c r="AB140" s="738"/>
      <c r="AC140" s="737" t="str">
        <f>IF(AC139&gt;=1,"Ⅳ",IF(AD139&gt;=1,"Ⅲ",IF(AE139&gt;=1,"Ⅱ","Ⅰ")))</f>
        <v>Ⅰ</v>
      </c>
      <c r="AD140" s="741"/>
      <c r="AE140" s="741"/>
      <c r="AF140" s="738"/>
      <c r="AG140" s="737" t="str">
        <f>IF(AG139&gt;=1,"Ⅳ",IF(AH139&gt;=1,"Ⅲ",IF(AI139&gt;=1,"Ⅱ","Ⅰ")))</f>
        <v>Ⅰ</v>
      </c>
      <c r="AH140" s="741"/>
      <c r="AI140" s="741"/>
      <c r="AJ140" s="738"/>
      <c r="AK140" s="757"/>
      <c r="AL140" s="758"/>
      <c r="AM140" s="758"/>
      <c r="AN140" s="758"/>
      <c r="AO140" s="759"/>
      <c r="AP140" s="2"/>
      <c r="AQ140" s="742" t="str">
        <f>IF(AQ139&gt;0,"Ⅳ",IF(AR139&gt;0,"Ⅲ",IF(AS139&gt;0,"Ⅱ","Ⅰ")))</f>
        <v>Ⅰ</v>
      </c>
      <c r="AR140" s="742"/>
      <c r="AS140" s="742"/>
      <c r="AT140" s="742"/>
    </row>
    <row r="141" spans="2:46" ht="12" customHeight="1" x14ac:dyDescent="0.15">
      <c r="B141" s="473"/>
      <c r="C141" s="768"/>
      <c r="D141" s="766"/>
      <c r="E141" s="766"/>
      <c r="F141" s="766"/>
      <c r="G141" s="766"/>
      <c r="H141" s="766"/>
      <c r="I141" s="766"/>
      <c r="J141" s="767"/>
      <c r="K141" s="724"/>
      <c r="L141" s="724"/>
      <c r="M141" s="724"/>
      <c r="N141" s="724"/>
      <c r="O141" s="724" t="s">
        <v>482</v>
      </c>
      <c r="P141" s="724"/>
      <c r="Q141" s="724"/>
      <c r="R141" s="724"/>
      <c r="S141" s="724"/>
      <c r="T141" s="724"/>
      <c r="U141" s="724"/>
      <c r="V141" s="724"/>
      <c r="W141" s="724"/>
      <c r="X141" s="724"/>
      <c r="Y141" s="737" t="str">
        <f>IF(COUNTIF(Y140:AJ140,"Ⅳ")&gt;0,"Ⅳ",IF(COUNTIF(Y140:AJ140,"Ⅲ")&gt;0,"Ⅲ",IF(COUNTIF(Y140:AJ140,"Ⅱ")&gt;0,"Ⅱ","Ⅰ")))</f>
        <v>Ⅰ</v>
      </c>
      <c r="Z141" s="741"/>
      <c r="AA141" s="741"/>
      <c r="AB141" s="741"/>
      <c r="AC141" s="741"/>
      <c r="AD141" s="741"/>
      <c r="AE141" s="741"/>
      <c r="AF141" s="741"/>
      <c r="AG141" s="741"/>
      <c r="AH141" s="741"/>
      <c r="AI141" s="741"/>
      <c r="AJ141" s="738"/>
      <c r="AK141" s="760"/>
      <c r="AL141" s="761"/>
      <c r="AM141" s="761"/>
      <c r="AN141" s="761"/>
      <c r="AO141" s="762"/>
      <c r="AP141" s="2"/>
    </row>
    <row r="142" spans="2:46" ht="14.25" customHeight="1" x14ac:dyDescent="0.15">
      <c r="B142" s="473"/>
      <c r="C142" s="768"/>
      <c r="D142" s="766"/>
      <c r="E142" s="766"/>
      <c r="F142" s="766"/>
      <c r="G142" s="766"/>
      <c r="H142" s="766"/>
      <c r="I142" s="766"/>
      <c r="J142" s="767"/>
      <c r="K142" s="724" t="s">
        <v>170</v>
      </c>
      <c r="L142" s="725"/>
      <c r="M142" s="725"/>
      <c r="N142" s="725"/>
      <c r="O142" s="725"/>
      <c r="P142" s="725"/>
      <c r="Q142" s="725"/>
      <c r="R142" s="725"/>
      <c r="S142" s="725"/>
      <c r="T142" s="725"/>
      <c r="U142" s="725"/>
      <c r="V142" s="725"/>
      <c r="W142" s="725"/>
      <c r="X142" s="725"/>
      <c r="Y142" s="725"/>
      <c r="Z142" s="725"/>
      <c r="AA142" s="725"/>
      <c r="AB142" s="725"/>
      <c r="AC142" s="725"/>
      <c r="AD142" s="725"/>
      <c r="AE142" s="725"/>
      <c r="AF142" s="725"/>
      <c r="AG142" s="725"/>
      <c r="AH142" s="725"/>
      <c r="AI142" s="725"/>
      <c r="AJ142" s="725"/>
      <c r="AK142" s="725"/>
      <c r="AL142" s="725"/>
      <c r="AM142" s="725"/>
      <c r="AN142" s="725"/>
      <c r="AO142" s="725"/>
      <c r="AP142" s="2"/>
    </row>
    <row r="143" spans="2:46" ht="14.25" customHeight="1" x14ac:dyDescent="0.15">
      <c r="B143" s="473"/>
      <c r="C143" s="768"/>
      <c r="D143" s="766"/>
      <c r="E143" s="766"/>
      <c r="F143" s="766"/>
      <c r="G143" s="766"/>
      <c r="H143" s="766"/>
      <c r="I143" s="766"/>
      <c r="J143" s="767"/>
      <c r="K143" s="724"/>
      <c r="L143" s="725"/>
      <c r="M143" s="725"/>
      <c r="N143" s="725"/>
      <c r="O143" s="725"/>
      <c r="P143" s="725"/>
      <c r="Q143" s="725"/>
      <c r="R143" s="725"/>
      <c r="S143" s="725"/>
      <c r="T143" s="725"/>
      <c r="U143" s="725"/>
      <c r="V143" s="725"/>
      <c r="W143" s="725"/>
      <c r="X143" s="725"/>
      <c r="Y143" s="725"/>
      <c r="Z143" s="725"/>
      <c r="AA143" s="725"/>
      <c r="AB143" s="725"/>
      <c r="AC143" s="725"/>
      <c r="AD143" s="725"/>
      <c r="AE143" s="725"/>
      <c r="AF143" s="725"/>
      <c r="AG143" s="725"/>
      <c r="AH143" s="725"/>
      <c r="AI143" s="725"/>
      <c r="AJ143" s="725"/>
      <c r="AK143" s="725"/>
      <c r="AL143" s="725"/>
      <c r="AM143" s="725"/>
      <c r="AN143" s="725"/>
      <c r="AO143" s="725"/>
      <c r="AP143" s="2"/>
    </row>
    <row r="144" spans="2:46" ht="12" customHeight="1" x14ac:dyDescent="0.15">
      <c r="B144" s="473"/>
      <c r="C144" s="768"/>
      <c r="D144" s="766"/>
      <c r="E144" s="766"/>
      <c r="F144" s="766"/>
      <c r="G144" s="766"/>
      <c r="H144" s="766"/>
      <c r="I144" s="766"/>
      <c r="J144" s="767"/>
      <c r="K144" s="726" t="s">
        <v>483</v>
      </c>
      <c r="L144" s="726"/>
      <c r="M144" s="726"/>
      <c r="N144" s="726"/>
      <c r="O144" s="726"/>
      <c r="P144" s="726"/>
      <c r="Q144" s="726"/>
      <c r="R144" s="726"/>
      <c r="S144" s="726"/>
      <c r="T144" s="726"/>
      <c r="U144" s="726"/>
      <c r="V144" s="726"/>
      <c r="W144" s="726"/>
      <c r="X144" s="726"/>
      <c r="Y144" s="726"/>
      <c r="Z144" s="726"/>
      <c r="AA144" s="726"/>
      <c r="AB144" s="726"/>
      <c r="AC144" s="726"/>
      <c r="AD144" s="726"/>
      <c r="AE144" s="726"/>
      <c r="AF144" s="726"/>
      <c r="AG144" s="726"/>
      <c r="AH144" s="726"/>
      <c r="AI144" s="726"/>
      <c r="AJ144" s="726"/>
      <c r="AK144" s="726"/>
      <c r="AL144" s="726"/>
      <c r="AM144" s="726"/>
      <c r="AN144" s="726"/>
      <c r="AO144" s="726"/>
      <c r="AP144" s="2"/>
    </row>
    <row r="145" spans="2:86" ht="12" customHeight="1" x14ac:dyDescent="0.15">
      <c r="B145" s="473"/>
      <c r="C145" s="768"/>
      <c r="D145" s="766"/>
      <c r="E145" s="766"/>
      <c r="F145" s="766"/>
      <c r="G145" s="766"/>
      <c r="H145" s="766"/>
      <c r="I145" s="766"/>
      <c r="J145" s="767"/>
      <c r="K145" s="727" t="s">
        <v>533</v>
      </c>
      <c r="L145" s="727"/>
      <c r="M145" s="727"/>
      <c r="N145" s="727"/>
      <c r="O145" s="727"/>
      <c r="P145" s="727"/>
      <c r="Q145" s="727"/>
      <c r="R145" s="727"/>
      <c r="S145" s="727"/>
      <c r="T145" s="727"/>
      <c r="U145" s="727"/>
      <c r="V145" s="727"/>
      <c r="W145" s="727"/>
      <c r="X145" s="727"/>
      <c r="Y145" s="727"/>
      <c r="Z145" s="727"/>
      <c r="AA145" s="727"/>
      <c r="AB145" s="727"/>
      <c r="AC145" s="727"/>
      <c r="AD145" s="727"/>
      <c r="AE145" s="727"/>
      <c r="AF145" s="727"/>
      <c r="AG145" s="727"/>
      <c r="AH145" s="727"/>
      <c r="AI145" s="727"/>
      <c r="AJ145" s="727"/>
      <c r="AK145" s="727"/>
      <c r="AL145" s="727"/>
      <c r="AM145" s="727"/>
      <c r="AN145" s="727"/>
      <c r="AO145" s="727"/>
      <c r="AP145" s="2"/>
    </row>
    <row r="146" spans="2:86" ht="12" customHeight="1" x14ac:dyDescent="0.15">
      <c r="B146" s="473"/>
      <c r="C146" s="768"/>
      <c r="D146" s="766"/>
      <c r="E146" s="766"/>
      <c r="F146" s="766"/>
      <c r="G146" s="766"/>
      <c r="H146" s="766"/>
      <c r="I146" s="766"/>
      <c r="J146" s="767"/>
      <c r="K146" s="157" t="s">
        <v>484</v>
      </c>
      <c r="L146" s="158"/>
      <c r="M146" s="158"/>
      <c r="N146" s="158"/>
      <c r="O146" s="158"/>
      <c r="P146" s="158"/>
      <c r="Q146" s="158"/>
      <c r="R146" s="158"/>
      <c r="S146" s="158"/>
      <c r="T146" s="158"/>
      <c r="U146" s="158"/>
      <c r="V146" s="158"/>
      <c r="W146" s="158"/>
      <c r="X146" s="158"/>
      <c r="Y146" s="158"/>
      <c r="Z146" s="158"/>
      <c r="AA146" s="158"/>
      <c r="AB146" s="158"/>
      <c r="AC146" s="158"/>
      <c r="AD146" s="158"/>
      <c r="AE146" s="158"/>
      <c r="AF146" s="158"/>
      <c r="AG146" s="158"/>
      <c r="AH146" s="158"/>
      <c r="AI146" s="158"/>
      <c r="AJ146" s="158"/>
      <c r="AK146" s="158"/>
      <c r="AL146" s="158"/>
      <c r="AM146" s="158"/>
      <c r="AN146" s="158"/>
      <c r="AO146" s="159"/>
      <c r="AP146" s="2"/>
    </row>
    <row r="147" spans="2:86" ht="12" customHeight="1" x14ac:dyDescent="0.15">
      <c r="B147" s="473"/>
      <c r="C147" s="768"/>
      <c r="D147" s="766"/>
      <c r="E147" s="766"/>
      <c r="F147" s="766"/>
      <c r="G147" s="766"/>
      <c r="H147" s="766"/>
      <c r="I147" s="766"/>
      <c r="J147" s="767"/>
      <c r="K147" s="157" t="s">
        <v>485</v>
      </c>
      <c r="L147" s="158"/>
      <c r="M147" s="158"/>
      <c r="N147" s="158"/>
      <c r="O147" s="158"/>
      <c r="P147" s="158"/>
      <c r="Q147" s="158"/>
      <c r="R147" s="158"/>
      <c r="S147" s="158"/>
      <c r="T147" s="158"/>
      <c r="U147" s="158"/>
      <c r="V147" s="158"/>
      <c r="W147" s="158"/>
      <c r="X147" s="158"/>
      <c r="Y147" s="158"/>
      <c r="Z147" s="158"/>
      <c r="AA147" s="158"/>
      <c r="AB147" s="158"/>
      <c r="AC147" s="158"/>
      <c r="AD147" s="158"/>
      <c r="AE147" s="158"/>
      <c r="AF147" s="158"/>
      <c r="AG147" s="158"/>
      <c r="AH147" s="158"/>
      <c r="AI147" s="158"/>
      <c r="AJ147" s="158"/>
      <c r="AK147" s="158"/>
      <c r="AL147" s="158"/>
      <c r="AM147" s="158"/>
      <c r="AN147" s="158"/>
      <c r="AO147" s="159"/>
      <c r="AP147" s="2"/>
    </row>
    <row r="148" spans="2:86" ht="12" customHeight="1" x14ac:dyDescent="0.15">
      <c r="B148" s="473"/>
      <c r="C148" s="768"/>
      <c r="D148" s="766"/>
      <c r="E148" s="766"/>
      <c r="F148" s="766"/>
      <c r="G148" s="766"/>
      <c r="H148" s="766"/>
      <c r="I148" s="766"/>
      <c r="J148" s="767"/>
      <c r="K148" s="728" t="s">
        <v>486</v>
      </c>
      <c r="L148" s="729"/>
      <c r="M148" s="729"/>
      <c r="N148" s="729"/>
      <c r="O148" s="729"/>
      <c r="P148" s="729"/>
      <c r="Q148" s="729"/>
      <c r="R148" s="729"/>
      <c r="S148" s="729"/>
      <c r="T148" s="729"/>
      <c r="U148" s="729"/>
      <c r="V148" s="729"/>
      <c r="W148" s="729"/>
      <c r="X148" s="729"/>
      <c r="Y148" s="729"/>
      <c r="Z148" s="729"/>
      <c r="AA148" s="729"/>
      <c r="AB148" s="729"/>
      <c r="AC148" s="729"/>
      <c r="AD148" s="729"/>
      <c r="AE148" s="729"/>
      <c r="AF148" s="729"/>
      <c r="AG148" s="729"/>
      <c r="AH148" s="729"/>
      <c r="AI148" s="729"/>
      <c r="AJ148" s="729"/>
      <c r="AK148" s="729"/>
      <c r="AL148" s="729"/>
      <c r="AM148" s="729"/>
      <c r="AN148" s="729"/>
      <c r="AO148" s="730"/>
      <c r="AP148" s="2"/>
    </row>
    <row r="149" spans="2:86" ht="12" customHeight="1" x14ac:dyDescent="0.15">
      <c r="B149" s="436"/>
      <c r="C149" s="769"/>
      <c r="D149" s="770"/>
      <c r="E149" s="770"/>
      <c r="F149" s="770"/>
      <c r="G149" s="770"/>
      <c r="H149" s="770"/>
      <c r="I149" s="770"/>
      <c r="J149" s="771"/>
      <c r="K149" s="731"/>
      <c r="L149" s="732"/>
      <c r="M149" s="732"/>
      <c r="N149" s="732"/>
      <c r="O149" s="732"/>
      <c r="P149" s="732"/>
      <c r="Q149" s="732"/>
      <c r="R149" s="732"/>
      <c r="S149" s="732"/>
      <c r="T149" s="732"/>
      <c r="U149" s="732"/>
      <c r="V149" s="732"/>
      <c r="W149" s="732"/>
      <c r="X149" s="732"/>
      <c r="Y149" s="732"/>
      <c r="Z149" s="732"/>
      <c r="AA149" s="732"/>
      <c r="AB149" s="732"/>
      <c r="AC149" s="732"/>
      <c r="AD149" s="732"/>
      <c r="AE149" s="732"/>
      <c r="AF149" s="732"/>
      <c r="AG149" s="732"/>
      <c r="AH149" s="732"/>
      <c r="AI149" s="732"/>
      <c r="AJ149" s="732"/>
      <c r="AK149" s="732"/>
      <c r="AL149" s="732"/>
      <c r="AM149" s="732"/>
      <c r="AN149" s="732"/>
      <c r="AO149" s="733"/>
      <c r="AP149" s="2"/>
    </row>
    <row r="150" spans="2:86" s="6" customFormat="1" ht="12" customHeight="1" x14ac:dyDescent="0.15">
      <c r="B150" s="2" t="s">
        <v>537</v>
      </c>
      <c r="AQ150" s="134"/>
      <c r="AR150" s="134"/>
      <c r="AS150" s="134"/>
      <c r="AT150" s="134"/>
      <c r="AU150" s="134"/>
      <c r="AV150" s="134"/>
      <c r="AW150" s="134"/>
      <c r="AX150" s="134"/>
      <c r="AY150" s="134"/>
      <c r="AZ150" s="134"/>
      <c r="BA150" s="134"/>
      <c r="BB150" s="134"/>
      <c r="BC150" s="134"/>
      <c r="BD150" s="134"/>
      <c r="BE150" s="134"/>
      <c r="BF150" s="134"/>
      <c r="BG150" s="134"/>
      <c r="BH150" s="134"/>
      <c r="BI150" s="134"/>
      <c r="BJ150" s="134"/>
      <c r="BK150" s="134"/>
      <c r="BL150" s="134"/>
      <c r="BM150" s="134"/>
      <c r="BN150" s="134"/>
      <c r="BO150" s="134"/>
      <c r="BP150" s="134"/>
      <c r="BQ150" s="134"/>
      <c r="BR150" s="134"/>
      <c r="BS150" s="134"/>
      <c r="BT150" s="134"/>
      <c r="BU150" s="134"/>
      <c r="BV150" s="134"/>
      <c r="BW150" s="134"/>
      <c r="BX150" s="134"/>
      <c r="BY150" s="134"/>
      <c r="BZ150" s="134"/>
      <c r="CA150" s="134"/>
      <c r="CB150" s="134"/>
      <c r="CC150" s="134"/>
      <c r="CD150" s="134"/>
      <c r="CE150" s="134"/>
      <c r="CF150" s="134"/>
      <c r="CG150" s="134"/>
      <c r="CH150" s="134"/>
    </row>
    <row r="151" spans="2:86" ht="12" customHeight="1" x14ac:dyDescent="0.15">
      <c r="B151" s="2" t="s">
        <v>534</v>
      </c>
    </row>
    <row r="152" spans="2:86" ht="12" customHeight="1" x14ac:dyDescent="0.15">
      <c r="B152" s="2" t="s">
        <v>535</v>
      </c>
    </row>
    <row r="153" spans="2:86" ht="12" customHeight="1" x14ac:dyDescent="0.15">
      <c r="B153" s="2" t="s">
        <v>487</v>
      </c>
    </row>
    <row r="154" spans="2:86" ht="12" customHeight="1" x14ac:dyDescent="0.15">
      <c r="B154" s="2" t="s">
        <v>536</v>
      </c>
    </row>
    <row r="155" spans="2:86" ht="12" customHeight="1" x14ac:dyDescent="0.15">
      <c r="B155" s="2" t="s">
        <v>488</v>
      </c>
    </row>
    <row r="156" spans="2:86" ht="12.75" thickBot="1" x14ac:dyDescent="0.2">
      <c r="B156" s="2" t="s">
        <v>549</v>
      </c>
    </row>
    <row r="157" spans="2:86" x14ac:dyDescent="0.15">
      <c r="AU157" s="808" t="s">
        <v>561</v>
      </c>
      <c r="AV157" s="809" t="s">
        <v>301</v>
      </c>
      <c r="AW157" s="811" t="s">
        <v>302</v>
      </c>
      <c r="AX157" s="795" t="s">
        <v>308</v>
      </c>
      <c r="AY157" s="796"/>
      <c r="AZ157" s="796"/>
      <c r="BA157" s="796"/>
      <c r="BB157" s="796"/>
      <c r="BC157" s="796"/>
      <c r="BD157" s="796"/>
      <c r="BE157" s="796"/>
      <c r="BF157" s="796"/>
      <c r="BG157" s="796"/>
      <c r="BH157" s="796"/>
      <c r="BI157" s="796"/>
      <c r="BJ157" s="796"/>
      <c r="BK157" s="796"/>
      <c r="BL157" s="796"/>
      <c r="BM157" s="796"/>
      <c r="BN157" s="796"/>
      <c r="BO157" s="796"/>
      <c r="BP157" s="796"/>
      <c r="BQ157" s="796"/>
      <c r="BR157" s="797"/>
      <c r="BS157" s="466" t="s">
        <v>303</v>
      </c>
      <c r="BT157" s="798"/>
      <c r="BU157" s="798"/>
      <c r="BV157" s="798"/>
      <c r="BW157" s="799" t="s">
        <v>309</v>
      </c>
      <c r="BX157" s="800"/>
      <c r="BY157" s="800"/>
      <c r="BZ157" s="800"/>
      <c r="CA157" s="800"/>
      <c r="CB157" s="800"/>
      <c r="CC157" s="800"/>
      <c r="CD157" s="800"/>
      <c r="CE157" s="800"/>
      <c r="CF157" s="800"/>
      <c r="CG157" s="800"/>
      <c r="CH157" s="801"/>
    </row>
    <row r="158" spans="2:86" ht="8.25" customHeight="1" x14ac:dyDescent="0.15">
      <c r="AU158" s="808"/>
      <c r="AV158" s="810"/>
      <c r="AW158" s="812"/>
      <c r="AX158" s="802" t="s">
        <v>310</v>
      </c>
      <c r="AY158" s="280"/>
      <c r="AZ158" s="280"/>
      <c r="BA158" s="280"/>
      <c r="BB158" s="280"/>
      <c r="BC158" s="280"/>
      <c r="BD158" s="280"/>
      <c r="BE158" s="280"/>
      <c r="BF158" s="280"/>
      <c r="BG158" s="280"/>
      <c r="BH158" s="280"/>
      <c r="BI158" s="280"/>
      <c r="BJ158" s="280" t="s">
        <v>311</v>
      </c>
      <c r="BK158" s="280"/>
      <c r="BL158" s="280"/>
      <c r="BM158" s="280"/>
      <c r="BN158" s="280"/>
      <c r="BO158" s="280"/>
      <c r="BP158" s="280"/>
      <c r="BQ158" s="280"/>
      <c r="BR158" s="803"/>
      <c r="BS158" s="798"/>
      <c r="BT158" s="798"/>
      <c r="BU158" s="798"/>
      <c r="BV158" s="798"/>
      <c r="BW158" s="804" t="s">
        <v>305</v>
      </c>
      <c r="BX158" s="455"/>
      <c r="BY158" s="455"/>
      <c r="BZ158" s="455"/>
      <c r="CA158" s="280" t="s">
        <v>312</v>
      </c>
      <c r="CB158" s="280"/>
      <c r="CC158" s="280"/>
      <c r="CD158" s="280"/>
      <c r="CE158" s="280"/>
      <c r="CF158" s="280"/>
      <c r="CG158" s="280"/>
      <c r="CH158" s="803"/>
    </row>
    <row r="159" spans="2:86" ht="24.95" customHeight="1" x14ac:dyDescent="0.15">
      <c r="B159" s="567" t="s">
        <v>456</v>
      </c>
      <c r="C159" s="805"/>
      <c r="D159" s="805"/>
      <c r="E159" s="806"/>
      <c r="F159" s="806"/>
      <c r="G159" s="806"/>
      <c r="H159" s="806"/>
      <c r="I159" s="806"/>
      <c r="J159" s="806"/>
      <c r="K159" s="805"/>
      <c r="L159" s="805"/>
      <c r="M159" s="805"/>
      <c r="N159" s="805"/>
      <c r="O159" s="805"/>
      <c r="P159" s="805"/>
      <c r="Q159" s="805"/>
      <c r="R159" s="805"/>
      <c r="S159" s="805"/>
      <c r="T159" s="805"/>
      <c r="U159" s="805"/>
      <c r="V159" s="805"/>
      <c r="W159" s="805"/>
      <c r="X159" s="805"/>
      <c r="Y159" s="805"/>
      <c r="Z159" s="805"/>
      <c r="AA159" s="805"/>
      <c r="AB159" s="805"/>
      <c r="AC159" s="805"/>
      <c r="AD159" s="805"/>
      <c r="AE159" s="805"/>
      <c r="AF159" s="805"/>
      <c r="AG159" s="805"/>
      <c r="AH159" s="805"/>
      <c r="AI159" s="805"/>
      <c r="AJ159" s="805"/>
      <c r="AK159" s="805"/>
      <c r="AL159" s="805"/>
      <c r="AM159" s="805"/>
      <c r="AN159" s="805"/>
      <c r="AO159" s="805"/>
      <c r="AU159" s="808"/>
      <c r="AV159" s="810"/>
      <c r="AW159" s="812"/>
      <c r="AX159" s="802" t="s">
        <v>26</v>
      </c>
      <c r="AY159" s="280"/>
      <c r="AZ159" s="280"/>
      <c r="BA159" s="280"/>
      <c r="BB159" s="280" t="s">
        <v>22</v>
      </c>
      <c r="BC159" s="280"/>
      <c r="BD159" s="280"/>
      <c r="BE159" s="280"/>
      <c r="BF159" s="280" t="s">
        <v>24</v>
      </c>
      <c r="BG159" s="280"/>
      <c r="BH159" s="280"/>
      <c r="BI159" s="280"/>
      <c r="BJ159" s="455" t="s">
        <v>26</v>
      </c>
      <c r="BK159" s="455"/>
      <c r="BL159" s="455"/>
      <c r="BM159" s="455" t="s">
        <v>22</v>
      </c>
      <c r="BN159" s="455"/>
      <c r="BO159" s="455"/>
      <c r="BP159" s="455" t="s">
        <v>24</v>
      </c>
      <c r="BQ159" s="455"/>
      <c r="BR159" s="807"/>
      <c r="BS159" s="466" t="s">
        <v>26</v>
      </c>
      <c r="BT159" s="466" t="s">
        <v>22</v>
      </c>
      <c r="BU159" s="466" t="s">
        <v>24</v>
      </c>
      <c r="BV159" s="466" t="s">
        <v>306</v>
      </c>
      <c r="BW159" s="802" t="s">
        <v>313</v>
      </c>
      <c r="BX159" s="280"/>
      <c r="BY159" s="280"/>
      <c r="BZ159" s="280"/>
      <c r="CA159" s="280" t="s">
        <v>22</v>
      </c>
      <c r="CB159" s="280"/>
      <c r="CC159" s="280"/>
      <c r="CD159" s="280"/>
      <c r="CE159" s="280" t="s">
        <v>24</v>
      </c>
      <c r="CF159" s="280"/>
      <c r="CG159" s="280"/>
      <c r="CH159" s="803"/>
    </row>
    <row r="160" spans="2:86" ht="18" customHeight="1" x14ac:dyDescent="0.15">
      <c r="B160" s="423" t="s">
        <v>27</v>
      </c>
      <c r="C160" s="423"/>
      <c r="D160" s="719"/>
      <c r="E160" s="277" t="s">
        <v>616</v>
      </c>
      <c r="F160" s="278"/>
      <c r="G160" s="278"/>
      <c r="H160" s="278"/>
      <c r="I160" s="278"/>
      <c r="J160" s="279"/>
      <c r="K160" s="298" t="s">
        <v>28</v>
      </c>
      <c r="L160" s="455"/>
      <c r="M160" s="455"/>
      <c r="N160" s="456" t="s">
        <v>620</v>
      </c>
      <c r="O160" s="456"/>
      <c r="P160" s="456"/>
      <c r="Q160" s="456"/>
      <c r="R160" s="456"/>
      <c r="S160" s="456"/>
      <c r="T160" s="280" t="s">
        <v>260</v>
      </c>
      <c r="U160" s="280"/>
      <c r="V160" s="280"/>
      <c r="W160" s="280"/>
      <c r="X160" s="280"/>
      <c r="Y160" s="271" t="s">
        <v>624</v>
      </c>
      <c r="Z160" s="271"/>
      <c r="AA160" s="271"/>
      <c r="AB160" s="271"/>
      <c r="AC160" s="271"/>
      <c r="AD160" s="271"/>
      <c r="AE160" s="271"/>
      <c r="AF160" s="271"/>
      <c r="AG160" s="253" t="s">
        <v>222</v>
      </c>
      <c r="AH160" s="254"/>
      <c r="AI160" s="254"/>
      <c r="AJ160" s="255"/>
      <c r="AK160" s="711">
        <v>44650</v>
      </c>
      <c r="AL160" s="813"/>
      <c r="AM160" s="813"/>
      <c r="AN160" s="813"/>
      <c r="AO160" s="814"/>
      <c r="AQ160" s="153"/>
      <c r="AU160" s="808"/>
      <c r="AV160" s="810"/>
      <c r="AW160" s="812"/>
      <c r="AX160" s="128" t="s">
        <v>314</v>
      </c>
      <c r="AY160" s="129" t="s">
        <v>315</v>
      </c>
      <c r="AZ160" s="129" t="s">
        <v>316</v>
      </c>
      <c r="BA160" s="130" t="s">
        <v>317</v>
      </c>
      <c r="BB160" s="131" t="s">
        <v>314</v>
      </c>
      <c r="BC160" s="129" t="s">
        <v>315</v>
      </c>
      <c r="BD160" s="129" t="s">
        <v>316</v>
      </c>
      <c r="BE160" s="130" t="s">
        <v>317</v>
      </c>
      <c r="BF160" s="131" t="s">
        <v>314</v>
      </c>
      <c r="BG160" s="129" t="s">
        <v>315</v>
      </c>
      <c r="BH160" s="129" t="s">
        <v>316</v>
      </c>
      <c r="BI160" s="130" t="s">
        <v>317</v>
      </c>
      <c r="BJ160" s="131" t="s">
        <v>314</v>
      </c>
      <c r="BK160" s="129" t="s">
        <v>315</v>
      </c>
      <c r="BL160" s="130" t="s">
        <v>318</v>
      </c>
      <c r="BM160" s="131" t="s">
        <v>314</v>
      </c>
      <c r="BN160" s="129" t="s">
        <v>315</v>
      </c>
      <c r="BO160" s="130" t="s">
        <v>318</v>
      </c>
      <c r="BP160" s="131" t="s">
        <v>314</v>
      </c>
      <c r="BQ160" s="129" t="s">
        <v>315</v>
      </c>
      <c r="BR160" s="132" t="s">
        <v>318</v>
      </c>
      <c r="BS160" s="798"/>
      <c r="BT160" s="798"/>
      <c r="BU160" s="798"/>
      <c r="BV160" s="798"/>
      <c r="BW160" s="128" t="s">
        <v>314</v>
      </c>
      <c r="BX160" s="129" t="s">
        <v>315</v>
      </c>
      <c r="BY160" s="129" t="s">
        <v>316</v>
      </c>
      <c r="BZ160" s="130" t="s">
        <v>317</v>
      </c>
      <c r="CA160" s="131" t="s">
        <v>314</v>
      </c>
      <c r="CB160" s="129" t="s">
        <v>315</v>
      </c>
      <c r="CC160" s="129" t="s">
        <v>316</v>
      </c>
      <c r="CD160" s="130" t="s">
        <v>317</v>
      </c>
      <c r="CE160" s="131" t="s">
        <v>314</v>
      </c>
      <c r="CF160" s="129" t="s">
        <v>315</v>
      </c>
      <c r="CG160" s="129" t="s">
        <v>316</v>
      </c>
      <c r="CH160" s="132" t="s">
        <v>317</v>
      </c>
    </row>
    <row r="161" spans="2:86" ht="18" customHeight="1" x14ac:dyDescent="0.15">
      <c r="B161" s="431" t="s">
        <v>0</v>
      </c>
      <c r="C161" s="431"/>
      <c r="D161" s="717"/>
      <c r="E161" s="281" t="s">
        <v>618</v>
      </c>
      <c r="F161" s="282"/>
      <c r="G161" s="282"/>
      <c r="H161" s="282"/>
      <c r="I161" s="282"/>
      <c r="J161" s="284"/>
      <c r="K161" s="573" t="s">
        <v>1</v>
      </c>
      <c r="L161" s="466"/>
      <c r="M161" s="466"/>
      <c r="N161" s="456" t="s">
        <v>622</v>
      </c>
      <c r="O161" s="456"/>
      <c r="P161" s="456"/>
      <c r="Q161" s="456"/>
      <c r="R161" s="456"/>
      <c r="S161" s="456"/>
      <c r="T161" s="280" t="s">
        <v>261</v>
      </c>
      <c r="U161" s="280"/>
      <c r="V161" s="280"/>
      <c r="W161" s="280"/>
      <c r="X161" s="280"/>
      <c r="Y161" s="271" t="s">
        <v>629</v>
      </c>
      <c r="Z161" s="271"/>
      <c r="AA161" s="271"/>
      <c r="AB161" s="271"/>
      <c r="AC161" s="271"/>
      <c r="AD161" s="271"/>
      <c r="AE161" s="271"/>
      <c r="AF161" s="271"/>
      <c r="AG161" s="698"/>
      <c r="AH161" s="710"/>
      <c r="AI161" s="710"/>
      <c r="AJ161" s="699"/>
      <c r="AK161" s="815"/>
      <c r="AL161" s="816"/>
      <c r="AM161" s="816"/>
      <c r="AN161" s="816"/>
      <c r="AO161" s="817"/>
      <c r="AQ161" s="153" t="s">
        <v>560</v>
      </c>
      <c r="AU161" s="808"/>
      <c r="AV161" s="192">
        <f>N163</f>
        <v>3</v>
      </c>
      <c r="AW161" s="181">
        <f>R163</f>
        <v>10.5</v>
      </c>
      <c r="AX161" s="135">
        <f>+Y188</f>
        <v>0</v>
      </c>
      <c r="AY161" s="135">
        <f>+Z188</f>
        <v>0</v>
      </c>
      <c r="AZ161" s="135">
        <f>+AA188</f>
        <v>0</v>
      </c>
      <c r="BA161" s="135">
        <f t="shared" ref="BA161" si="53">+AB188</f>
        <v>0</v>
      </c>
      <c r="BB161" s="135">
        <f>+AC188</f>
        <v>0</v>
      </c>
      <c r="BC161" s="135">
        <f t="shared" ref="BC161" si="54">+AD188</f>
        <v>0</v>
      </c>
      <c r="BD161" s="135">
        <f t="shared" ref="BD161" si="55">+AE188</f>
        <v>0</v>
      </c>
      <c r="BE161" s="135">
        <f t="shared" ref="BE161" si="56">+AF188</f>
        <v>0</v>
      </c>
      <c r="BF161" s="135">
        <f t="shared" ref="BF161" si="57">+AG188</f>
        <v>0</v>
      </c>
      <c r="BG161" s="135">
        <f t="shared" ref="BG161" si="58">+AH188</f>
        <v>0</v>
      </c>
      <c r="BH161" s="135">
        <f t="shared" ref="BH161" si="59">+AI188</f>
        <v>0</v>
      </c>
      <c r="BI161" s="135">
        <f t="shared" ref="BI161" si="60">+AJ188</f>
        <v>0</v>
      </c>
      <c r="BJ161" s="135">
        <f>+Y191</f>
        <v>0</v>
      </c>
      <c r="BK161" s="135">
        <f t="shared" ref="BK161" si="61">+Z191</f>
        <v>0</v>
      </c>
      <c r="BL161" s="135">
        <f>+AA191</f>
        <v>0</v>
      </c>
      <c r="BM161" s="135">
        <f>+AC191</f>
        <v>0</v>
      </c>
      <c r="BN161" s="135">
        <f t="shared" ref="BN161" si="62">+AD191</f>
        <v>0</v>
      </c>
      <c r="BO161" s="135">
        <f t="shared" ref="BO161" si="63">+AE191</f>
        <v>0</v>
      </c>
      <c r="BP161" s="135">
        <f>+AG191</f>
        <v>0</v>
      </c>
      <c r="BQ161" s="135">
        <f>+AH191</f>
        <v>0</v>
      </c>
      <c r="BR161" s="135">
        <f>+AI191</f>
        <v>0</v>
      </c>
      <c r="BS161" s="153" t="str">
        <f>+Y192</f>
        <v>Ⅰ</v>
      </c>
      <c r="BT161" s="153" t="str">
        <f>+AC192</f>
        <v>Ⅰ</v>
      </c>
      <c r="BU161" s="153" t="str">
        <f>+AG192</f>
        <v>Ⅰ</v>
      </c>
      <c r="BV161" s="153" t="str">
        <f>+Y193</f>
        <v>Ⅰ</v>
      </c>
      <c r="BW161" s="136" t="str">
        <f>IF(Y188&gt;0,R163,"")</f>
        <v/>
      </c>
      <c r="BX161" s="137" t="str">
        <f>IF(Z188&gt;0,"",IF(AA188&gt;0,R163,""))</f>
        <v/>
      </c>
      <c r="BY161" s="137" t="str">
        <f>IF(Y188+Z188&gt;0,"",IF(AA188&gt;0,R163,""))</f>
        <v/>
      </c>
      <c r="BZ161" s="137" t="str">
        <f>IF(Y188+Z188+AA188&gt;0,"",IF(AB188&gt;0,R163,""))</f>
        <v/>
      </c>
      <c r="CA161" s="138">
        <f t="shared" ref="CA161" si="64">+AC187</f>
        <v>0</v>
      </c>
      <c r="CB161" s="138">
        <f t="shared" ref="CB161" si="65">+AD187</f>
        <v>0</v>
      </c>
      <c r="CC161" s="138">
        <f t="shared" ref="CC161" si="66">+AE187</f>
        <v>0</v>
      </c>
      <c r="CD161" s="138">
        <f t="shared" ref="CD161" si="67">+AF187</f>
        <v>0</v>
      </c>
      <c r="CE161" s="138">
        <f t="shared" ref="CE161" si="68">+AG187</f>
        <v>0</v>
      </c>
      <c r="CF161" s="138">
        <f t="shared" ref="CF161" si="69">+AH187</f>
        <v>0</v>
      </c>
      <c r="CG161" s="138">
        <f t="shared" ref="CG161" si="70">+AI187</f>
        <v>0</v>
      </c>
      <c r="CH161" s="138">
        <f t="shared" ref="CH161" si="71">+AJ187</f>
        <v>0</v>
      </c>
    </row>
    <row r="162" spans="2:86" ht="12" customHeight="1" x14ac:dyDescent="0.15">
      <c r="B162" s="763" t="s">
        <v>221</v>
      </c>
      <c r="C162" s="764"/>
      <c r="D162" s="765"/>
      <c r="E162" s="766"/>
      <c r="F162" s="766"/>
      <c r="G162" s="766"/>
      <c r="H162" s="766"/>
      <c r="I162" s="766"/>
      <c r="J162" s="767"/>
      <c r="K162" s="772" t="s">
        <v>458</v>
      </c>
      <c r="L162" s="773"/>
      <c r="M162" s="773"/>
      <c r="N162" s="773"/>
      <c r="O162" s="773"/>
      <c r="P162" s="773"/>
      <c r="Q162" s="773"/>
      <c r="R162" s="773"/>
      <c r="S162" s="773"/>
      <c r="T162" s="773"/>
      <c r="U162" s="773"/>
      <c r="V162" s="773"/>
      <c r="W162" s="773"/>
      <c r="X162" s="773"/>
      <c r="Y162" s="773"/>
      <c r="Z162" s="773"/>
      <c r="AA162" s="773"/>
      <c r="AB162" s="773"/>
      <c r="AC162" s="773"/>
      <c r="AD162" s="773"/>
      <c r="AE162" s="773"/>
      <c r="AF162" s="773"/>
      <c r="AG162" s="773"/>
      <c r="AH162" s="773"/>
      <c r="AI162" s="773"/>
      <c r="AJ162" s="773"/>
      <c r="AK162" s="773"/>
      <c r="AL162" s="773"/>
      <c r="AM162" s="773"/>
      <c r="AN162" s="773"/>
      <c r="AO162" s="774"/>
      <c r="AP162" s="2"/>
    </row>
    <row r="163" spans="2:86" ht="12" customHeight="1" x14ac:dyDescent="0.15">
      <c r="B163" s="473"/>
      <c r="C163" s="768"/>
      <c r="D163" s="766"/>
      <c r="E163" s="766"/>
      <c r="F163" s="766"/>
      <c r="G163" s="766"/>
      <c r="H163" s="766"/>
      <c r="I163" s="766"/>
      <c r="J163" s="767"/>
      <c r="K163" s="751" t="s">
        <v>220</v>
      </c>
      <c r="L163" s="752"/>
      <c r="M163" s="753"/>
      <c r="N163" s="775">
        <v>3</v>
      </c>
      <c r="O163" s="776"/>
      <c r="P163" s="751" t="s">
        <v>459</v>
      </c>
      <c r="Q163" s="753"/>
      <c r="R163" s="777">
        <v>10.5</v>
      </c>
      <c r="S163" s="778"/>
      <c r="T163" s="779"/>
      <c r="U163" s="780" t="s">
        <v>460</v>
      </c>
      <c r="V163" s="781"/>
      <c r="W163" s="780" t="s">
        <v>461</v>
      </c>
      <c r="X163" s="781"/>
      <c r="Y163" s="753" t="s">
        <v>219</v>
      </c>
      <c r="Z163" s="724"/>
      <c r="AA163" s="724"/>
      <c r="AB163" s="724"/>
      <c r="AC163" s="780" t="s">
        <v>462</v>
      </c>
      <c r="AD163" s="786"/>
      <c r="AE163" s="786"/>
      <c r="AF163" s="786"/>
      <c r="AG163" s="786"/>
      <c r="AH163" s="786"/>
      <c r="AI163" s="786"/>
      <c r="AJ163" s="781"/>
      <c r="AK163" s="780" t="s">
        <v>463</v>
      </c>
      <c r="AL163" s="786"/>
      <c r="AM163" s="786"/>
      <c r="AN163" s="788"/>
      <c r="AO163" s="789"/>
      <c r="AP163" s="2"/>
      <c r="AW163" s="169"/>
    </row>
    <row r="164" spans="2:86" ht="12" customHeight="1" x14ac:dyDescent="0.15">
      <c r="B164" s="473"/>
      <c r="C164" s="768"/>
      <c r="D164" s="766"/>
      <c r="E164" s="766"/>
      <c r="F164" s="766"/>
      <c r="G164" s="766"/>
      <c r="H164" s="766"/>
      <c r="I164" s="766"/>
      <c r="J164" s="767"/>
      <c r="K164" s="724" t="s">
        <v>464</v>
      </c>
      <c r="L164" s="724" t="s">
        <v>200</v>
      </c>
      <c r="M164" s="724"/>
      <c r="N164" s="724" t="s">
        <v>199</v>
      </c>
      <c r="O164" s="724"/>
      <c r="P164" s="724" t="s">
        <v>465</v>
      </c>
      <c r="Q164" s="724"/>
      <c r="R164" s="724" t="s">
        <v>6</v>
      </c>
      <c r="S164" s="724"/>
      <c r="T164" s="724"/>
      <c r="U164" s="782"/>
      <c r="V164" s="783"/>
      <c r="W164" s="782"/>
      <c r="X164" s="783"/>
      <c r="Y164" s="753"/>
      <c r="Z164" s="724"/>
      <c r="AA164" s="724"/>
      <c r="AB164" s="724"/>
      <c r="AC164" s="784"/>
      <c r="AD164" s="787"/>
      <c r="AE164" s="787"/>
      <c r="AF164" s="787"/>
      <c r="AG164" s="787"/>
      <c r="AH164" s="787"/>
      <c r="AI164" s="787"/>
      <c r="AJ164" s="785"/>
      <c r="AK164" s="782"/>
      <c r="AL164" s="790"/>
      <c r="AM164" s="790"/>
      <c r="AN164" s="791"/>
      <c r="AO164" s="792"/>
      <c r="AP164" s="2"/>
    </row>
    <row r="165" spans="2:86" ht="12" customHeight="1" x14ac:dyDescent="0.15">
      <c r="B165" s="473"/>
      <c r="C165" s="768"/>
      <c r="D165" s="766"/>
      <c r="E165" s="766"/>
      <c r="F165" s="766"/>
      <c r="G165" s="766"/>
      <c r="H165" s="766"/>
      <c r="I165" s="766"/>
      <c r="J165" s="767"/>
      <c r="K165" s="724"/>
      <c r="L165" s="724"/>
      <c r="M165" s="724"/>
      <c r="N165" s="724"/>
      <c r="O165" s="724"/>
      <c r="P165" s="724"/>
      <c r="Q165" s="724"/>
      <c r="R165" s="724"/>
      <c r="S165" s="724"/>
      <c r="T165" s="724"/>
      <c r="U165" s="782"/>
      <c r="V165" s="783"/>
      <c r="W165" s="782"/>
      <c r="X165" s="783"/>
      <c r="Y165" s="753" t="s">
        <v>466</v>
      </c>
      <c r="Z165" s="724"/>
      <c r="AA165" s="724"/>
      <c r="AB165" s="724"/>
      <c r="AC165" s="724" t="s">
        <v>467</v>
      </c>
      <c r="AD165" s="724"/>
      <c r="AE165" s="724"/>
      <c r="AF165" s="724"/>
      <c r="AG165" s="724" t="s">
        <v>468</v>
      </c>
      <c r="AH165" s="724"/>
      <c r="AI165" s="724"/>
      <c r="AJ165" s="724"/>
      <c r="AK165" s="782"/>
      <c r="AL165" s="790"/>
      <c r="AM165" s="790"/>
      <c r="AN165" s="791"/>
      <c r="AO165" s="792"/>
      <c r="AP165" s="2"/>
    </row>
    <row r="166" spans="2:86" ht="12" customHeight="1" x14ac:dyDescent="0.15">
      <c r="B166" s="473"/>
      <c r="C166" s="768"/>
      <c r="D166" s="766"/>
      <c r="E166" s="766"/>
      <c r="F166" s="766"/>
      <c r="G166" s="766"/>
      <c r="H166" s="766"/>
      <c r="I166" s="766"/>
      <c r="J166" s="767"/>
      <c r="K166" s="724"/>
      <c r="L166" s="724"/>
      <c r="M166" s="724"/>
      <c r="N166" s="724"/>
      <c r="O166" s="724"/>
      <c r="P166" s="724"/>
      <c r="Q166" s="724"/>
      <c r="R166" s="724"/>
      <c r="S166" s="724"/>
      <c r="T166" s="724"/>
      <c r="U166" s="784"/>
      <c r="V166" s="785"/>
      <c r="W166" s="784"/>
      <c r="X166" s="785"/>
      <c r="Y166" s="156" t="s">
        <v>32</v>
      </c>
      <c r="Z166" s="154" t="s">
        <v>33</v>
      </c>
      <c r="AA166" s="154" t="s">
        <v>471</v>
      </c>
      <c r="AB166" s="154" t="s">
        <v>472</v>
      </c>
      <c r="AC166" s="154" t="s">
        <v>32</v>
      </c>
      <c r="AD166" s="154" t="s">
        <v>33</v>
      </c>
      <c r="AE166" s="154" t="s">
        <v>471</v>
      </c>
      <c r="AF166" s="154" t="s">
        <v>472</v>
      </c>
      <c r="AG166" s="154" t="s">
        <v>32</v>
      </c>
      <c r="AH166" s="154" t="s">
        <v>33</v>
      </c>
      <c r="AI166" s="154" t="s">
        <v>471</v>
      </c>
      <c r="AJ166" s="154" t="s">
        <v>472</v>
      </c>
      <c r="AK166" s="784"/>
      <c r="AL166" s="787"/>
      <c r="AM166" s="787"/>
      <c r="AN166" s="793"/>
      <c r="AO166" s="794"/>
      <c r="AP166" s="2"/>
    </row>
    <row r="167" spans="2:86" ht="12" customHeight="1" x14ac:dyDescent="0.15">
      <c r="B167" s="473"/>
      <c r="C167" s="768"/>
      <c r="D167" s="766"/>
      <c r="E167" s="766"/>
      <c r="F167" s="766"/>
      <c r="G167" s="766"/>
      <c r="H167" s="766"/>
      <c r="I167" s="766"/>
      <c r="J167" s="767"/>
      <c r="K167" s="234"/>
      <c r="L167" s="743"/>
      <c r="M167" s="744"/>
      <c r="N167" s="743"/>
      <c r="O167" s="744"/>
      <c r="P167" s="743"/>
      <c r="Q167" s="744"/>
      <c r="R167" s="745"/>
      <c r="S167" s="745"/>
      <c r="T167" s="745"/>
      <c r="U167" s="743"/>
      <c r="V167" s="744"/>
      <c r="W167" s="743"/>
      <c r="X167" s="746"/>
      <c r="Y167" s="235"/>
      <c r="Z167" s="235"/>
      <c r="AA167" s="235"/>
      <c r="AB167" s="235"/>
      <c r="AC167" s="236"/>
      <c r="AD167" s="236"/>
      <c r="AE167" s="236"/>
      <c r="AF167" s="236"/>
      <c r="AG167" s="236"/>
      <c r="AH167" s="236"/>
      <c r="AI167" s="236"/>
      <c r="AJ167" s="236"/>
      <c r="AK167" s="747"/>
      <c r="AL167" s="748"/>
      <c r="AM167" s="748"/>
      <c r="AN167" s="749"/>
      <c r="AO167" s="750"/>
      <c r="AP167" s="2"/>
      <c r="AQ167" s="170">
        <f>IF(P167="外力",1,IF(P167="材質劣化",2,IF(P167="漏水",3,4)))</f>
        <v>4</v>
      </c>
    </row>
    <row r="168" spans="2:86" ht="12" customHeight="1" x14ac:dyDescent="0.15">
      <c r="B168" s="473"/>
      <c r="C168" s="768"/>
      <c r="D168" s="766"/>
      <c r="E168" s="766"/>
      <c r="F168" s="766"/>
      <c r="G168" s="766"/>
      <c r="H168" s="766"/>
      <c r="I168" s="766"/>
      <c r="J168" s="767"/>
      <c r="K168" s="234"/>
      <c r="L168" s="743"/>
      <c r="M168" s="744"/>
      <c r="N168" s="743"/>
      <c r="O168" s="744"/>
      <c r="P168" s="743"/>
      <c r="Q168" s="744"/>
      <c r="R168" s="745"/>
      <c r="S168" s="745"/>
      <c r="T168" s="745"/>
      <c r="U168" s="743"/>
      <c r="V168" s="744"/>
      <c r="W168" s="743"/>
      <c r="X168" s="746"/>
      <c r="Y168" s="235"/>
      <c r="Z168" s="235"/>
      <c r="AA168" s="235"/>
      <c r="AB168" s="235"/>
      <c r="AC168" s="236"/>
      <c r="AD168" s="236"/>
      <c r="AE168" s="236"/>
      <c r="AF168" s="236"/>
      <c r="AG168" s="236"/>
      <c r="AH168" s="236"/>
      <c r="AI168" s="236"/>
      <c r="AJ168" s="236"/>
      <c r="AK168" s="747"/>
      <c r="AL168" s="748"/>
      <c r="AM168" s="748"/>
      <c r="AN168" s="749"/>
      <c r="AO168" s="750"/>
      <c r="AP168" s="2"/>
      <c r="AQ168" s="170">
        <f t="shared" ref="AQ168:AQ186" si="72">IF(P168="外力",1,IF(P168="材質劣化",2,IF(P168="漏水",3,4)))</f>
        <v>4</v>
      </c>
    </row>
    <row r="169" spans="2:86" ht="12" customHeight="1" x14ac:dyDescent="0.15">
      <c r="B169" s="473"/>
      <c r="C169" s="768"/>
      <c r="D169" s="766"/>
      <c r="E169" s="766"/>
      <c r="F169" s="766"/>
      <c r="G169" s="766"/>
      <c r="H169" s="766"/>
      <c r="I169" s="766"/>
      <c r="J169" s="767"/>
      <c r="K169" s="234"/>
      <c r="L169" s="743"/>
      <c r="M169" s="744"/>
      <c r="N169" s="743"/>
      <c r="O169" s="744"/>
      <c r="P169" s="743"/>
      <c r="Q169" s="744"/>
      <c r="R169" s="745"/>
      <c r="S169" s="745"/>
      <c r="T169" s="745"/>
      <c r="U169" s="743"/>
      <c r="V169" s="744"/>
      <c r="W169" s="743"/>
      <c r="X169" s="746"/>
      <c r="Y169" s="235"/>
      <c r="Z169" s="235"/>
      <c r="AA169" s="235"/>
      <c r="AB169" s="235"/>
      <c r="AC169" s="236"/>
      <c r="AD169" s="236"/>
      <c r="AE169" s="236"/>
      <c r="AF169" s="236"/>
      <c r="AG169" s="236"/>
      <c r="AH169" s="236"/>
      <c r="AI169" s="236"/>
      <c r="AJ169" s="236"/>
      <c r="AK169" s="747"/>
      <c r="AL169" s="748"/>
      <c r="AM169" s="748"/>
      <c r="AN169" s="749"/>
      <c r="AO169" s="750"/>
      <c r="AP169" s="2"/>
      <c r="AQ169" s="170">
        <f t="shared" si="72"/>
        <v>4</v>
      </c>
    </row>
    <row r="170" spans="2:86" ht="12" customHeight="1" x14ac:dyDescent="0.15">
      <c r="B170" s="473"/>
      <c r="C170" s="768"/>
      <c r="D170" s="766"/>
      <c r="E170" s="766"/>
      <c r="F170" s="766"/>
      <c r="G170" s="766"/>
      <c r="H170" s="766"/>
      <c r="I170" s="766"/>
      <c r="J170" s="767"/>
      <c r="K170" s="234"/>
      <c r="L170" s="743"/>
      <c r="M170" s="744"/>
      <c r="N170" s="743"/>
      <c r="O170" s="744"/>
      <c r="P170" s="743"/>
      <c r="Q170" s="744"/>
      <c r="R170" s="745"/>
      <c r="S170" s="745"/>
      <c r="T170" s="745"/>
      <c r="U170" s="743"/>
      <c r="V170" s="744"/>
      <c r="W170" s="743"/>
      <c r="X170" s="746"/>
      <c r="Y170" s="235"/>
      <c r="Z170" s="235"/>
      <c r="AA170" s="235"/>
      <c r="AB170" s="235"/>
      <c r="AC170" s="236"/>
      <c r="AD170" s="236"/>
      <c r="AE170" s="236"/>
      <c r="AF170" s="236"/>
      <c r="AG170" s="236"/>
      <c r="AH170" s="236"/>
      <c r="AI170" s="236"/>
      <c r="AJ170" s="236"/>
      <c r="AK170" s="747"/>
      <c r="AL170" s="748"/>
      <c r="AM170" s="748"/>
      <c r="AN170" s="749"/>
      <c r="AO170" s="750"/>
      <c r="AP170" s="2"/>
      <c r="AQ170" s="170">
        <f t="shared" si="72"/>
        <v>4</v>
      </c>
    </row>
    <row r="171" spans="2:86" ht="12" customHeight="1" x14ac:dyDescent="0.15">
      <c r="B171" s="473"/>
      <c r="C171" s="768"/>
      <c r="D171" s="766"/>
      <c r="E171" s="766"/>
      <c r="F171" s="766"/>
      <c r="G171" s="766"/>
      <c r="H171" s="766"/>
      <c r="I171" s="766"/>
      <c r="J171" s="767"/>
      <c r="K171" s="234"/>
      <c r="L171" s="743"/>
      <c r="M171" s="744"/>
      <c r="N171" s="743"/>
      <c r="O171" s="744"/>
      <c r="P171" s="743"/>
      <c r="Q171" s="744"/>
      <c r="R171" s="745"/>
      <c r="S171" s="745"/>
      <c r="T171" s="745"/>
      <c r="U171" s="743"/>
      <c r="V171" s="744"/>
      <c r="W171" s="743"/>
      <c r="X171" s="746"/>
      <c r="Y171" s="235"/>
      <c r="Z171" s="235"/>
      <c r="AA171" s="235"/>
      <c r="AB171" s="235"/>
      <c r="AC171" s="236"/>
      <c r="AD171" s="236"/>
      <c r="AE171" s="236"/>
      <c r="AF171" s="236"/>
      <c r="AG171" s="236"/>
      <c r="AH171" s="236"/>
      <c r="AI171" s="236"/>
      <c r="AJ171" s="236"/>
      <c r="AK171" s="747"/>
      <c r="AL171" s="748"/>
      <c r="AM171" s="748"/>
      <c r="AN171" s="749"/>
      <c r="AO171" s="750"/>
      <c r="AP171" s="2"/>
      <c r="AQ171" s="170">
        <f t="shared" si="72"/>
        <v>4</v>
      </c>
    </row>
    <row r="172" spans="2:86" ht="12" customHeight="1" x14ac:dyDescent="0.15">
      <c r="B172" s="473"/>
      <c r="C172" s="768"/>
      <c r="D172" s="766"/>
      <c r="E172" s="766"/>
      <c r="F172" s="766"/>
      <c r="G172" s="766"/>
      <c r="H172" s="766"/>
      <c r="I172" s="766"/>
      <c r="J172" s="767"/>
      <c r="K172" s="234"/>
      <c r="L172" s="743"/>
      <c r="M172" s="744"/>
      <c r="N172" s="743"/>
      <c r="O172" s="744"/>
      <c r="P172" s="743"/>
      <c r="Q172" s="744"/>
      <c r="R172" s="745"/>
      <c r="S172" s="745"/>
      <c r="T172" s="745"/>
      <c r="U172" s="743"/>
      <c r="V172" s="744"/>
      <c r="W172" s="743"/>
      <c r="X172" s="746"/>
      <c r="Y172" s="235"/>
      <c r="Z172" s="235"/>
      <c r="AA172" s="235"/>
      <c r="AB172" s="235"/>
      <c r="AC172" s="236"/>
      <c r="AD172" s="236"/>
      <c r="AE172" s="236"/>
      <c r="AF172" s="236"/>
      <c r="AG172" s="236"/>
      <c r="AH172" s="236"/>
      <c r="AI172" s="236"/>
      <c r="AJ172" s="236"/>
      <c r="AK172" s="747"/>
      <c r="AL172" s="748"/>
      <c r="AM172" s="748"/>
      <c r="AN172" s="749"/>
      <c r="AO172" s="750"/>
      <c r="AP172" s="2"/>
      <c r="AQ172" s="170">
        <f t="shared" si="72"/>
        <v>4</v>
      </c>
    </row>
    <row r="173" spans="2:86" ht="12" customHeight="1" x14ac:dyDescent="0.15">
      <c r="B173" s="473"/>
      <c r="C173" s="768"/>
      <c r="D173" s="766"/>
      <c r="E173" s="766"/>
      <c r="F173" s="766"/>
      <c r="G173" s="766"/>
      <c r="H173" s="766"/>
      <c r="I173" s="766"/>
      <c r="J173" s="767"/>
      <c r="K173" s="234"/>
      <c r="L173" s="743"/>
      <c r="M173" s="744"/>
      <c r="N173" s="743"/>
      <c r="O173" s="744"/>
      <c r="P173" s="743"/>
      <c r="Q173" s="744"/>
      <c r="R173" s="745"/>
      <c r="S173" s="745"/>
      <c r="T173" s="745"/>
      <c r="U173" s="743"/>
      <c r="V173" s="744"/>
      <c r="W173" s="743"/>
      <c r="X173" s="746"/>
      <c r="Y173" s="235"/>
      <c r="Z173" s="235"/>
      <c r="AA173" s="235"/>
      <c r="AB173" s="235"/>
      <c r="AC173" s="236"/>
      <c r="AD173" s="236"/>
      <c r="AE173" s="236"/>
      <c r="AF173" s="236"/>
      <c r="AG173" s="236"/>
      <c r="AH173" s="236"/>
      <c r="AI173" s="236"/>
      <c r="AJ173" s="236"/>
      <c r="AK173" s="747"/>
      <c r="AL173" s="748"/>
      <c r="AM173" s="748"/>
      <c r="AN173" s="749"/>
      <c r="AO173" s="750"/>
      <c r="AP173" s="2"/>
      <c r="AQ173" s="170">
        <f t="shared" si="72"/>
        <v>4</v>
      </c>
    </row>
    <row r="174" spans="2:86" ht="12" customHeight="1" x14ac:dyDescent="0.15">
      <c r="B174" s="473"/>
      <c r="C174" s="768"/>
      <c r="D174" s="766"/>
      <c r="E174" s="766"/>
      <c r="F174" s="766"/>
      <c r="G174" s="766"/>
      <c r="H174" s="766"/>
      <c r="I174" s="766"/>
      <c r="J174" s="767"/>
      <c r="K174" s="234"/>
      <c r="L174" s="743"/>
      <c r="M174" s="744"/>
      <c r="N174" s="743"/>
      <c r="O174" s="744"/>
      <c r="P174" s="743"/>
      <c r="Q174" s="744"/>
      <c r="R174" s="745"/>
      <c r="S174" s="745"/>
      <c r="T174" s="745"/>
      <c r="U174" s="743"/>
      <c r="V174" s="744"/>
      <c r="W174" s="743"/>
      <c r="X174" s="746"/>
      <c r="Y174" s="235"/>
      <c r="Z174" s="235"/>
      <c r="AA174" s="235"/>
      <c r="AB174" s="235"/>
      <c r="AC174" s="236"/>
      <c r="AD174" s="236"/>
      <c r="AE174" s="236"/>
      <c r="AF174" s="236"/>
      <c r="AG174" s="236"/>
      <c r="AH174" s="236"/>
      <c r="AI174" s="236"/>
      <c r="AJ174" s="236"/>
      <c r="AK174" s="747"/>
      <c r="AL174" s="748"/>
      <c r="AM174" s="748"/>
      <c r="AN174" s="749"/>
      <c r="AO174" s="750"/>
      <c r="AP174" s="2"/>
      <c r="AQ174" s="170">
        <f t="shared" si="72"/>
        <v>4</v>
      </c>
    </row>
    <row r="175" spans="2:86" ht="12" customHeight="1" x14ac:dyDescent="0.15">
      <c r="B175" s="473"/>
      <c r="C175" s="768"/>
      <c r="D175" s="766"/>
      <c r="E175" s="766"/>
      <c r="F175" s="766"/>
      <c r="G175" s="766"/>
      <c r="H175" s="766"/>
      <c r="I175" s="766"/>
      <c r="J175" s="767"/>
      <c r="K175" s="234"/>
      <c r="L175" s="743"/>
      <c r="M175" s="744"/>
      <c r="N175" s="743"/>
      <c r="O175" s="744"/>
      <c r="P175" s="743"/>
      <c r="Q175" s="744"/>
      <c r="R175" s="745"/>
      <c r="S175" s="745"/>
      <c r="T175" s="745"/>
      <c r="U175" s="743"/>
      <c r="V175" s="744"/>
      <c r="W175" s="743"/>
      <c r="X175" s="746"/>
      <c r="Y175" s="235"/>
      <c r="Z175" s="235"/>
      <c r="AA175" s="235"/>
      <c r="AB175" s="235"/>
      <c r="AC175" s="236"/>
      <c r="AD175" s="236"/>
      <c r="AE175" s="236"/>
      <c r="AF175" s="236"/>
      <c r="AG175" s="236"/>
      <c r="AH175" s="236"/>
      <c r="AI175" s="236"/>
      <c r="AJ175" s="236"/>
      <c r="AK175" s="747"/>
      <c r="AL175" s="748"/>
      <c r="AM175" s="748"/>
      <c r="AN175" s="749"/>
      <c r="AO175" s="750"/>
      <c r="AP175" s="2"/>
      <c r="AQ175" s="170">
        <f t="shared" si="72"/>
        <v>4</v>
      </c>
    </row>
    <row r="176" spans="2:86" ht="12" customHeight="1" x14ac:dyDescent="0.15">
      <c r="B176" s="473"/>
      <c r="C176" s="768"/>
      <c r="D176" s="766"/>
      <c r="E176" s="766"/>
      <c r="F176" s="766"/>
      <c r="G176" s="766"/>
      <c r="H176" s="766"/>
      <c r="I176" s="766"/>
      <c r="J176" s="767"/>
      <c r="K176" s="234"/>
      <c r="L176" s="743"/>
      <c r="M176" s="744"/>
      <c r="N176" s="743"/>
      <c r="O176" s="744"/>
      <c r="P176" s="743"/>
      <c r="Q176" s="744"/>
      <c r="R176" s="745"/>
      <c r="S176" s="745"/>
      <c r="T176" s="745"/>
      <c r="U176" s="743"/>
      <c r="V176" s="744"/>
      <c r="W176" s="743"/>
      <c r="X176" s="746"/>
      <c r="Y176" s="235"/>
      <c r="Z176" s="235"/>
      <c r="AA176" s="235"/>
      <c r="AB176" s="235"/>
      <c r="AC176" s="236"/>
      <c r="AD176" s="236"/>
      <c r="AE176" s="236"/>
      <c r="AF176" s="236"/>
      <c r="AG176" s="236"/>
      <c r="AH176" s="236"/>
      <c r="AI176" s="236"/>
      <c r="AJ176" s="236"/>
      <c r="AK176" s="747"/>
      <c r="AL176" s="748"/>
      <c r="AM176" s="748"/>
      <c r="AN176" s="749"/>
      <c r="AO176" s="750"/>
      <c r="AP176" s="2"/>
      <c r="AQ176" s="170">
        <f t="shared" si="72"/>
        <v>4</v>
      </c>
    </row>
    <row r="177" spans="2:46" ht="12" customHeight="1" x14ac:dyDescent="0.15">
      <c r="B177" s="473"/>
      <c r="C177" s="768"/>
      <c r="D177" s="766"/>
      <c r="E177" s="766"/>
      <c r="F177" s="766"/>
      <c r="G177" s="766"/>
      <c r="H177" s="766"/>
      <c r="I177" s="766"/>
      <c r="J177" s="767"/>
      <c r="K177" s="234"/>
      <c r="L177" s="743"/>
      <c r="M177" s="744"/>
      <c r="N177" s="743"/>
      <c r="O177" s="744"/>
      <c r="P177" s="743"/>
      <c r="Q177" s="744"/>
      <c r="R177" s="745"/>
      <c r="S177" s="745"/>
      <c r="T177" s="745"/>
      <c r="U177" s="743"/>
      <c r="V177" s="744"/>
      <c r="W177" s="743"/>
      <c r="X177" s="746"/>
      <c r="Y177" s="235"/>
      <c r="Z177" s="235"/>
      <c r="AA177" s="235"/>
      <c r="AB177" s="235"/>
      <c r="AC177" s="236"/>
      <c r="AD177" s="236"/>
      <c r="AE177" s="236"/>
      <c r="AF177" s="236"/>
      <c r="AG177" s="236"/>
      <c r="AH177" s="236"/>
      <c r="AI177" s="236"/>
      <c r="AJ177" s="236"/>
      <c r="AK177" s="747"/>
      <c r="AL177" s="748"/>
      <c r="AM177" s="748"/>
      <c r="AN177" s="749"/>
      <c r="AO177" s="750"/>
      <c r="AP177" s="2"/>
      <c r="AQ177" s="170">
        <f t="shared" si="72"/>
        <v>4</v>
      </c>
    </row>
    <row r="178" spans="2:46" ht="12" customHeight="1" x14ac:dyDescent="0.15">
      <c r="B178" s="473"/>
      <c r="C178" s="768"/>
      <c r="D178" s="766"/>
      <c r="E178" s="766"/>
      <c r="F178" s="766"/>
      <c r="G178" s="766"/>
      <c r="H178" s="766"/>
      <c r="I178" s="766"/>
      <c r="J178" s="767"/>
      <c r="K178" s="234"/>
      <c r="L178" s="743"/>
      <c r="M178" s="744"/>
      <c r="N178" s="743"/>
      <c r="O178" s="744"/>
      <c r="P178" s="743"/>
      <c r="Q178" s="744"/>
      <c r="R178" s="745"/>
      <c r="S178" s="745"/>
      <c r="T178" s="745"/>
      <c r="U178" s="743"/>
      <c r="V178" s="744"/>
      <c r="W178" s="743"/>
      <c r="X178" s="746"/>
      <c r="Y178" s="235"/>
      <c r="Z178" s="235"/>
      <c r="AA178" s="235"/>
      <c r="AB178" s="235"/>
      <c r="AC178" s="236"/>
      <c r="AD178" s="236"/>
      <c r="AE178" s="236"/>
      <c r="AF178" s="236"/>
      <c r="AG178" s="236"/>
      <c r="AH178" s="236"/>
      <c r="AI178" s="236"/>
      <c r="AJ178" s="236"/>
      <c r="AK178" s="747"/>
      <c r="AL178" s="748"/>
      <c r="AM178" s="748"/>
      <c r="AN178" s="749"/>
      <c r="AO178" s="750"/>
      <c r="AP178" s="2"/>
      <c r="AQ178" s="170">
        <f t="shared" si="72"/>
        <v>4</v>
      </c>
    </row>
    <row r="179" spans="2:46" ht="12" customHeight="1" x14ac:dyDescent="0.15">
      <c r="B179" s="473"/>
      <c r="C179" s="768"/>
      <c r="D179" s="766"/>
      <c r="E179" s="766"/>
      <c r="F179" s="766"/>
      <c r="G179" s="766"/>
      <c r="H179" s="766"/>
      <c r="I179" s="766"/>
      <c r="J179" s="767"/>
      <c r="K179" s="234"/>
      <c r="L179" s="743"/>
      <c r="M179" s="744"/>
      <c r="N179" s="743"/>
      <c r="O179" s="744"/>
      <c r="P179" s="743"/>
      <c r="Q179" s="744"/>
      <c r="R179" s="745"/>
      <c r="S179" s="745"/>
      <c r="T179" s="745"/>
      <c r="U179" s="743"/>
      <c r="V179" s="744"/>
      <c r="W179" s="743"/>
      <c r="X179" s="746"/>
      <c r="Y179" s="235"/>
      <c r="Z179" s="235"/>
      <c r="AA179" s="235"/>
      <c r="AB179" s="235"/>
      <c r="AC179" s="236"/>
      <c r="AD179" s="236"/>
      <c r="AE179" s="236"/>
      <c r="AF179" s="236"/>
      <c r="AG179" s="236"/>
      <c r="AH179" s="236"/>
      <c r="AI179" s="236"/>
      <c r="AJ179" s="236"/>
      <c r="AK179" s="747"/>
      <c r="AL179" s="748"/>
      <c r="AM179" s="748"/>
      <c r="AN179" s="749"/>
      <c r="AO179" s="750"/>
      <c r="AP179" s="2"/>
      <c r="AQ179" s="170">
        <f t="shared" si="72"/>
        <v>4</v>
      </c>
    </row>
    <row r="180" spans="2:46" ht="12" customHeight="1" x14ac:dyDescent="0.15">
      <c r="B180" s="473"/>
      <c r="C180" s="768"/>
      <c r="D180" s="766"/>
      <c r="E180" s="766"/>
      <c r="F180" s="766"/>
      <c r="G180" s="766"/>
      <c r="H180" s="766"/>
      <c r="I180" s="766"/>
      <c r="J180" s="767"/>
      <c r="K180" s="234"/>
      <c r="L180" s="743"/>
      <c r="M180" s="744"/>
      <c r="N180" s="743"/>
      <c r="O180" s="744"/>
      <c r="P180" s="743"/>
      <c r="Q180" s="744"/>
      <c r="R180" s="745"/>
      <c r="S180" s="745"/>
      <c r="T180" s="745"/>
      <c r="U180" s="743"/>
      <c r="V180" s="744"/>
      <c r="W180" s="743"/>
      <c r="X180" s="746"/>
      <c r="Y180" s="235"/>
      <c r="Z180" s="235"/>
      <c r="AA180" s="235"/>
      <c r="AB180" s="235"/>
      <c r="AC180" s="236"/>
      <c r="AD180" s="236"/>
      <c r="AE180" s="236"/>
      <c r="AF180" s="236"/>
      <c r="AG180" s="236"/>
      <c r="AH180" s="236"/>
      <c r="AI180" s="236"/>
      <c r="AJ180" s="236"/>
      <c r="AK180" s="747"/>
      <c r="AL180" s="748"/>
      <c r="AM180" s="748"/>
      <c r="AN180" s="749"/>
      <c r="AO180" s="750"/>
      <c r="AP180" s="2"/>
      <c r="AQ180" s="170">
        <f t="shared" si="72"/>
        <v>4</v>
      </c>
    </row>
    <row r="181" spans="2:46" ht="12" customHeight="1" x14ac:dyDescent="0.15">
      <c r="B181" s="473"/>
      <c r="C181" s="768"/>
      <c r="D181" s="766"/>
      <c r="E181" s="766"/>
      <c r="F181" s="766"/>
      <c r="G181" s="766"/>
      <c r="H181" s="766"/>
      <c r="I181" s="766"/>
      <c r="J181" s="767"/>
      <c r="K181" s="234"/>
      <c r="L181" s="743"/>
      <c r="M181" s="744"/>
      <c r="N181" s="743"/>
      <c r="O181" s="744"/>
      <c r="P181" s="743"/>
      <c r="Q181" s="744"/>
      <c r="R181" s="745"/>
      <c r="S181" s="745"/>
      <c r="T181" s="745"/>
      <c r="U181" s="743"/>
      <c r="V181" s="744"/>
      <c r="W181" s="743"/>
      <c r="X181" s="746"/>
      <c r="Y181" s="235"/>
      <c r="Z181" s="235"/>
      <c r="AA181" s="235"/>
      <c r="AB181" s="235"/>
      <c r="AC181" s="236"/>
      <c r="AD181" s="236"/>
      <c r="AE181" s="236"/>
      <c r="AF181" s="236"/>
      <c r="AG181" s="236"/>
      <c r="AH181" s="236"/>
      <c r="AI181" s="236"/>
      <c r="AJ181" s="236"/>
      <c r="AK181" s="747"/>
      <c r="AL181" s="748"/>
      <c r="AM181" s="748"/>
      <c r="AN181" s="749"/>
      <c r="AO181" s="750"/>
      <c r="AP181" s="2"/>
      <c r="AQ181" s="170">
        <f t="shared" si="72"/>
        <v>4</v>
      </c>
    </row>
    <row r="182" spans="2:46" ht="12" customHeight="1" x14ac:dyDescent="0.15">
      <c r="B182" s="473"/>
      <c r="C182" s="768"/>
      <c r="D182" s="766"/>
      <c r="E182" s="766"/>
      <c r="F182" s="766"/>
      <c r="G182" s="766"/>
      <c r="H182" s="766"/>
      <c r="I182" s="766"/>
      <c r="J182" s="767"/>
      <c r="K182" s="234"/>
      <c r="L182" s="743"/>
      <c r="M182" s="744"/>
      <c r="N182" s="743"/>
      <c r="O182" s="744"/>
      <c r="P182" s="743"/>
      <c r="Q182" s="744"/>
      <c r="R182" s="745"/>
      <c r="S182" s="745"/>
      <c r="T182" s="745"/>
      <c r="U182" s="743"/>
      <c r="V182" s="744"/>
      <c r="W182" s="743"/>
      <c r="X182" s="746"/>
      <c r="Y182" s="235"/>
      <c r="Z182" s="235"/>
      <c r="AA182" s="235"/>
      <c r="AB182" s="235"/>
      <c r="AC182" s="236"/>
      <c r="AD182" s="236"/>
      <c r="AE182" s="236"/>
      <c r="AF182" s="236"/>
      <c r="AG182" s="236"/>
      <c r="AH182" s="236"/>
      <c r="AI182" s="236"/>
      <c r="AJ182" s="236"/>
      <c r="AK182" s="747"/>
      <c r="AL182" s="748"/>
      <c r="AM182" s="748"/>
      <c r="AN182" s="749"/>
      <c r="AO182" s="750"/>
      <c r="AP182" s="2"/>
      <c r="AQ182" s="170">
        <f t="shared" si="72"/>
        <v>4</v>
      </c>
    </row>
    <row r="183" spans="2:46" ht="12" customHeight="1" x14ac:dyDescent="0.15">
      <c r="B183" s="473"/>
      <c r="C183" s="768"/>
      <c r="D183" s="766"/>
      <c r="E183" s="766"/>
      <c r="F183" s="766"/>
      <c r="G183" s="766"/>
      <c r="H183" s="766"/>
      <c r="I183" s="766"/>
      <c r="J183" s="767"/>
      <c r="K183" s="234"/>
      <c r="L183" s="743"/>
      <c r="M183" s="744"/>
      <c r="N183" s="743"/>
      <c r="O183" s="744"/>
      <c r="P183" s="743"/>
      <c r="Q183" s="744"/>
      <c r="R183" s="745"/>
      <c r="S183" s="745"/>
      <c r="T183" s="745"/>
      <c r="U183" s="743"/>
      <c r="V183" s="744"/>
      <c r="W183" s="743"/>
      <c r="X183" s="746"/>
      <c r="Y183" s="235"/>
      <c r="Z183" s="235"/>
      <c r="AA183" s="235"/>
      <c r="AB183" s="235"/>
      <c r="AC183" s="236"/>
      <c r="AD183" s="236"/>
      <c r="AE183" s="236"/>
      <c r="AF183" s="236"/>
      <c r="AG183" s="236"/>
      <c r="AH183" s="236"/>
      <c r="AI183" s="236"/>
      <c r="AJ183" s="236"/>
      <c r="AK183" s="747"/>
      <c r="AL183" s="748"/>
      <c r="AM183" s="748"/>
      <c r="AN183" s="749"/>
      <c r="AO183" s="750"/>
      <c r="AP183" s="2"/>
      <c r="AQ183" s="170">
        <f t="shared" si="72"/>
        <v>4</v>
      </c>
    </row>
    <row r="184" spans="2:46" ht="12" customHeight="1" x14ac:dyDescent="0.15">
      <c r="B184" s="473"/>
      <c r="C184" s="768"/>
      <c r="D184" s="766"/>
      <c r="E184" s="766"/>
      <c r="F184" s="766"/>
      <c r="G184" s="766"/>
      <c r="H184" s="766"/>
      <c r="I184" s="766"/>
      <c r="J184" s="767"/>
      <c r="K184" s="234"/>
      <c r="L184" s="743"/>
      <c r="M184" s="744"/>
      <c r="N184" s="743"/>
      <c r="O184" s="744"/>
      <c r="P184" s="743"/>
      <c r="Q184" s="744"/>
      <c r="R184" s="745"/>
      <c r="S184" s="745"/>
      <c r="T184" s="745"/>
      <c r="U184" s="743"/>
      <c r="V184" s="744"/>
      <c r="W184" s="743"/>
      <c r="X184" s="746"/>
      <c r="Y184" s="235"/>
      <c r="Z184" s="235"/>
      <c r="AA184" s="235"/>
      <c r="AB184" s="235"/>
      <c r="AC184" s="236"/>
      <c r="AD184" s="236"/>
      <c r="AE184" s="236"/>
      <c r="AF184" s="236"/>
      <c r="AG184" s="236"/>
      <c r="AH184" s="236"/>
      <c r="AI184" s="236"/>
      <c r="AJ184" s="236"/>
      <c r="AK184" s="747"/>
      <c r="AL184" s="748"/>
      <c r="AM184" s="748"/>
      <c r="AN184" s="749"/>
      <c r="AO184" s="750"/>
      <c r="AP184" s="2"/>
      <c r="AQ184" s="170">
        <f t="shared" si="72"/>
        <v>4</v>
      </c>
    </row>
    <row r="185" spans="2:46" ht="12" customHeight="1" x14ac:dyDescent="0.15">
      <c r="B185" s="473"/>
      <c r="C185" s="768"/>
      <c r="D185" s="766"/>
      <c r="E185" s="766"/>
      <c r="F185" s="766"/>
      <c r="G185" s="766"/>
      <c r="H185" s="766"/>
      <c r="I185" s="766"/>
      <c r="J185" s="767"/>
      <c r="K185" s="234"/>
      <c r="L185" s="743"/>
      <c r="M185" s="744"/>
      <c r="N185" s="743"/>
      <c r="O185" s="744"/>
      <c r="P185" s="743"/>
      <c r="Q185" s="744"/>
      <c r="R185" s="745"/>
      <c r="S185" s="745"/>
      <c r="T185" s="745"/>
      <c r="U185" s="743"/>
      <c r="V185" s="744"/>
      <c r="W185" s="743"/>
      <c r="X185" s="746"/>
      <c r="Y185" s="235"/>
      <c r="Z185" s="235"/>
      <c r="AA185" s="235"/>
      <c r="AB185" s="235"/>
      <c r="AC185" s="236"/>
      <c r="AD185" s="236"/>
      <c r="AE185" s="236"/>
      <c r="AF185" s="236"/>
      <c r="AG185" s="236"/>
      <c r="AH185" s="236"/>
      <c r="AI185" s="236"/>
      <c r="AJ185" s="236"/>
      <c r="AK185" s="747"/>
      <c r="AL185" s="748"/>
      <c r="AM185" s="748"/>
      <c r="AN185" s="749"/>
      <c r="AO185" s="750"/>
      <c r="AP185" s="2"/>
      <c r="AQ185" s="170">
        <f t="shared" si="72"/>
        <v>4</v>
      </c>
    </row>
    <row r="186" spans="2:46" ht="12" customHeight="1" x14ac:dyDescent="0.15">
      <c r="B186" s="473"/>
      <c r="C186" s="768"/>
      <c r="D186" s="766"/>
      <c r="E186" s="766"/>
      <c r="F186" s="766"/>
      <c r="G186" s="766"/>
      <c r="H186" s="766"/>
      <c r="I186" s="766"/>
      <c r="J186" s="767"/>
      <c r="K186" s="234"/>
      <c r="L186" s="743"/>
      <c r="M186" s="744"/>
      <c r="N186" s="743"/>
      <c r="O186" s="744"/>
      <c r="P186" s="743"/>
      <c r="Q186" s="744"/>
      <c r="R186" s="745"/>
      <c r="S186" s="745"/>
      <c r="T186" s="745"/>
      <c r="U186" s="743"/>
      <c r="V186" s="744"/>
      <c r="W186" s="743"/>
      <c r="X186" s="746"/>
      <c r="Y186" s="235"/>
      <c r="Z186" s="235"/>
      <c r="AA186" s="235"/>
      <c r="AB186" s="235"/>
      <c r="AC186" s="236"/>
      <c r="AD186" s="236"/>
      <c r="AE186" s="236"/>
      <c r="AF186" s="236"/>
      <c r="AG186" s="236"/>
      <c r="AH186" s="236"/>
      <c r="AI186" s="236"/>
      <c r="AJ186" s="236"/>
      <c r="AK186" s="747"/>
      <c r="AL186" s="748"/>
      <c r="AM186" s="748"/>
      <c r="AN186" s="749"/>
      <c r="AO186" s="750"/>
      <c r="AP186" s="2"/>
      <c r="AQ186" s="170">
        <f t="shared" si="72"/>
        <v>4</v>
      </c>
    </row>
    <row r="187" spans="2:46" ht="12" customHeight="1" x14ac:dyDescent="0.15">
      <c r="B187" s="473"/>
      <c r="C187" s="768"/>
      <c r="D187" s="766"/>
      <c r="E187" s="766"/>
      <c r="F187" s="766"/>
      <c r="G187" s="766"/>
      <c r="H187" s="766"/>
      <c r="I187" s="766"/>
      <c r="J187" s="767"/>
      <c r="K187" s="724" t="s">
        <v>218</v>
      </c>
      <c r="L187" s="724" t="s">
        <v>217</v>
      </c>
      <c r="M187" s="724"/>
      <c r="N187" s="724"/>
      <c r="O187" s="724"/>
      <c r="P187" s="724"/>
      <c r="Q187" s="724"/>
      <c r="R187" s="724"/>
      <c r="S187" s="724"/>
      <c r="T187" s="724"/>
      <c r="U187" s="724"/>
      <c r="V187" s="724"/>
      <c r="W187" s="724"/>
      <c r="X187" s="724"/>
      <c r="Y187" s="751" t="s">
        <v>473</v>
      </c>
      <c r="Z187" s="752"/>
      <c r="AA187" s="752"/>
      <c r="AB187" s="753"/>
      <c r="AC187" s="180">
        <f t="shared" ref="AC187:AJ187" si="73">SUM(AC167:AC186)</f>
        <v>0</v>
      </c>
      <c r="AD187" s="180">
        <f t="shared" si="73"/>
        <v>0</v>
      </c>
      <c r="AE187" s="180">
        <f t="shared" si="73"/>
        <v>0</v>
      </c>
      <c r="AF187" s="180">
        <f t="shared" si="73"/>
        <v>0</v>
      </c>
      <c r="AG187" s="180">
        <f t="shared" si="73"/>
        <v>0</v>
      </c>
      <c r="AH187" s="180">
        <f t="shared" si="73"/>
        <v>0</v>
      </c>
      <c r="AI187" s="180">
        <f t="shared" si="73"/>
        <v>0</v>
      </c>
      <c r="AJ187" s="180">
        <f t="shared" si="73"/>
        <v>0</v>
      </c>
      <c r="AK187" s="751" t="s">
        <v>216</v>
      </c>
      <c r="AL187" s="752"/>
      <c r="AM187" s="752"/>
      <c r="AN187" s="597"/>
      <c r="AO187" s="598"/>
      <c r="AP187" s="2"/>
    </row>
    <row r="188" spans="2:46" ht="12" customHeight="1" x14ac:dyDescent="0.15">
      <c r="B188" s="473"/>
      <c r="C188" s="768"/>
      <c r="D188" s="766"/>
      <c r="E188" s="766"/>
      <c r="F188" s="766"/>
      <c r="G188" s="766"/>
      <c r="H188" s="766"/>
      <c r="I188" s="766"/>
      <c r="J188" s="767"/>
      <c r="K188" s="724"/>
      <c r="L188" s="724" t="s">
        <v>474</v>
      </c>
      <c r="M188" s="724"/>
      <c r="N188" s="724"/>
      <c r="O188" s="724" t="s">
        <v>215</v>
      </c>
      <c r="P188" s="724"/>
      <c r="Q188" s="724"/>
      <c r="R188" s="724"/>
      <c r="S188" s="724"/>
      <c r="T188" s="724"/>
      <c r="U188" s="724"/>
      <c r="V188" s="724"/>
      <c r="W188" s="724"/>
      <c r="X188" s="724"/>
      <c r="Y188" s="179">
        <f>COUNTIF(Y167:Y186,"〇")</f>
        <v>0</v>
      </c>
      <c r="Z188" s="179">
        <f>COUNTIF(Z167:Z186,"〇")</f>
        <v>0</v>
      </c>
      <c r="AA188" s="179">
        <f>COUNTIF(AA167:AA186,"〇")</f>
        <v>0</v>
      </c>
      <c r="AB188" s="179">
        <f>COUNTIF(AB167:AB186,"〇")</f>
        <v>0</v>
      </c>
      <c r="AC188" s="179">
        <f t="shared" ref="AC188:AJ188" si="74">COUNT(AC167:AC186)</f>
        <v>0</v>
      </c>
      <c r="AD188" s="179">
        <f t="shared" si="74"/>
        <v>0</v>
      </c>
      <c r="AE188" s="179">
        <f t="shared" si="74"/>
        <v>0</v>
      </c>
      <c r="AF188" s="179">
        <f t="shared" si="74"/>
        <v>0</v>
      </c>
      <c r="AG188" s="179">
        <f t="shared" si="74"/>
        <v>0</v>
      </c>
      <c r="AH188" s="179">
        <f t="shared" si="74"/>
        <v>0</v>
      </c>
      <c r="AI188" s="179">
        <f t="shared" si="74"/>
        <v>0</v>
      </c>
      <c r="AJ188" s="179">
        <f t="shared" si="74"/>
        <v>0</v>
      </c>
      <c r="AK188" s="754"/>
      <c r="AL188" s="755"/>
      <c r="AM188" s="755"/>
      <c r="AN188" s="755"/>
      <c r="AO188" s="756"/>
      <c r="AP188" s="2"/>
    </row>
    <row r="189" spans="2:46" ht="12" customHeight="1" x14ac:dyDescent="0.15">
      <c r="B189" s="473"/>
      <c r="C189" s="768"/>
      <c r="D189" s="766"/>
      <c r="E189" s="766"/>
      <c r="F189" s="766"/>
      <c r="G189" s="766"/>
      <c r="H189" s="766"/>
      <c r="I189" s="766"/>
      <c r="J189" s="767"/>
      <c r="K189" s="724"/>
      <c r="L189" s="724"/>
      <c r="M189" s="724"/>
      <c r="N189" s="724"/>
      <c r="O189" s="724" t="s">
        <v>475</v>
      </c>
      <c r="P189" s="724"/>
      <c r="Q189" s="724"/>
      <c r="R189" s="724"/>
      <c r="S189" s="724"/>
      <c r="T189" s="724"/>
      <c r="U189" s="724"/>
      <c r="V189" s="724"/>
      <c r="W189" s="724"/>
      <c r="X189" s="724"/>
      <c r="Y189" s="737" t="str">
        <f>IF(Y188&gt;0,"Ⅳ",IF(Z188&gt;0,"Ⅲ",IF(AA188&gt;0,"Ⅱa",IF(AB188&gt;0,"Ⅱb","Ⅰ"))))</f>
        <v>Ⅰ</v>
      </c>
      <c r="Z189" s="741"/>
      <c r="AA189" s="741"/>
      <c r="AB189" s="738"/>
      <c r="AC189" s="737" t="str">
        <f>IF(AC188&gt;0,"Ⅳ",IF(AD188&gt;0,"Ⅲ",IF(AE188&gt;0,"Ⅱa",IF(AF188&gt;0,"Ⅱb","Ⅰ"))))</f>
        <v>Ⅰ</v>
      </c>
      <c r="AD189" s="741"/>
      <c r="AE189" s="741"/>
      <c r="AF189" s="738"/>
      <c r="AG189" s="737" t="str">
        <f>IF(AG188&gt;0,"Ⅳ",IF(AH188&gt;0,"Ⅲ",IF(AI188&gt;0,"Ⅱa",IF(AJ188&gt;0,"Ⅱb","Ⅰ"))))</f>
        <v>Ⅰ</v>
      </c>
      <c r="AH189" s="741"/>
      <c r="AI189" s="741"/>
      <c r="AJ189" s="738"/>
      <c r="AK189" s="757"/>
      <c r="AL189" s="758"/>
      <c r="AM189" s="758"/>
      <c r="AN189" s="758"/>
      <c r="AO189" s="759"/>
      <c r="AP189" s="2"/>
      <c r="AQ189" s="52" t="s">
        <v>314</v>
      </c>
      <c r="AR189" s="52" t="s">
        <v>315</v>
      </c>
      <c r="AS189" s="455" t="s">
        <v>318</v>
      </c>
      <c r="AT189" s="600"/>
    </row>
    <row r="190" spans="2:46" ht="12" customHeight="1" x14ac:dyDescent="0.15">
      <c r="B190" s="473"/>
      <c r="C190" s="768"/>
      <c r="D190" s="766"/>
      <c r="E190" s="766"/>
      <c r="F190" s="766"/>
      <c r="G190" s="766"/>
      <c r="H190" s="766"/>
      <c r="I190" s="766"/>
      <c r="J190" s="767"/>
      <c r="K190" s="724"/>
      <c r="L190" s="724" t="s">
        <v>476</v>
      </c>
      <c r="M190" s="724"/>
      <c r="N190" s="724"/>
      <c r="O190" s="724" t="s">
        <v>214</v>
      </c>
      <c r="P190" s="724"/>
      <c r="Q190" s="724"/>
      <c r="R190" s="724"/>
      <c r="S190" s="724"/>
      <c r="T190" s="724"/>
      <c r="U190" s="724"/>
      <c r="V190" s="724"/>
      <c r="W190" s="724"/>
      <c r="X190" s="724"/>
      <c r="Y190" s="80" t="s">
        <v>32</v>
      </c>
      <c r="Z190" s="80" t="s">
        <v>33</v>
      </c>
      <c r="AA190" s="734" t="s">
        <v>34</v>
      </c>
      <c r="AB190" s="734"/>
      <c r="AC190" s="80" t="s">
        <v>32</v>
      </c>
      <c r="AD190" s="80" t="s">
        <v>33</v>
      </c>
      <c r="AE190" s="734" t="s">
        <v>34</v>
      </c>
      <c r="AF190" s="734"/>
      <c r="AG190" s="80" t="s">
        <v>32</v>
      </c>
      <c r="AH190" s="80" t="s">
        <v>33</v>
      </c>
      <c r="AI190" s="734" t="s">
        <v>34</v>
      </c>
      <c r="AJ190" s="734"/>
      <c r="AK190" s="757"/>
      <c r="AL190" s="758"/>
      <c r="AM190" s="758"/>
      <c r="AN190" s="758"/>
      <c r="AO190" s="759"/>
      <c r="AP190" s="2"/>
      <c r="AQ190" s="735">
        <f>+Y188+Z188</f>
        <v>0</v>
      </c>
      <c r="AR190" s="736"/>
      <c r="AS190" s="735">
        <f>+AA188+AB188</f>
        <v>0</v>
      </c>
      <c r="AT190" s="736"/>
    </row>
    <row r="191" spans="2:46" ht="12" customHeight="1" x14ac:dyDescent="0.15">
      <c r="B191" s="473"/>
      <c r="C191" s="768"/>
      <c r="D191" s="766"/>
      <c r="E191" s="766"/>
      <c r="F191" s="766"/>
      <c r="G191" s="766"/>
      <c r="H191" s="766"/>
      <c r="I191" s="766"/>
      <c r="J191" s="767"/>
      <c r="K191" s="724"/>
      <c r="L191" s="724"/>
      <c r="M191" s="724"/>
      <c r="N191" s="724"/>
      <c r="O191" s="724" t="s">
        <v>480</v>
      </c>
      <c r="P191" s="724"/>
      <c r="Q191" s="724"/>
      <c r="R191" s="724"/>
      <c r="S191" s="724"/>
      <c r="T191" s="724"/>
      <c r="U191" s="724"/>
      <c r="V191" s="724"/>
      <c r="W191" s="724"/>
      <c r="X191" s="724"/>
      <c r="Y191" s="179">
        <f>Y188</f>
        <v>0</v>
      </c>
      <c r="Z191" s="179">
        <f>Z188</f>
        <v>0</v>
      </c>
      <c r="AA191" s="737">
        <f>AA188+AB188</f>
        <v>0</v>
      </c>
      <c r="AB191" s="738"/>
      <c r="AC191" s="179">
        <f>+AC188</f>
        <v>0</v>
      </c>
      <c r="AD191" s="179">
        <f>AD188</f>
        <v>0</v>
      </c>
      <c r="AE191" s="737">
        <f>AE188+AF188</f>
        <v>0</v>
      </c>
      <c r="AF191" s="738"/>
      <c r="AG191" s="179">
        <f>AG188</f>
        <v>0</v>
      </c>
      <c r="AH191" s="179">
        <f>AH188</f>
        <v>0</v>
      </c>
      <c r="AI191" s="737">
        <f>AI188+AJ188</f>
        <v>0</v>
      </c>
      <c r="AJ191" s="738"/>
      <c r="AK191" s="757"/>
      <c r="AL191" s="758"/>
      <c r="AM191" s="758"/>
      <c r="AN191" s="758"/>
      <c r="AO191" s="759"/>
      <c r="AP191" s="2"/>
      <c r="AQ191" s="135">
        <f>+Y188+AC191+AG191</f>
        <v>0</v>
      </c>
      <c r="AR191" s="135">
        <f>+Z188+AD191+AH191</f>
        <v>0</v>
      </c>
      <c r="AS191" s="739">
        <f>+AS190+AE191+AI191</f>
        <v>0</v>
      </c>
      <c r="AT191" s="740"/>
    </row>
    <row r="192" spans="2:46" ht="12" customHeight="1" x14ac:dyDescent="0.15">
      <c r="B192" s="473"/>
      <c r="C192" s="768"/>
      <c r="D192" s="766"/>
      <c r="E192" s="766"/>
      <c r="F192" s="766"/>
      <c r="G192" s="766"/>
      <c r="H192" s="766"/>
      <c r="I192" s="766"/>
      <c r="J192" s="767"/>
      <c r="K192" s="724"/>
      <c r="L192" s="724"/>
      <c r="M192" s="724"/>
      <c r="N192" s="724"/>
      <c r="O192" s="724" t="s">
        <v>481</v>
      </c>
      <c r="P192" s="724"/>
      <c r="Q192" s="724"/>
      <c r="R192" s="724"/>
      <c r="S192" s="724"/>
      <c r="T192" s="724"/>
      <c r="U192" s="724"/>
      <c r="V192" s="724"/>
      <c r="W192" s="724"/>
      <c r="X192" s="724"/>
      <c r="Y192" s="737" t="str">
        <f>IF(Y191&gt;=1,"Ⅳ",IF(Z191&gt;=1,"Ⅲ",IF(AA191&gt;=1,"Ⅱ","Ⅰ")))</f>
        <v>Ⅰ</v>
      </c>
      <c r="Z192" s="741"/>
      <c r="AA192" s="741"/>
      <c r="AB192" s="738"/>
      <c r="AC192" s="737" t="str">
        <f>IF(AC191&gt;=1,"Ⅳ",IF(AD191&gt;=1,"Ⅲ",IF(AE191&gt;=1,"Ⅱ","Ⅰ")))</f>
        <v>Ⅰ</v>
      </c>
      <c r="AD192" s="741"/>
      <c r="AE192" s="741"/>
      <c r="AF192" s="738"/>
      <c r="AG192" s="737" t="str">
        <f>IF(AG191&gt;=1,"Ⅳ",IF(AH191&gt;=1,"Ⅲ",IF(AI191&gt;=1,"Ⅱ","Ⅰ")))</f>
        <v>Ⅰ</v>
      </c>
      <c r="AH192" s="741"/>
      <c r="AI192" s="741"/>
      <c r="AJ192" s="738"/>
      <c r="AK192" s="757"/>
      <c r="AL192" s="758"/>
      <c r="AM192" s="758"/>
      <c r="AN192" s="758"/>
      <c r="AO192" s="759"/>
      <c r="AP192" s="2"/>
      <c r="AQ192" s="742" t="str">
        <f>IF(AQ191&gt;0,"Ⅳ",IF(AR191&gt;0,"Ⅲ",IF(AS191&gt;0,"Ⅱ","Ⅰ")))</f>
        <v>Ⅰ</v>
      </c>
      <c r="AR192" s="742"/>
      <c r="AS192" s="742"/>
      <c r="AT192" s="742"/>
    </row>
    <row r="193" spans="2:86" ht="12" customHeight="1" x14ac:dyDescent="0.15">
      <c r="B193" s="473"/>
      <c r="C193" s="768"/>
      <c r="D193" s="766"/>
      <c r="E193" s="766"/>
      <c r="F193" s="766"/>
      <c r="G193" s="766"/>
      <c r="H193" s="766"/>
      <c r="I193" s="766"/>
      <c r="J193" s="767"/>
      <c r="K193" s="724"/>
      <c r="L193" s="724"/>
      <c r="M193" s="724"/>
      <c r="N193" s="724"/>
      <c r="O193" s="724" t="s">
        <v>482</v>
      </c>
      <c r="P193" s="724"/>
      <c r="Q193" s="724"/>
      <c r="R193" s="724"/>
      <c r="S193" s="724"/>
      <c r="T193" s="724"/>
      <c r="U193" s="724"/>
      <c r="V193" s="724"/>
      <c r="W193" s="724"/>
      <c r="X193" s="724"/>
      <c r="Y193" s="737" t="str">
        <f>IF(COUNTIF(Y192:AJ192,"Ⅳ")&gt;0,"Ⅳ",IF(COUNTIF(Y192:AJ192,"Ⅲ")&gt;0,"Ⅲ",IF(COUNTIF(Y192:AJ192,"Ⅱ")&gt;0,"Ⅱ","Ⅰ")))</f>
        <v>Ⅰ</v>
      </c>
      <c r="Z193" s="741"/>
      <c r="AA193" s="741"/>
      <c r="AB193" s="741"/>
      <c r="AC193" s="741"/>
      <c r="AD193" s="741"/>
      <c r="AE193" s="741"/>
      <c r="AF193" s="741"/>
      <c r="AG193" s="741"/>
      <c r="AH193" s="741"/>
      <c r="AI193" s="741"/>
      <c r="AJ193" s="738"/>
      <c r="AK193" s="760"/>
      <c r="AL193" s="761"/>
      <c r="AM193" s="761"/>
      <c r="AN193" s="761"/>
      <c r="AO193" s="762"/>
      <c r="AP193" s="2"/>
    </row>
    <row r="194" spans="2:86" ht="14.25" customHeight="1" x14ac:dyDescent="0.15">
      <c r="B194" s="473"/>
      <c r="C194" s="768"/>
      <c r="D194" s="766"/>
      <c r="E194" s="766"/>
      <c r="F194" s="766"/>
      <c r="G194" s="766"/>
      <c r="H194" s="766"/>
      <c r="I194" s="766"/>
      <c r="J194" s="767"/>
      <c r="K194" s="724" t="s">
        <v>170</v>
      </c>
      <c r="L194" s="725"/>
      <c r="M194" s="725"/>
      <c r="N194" s="725"/>
      <c r="O194" s="725"/>
      <c r="P194" s="725"/>
      <c r="Q194" s="725"/>
      <c r="R194" s="725"/>
      <c r="S194" s="725"/>
      <c r="T194" s="725"/>
      <c r="U194" s="725"/>
      <c r="V194" s="725"/>
      <c r="W194" s="725"/>
      <c r="X194" s="725"/>
      <c r="Y194" s="725"/>
      <c r="Z194" s="725"/>
      <c r="AA194" s="725"/>
      <c r="AB194" s="725"/>
      <c r="AC194" s="725"/>
      <c r="AD194" s="725"/>
      <c r="AE194" s="725"/>
      <c r="AF194" s="725"/>
      <c r="AG194" s="725"/>
      <c r="AH194" s="725"/>
      <c r="AI194" s="725"/>
      <c r="AJ194" s="725"/>
      <c r="AK194" s="725"/>
      <c r="AL194" s="725"/>
      <c r="AM194" s="725"/>
      <c r="AN194" s="725"/>
      <c r="AO194" s="725"/>
      <c r="AP194" s="2"/>
    </row>
    <row r="195" spans="2:86" ht="14.25" customHeight="1" x14ac:dyDescent="0.15">
      <c r="B195" s="473"/>
      <c r="C195" s="768"/>
      <c r="D195" s="766"/>
      <c r="E195" s="766"/>
      <c r="F195" s="766"/>
      <c r="G195" s="766"/>
      <c r="H195" s="766"/>
      <c r="I195" s="766"/>
      <c r="J195" s="767"/>
      <c r="K195" s="724"/>
      <c r="L195" s="725"/>
      <c r="M195" s="725"/>
      <c r="N195" s="725"/>
      <c r="O195" s="725"/>
      <c r="P195" s="725"/>
      <c r="Q195" s="725"/>
      <c r="R195" s="725"/>
      <c r="S195" s="725"/>
      <c r="T195" s="725"/>
      <c r="U195" s="725"/>
      <c r="V195" s="725"/>
      <c r="W195" s="725"/>
      <c r="X195" s="725"/>
      <c r="Y195" s="725"/>
      <c r="Z195" s="725"/>
      <c r="AA195" s="725"/>
      <c r="AB195" s="725"/>
      <c r="AC195" s="725"/>
      <c r="AD195" s="725"/>
      <c r="AE195" s="725"/>
      <c r="AF195" s="725"/>
      <c r="AG195" s="725"/>
      <c r="AH195" s="725"/>
      <c r="AI195" s="725"/>
      <c r="AJ195" s="725"/>
      <c r="AK195" s="725"/>
      <c r="AL195" s="725"/>
      <c r="AM195" s="725"/>
      <c r="AN195" s="725"/>
      <c r="AO195" s="725"/>
      <c r="AP195" s="2"/>
    </row>
    <row r="196" spans="2:86" ht="12" customHeight="1" x14ac:dyDescent="0.15">
      <c r="B196" s="473"/>
      <c r="C196" s="768"/>
      <c r="D196" s="766"/>
      <c r="E196" s="766"/>
      <c r="F196" s="766"/>
      <c r="G196" s="766"/>
      <c r="H196" s="766"/>
      <c r="I196" s="766"/>
      <c r="J196" s="767"/>
      <c r="K196" s="726" t="s">
        <v>483</v>
      </c>
      <c r="L196" s="726"/>
      <c r="M196" s="726"/>
      <c r="N196" s="726"/>
      <c r="O196" s="726"/>
      <c r="P196" s="726"/>
      <c r="Q196" s="726"/>
      <c r="R196" s="726"/>
      <c r="S196" s="726"/>
      <c r="T196" s="726"/>
      <c r="U196" s="726"/>
      <c r="V196" s="726"/>
      <c r="W196" s="726"/>
      <c r="X196" s="726"/>
      <c r="Y196" s="726"/>
      <c r="Z196" s="726"/>
      <c r="AA196" s="726"/>
      <c r="AB196" s="726"/>
      <c r="AC196" s="726"/>
      <c r="AD196" s="726"/>
      <c r="AE196" s="726"/>
      <c r="AF196" s="726"/>
      <c r="AG196" s="726"/>
      <c r="AH196" s="726"/>
      <c r="AI196" s="726"/>
      <c r="AJ196" s="726"/>
      <c r="AK196" s="726"/>
      <c r="AL196" s="726"/>
      <c r="AM196" s="726"/>
      <c r="AN196" s="726"/>
      <c r="AO196" s="726"/>
      <c r="AP196" s="2"/>
    </row>
    <row r="197" spans="2:86" ht="12" customHeight="1" x14ac:dyDescent="0.15">
      <c r="B197" s="473"/>
      <c r="C197" s="768"/>
      <c r="D197" s="766"/>
      <c r="E197" s="766"/>
      <c r="F197" s="766"/>
      <c r="G197" s="766"/>
      <c r="H197" s="766"/>
      <c r="I197" s="766"/>
      <c r="J197" s="767"/>
      <c r="K197" s="727" t="s">
        <v>533</v>
      </c>
      <c r="L197" s="727"/>
      <c r="M197" s="727"/>
      <c r="N197" s="727"/>
      <c r="O197" s="727"/>
      <c r="P197" s="727"/>
      <c r="Q197" s="727"/>
      <c r="R197" s="727"/>
      <c r="S197" s="727"/>
      <c r="T197" s="727"/>
      <c r="U197" s="727"/>
      <c r="V197" s="727"/>
      <c r="W197" s="727"/>
      <c r="X197" s="727"/>
      <c r="Y197" s="727"/>
      <c r="Z197" s="727"/>
      <c r="AA197" s="727"/>
      <c r="AB197" s="727"/>
      <c r="AC197" s="727"/>
      <c r="AD197" s="727"/>
      <c r="AE197" s="727"/>
      <c r="AF197" s="727"/>
      <c r="AG197" s="727"/>
      <c r="AH197" s="727"/>
      <c r="AI197" s="727"/>
      <c r="AJ197" s="727"/>
      <c r="AK197" s="727"/>
      <c r="AL197" s="727"/>
      <c r="AM197" s="727"/>
      <c r="AN197" s="727"/>
      <c r="AO197" s="727"/>
      <c r="AP197" s="2"/>
    </row>
    <row r="198" spans="2:86" ht="12" customHeight="1" x14ac:dyDescent="0.15">
      <c r="B198" s="473"/>
      <c r="C198" s="768"/>
      <c r="D198" s="766"/>
      <c r="E198" s="766"/>
      <c r="F198" s="766"/>
      <c r="G198" s="766"/>
      <c r="H198" s="766"/>
      <c r="I198" s="766"/>
      <c r="J198" s="767"/>
      <c r="K198" s="157" t="s">
        <v>484</v>
      </c>
      <c r="L198" s="158"/>
      <c r="M198" s="158"/>
      <c r="N198" s="158"/>
      <c r="O198" s="158"/>
      <c r="P198" s="158"/>
      <c r="Q198" s="158"/>
      <c r="R198" s="158"/>
      <c r="S198" s="158"/>
      <c r="T198" s="158"/>
      <c r="U198" s="158"/>
      <c r="V198" s="158"/>
      <c r="W198" s="158"/>
      <c r="X198" s="158"/>
      <c r="Y198" s="158"/>
      <c r="Z198" s="158"/>
      <c r="AA198" s="158"/>
      <c r="AB198" s="158"/>
      <c r="AC198" s="158"/>
      <c r="AD198" s="158"/>
      <c r="AE198" s="158"/>
      <c r="AF198" s="158"/>
      <c r="AG198" s="158"/>
      <c r="AH198" s="158"/>
      <c r="AI198" s="158"/>
      <c r="AJ198" s="158"/>
      <c r="AK198" s="158"/>
      <c r="AL198" s="158"/>
      <c r="AM198" s="158"/>
      <c r="AN198" s="158"/>
      <c r="AO198" s="159"/>
      <c r="AP198" s="2"/>
    </row>
    <row r="199" spans="2:86" ht="12" customHeight="1" x14ac:dyDescent="0.15">
      <c r="B199" s="473"/>
      <c r="C199" s="768"/>
      <c r="D199" s="766"/>
      <c r="E199" s="766"/>
      <c r="F199" s="766"/>
      <c r="G199" s="766"/>
      <c r="H199" s="766"/>
      <c r="I199" s="766"/>
      <c r="J199" s="767"/>
      <c r="K199" s="157" t="s">
        <v>485</v>
      </c>
      <c r="L199" s="158"/>
      <c r="M199" s="158"/>
      <c r="N199" s="158"/>
      <c r="O199" s="158"/>
      <c r="P199" s="158"/>
      <c r="Q199" s="158"/>
      <c r="R199" s="158"/>
      <c r="S199" s="158"/>
      <c r="T199" s="158"/>
      <c r="U199" s="158"/>
      <c r="V199" s="158"/>
      <c r="W199" s="158"/>
      <c r="X199" s="158"/>
      <c r="Y199" s="158"/>
      <c r="Z199" s="158"/>
      <c r="AA199" s="158"/>
      <c r="AB199" s="158"/>
      <c r="AC199" s="158"/>
      <c r="AD199" s="158"/>
      <c r="AE199" s="158"/>
      <c r="AF199" s="158"/>
      <c r="AG199" s="158"/>
      <c r="AH199" s="158"/>
      <c r="AI199" s="158"/>
      <c r="AJ199" s="158"/>
      <c r="AK199" s="158"/>
      <c r="AL199" s="158"/>
      <c r="AM199" s="158"/>
      <c r="AN199" s="158"/>
      <c r="AO199" s="159"/>
      <c r="AP199" s="2"/>
    </row>
    <row r="200" spans="2:86" ht="12" customHeight="1" x14ac:dyDescent="0.15">
      <c r="B200" s="473"/>
      <c r="C200" s="768"/>
      <c r="D200" s="766"/>
      <c r="E200" s="766"/>
      <c r="F200" s="766"/>
      <c r="G200" s="766"/>
      <c r="H200" s="766"/>
      <c r="I200" s="766"/>
      <c r="J200" s="767"/>
      <c r="K200" s="728" t="s">
        <v>486</v>
      </c>
      <c r="L200" s="729"/>
      <c r="M200" s="729"/>
      <c r="N200" s="729"/>
      <c r="O200" s="729"/>
      <c r="P200" s="729"/>
      <c r="Q200" s="729"/>
      <c r="R200" s="729"/>
      <c r="S200" s="729"/>
      <c r="T200" s="729"/>
      <c r="U200" s="729"/>
      <c r="V200" s="729"/>
      <c r="W200" s="729"/>
      <c r="X200" s="729"/>
      <c r="Y200" s="729"/>
      <c r="Z200" s="729"/>
      <c r="AA200" s="729"/>
      <c r="AB200" s="729"/>
      <c r="AC200" s="729"/>
      <c r="AD200" s="729"/>
      <c r="AE200" s="729"/>
      <c r="AF200" s="729"/>
      <c r="AG200" s="729"/>
      <c r="AH200" s="729"/>
      <c r="AI200" s="729"/>
      <c r="AJ200" s="729"/>
      <c r="AK200" s="729"/>
      <c r="AL200" s="729"/>
      <c r="AM200" s="729"/>
      <c r="AN200" s="729"/>
      <c r="AO200" s="730"/>
      <c r="AP200" s="2"/>
    </row>
    <row r="201" spans="2:86" ht="12" customHeight="1" x14ac:dyDescent="0.15">
      <c r="B201" s="436"/>
      <c r="C201" s="769"/>
      <c r="D201" s="770"/>
      <c r="E201" s="770"/>
      <c r="F201" s="770"/>
      <c r="G201" s="770"/>
      <c r="H201" s="770"/>
      <c r="I201" s="770"/>
      <c r="J201" s="771"/>
      <c r="K201" s="731"/>
      <c r="L201" s="732"/>
      <c r="M201" s="732"/>
      <c r="N201" s="732"/>
      <c r="O201" s="732"/>
      <c r="P201" s="732"/>
      <c r="Q201" s="732"/>
      <c r="R201" s="732"/>
      <c r="S201" s="732"/>
      <c r="T201" s="732"/>
      <c r="U201" s="732"/>
      <c r="V201" s="732"/>
      <c r="W201" s="732"/>
      <c r="X201" s="732"/>
      <c r="Y201" s="732"/>
      <c r="Z201" s="732"/>
      <c r="AA201" s="732"/>
      <c r="AB201" s="732"/>
      <c r="AC201" s="732"/>
      <c r="AD201" s="732"/>
      <c r="AE201" s="732"/>
      <c r="AF201" s="732"/>
      <c r="AG201" s="732"/>
      <c r="AH201" s="732"/>
      <c r="AI201" s="732"/>
      <c r="AJ201" s="732"/>
      <c r="AK201" s="732"/>
      <c r="AL201" s="732"/>
      <c r="AM201" s="732"/>
      <c r="AN201" s="732"/>
      <c r="AO201" s="733"/>
      <c r="AP201" s="2"/>
    </row>
    <row r="202" spans="2:86" s="6" customFormat="1" ht="12" customHeight="1" x14ac:dyDescent="0.15">
      <c r="B202" s="2" t="s">
        <v>537</v>
      </c>
      <c r="AQ202" s="134"/>
      <c r="AR202" s="134"/>
      <c r="AS202" s="134"/>
      <c r="AT202" s="134"/>
      <c r="AU202" s="134"/>
      <c r="AV202" s="134"/>
      <c r="AW202" s="134"/>
      <c r="AX202" s="134"/>
      <c r="AY202" s="134"/>
      <c r="AZ202" s="134"/>
      <c r="BA202" s="134"/>
      <c r="BB202" s="134"/>
      <c r="BC202" s="134"/>
      <c r="BD202" s="134"/>
      <c r="BE202" s="134"/>
      <c r="BF202" s="134"/>
      <c r="BG202" s="134"/>
      <c r="BH202" s="134"/>
      <c r="BI202" s="134"/>
      <c r="BJ202" s="134"/>
      <c r="BK202" s="134"/>
      <c r="BL202" s="134"/>
      <c r="BM202" s="134"/>
      <c r="BN202" s="134"/>
      <c r="BO202" s="134"/>
      <c r="BP202" s="134"/>
      <c r="BQ202" s="134"/>
      <c r="BR202" s="134"/>
      <c r="BS202" s="134"/>
      <c r="BT202" s="134"/>
      <c r="BU202" s="134"/>
      <c r="BV202" s="134"/>
      <c r="BW202" s="134"/>
      <c r="BX202" s="134"/>
      <c r="BY202" s="134"/>
      <c r="BZ202" s="134"/>
      <c r="CA202" s="134"/>
      <c r="CB202" s="134"/>
      <c r="CC202" s="134"/>
      <c r="CD202" s="134"/>
      <c r="CE202" s="134"/>
      <c r="CF202" s="134"/>
      <c r="CG202" s="134"/>
      <c r="CH202" s="134"/>
    </row>
    <row r="203" spans="2:86" ht="12" customHeight="1" x14ac:dyDescent="0.15">
      <c r="B203" s="2" t="s">
        <v>534</v>
      </c>
    </row>
    <row r="204" spans="2:86" ht="12" customHeight="1" x14ac:dyDescent="0.15">
      <c r="B204" s="2" t="s">
        <v>535</v>
      </c>
    </row>
    <row r="205" spans="2:86" ht="12" customHeight="1" x14ac:dyDescent="0.15">
      <c r="B205" s="2" t="s">
        <v>487</v>
      </c>
    </row>
    <row r="206" spans="2:86" ht="12" customHeight="1" x14ac:dyDescent="0.15">
      <c r="B206" s="2" t="s">
        <v>536</v>
      </c>
    </row>
    <row r="207" spans="2:86" ht="12" customHeight="1" x14ac:dyDescent="0.15">
      <c r="B207" s="2" t="s">
        <v>488</v>
      </c>
    </row>
    <row r="208" spans="2:86" ht="12.75" thickBot="1" x14ac:dyDescent="0.2">
      <c r="B208" s="2" t="s">
        <v>549</v>
      </c>
    </row>
    <row r="209" spans="2:86" x14ac:dyDescent="0.15">
      <c r="AU209" s="808" t="s">
        <v>561</v>
      </c>
      <c r="AV209" s="809" t="s">
        <v>301</v>
      </c>
      <c r="AW209" s="811" t="s">
        <v>302</v>
      </c>
      <c r="AX209" s="795" t="s">
        <v>308</v>
      </c>
      <c r="AY209" s="796"/>
      <c r="AZ209" s="796"/>
      <c r="BA209" s="796"/>
      <c r="BB209" s="796"/>
      <c r="BC209" s="796"/>
      <c r="BD209" s="796"/>
      <c r="BE209" s="796"/>
      <c r="BF209" s="796"/>
      <c r="BG209" s="796"/>
      <c r="BH209" s="796"/>
      <c r="BI209" s="796"/>
      <c r="BJ209" s="796"/>
      <c r="BK209" s="796"/>
      <c r="BL209" s="796"/>
      <c r="BM209" s="796"/>
      <c r="BN209" s="796"/>
      <c r="BO209" s="796"/>
      <c r="BP209" s="796"/>
      <c r="BQ209" s="796"/>
      <c r="BR209" s="797"/>
      <c r="BS209" s="466" t="s">
        <v>303</v>
      </c>
      <c r="BT209" s="798"/>
      <c r="BU209" s="798"/>
      <c r="BV209" s="798"/>
      <c r="BW209" s="799" t="s">
        <v>309</v>
      </c>
      <c r="BX209" s="800"/>
      <c r="BY209" s="800"/>
      <c r="BZ209" s="800"/>
      <c r="CA209" s="800"/>
      <c r="CB209" s="800"/>
      <c r="CC209" s="800"/>
      <c r="CD209" s="800"/>
      <c r="CE209" s="800"/>
      <c r="CF209" s="800"/>
      <c r="CG209" s="800"/>
      <c r="CH209" s="801"/>
    </row>
    <row r="210" spans="2:86" ht="8.25" customHeight="1" x14ac:dyDescent="0.15">
      <c r="AU210" s="808"/>
      <c r="AV210" s="810"/>
      <c r="AW210" s="812"/>
      <c r="AX210" s="802" t="s">
        <v>310</v>
      </c>
      <c r="AY210" s="280"/>
      <c r="AZ210" s="280"/>
      <c r="BA210" s="280"/>
      <c r="BB210" s="280"/>
      <c r="BC210" s="280"/>
      <c r="BD210" s="280"/>
      <c r="BE210" s="280"/>
      <c r="BF210" s="280"/>
      <c r="BG210" s="280"/>
      <c r="BH210" s="280"/>
      <c r="BI210" s="280"/>
      <c r="BJ210" s="280" t="s">
        <v>311</v>
      </c>
      <c r="BK210" s="280"/>
      <c r="BL210" s="280"/>
      <c r="BM210" s="280"/>
      <c r="BN210" s="280"/>
      <c r="BO210" s="280"/>
      <c r="BP210" s="280"/>
      <c r="BQ210" s="280"/>
      <c r="BR210" s="803"/>
      <c r="BS210" s="798"/>
      <c r="BT210" s="798"/>
      <c r="BU210" s="798"/>
      <c r="BV210" s="798"/>
      <c r="BW210" s="804" t="s">
        <v>305</v>
      </c>
      <c r="BX210" s="455"/>
      <c r="BY210" s="455"/>
      <c r="BZ210" s="455"/>
      <c r="CA210" s="280" t="s">
        <v>312</v>
      </c>
      <c r="CB210" s="280"/>
      <c r="CC210" s="280"/>
      <c r="CD210" s="280"/>
      <c r="CE210" s="280"/>
      <c r="CF210" s="280"/>
      <c r="CG210" s="280"/>
      <c r="CH210" s="803"/>
    </row>
    <row r="211" spans="2:86" ht="24.95" customHeight="1" x14ac:dyDescent="0.15">
      <c r="B211" s="567" t="s">
        <v>456</v>
      </c>
      <c r="C211" s="805"/>
      <c r="D211" s="805"/>
      <c r="E211" s="806"/>
      <c r="F211" s="806"/>
      <c r="G211" s="806"/>
      <c r="H211" s="806"/>
      <c r="I211" s="806"/>
      <c r="J211" s="806"/>
      <c r="K211" s="805"/>
      <c r="L211" s="805"/>
      <c r="M211" s="805"/>
      <c r="N211" s="805"/>
      <c r="O211" s="805"/>
      <c r="P211" s="805"/>
      <c r="Q211" s="805"/>
      <c r="R211" s="805"/>
      <c r="S211" s="805"/>
      <c r="T211" s="805"/>
      <c r="U211" s="805"/>
      <c r="V211" s="805"/>
      <c r="W211" s="805"/>
      <c r="X211" s="805"/>
      <c r="Y211" s="805"/>
      <c r="Z211" s="805"/>
      <c r="AA211" s="805"/>
      <c r="AB211" s="805"/>
      <c r="AC211" s="805"/>
      <c r="AD211" s="805"/>
      <c r="AE211" s="805"/>
      <c r="AF211" s="805"/>
      <c r="AG211" s="805"/>
      <c r="AH211" s="805"/>
      <c r="AI211" s="805"/>
      <c r="AJ211" s="805"/>
      <c r="AK211" s="805"/>
      <c r="AL211" s="805"/>
      <c r="AM211" s="805"/>
      <c r="AN211" s="805"/>
      <c r="AO211" s="805"/>
      <c r="AU211" s="808"/>
      <c r="AV211" s="810"/>
      <c r="AW211" s="812"/>
      <c r="AX211" s="802" t="s">
        <v>26</v>
      </c>
      <c r="AY211" s="280"/>
      <c r="AZ211" s="280"/>
      <c r="BA211" s="280"/>
      <c r="BB211" s="280" t="s">
        <v>22</v>
      </c>
      <c r="BC211" s="280"/>
      <c r="BD211" s="280"/>
      <c r="BE211" s="280"/>
      <c r="BF211" s="280" t="s">
        <v>24</v>
      </c>
      <c r="BG211" s="280"/>
      <c r="BH211" s="280"/>
      <c r="BI211" s="280"/>
      <c r="BJ211" s="455" t="s">
        <v>26</v>
      </c>
      <c r="BK211" s="455"/>
      <c r="BL211" s="455"/>
      <c r="BM211" s="455" t="s">
        <v>22</v>
      </c>
      <c r="BN211" s="455"/>
      <c r="BO211" s="455"/>
      <c r="BP211" s="455" t="s">
        <v>24</v>
      </c>
      <c r="BQ211" s="455"/>
      <c r="BR211" s="807"/>
      <c r="BS211" s="466" t="s">
        <v>26</v>
      </c>
      <c r="BT211" s="466" t="s">
        <v>22</v>
      </c>
      <c r="BU211" s="466" t="s">
        <v>24</v>
      </c>
      <c r="BV211" s="466" t="s">
        <v>306</v>
      </c>
      <c r="BW211" s="802" t="s">
        <v>313</v>
      </c>
      <c r="BX211" s="280"/>
      <c r="BY211" s="280"/>
      <c r="BZ211" s="280"/>
      <c r="CA211" s="280" t="s">
        <v>22</v>
      </c>
      <c r="CB211" s="280"/>
      <c r="CC211" s="280"/>
      <c r="CD211" s="280"/>
      <c r="CE211" s="280" t="s">
        <v>24</v>
      </c>
      <c r="CF211" s="280"/>
      <c r="CG211" s="280"/>
      <c r="CH211" s="803"/>
    </row>
    <row r="212" spans="2:86" ht="18" customHeight="1" x14ac:dyDescent="0.15">
      <c r="B212" s="423" t="s">
        <v>27</v>
      </c>
      <c r="C212" s="423"/>
      <c r="D212" s="719"/>
      <c r="E212" s="277" t="s">
        <v>616</v>
      </c>
      <c r="F212" s="278"/>
      <c r="G212" s="278"/>
      <c r="H212" s="278"/>
      <c r="I212" s="278"/>
      <c r="J212" s="279"/>
      <c r="K212" s="298" t="s">
        <v>28</v>
      </c>
      <c r="L212" s="455"/>
      <c r="M212" s="455"/>
      <c r="N212" s="456" t="s">
        <v>620</v>
      </c>
      <c r="O212" s="456"/>
      <c r="P212" s="456"/>
      <c r="Q212" s="456"/>
      <c r="R212" s="456"/>
      <c r="S212" s="456"/>
      <c r="T212" s="280" t="s">
        <v>260</v>
      </c>
      <c r="U212" s="280"/>
      <c r="V212" s="280"/>
      <c r="W212" s="280"/>
      <c r="X212" s="280"/>
      <c r="Y212" s="271" t="s">
        <v>624</v>
      </c>
      <c r="Z212" s="271"/>
      <c r="AA212" s="271"/>
      <c r="AB212" s="271"/>
      <c r="AC212" s="271"/>
      <c r="AD212" s="271"/>
      <c r="AE212" s="271"/>
      <c r="AF212" s="271"/>
      <c r="AG212" s="253" t="s">
        <v>222</v>
      </c>
      <c r="AH212" s="254"/>
      <c r="AI212" s="254"/>
      <c r="AJ212" s="255"/>
      <c r="AK212" s="711">
        <v>44650</v>
      </c>
      <c r="AL212" s="813"/>
      <c r="AM212" s="813"/>
      <c r="AN212" s="813"/>
      <c r="AO212" s="814"/>
      <c r="AQ212" s="153"/>
      <c r="AU212" s="808"/>
      <c r="AV212" s="810"/>
      <c r="AW212" s="812"/>
      <c r="AX212" s="128" t="s">
        <v>314</v>
      </c>
      <c r="AY212" s="129" t="s">
        <v>315</v>
      </c>
      <c r="AZ212" s="129" t="s">
        <v>316</v>
      </c>
      <c r="BA212" s="130" t="s">
        <v>317</v>
      </c>
      <c r="BB212" s="131" t="s">
        <v>314</v>
      </c>
      <c r="BC212" s="129" t="s">
        <v>315</v>
      </c>
      <c r="BD212" s="129" t="s">
        <v>316</v>
      </c>
      <c r="BE212" s="130" t="s">
        <v>317</v>
      </c>
      <c r="BF212" s="131" t="s">
        <v>314</v>
      </c>
      <c r="BG212" s="129" t="s">
        <v>315</v>
      </c>
      <c r="BH212" s="129" t="s">
        <v>316</v>
      </c>
      <c r="BI212" s="130" t="s">
        <v>317</v>
      </c>
      <c r="BJ212" s="131" t="s">
        <v>314</v>
      </c>
      <c r="BK212" s="129" t="s">
        <v>315</v>
      </c>
      <c r="BL212" s="130" t="s">
        <v>318</v>
      </c>
      <c r="BM212" s="131" t="s">
        <v>314</v>
      </c>
      <c r="BN212" s="129" t="s">
        <v>315</v>
      </c>
      <c r="BO212" s="130" t="s">
        <v>318</v>
      </c>
      <c r="BP212" s="131" t="s">
        <v>314</v>
      </c>
      <c r="BQ212" s="129" t="s">
        <v>315</v>
      </c>
      <c r="BR212" s="132" t="s">
        <v>318</v>
      </c>
      <c r="BS212" s="798"/>
      <c r="BT212" s="798"/>
      <c r="BU212" s="798"/>
      <c r="BV212" s="798"/>
      <c r="BW212" s="128" t="s">
        <v>314</v>
      </c>
      <c r="BX212" s="129" t="s">
        <v>315</v>
      </c>
      <c r="BY212" s="129" t="s">
        <v>316</v>
      </c>
      <c r="BZ212" s="130" t="s">
        <v>317</v>
      </c>
      <c r="CA212" s="131" t="s">
        <v>314</v>
      </c>
      <c r="CB212" s="129" t="s">
        <v>315</v>
      </c>
      <c r="CC212" s="129" t="s">
        <v>316</v>
      </c>
      <c r="CD212" s="130" t="s">
        <v>317</v>
      </c>
      <c r="CE212" s="131" t="s">
        <v>314</v>
      </c>
      <c r="CF212" s="129" t="s">
        <v>315</v>
      </c>
      <c r="CG212" s="129" t="s">
        <v>316</v>
      </c>
      <c r="CH212" s="132" t="s">
        <v>317</v>
      </c>
    </row>
    <row r="213" spans="2:86" ht="18" customHeight="1" x14ac:dyDescent="0.15">
      <c r="B213" s="431" t="s">
        <v>0</v>
      </c>
      <c r="C213" s="431"/>
      <c r="D213" s="717"/>
      <c r="E213" s="281" t="s">
        <v>618</v>
      </c>
      <c r="F213" s="282"/>
      <c r="G213" s="282"/>
      <c r="H213" s="282"/>
      <c r="I213" s="282"/>
      <c r="J213" s="284"/>
      <c r="K213" s="573" t="s">
        <v>1</v>
      </c>
      <c r="L213" s="466"/>
      <c r="M213" s="466"/>
      <c r="N213" s="456" t="s">
        <v>622</v>
      </c>
      <c r="O213" s="456"/>
      <c r="P213" s="456"/>
      <c r="Q213" s="456"/>
      <c r="R213" s="456"/>
      <c r="S213" s="456"/>
      <c r="T213" s="280" t="s">
        <v>261</v>
      </c>
      <c r="U213" s="280"/>
      <c r="V213" s="280"/>
      <c r="W213" s="280"/>
      <c r="X213" s="280"/>
      <c r="Y213" s="271" t="s">
        <v>629</v>
      </c>
      <c r="Z213" s="271"/>
      <c r="AA213" s="271"/>
      <c r="AB213" s="271"/>
      <c r="AC213" s="271"/>
      <c r="AD213" s="271"/>
      <c r="AE213" s="271"/>
      <c r="AF213" s="271"/>
      <c r="AG213" s="698"/>
      <c r="AH213" s="710"/>
      <c r="AI213" s="710"/>
      <c r="AJ213" s="699"/>
      <c r="AK213" s="815"/>
      <c r="AL213" s="816"/>
      <c r="AM213" s="816"/>
      <c r="AN213" s="816"/>
      <c r="AO213" s="817"/>
      <c r="AQ213" s="153" t="s">
        <v>560</v>
      </c>
      <c r="AU213" s="808"/>
      <c r="AV213" s="192">
        <f>N215</f>
        <v>4</v>
      </c>
      <c r="AW213" s="181">
        <f>R215</f>
        <v>10.5</v>
      </c>
      <c r="AX213" s="135">
        <f>+Y240</f>
        <v>0</v>
      </c>
      <c r="AY213" s="135">
        <f>+Z240</f>
        <v>0</v>
      </c>
      <c r="AZ213" s="135">
        <f>+AA240</f>
        <v>0</v>
      </c>
      <c r="BA213" s="135">
        <f t="shared" ref="BA213" si="75">+AB240</f>
        <v>0</v>
      </c>
      <c r="BB213" s="135">
        <f>+AC240</f>
        <v>0</v>
      </c>
      <c r="BC213" s="135">
        <f t="shared" ref="BC213" si="76">+AD240</f>
        <v>0</v>
      </c>
      <c r="BD213" s="135">
        <f t="shared" ref="BD213" si="77">+AE240</f>
        <v>0</v>
      </c>
      <c r="BE213" s="135">
        <f t="shared" ref="BE213" si="78">+AF240</f>
        <v>0</v>
      </c>
      <c r="BF213" s="135">
        <f t="shared" ref="BF213" si="79">+AG240</f>
        <v>0</v>
      </c>
      <c r="BG213" s="135">
        <f t="shared" ref="BG213" si="80">+AH240</f>
        <v>0</v>
      </c>
      <c r="BH213" s="135">
        <f t="shared" ref="BH213" si="81">+AI240</f>
        <v>0</v>
      </c>
      <c r="BI213" s="135">
        <f t="shared" ref="BI213" si="82">+AJ240</f>
        <v>0</v>
      </c>
      <c r="BJ213" s="135">
        <f>+Y243</f>
        <v>0</v>
      </c>
      <c r="BK213" s="135">
        <f t="shared" ref="BK213" si="83">+Z243</f>
        <v>0</v>
      </c>
      <c r="BL213" s="135">
        <f>+AA243</f>
        <v>0</v>
      </c>
      <c r="BM213" s="135">
        <f>+AC243</f>
        <v>0</v>
      </c>
      <c r="BN213" s="135">
        <f t="shared" ref="BN213" si="84">+AD243</f>
        <v>0</v>
      </c>
      <c r="BO213" s="135">
        <f t="shared" ref="BO213" si="85">+AE243</f>
        <v>0</v>
      </c>
      <c r="BP213" s="135">
        <f>+AG243</f>
        <v>0</v>
      </c>
      <c r="BQ213" s="135">
        <f>+AH243</f>
        <v>0</v>
      </c>
      <c r="BR213" s="135">
        <f>+AI243</f>
        <v>0</v>
      </c>
      <c r="BS213" s="153" t="str">
        <f>+Y244</f>
        <v>Ⅰ</v>
      </c>
      <c r="BT213" s="153" t="str">
        <f>+AC244</f>
        <v>Ⅰ</v>
      </c>
      <c r="BU213" s="153" t="str">
        <f>+AG244</f>
        <v>Ⅰ</v>
      </c>
      <c r="BV213" s="153" t="str">
        <f>+Y245</f>
        <v>Ⅰ</v>
      </c>
      <c r="BW213" s="136" t="str">
        <f>IF(Y240&gt;0,R215,"")</f>
        <v/>
      </c>
      <c r="BX213" s="137" t="str">
        <f>IF(Z240&gt;0,"",IF(AA240&gt;0,R215,""))</f>
        <v/>
      </c>
      <c r="BY213" s="137" t="str">
        <f>IF(Y240+Z240&gt;0,"",IF(AA240&gt;0,R215,""))</f>
        <v/>
      </c>
      <c r="BZ213" s="137" t="str">
        <f>IF(Y240+Z240+AA240&gt;0,"",IF(AB240&gt;0,R215,""))</f>
        <v/>
      </c>
      <c r="CA213" s="138">
        <f t="shared" ref="CA213" si="86">+AC239</f>
        <v>0</v>
      </c>
      <c r="CB213" s="138">
        <f t="shared" ref="CB213" si="87">+AD239</f>
        <v>0</v>
      </c>
      <c r="CC213" s="138">
        <f t="shared" ref="CC213" si="88">+AE239</f>
        <v>0</v>
      </c>
      <c r="CD213" s="138">
        <f t="shared" ref="CD213" si="89">+AF239</f>
        <v>0</v>
      </c>
      <c r="CE213" s="138">
        <f t="shared" ref="CE213" si="90">+AG239</f>
        <v>0</v>
      </c>
      <c r="CF213" s="138">
        <f t="shared" ref="CF213" si="91">+AH239</f>
        <v>0</v>
      </c>
      <c r="CG213" s="138">
        <f t="shared" ref="CG213" si="92">+AI239</f>
        <v>0</v>
      </c>
      <c r="CH213" s="138">
        <f t="shared" ref="CH213" si="93">+AJ239</f>
        <v>0</v>
      </c>
    </row>
    <row r="214" spans="2:86" ht="12" customHeight="1" x14ac:dyDescent="0.15">
      <c r="B214" s="763" t="s">
        <v>221</v>
      </c>
      <c r="C214" s="764"/>
      <c r="D214" s="765"/>
      <c r="E214" s="766"/>
      <c r="F214" s="766"/>
      <c r="G214" s="766"/>
      <c r="H214" s="766"/>
      <c r="I214" s="766"/>
      <c r="J214" s="767"/>
      <c r="K214" s="772" t="s">
        <v>458</v>
      </c>
      <c r="L214" s="773"/>
      <c r="M214" s="773"/>
      <c r="N214" s="773"/>
      <c r="O214" s="773"/>
      <c r="P214" s="773"/>
      <c r="Q214" s="773"/>
      <c r="R214" s="773"/>
      <c r="S214" s="773"/>
      <c r="T214" s="773"/>
      <c r="U214" s="773"/>
      <c r="V214" s="773"/>
      <c r="W214" s="773"/>
      <c r="X214" s="773"/>
      <c r="Y214" s="773"/>
      <c r="Z214" s="773"/>
      <c r="AA214" s="773"/>
      <c r="AB214" s="773"/>
      <c r="AC214" s="773"/>
      <c r="AD214" s="773"/>
      <c r="AE214" s="773"/>
      <c r="AF214" s="773"/>
      <c r="AG214" s="773"/>
      <c r="AH214" s="773"/>
      <c r="AI214" s="773"/>
      <c r="AJ214" s="773"/>
      <c r="AK214" s="773"/>
      <c r="AL214" s="773"/>
      <c r="AM214" s="773"/>
      <c r="AN214" s="773"/>
      <c r="AO214" s="774"/>
      <c r="AP214" s="2"/>
    </row>
    <row r="215" spans="2:86" ht="12" customHeight="1" x14ac:dyDescent="0.15">
      <c r="B215" s="473"/>
      <c r="C215" s="768"/>
      <c r="D215" s="766"/>
      <c r="E215" s="766"/>
      <c r="F215" s="766"/>
      <c r="G215" s="766"/>
      <c r="H215" s="766"/>
      <c r="I215" s="766"/>
      <c r="J215" s="767"/>
      <c r="K215" s="751" t="s">
        <v>220</v>
      </c>
      <c r="L215" s="752"/>
      <c r="M215" s="753"/>
      <c r="N215" s="775">
        <v>4</v>
      </c>
      <c r="O215" s="776"/>
      <c r="P215" s="751" t="s">
        <v>459</v>
      </c>
      <c r="Q215" s="753"/>
      <c r="R215" s="777">
        <v>10.5</v>
      </c>
      <c r="S215" s="778"/>
      <c r="T215" s="779"/>
      <c r="U215" s="780" t="s">
        <v>460</v>
      </c>
      <c r="V215" s="781"/>
      <c r="W215" s="780" t="s">
        <v>461</v>
      </c>
      <c r="X215" s="781"/>
      <c r="Y215" s="753" t="s">
        <v>219</v>
      </c>
      <c r="Z215" s="724"/>
      <c r="AA215" s="724"/>
      <c r="AB215" s="724"/>
      <c r="AC215" s="780" t="s">
        <v>462</v>
      </c>
      <c r="AD215" s="786"/>
      <c r="AE215" s="786"/>
      <c r="AF215" s="786"/>
      <c r="AG215" s="786"/>
      <c r="AH215" s="786"/>
      <c r="AI215" s="786"/>
      <c r="AJ215" s="781"/>
      <c r="AK215" s="780" t="s">
        <v>463</v>
      </c>
      <c r="AL215" s="786"/>
      <c r="AM215" s="786"/>
      <c r="AN215" s="788"/>
      <c r="AO215" s="789"/>
      <c r="AP215" s="2"/>
      <c r="AW215" s="169"/>
    </row>
    <row r="216" spans="2:86" ht="12" customHeight="1" x14ac:dyDescent="0.15">
      <c r="B216" s="473"/>
      <c r="C216" s="768"/>
      <c r="D216" s="766"/>
      <c r="E216" s="766"/>
      <c r="F216" s="766"/>
      <c r="G216" s="766"/>
      <c r="H216" s="766"/>
      <c r="I216" s="766"/>
      <c r="J216" s="767"/>
      <c r="K216" s="724" t="s">
        <v>464</v>
      </c>
      <c r="L216" s="724" t="s">
        <v>200</v>
      </c>
      <c r="M216" s="724"/>
      <c r="N216" s="724" t="s">
        <v>199</v>
      </c>
      <c r="O216" s="724"/>
      <c r="P216" s="724" t="s">
        <v>465</v>
      </c>
      <c r="Q216" s="724"/>
      <c r="R216" s="724" t="s">
        <v>6</v>
      </c>
      <c r="S216" s="724"/>
      <c r="T216" s="724"/>
      <c r="U216" s="782"/>
      <c r="V216" s="783"/>
      <c r="W216" s="782"/>
      <c r="X216" s="783"/>
      <c r="Y216" s="753"/>
      <c r="Z216" s="724"/>
      <c r="AA216" s="724"/>
      <c r="AB216" s="724"/>
      <c r="AC216" s="784"/>
      <c r="AD216" s="787"/>
      <c r="AE216" s="787"/>
      <c r="AF216" s="787"/>
      <c r="AG216" s="787"/>
      <c r="AH216" s="787"/>
      <c r="AI216" s="787"/>
      <c r="AJ216" s="785"/>
      <c r="AK216" s="782"/>
      <c r="AL216" s="790"/>
      <c r="AM216" s="790"/>
      <c r="AN216" s="791"/>
      <c r="AO216" s="792"/>
      <c r="AP216" s="2"/>
    </row>
    <row r="217" spans="2:86" ht="12" customHeight="1" x14ac:dyDescent="0.15">
      <c r="B217" s="473"/>
      <c r="C217" s="768"/>
      <c r="D217" s="766"/>
      <c r="E217" s="766"/>
      <c r="F217" s="766"/>
      <c r="G217" s="766"/>
      <c r="H217" s="766"/>
      <c r="I217" s="766"/>
      <c r="J217" s="767"/>
      <c r="K217" s="724"/>
      <c r="L217" s="724"/>
      <c r="M217" s="724"/>
      <c r="N217" s="724"/>
      <c r="O217" s="724"/>
      <c r="P217" s="724"/>
      <c r="Q217" s="724"/>
      <c r="R217" s="724"/>
      <c r="S217" s="724"/>
      <c r="T217" s="724"/>
      <c r="U217" s="782"/>
      <c r="V217" s="783"/>
      <c r="W217" s="782"/>
      <c r="X217" s="783"/>
      <c r="Y217" s="753" t="s">
        <v>466</v>
      </c>
      <c r="Z217" s="724"/>
      <c r="AA217" s="724"/>
      <c r="AB217" s="724"/>
      <c r="AC217" s="724" t="s">
        <v>467</v>
      </c>
      <c r="AD217" s="724"/>
      <c r="AE217" s="724"/>
      <c r="AF217" s="724"/>
      <c r="AG217" s="724" t="s">
        <v>468</v>
      </c>
      <c r="AH217" s="724"/>
      <c r="AI217" s="724"/>
      <c r="AJ217" s="724"/>
      <c r="AK217" s="782"/>
      <c r="AL217" s="790"/>
      <c r="AM217" s="790"/>
      <c r="AN217" s="791"/>
      <c r="AO217" s="792"/>
      <c r="AP217" s="2"/>
    </row>
    <row r="218" spans="2:86" ht="12" customHeight="1" x14ac:dyDescent="0.15">
      <c r="B218" s="473"/>
      <c r="C218" s="768"/>
      <c r="D218" s="766"/>
      <c r="E218" s="766"/>
      <c r="F218" s="766"/>
      <c r="G218" s="766"/>
      <c r="H218" s="766"/>
      <c r="I218" s="766"/>
      <c r="J218" s="767"/>
      <c r="K218" s="724"/>
      <c r="L218" s="724"/>
      <c r="M218" s="724"/>
      <c r="N218" s="724"/>
      <c r="O218" s="724"/>
      <c r="P218" s="724"/>
      <c r="Q218" s="724"/>
      <c r="R218" s="724"/>
      <c r="S218" s="724"/>
      <c r="T218" s="724"/>
      <c r="U218" s="784"/>
      <c r="V218" s="785"/>
      <c r="W218" s="784"/>
      <c r="X218" s="785"/>
      <c r="Y218" s="156" t="s">
        <v>32</v>
      </c>
      <c r="Z218" s="154" t="s">
        <v>33</v>
      </c>
      <c r="AA218" s="154" t="s">
        <v>471</v>
      </c>
      <c r="AB218" s="154" t="s">
        <v>472</v>
      </c>
      <c r="AC218" s="154" t="s">
        <v>32</v>
      </c>
      <c r="AD218" s="154" t="s">
        <v>33</v>
      </c>
      <c r="AE218" s="154" t="s">
        <v>471</v>
      </c>
      <c r="AF218" s="154" t="s">
        <v>472</v>
      </c>
      <c r="AG218" s="154" t="s">
        <v>32</v>
      </c>
      <c r="AH218" s="154" t="s">
        <v>33</v>
      </c>
      <c r="AI218" s="154" t="s">
        <v>471</v>
      </c>
      <c r="AJ218" s="154" t="s">
        <v>472</v>
      </c>
      <c r="AK218" s="784"/>
      <c r="AL218" s="787"/>
      <c r="AM218" s="787"/>
      <c r="AN218" s="793"/>
      <c r="AO218" s="794"/>
      <c r="AP218" s="2"/>
    </row>
    <row r="219" spans="2:86" ht="12" customHeight="1" x14ac:dyDescent="0.15">
      <c r="B219" s="473"/>
      <c r="C219" s="768"/>
      <c r="D219" s="766"/>
      <c r="E219" s="766"/>
      <c r="F219" s="766"/>
      <c r="G219" s="766"/>
      <c r="H219" s="766"/>
      <c r="I219" s="766"/>
      <c r="J219" s="767"/>
      <c r="K219" s="234"/>
      <c r="L219" s="743"/>
      <c r="M219" s="744"/>
      <c r="N219" s="743"/>
      <c r="O219" s="744"/>
      <c r="P219" s="743"/>
      <c r="Q219" s="744"/>
      <c r="R219" s="745"/>
      <c r="S219" s="745"/>
      <c r="T219" s="745"/>
      <c r="U219" s="743"/>
      <c r="V219" s="744"/>
      <c r="W219" s="743"/>
      <c r="X219" s="746"/>
      <c r="Y219" s="235"/>
      <c r="Z219" s="235"/>
      <c r="AA219" s="235"/>
      <c r="AB219" s="235"/>
      <c r="AC219" s="236"/>
      <c r="AD219" s="236"/>
      <c r="AE219" s="236"/>
      <c r="AF219" s="236"/>
      <c r="AG219" s="236"/>
      <c r="AH219" s="236"/>
      <c r="AI219" s="236"/>
      <c r="AJ219" s="236"/>
      <c r="AK219" s="747"/>
      <c r="AL219" s="748"/>
      <c r="AM219" s="748"/>
      <c r="AN219" s="749"/>
      <c r="AO219" s="750"/>
      <c r="AP219" s="2"/>
      <c r="AQ219" s="170">
        <f>IF(P219="外力",1,IF(P219="材質劣化",2,IF(P219="漏水",3,4)))</f>
        <v>4</v>
      </c>
    </row>
    <row r="220" spans="2:86" ht="12" customHeight="1" x14ac:dyDescent="0.15">
      <c r="B220" s="473"/>
      <c r="C220" s="768"/>
      <c r="D220" s="766"/>
      <c r="E220" s="766"/>
      <c r="F220" s="766"/>
      <c r="G220" s="766"/>
      <c r="H220" s="766"/>
      <c r="I220" s="766"/>
      <c r="J220" s="767"/>
      <c r="K220" s="234"/>
      <c r="L220" s="743"/>
      <c r="M220" s="744"/>
      <c r="N220" s="743"/>
      <c r="O220" s="744"/>
      <c r="P220" s="743"/>
      <c r="Q220" s="744"/>
      <c r="R220" s="745"/>
      <c r="S220" s="745"/>
      <c r="T220" s="745"/>
      <c r="U220" s="743"/>
      <c r="V220" s="744"/>
      <c r="W220" s="743"/>
      <c r="X220" s="746"/>
      <c r="Y220" s="235"/>
      <c r="Z220" s="235"/>
      <c r="AA220" s="235"/>
      <c r="AB220" s="235"/>
      <c r="AC220" s="236"/>
      <c r="AD220" s="236"/>
      <c r="AE220" s="236"/>
      <c r="AF220" s="236"/>
      <c r="AG220" s="236"/>
      <c r="AH220" s="236"/>
      <c r="AI220" s="236"/>
      <c r="AJ220" s="236"/>
      <c r="AK220" s="747"/>
      <c r="AL220" s="748"/>
      <c r="AM220" s="748"/>
      <c r="AN220" s="749"/>
      <c r="AO220" s="750"/>
      <c r="AP220" s="2"/>
      <c r="AQ220" s="170">
        <f t="shared" ref="AQ220:AQ238" si="94">IF(P220="外力",1,IF(P220="材質劣化",2,IF(P220="漏水",3,4)))</f>
        <v>4</v>
      </c>
    </row>
    <row r="221" spans="2:86" ht="12" customHeight="1" x14ac:dyDescent="0.15">
      <c r="B221" s="473"/>
      <c r="C221" s="768"/>
      <c r="D221" s="766"/>
      <c r="E221" s="766"/>
      <c r="F221" s="766"/>
      <c r="G221" s="766"/>
      <c r="H221" s="766"/>
      <c r="I221" s="766"/>
      <c r="J221" s="767"/>
      <c r="K221" s="234"/>
      <c r="L221" s="743"/>
      <c r="M221" s="744"/>
      <c r="N221" s="743"/>
      <c r="O221" s="744"/>
      <c r="P221" s="743"/>
      <c r="Q221" s="744"/>
      <c r="R221" s="745"/>
      <c r="S221" s="745"/>
      <c r="T221" s="745"/>
      <c r="U221" s="743"/>
      <c r="V221" s="744"/>
      <c r="W221" s="743"/>
      <c r="X221" s="746"/>
      <c r="Y221" s="235"/>
      <c r="Z221" s="235"/>
      <c r="AA221" s="235"/>
      <c r="AB221" s="235"/>
      <c r="AC221" s="236"/>
      <c r="AD221" s="236"/>
      <c r="AE221" s="236"/>
      <c r="AF221" s="236"/>
      <c r="AG221" s="236"/>
      <c r="AH221" s="236"/>
      <c r="AI221" s="236"/>
      <c r="AJ221" s="236"/>
      <c r="AK221" s="747"/>
      <c r="AL221" s="748"/>
      <c r="AM221" s="748"/>
      <c r="AN221" s="749"/>
      <c r="AO221" s="750"/>
      <c r="AP221" s="2"/>
      <c r="AQ221" s="170">
        <f t="shared" si="94"/>
        <v>4</v>
      </c>
    </row>
    <row r="222" spans="2:86" ht="12" customHeight="1" x14ac:dyDescent="0.15">
      <c r="B222" s="473"/>
      <c r="C222" s="768"/>
      <c r="D222" s="766"/>
      <c r="E222" s="766"/>
      <c r="F222" s="766"/>
      <c r="G222" s="766"/>
      <c r="H222" s="766"/>
      <c r="I222" s="766"/>
      <c r="J222" s="767"/>
      <c r="K222" s="234"/>
      <c r="L222" s="743"/>
      <c r="M222" s="744"/>
      <c r="N222" s="743"/>
      <c r="O222" s="744"/>
      <c r="P222" s="743"/>
      <c r="Q222" s="744"/>
      <c r="R222" s="745"/>
      <c r="S222" s="745"/>
      <c r="T222" s="745"/>
      <c r="U222" s="743"/>
      <c r="V222" s="744"/>
      <c r="W222" s="743"/>
      <c r="X222" s="746"/>
      <c r="Y222" s="235"/>
      <c r="Z222" s="235"/>
      <c r="AA222" s="235"/>
      <c r="AB222" s="235"/>
      <c r="AC222" s="236"/>
      <c r="AD222" s="236"/>
      <c r="AE222" s="236"/>
      <c r="AF222" s="236"/>
      <c r="AG222" s="236"/>
      <c r="AH222" s="236"/>
      <c r="AI222" s="236"/>
      <c r="AJ222" s="236"/>
      <c r="AK222" s="747"/>
      <c r="AL222" s="748"/>
      <c r="AM222" s="748"/>
      <c r="AN222" s="749"/>
      <c r="AO222" s="750"/>
      <c r="AP222" s="2"/>
      <c r="AQ222" s="170">
        <f t="shared" si="94"/>
        <v>4</v>
      </c>
    </row>
    <row r="223" spans="2:86" ht="12" customHeight="1" x14ac:dyDescent="0.15">
      <c r="B223" s="473"/>
      <c r="C223" s="768"/>
      <c r="D223" s="766"/>
      <c r="E223" s="766"/>
      <c r="F223" s="766"/>
      <c r="G223" s="766"/>
      <c r="H223" s="766"/>
      <c r="I223" s="766"/>
      <c r="J223" s="767"/>
      <c r="K223" s="234"/>
      <c r="L223" s="743"/>
      <c r="M223" s="744"/>
      <c r="N223" s="743"/>
      <c r="O223" s="744"/>
      <c r="P223" s="743"/>
      <c r="Q223" s="744"/>
      <c r="R223" s="745"/>
      <c r="S223" s="745"/>
      <c r="T223" s="745"/>
      <c r="U223" s="743"/>
      <c r="V223" s="744"/>
      <c r="W223" s="743"/>
      <c r="X223" s="746"/>
      <c r="Y223" s="235"/>
      <c r="Z223" s="235"/>
      <c r="AA223" s="235"/>
      <c r="AB223" s="235"/>
      <c r="AC223" s="236"/>
      <c r="AD223" s="236"/>
      <c r="AE223" s="236"/>
      <c r="AF223" s="236"/>
      <c r="AG223" s="236"/>
      <c r="AH223" s="236"/>
      <c r="AI223" s="236"/>
      <c r="AJ223" s="236"/>
      <c r="AK223" s="747"/>
      <c r="AL223" s="748"/>
      <c r="AM223" s="748"/>
      <c r="AN223" s="749"/>
      <c r="AO223" s="750"/>
      <c r="AP223" s="2"/>
      <c r="AQ223" s="170">
        <f t="shared" si="94"/>
        <v>4</v>
      </c>
    </row>
    <row r="224" spans="2:86" ht="12" customHeight="1" x14ac:dyDescent="0.15">
      <c r="B224" s="473"/>
      <c r="C224" s="768"/>
      <c r="D224" s="766"/>
      <c r="E224" s="766"/>
      <c r="F224" s="766"/>
      <c r="G224" s="766"/>
      <c r="H224" s="766"/>
      <c r="I224" s="766"/>
      <c r="J224" s="767"/>
      <c r="K224" s="234"/>
      <c r="L224" s="743"/>
      <c r="M224" s="744"/>
      <c r="N224" s="743"/>
      <c r="O224" s="744"/>
      <c r="P224" s="743"/>
      <c r="Q224" s="744"/>
      <c r="R224" s="745"/>
      <c r="S224" s="745"/>
      <c r="T224" s="745"/>
      <c r="U224" s="743"/>
      <c r="V224" s="744"/>
      <c r="W224" s="743"/>
      <c r="X224" s="746"/>
      <c r="Y224" s="235"/>
      <c r="Z224" s="235"/>
      <c r="AA224" s="235"/>
      <c r="AB224" s="235"/>
      <c r="AC224" s="236"/>
      <c r="AD224" s="236"/>
      <c r="AE224" s="236"/>
      <c r="AF224" s="236"/>
      <c r="AG224" s="236"/>
      <c r="AH224" s="236"/>
      <c r="AI224" s="236"/>
      <c r="AJ224" s="236"/>
      <c r="AK224" s="747"/>
      <c r="AL224" s="748"/>
      <c r="AM224" s="748"/>
      <c r="AN224" s="749"/>
      <c r="AO224" s="750"/>
      <c r="AP224" s="2"/>
      <c r="AQ224" s="170">
        <f t="shared" si="94"/>
        <v>4</v>
      </c>
    </row>
    <row r="225" spans="2:43" ht="12" customHeight="1" x14ac:dyDescent="0.15">
      <c r="B225" s="473"/>
      <c r="C225" s="768"/>
      <c r="D225" s="766"/>
      <c r="E225" s="766"/>
      <c r="F225" s="766"/>
      <c r="G225" s="766"/>
      <c r="H225" s="766"/>
      <c r="I225" s="766"/>
      <c r="J225" s="767"/>
      <c r="K225" s="234"/>
      <c r="L225" s="743"/>
      <c r="M225" s="744"/>
      <c r="N225" s="743"/>
      <c r="O225" s="744"/>
      <c r="P225" s="743"/>
      <c r="Q225" s="744"/>
      <c r="R225" s="745"/>
      <c r="S225" s="745"/>
      <c r="T225" s="745"/>
      <c r="U225" s="743"/>
      <c r="V225" s="744"/>
      <c r="W225" s="743"/>
      <c r="X225" s="746"/>
      <c r="Y225" s="235"/>
      <c r="Z225" s="235"/>
      <c r="AA225" s="235"/>
      <c r="AB225" s="235"/>
      <c r="AC225" s="236"/>
      <c r="AD225" s="236"/>
      <c r="AE225" s="236"/>
      <c r="AF225" s="236"/>
      <c r="AG225" s="236"/>
      <c r="AH225" s="236"/>
      <c r="AI225" s="236"/>
      <c r="AJ225" s="236"/>
      <c r="AK225" s="747"/>
      <c r="AL225" s="748"/>
      <c r="AM225" s="748"/>
      <c r="AN225" s="749"/>
      <c r="AO225" s="750"/>
      <c r="AP225" s="2"/>
      <c r="AQ225" s="170">
        <f t="shared" si="94"/>
        <v>4</v>
      </c>
    </row>
    <row r="226" spans="2:43" ht="12" customHeight="1" x14ac:dyDescent="0.15">
      <c r="B226" s="473"/>
      <c r="C226" s="768"/>
      <c r="D226" s="766"/>
      <c r="E226" s="766"/>
      <c r="F226" s="766"/>
      <c r="G226" s="766"/>
      <c r="H226" s="766"/>
      <c r="I226" s="766"/>
      <c r="J226" s="767"/>
      <c r="K226" s="234"/>
      <c r="L226" s="743"/>
      <c r="M226" s="744"/>
      <c r="N226" s="743"/>
      <c r="O226" s="744"/>
      <c r="P226" s="743"/>
      <c r="Q226" s="744"/>
      <c r="R226" s="745"/>
      <c r="S226" s="745"/>
      <c r="T226" s="745"/>
      <c r="U226" s="743"/>
      <c r="V226" s="744"/>
      <c r="W226" s="743"/>
      <c r="X226" s="746"/>
      <c r="Y226" s="235"/>
      <c r="Z226" s="235"/>
      <c r="AA226" s="235"/>
      <c r="AB226" s="235"/>
      <c r="AC226" s="236"/>
      <c r="AD226" s="236"/>
      <c r="AE226" s="236"/>
      <c r="AF226" s="236"/>
      <c r="AG226" s="236"/>
      <c r="AH226" s="236"/>
      <c r="AI226" s="236"/>
      <c r="AJ226" s="236"/>
      <c r="AK226" s="747"/>
      <c r="AL226" s="748"/>
      <c r="AM226" s="748"/>
      <c r="AN226" s="749"/>
      <c r="AO226" s="750"/>
      <c r="AP226" s="2"/>
      <c r="AQ226" s="170">
        <f t="shared" si="94"/>
        <v>4</v>
      </c>
    </row>
    <row r="227" spans="2:43" ht="12" customHeight="1" x14ac:dyDescent="0.15">
      <c r="B227" s="473"/>
      <c r="C227" s="768"/>
      <c r="D227" s="766"/>
      <c r="E227" s="766"/>
      <c r="F227" s="766"/>
      <c r="G227" s="766"/>
      <c r="H227" s="766"/>
      <c r="I227" s="766"/>
      <c r="J227" s="767"/>
      <c r="K227" s="234"/>
      <c r="L227" s="743"/>
      <c r="M227" s="744"/>
      <c r="N227" s="743"/>
      <c r="O227" s="744"/>
      <c r="P227" s="743"/>
      <c r="Q227" s="744"/>
      <c r="R227" s="745"/>
      <c r="S227" s="745"/>
      <c r="T227" s="745"/>
      <c r="U227" s="743"/>
      <c r="V227" s="744"/>
      <c r="W227" s="743"/>
      <c r="X227" s="746"/>
      <c r="Y227" s="235"/>
      <c r="Z227" s="235"/>
      <c r="AA227" s="235"/>
      <c r="AB227" s="235"/>
      <c r="AC227" s="236"/>
      <c r="AD227" s="236"/>
      <c r="AE227" s="236"/>
      <c r="AF227" s="236"/>
      <c r="AG227" s="236"/>
      <c r="AH227" s="236"/>
      <c r="AI227" s="236"/>
      <c r="AJ227" s="236"/>
      <c r="AK227" s="747"/>
      <c r="AL227" s="748"/>
      <c r="AM227" s="748"/>
      <c r="AN227" s="749"/>
      <c r="AO227" s="750"/>
      <c r="AP227" s="2"/>
      <c r="AQ227" s="170">
        <f t="shared" si="94"/>
        <v>4</v>
      </c>
    </row>
    <row r="228" spans="2:43" ht="12" customHeight="1" x14ac:dyDescent="0.15">
      <c r="B228" s="473"/>
      <c r="C228" s="768"/>
      <c r="D228" s="766"/>
      <c r="E228" s="766"/>
      <c r="F228" s="766"/>
      <c r="G228" s="766"/>
      <c r="H228" s="766"/>
      <c r="I228" s="766"/>
      <c r="J228" s="767"/>
      <c r="K228" s="234"/>
      <c r="L228" s="743"/>
      <c r="M228" s="744"/>
      <c r="N228" s="743"/>
      <c r="O228" s="744"/>
      <c r="P228" s="743"/>
      <c r="Q228" s="744"/>
      <c r="R228" s="745"/>
      <c r="S228" s="745"/>
      <c r="T228" s="745"/>
      <c r="U228" s="743"/>
      <c r="V228" s="744"/>
      <c r="W228" s="743"/>
      <c r="X228" s="746"/>
      <c r="Y228" s="235"/>
      <c r="Z228" s="235"/>
      <c r="AA228" s="235"/>
      <c r="AB228" s="235"/>
      <c r="AC228" s="236"/>
      <c r="AD228" s="236"/>
      <c r="AE228" s="236"/>
      <c r="AF228" s="236"/>
      <c r="AG228" s="236"/>
      <c r="AH228" s="236"/>
      <c r="AI228" s="236"/>
      <c r="AJ228" s="236"/>
      <c r="AK228" s="747"/>
      <c r="AL228" s="748"/>
      <c r="AM228" s="748"/>
      <c r="AN228" s="749"/>
      <c r="AO228" s="750"/>
      <c r="AP228" s="2"/>
      <c r="AQ228" s="170">
        <f t="shared" si="94"/>
        <v>4</v>
      </c>
    </row>
    <row r="229" spans="2:43" ht="12" customHeight="1" x14ac:dyDescent="0.15">
      <c r="B229" s="473"/>
      <c r="C229" s="768"/>
      <c r="D229" s="766"/>
      <c r="E229" s="766"/>
      <c r="F229" s="766"/>
      <c r="G229" s="766"/>
      <c r="H229" s="766"/>
      <c r="I229" s="766"/>
      <c r="J229" s="767"/>
      <c r="K229" s="234"/>
      <c r="L229" s="743"/>
      <c r="M229" s="744"/>
      <c r="N229" s="743"/>
      <c r="O229" s="744"/>
      <c r="P229" s="743"/>
      <c r="Q229" s="744"/>
      <c r="R229" s="745"/>
      <c r="S229" s="745"/>
      <c r="T229" s="745"/>
      <c r="U229" s="743"/>
      <c r="V229" s="744"/>
      <c r="W229" s="743"/>
      <c r="X229" s="746"/>
      <c r="Y229" s="235"/>
      <c r="Z229" s="235"/>
      <c r="AA229" s="235"/>
      <c r="AB229" s="235"/>
      <c r="AC229" s="236"/>
      <c r="AD229" s="236"/>
      <c r="AE229" s="236"/>
      <c r="AF229" s="236"/>
      <c r="AG229" s="236"/>
      <c r="AH229" s="236"/>
      <c r="AI229" s="236"/>
      <c r="AJ229" s="236"/>
      <c r="AK229" s="747"/>
      <c r="AL229" s="748"/>
      <c r="AM229" s="748"/>
      <c r="AN229" s="749"/>
      <c r="AO229" s="750"/>
      <c r="AP229" s="2"/>
      <c r="AQ229" s="170">
        <f t="shared" si="94"/>
        <v>4</v>
      </c>
    </row>
    <row r="230" spans="2:43" ht="12" customHeight="1" x14ac:dyDescent="0.15">
      <c r="B230" s="473"/>
      <c r="C230" s="768"/>
      <c r="D230" s="766"/>
      <c r="E230" s="766"/>
      <c r="F230" s="766"/>
      <c r="G230" s="766"/>
      <c r="H230" s="766"/>
      <c r="I230" s="766"/>
      <c r="J230" s="767"/>
      <c r="K230" s="234"/>
      <c r="L230" s="743"/>
      <c r="M230" s="744"/>
      <c r="N230" s="743"/>
      <c r="O230" s="744"/>
      <c r="P230" s="743"/>
      <c r="Q230" s="744"/>
      <c r="R230" s="745"/>
      <c r="S230" s="745"/>
      <c r="T230" s="745"/>
      <c r="U230" s="743"/>
      <c r="V230" s="744"/>
      <c r="W230" s="743"/>
      <c r="X230" s="746"/>
      <c r="Y230" s="235"/>
      <c r="Z230" s="235"/>
      <c r="AA230" s="235"/>
      <c r="AB230" s="235"/>
      <c r="AC230" s="236"/>
      <c r="AD230" s="236"/>
      <c r="AE230" s="236"/>
      <c r="AF230" s="236"/>
      <c r="AG230" s="236"/>
      <c r="AH230" s="236"/>
      <c r="AI230" s="236"/>
      <c r="AJ230" s="236"/>
      <c r="AK230" s="747"/>
      <c r="AL230" s="748"/>
      <c r="AM230" s="748"/>
      <c r="AN230" s="749"/>
      <c r="AO230" s="750"/>
      <c r="AP230" s="2"/>
      <c r="AQ230" s="170">
        <f t="shared" si="94"/>
        <v>4</v>
      </c>
    </row>
    <row r="231" spans="2:43" ht="12" customHeight="1" x14ac:dyDescent="0.15">
      <c r="B231" s="473"/>
      <c r="C231" s="768"/>
      <c r="D231" s="766"/>
      <c r="E231" s="766"/>
      <c r="F231" s="766"/>
      <c r="G231" s="766"/>
      <c r="H231" s="766"/>
      <c r="I231" s="766"/>
      <c r="J231" s="767"/>
      <c r="K231" s="234"/>
      <c r="L231" s="743"/>
      <c r="M231" s="744"/>
      <c r="N231" s="743"/>
      <c r="O231" s="744"/>
      <c r="P231" s="743"/>
      <c r="Q231" s="744"/>
      <c r="R231" s="745"/>
      <c r="S231" s="745"/>
      <c r="T231" s="745"/>
      <c r="U231" s="743"/>
      <c r="V231" s="744"/>
      <c r="W231" s="743"/>
      <c r="X231" s="746"/>
      <c r="Y231" s="235"/>
      <c r="Z231" s="235"/>
      <c r="AA231" s="235"/>
      <c r="AB231" s="235"/>
      <c r="AC231" s="236"/>
      <c r="AD231" s="236"/>
      <c r="AE231" s="236"/>
      <c r="AF231" s="236"/>
      <c r="AG231" s="236"/>
      <c r="AH231" s="236"/>
      <c r="AI231" s="236"/>
      <c r="AJ231" s="236"/>
      <c r="AK231" s="747"/>
      <c r="AL231" s="748"/>
      <c r="AM231" s="748"/>
      <c r="AN231" s="749"/>
      <c r="AO231" s="750"/>
      <c r="AP231" s="2"/>
      <c r="AQ231" s="170">
        <f t="shared" si="94"/>
        <v>4</v>
      </c>
    </row>
    <row r="232" spans="2:43" ht="12" customHeight="1" x14ac:dyDescent="0.15">
      <c r="B232" s="473"/>
      <c r="C232" s="768"/>
      <c r="D232" s="766"/>
      <c r="E232" s="766"/>
      <c r="F232" s="766"/>
      <c r="G232" s="766"/>
      <c r="H232" s="766"/>
      <c r="I232" s="766"/>
      <c r="J232" s="767"/>
      <c r="K232" s="234"/>
      <c r="L232" s="743"/>
      <c r="M232" s="744"/>
      <c r="N232" s="743"/>
      <c r="O232" s="744"/>
      <c r="P232" s="743"/>
      <c r="Q232" s="744"/>
      <c r="R232" s="745"/>
      <c r="S232" s="745"/>
      <c r="T232" s="745"/>
      <c r="U232" s="743"/>
      <c r="V232" s="744"/>
      <c r="W232" s="743"/>
      <c r="X232" s="746"/>
      <c r="Y232" s="235"/>
      <c r="Z232" s="235"/>
      <c r="AA232" s="235"/>
      <c r="AB232" s="235"/>
      <c r="AC232" s="236"/>
      <c r="AD232" s="236"/>
      <c r="AE232" s="236"/>
      <c r="AF232" s="236"/>
      <c r="AG232" s="236"/>
      <c r="AH232" s="236"/>
      <c r="AI232" s="236"/>
      <c r="AJ232" s="236"/>
      <c r="AK232" s="747"/>
      <c r="AL232" s="748"/>
      <c r="AM232" s="748"/>
      <c r="AN232" s="749"/>
      <c r="AO232" s="750"/>
      <c r="AP232" s="2"/>
      <c r="AQ232" s="170">
        <f t="shared" si="94"/>
        <v>4</v>
      </c>
    </row>
    <row r="233" spans="2:43" ht="12" customHeight="1" x14ac:dyDescent="0.15">
      <c r="B233" s="473"/>
      <c r="C233" s="768"/>
      <c r="D233" s="766"/>
      <c r="E233" s="766"/>
      <c r="F233" s="766"/>
      <c r="G233" s="766"/>
      <c r="H233" s="766"/>
      <c r="I233" s="766"/>
      <c r="J233" s="767"/>
      <c r="K233" s="234"/>
      <c r="L233" s="743"/>
      <c r="M233" s="744"/>
      <c r="N233" s="743"/>
      <c r="O233" s="744"/>
      <c r="P233" s="743"/>
      <c r="Q233" s="744"/>
      <c r="R233" s="745"/>
      <c r="S233" s="745"/>
      <c r="T233" s="745"/>
      <c r="U233" s="743"/>
      <c r="V233" s="744"/>
      <c r="W233" s="743"/>
      <c r="X233" s="746"/>
      <c r="Y233" s="235"/>
      <c r="Z233" s="235"/>
      <c r="AA233" s="235"/>
      <c r="AB233" s="235"/>
      <c r="AC233" s="236"/>
      <c r="AD233" s="236"/>
      <c r="AE233" s="236"/>
      <c r="AF233" s="236"/>
      <c r="AG233" s="236"/>
      <c r="AH233" s="236"/>
      <c r="AI233" s="236"/>
      <c r="AJ233" s="236"/>
      <c r="AK233" s="747"/>
      <c r="AL233" s="748"/>
      <c r="AM233" s="748"/>
      <c r="AN233" s="749"/>
      <c r="AO233" s="750"/>
      <c r="AP233" s="2"/>
      <c r="AQ233" s="170">
        <f t="shared" si="94"/>
        <v>4</v>
      </c>
    </row>
    <row r="234" spans="2:43" ht="12" customHeight="1" x14ac:dyDescent="0.15">
      <c r="B234" s="473"/>
      <c r="C234" s="768"/>
      <c r="D234" s="766"/>
      <c r="E234" s="766"/>
      <c r="F234" s="766"/>
      <c r="G234" s="766"/>
      <c r="H234" s="766"/>
      <c r="I234" s="766"/>
      <c r="J234" s="767"/>
      <c r="K234" s="234"/>
      <c r="L234" s="743"/>
      <c r="M234" s="744"/>
      <c r="N234" s="743"/>
      <c r="O234" s="744"/>
      <c r="P234" s="743"/>
      <c r="Q234" s="744"/>
      <c r="R234" s="745"/>
      <c r="S234" s="745"/>
      <c r="T234" s="745"/>
      <c r="U234" s="743"/>
      <c r="V234" s="744"/>
      <c r="W234" s="743"/>
      <c r="X234" s="746"/>
      <c r="Y234" s="235"/>
      <c r="Z234" s="235"/>
      <c r="AA234" s="235"/>
      <c r="AB234" s="235"/>
      <c r="AC234" s="236"/>
      <c r="AD234" s="236"/>
      <c r="AE234" s="236"/>
      <c r="AF234" s="236"/>
      <c r="AG234" s="236"/>
      <c r="AH234" s="236"/>
      <c r="AI234" s="236"/>
      <c r="AJ234" s="236"/>
      <c r="AK234" s="747"/>
      <c r="AL234" s="748"/>
      <c r="AM234" s="748"/>
      <c r="AN234" s="749"/>
      <c r="AO234" s="750"/>
      <c r="AP234" s="2"/>
      <c r="AQ234" s="170">
        <f t="shared" si="94"/>
        <v>4</v>
      </c>
    </row>
    <row r="235" spans="2:43" ht="12" customHeight="1" x14ac:dyDescent="0.15">
      <c r="B235" s="473"/>
      <c r="C235" s="768"/>
      <c r="D235" s="766"/>
      <c r="E235" s="766"/>
      <c r="F235" s="766"/>
      <c r="G235" s="766"/>
      <c r="H235" s="766"/>
      <c r="I235" s="766"/>
      <c r="J235" s="767"/>
      <c r="K235" s="234"/>
      <c r="L235" s="743"/>
      <c r="M235" s="744"/>
      <c r="N235" s="743"/>
      <c r="O235" s="744"/>
      <c r="P235" s="743"/>
      <c r="Q235" s="744"/>
      <c r="R235" s="745"/>
      <c r="S235" s="745"/>
      <c r="T235" s="745"/>
      <c r="U235" s="743"/>
      <c r="V235" s="744"/>
      <c r="W235" s="743"/>
      <c r="X235" s="746"/>
      <c r="Y235" s="235"/>
      <c r="Z235" s="235"/>
      <c r="AA235" s="235"/>
      <c r="AB235" s="235"/>
      <c r="AC235" s="236"/>
      <c r="AD235" s="236"/>
      <c r="AE235" s="236"/>
      <c r="AF235" s="236"/>
      <c r="AG235" s="236"/>
      <c r="AH235" s="236"/>
      <c r="AI235" s="236"/>
      <c r="AJ235" s="236"/>
      <c r="AK235" s="747"/>
      <c r="AL235" s="748"/>
      <c r="AM235" s="748"/>
      <c r="AN235" s="749"/>
      <c r="AO235" s="750"/>
      <c r="AP235" s="2"/>
      <c r="AQ235" s="170">
        <f t="shared" si="94"/>
        <v>4</v>
      </c>
    </row>
    <row r="236" spans="2:43" ht="12" customHeight="1" x14ac:dyDescent="0.15">
      <c r="B236" s="473"/>
      <c r="C236" s="768"/>
      <c r="D236" s="766"/>
      <c r="E236" s="766"/>
      <c r="F236" s="766"/>
      <c r="G236" s="766"/>
      <c r="H236" s="766"/>
      <c r="I236" s="766"/>
      <c r="J236" s="767"/>
      <c r="K236" s="234"/>
      <c r="L236" s="743"/>
      <c r="M236" s="744"/>
      <c r="N236" s="743"/>
      <c r="O236" s="744"/>
      <c r="P236" s="743"/>
      <c r="Q236" s="744"/>
      <c r="R236" s="745"/>
      <c r="S236" s="745"/>
      <c r="T236" s="745"/>
      <c r="U236" s="743"/>
      <c r="V236" s="744"/>
      <c r="W236" s="743"/>
      <c r="X236" s="746"/>
      <c r="Y236" s="235"/>
      <c r="Z236" s="235"/>
      <c r="AA236" s="235"/>
      <c r="AB236" s="235"/>
      <c r="AC236" s="236"/>
      <c r="AD236" s="236"/>
      <c r="AE236" s="236"/>
      <c r="AF236" s="236"/>
      <c r="AG236" s="236"/>
      <c r="AH236" s="236"/>
      <c r="AI236" s="236"/>
      <c r="AJ236" s="236"/>
      <c r="AK236" s="747"/>
      <c r="AL236" s="748"/>
      <c r="AM236" s="748"/>
      <c r="AN236" s="749"/>
      <c r="AO236" s="750"/>
      <c r="AP236" s="2"/>
      <c r="AQ236" s="170">
        <f t="shared" si="94"/>
        <v>4</v>
      </c>
    </row>
    <row r="237" spans="2:43" ht="12" customHeight="1" x14ac:dyDescent="0.15">
      <c r="B237" s="473"/>
      <c r="C237" s="768"/>
      <c r="D237" s="766"/>
      <c r="E237" s="766"/>
      <c r="F237" s="766"/>
      <c r="G237" s="766"/>
      <c r="H237" s="766"/>
      <c r="I237" s="766"/>
      <c r="J237" s="767"/>
      <c r="K237" s="234"/>
      <c r="L237" s="743"/>
      <c r="M237" s="744"/>
      <c r="N237" s="743"/>
      <c r="O237" s="744"/>
      <c r="P237" s="743"/>
      <c r="Q237" s="744"/>
      <c r="R237" s="745"/>
      <c r="S237" s="745"/>
      <c r="T237" s="745"/>
      <c r="U237" s="743"/>
      <c r="V237" s="744"/>
      <c r="W237" s="743"/>
      <c r="X237" s="746"/>
      <c r="Y237" s="235"/>
      <c r="Z237" s="235"/>
      <c r="AA237" s="235"/>
      <c r="AB237" s="235"/>
      <c r="AC237" s="236"/>
      <c r="AD237" s="236"/>
      <c r="AE237" s="236"/>
      <c r="AF237" s="236"/>
      <c r="AG237" s="236"/>
      <c r="AH237" s="236"/>
      <c r="AI237" s="236"/>
      <c r="AJ237" s="236"/>
      <c r="AK237" s="747"/>
      <c r="AL237" s="748"/>
      <c r="AM237" s="748"/>
      <c r="AN237" s="749"/>
      <c r="AO237" s="750"/>
      <c r="AP237" s="2"/>
      <c r="AQ237" s="170">
        <f t="shared" si="94"/>
        <v>4</v>
      </c>
    </row>
    <row r="238" spans="2:43" ht="12" customHeight="1" x14ac:dyDescent="0.15">
      <c r="B238" s="473"/>
      <c r="C238" s="768"/>
      <c r="D238" s="766"/>
      <c r="E238" s="766"/>
      <c r="F238" s="766"/>
      <c r="G238" s="766"/>
      <c r="H238" s="766"/>
      <c r="I238" s="766"/>
      <c r="J238" s="767"/>
      <c r="K238" s="234"/>
      <c r="L238" s="743"/>
      <c r="M238" s="744"/>
      <c r="N238" s="743"/>
      <c r="O238" s="744"/>
      <c r="P238" s="743"/>
      <c r="Q238" s="744"/>
      <c r="R238" s="745"/>
      <c r="S238" s="745"/>
      <c r="T238" s="745"/>
      <c r="U238" s="743"/>
      <c r="V238" s="744"/>
      <c r="W238" s="743"/>
      <c r="X238" s="746"/>
      <c r="Y238" s="235"/>
      <c r="Z238" s="235"/>
      <c r="AA238" s="235"/>
      <c r="AB238" s="235"/>
      <c r="AC238" s="236"/>
      <c r="AD238" s="236"/>
      <c r="AE238" s="236"/>
      <c r="AF238" s="236"/>
      <c r="AG238" s="236"/>
      <c r="AH238" s="236"/>
      <c r="AI238" s="236"/>
      <c r="AJ238" s="236"/>
      <c r="AK238" s="747"/>
      <c r="AL238" s="748"/>
      <c r="AM238" s="748"/>
      <c r="AN238" s="749"/>
      <c r="AO238" s="750"/>
      <c r="AP238" s="2"/>
      <c r="AQ238" s="170">
        <f t="shared" si="94"/>
        <v>4</v>
      </c>
    </row>
    <row r="239" spans="2:43" ht="12" customHeight="1" x14ac:dyDescent="0.15">
      <c r="B239" s="473"/>
      <c r="C239" s="768"/>
      <c r="D239" s="766"/>
      <c r="E239" s="766"/>
      <c r="F239" s="766"/>
      <c r="G239" s="766"/>
      <c r="H239" s="766"/>
      <c r="I239" s="766"/>
      <c r="J239" s="767"/>
      <c r="K239" s="724" t="s">
        <v>218</v>
      </c>
      <c r="L239" s="724" t="s">
        <v>217</v>
      </c>
      <c r="M239" s="724"/>
      <c r="N239" s="724"/>
      <c r="O239" s="724"/>
      <c r="P239" s="724"/>
      <c r="Q239" s="724"/>
      <c r="R239" s="724"/>
      <c r="S239" s="724"/>
      <c r="T239" s="724"/>
      <c r="U239" s="724"/>
      <c r="V239" s="724"/>
      <c r="W239" s="724"/>
      <c r="X239" s="724"/>
      <c r="Y239" s="751" t="s">
        <v>473</v>
      </c>
      <c r="Z239" s="752"/>
      <c r="AA239" s="752"/>
      <c r="AB239" s="753"/>
      <c r="AC239" s="180">
        <f t="shared" ref="AC239:AJ239" si="95">SUM(AC219:AC238)</f>
        <v>0</v>
      </c>
      <c r="AD239" s="180">
        <f t="shared" si="95"/>
        <v>0</v>
      </c>
      <c r="AE239" s="180">
        <f t="shared" si="95"/>
        <v>0</v>
      </c>
      <c r="AF239" s="180">
        <f t="shared" si="95"/>
        <v>0</v>
      </c>
      <c r="AG239" s="180">
        <f t="shared" si="95"/>
        <v>0</v>
      </c>
      <c r="AH239" s="180">
        <f t="shared" si="95"/>
        <v>0</v>
      </c>
      <c r="AI239" s="180">
        <f t="shared" si="95"/>
        <v>0</v>
      </c>
      <c r="AJ239" s="180">
        <f t="shared" si="95"/>
        <v>0</v>
      </c>
      <c r="AK239" s="751" t="s">
        <v>216</v>
      </c>
      <c r="AL239" s="752"/>
      <c r="AM239" s="752"/>
      <c r="AN239" s="597"/>
      <c r="AO239" s="598"/>
      <c r="AP239" s="2"/>
    </row>
    <row r="240" spans="2:43" ht="12" customHeight="1" x14ac:dyDescent="0.15">
      <c r="B240" s="473"/>
      <c r="C240" s="768"/>
      <c r="D240" s="766"/>
      <c r="E240" s="766"/>
      <c r="F240" s="766"/>
      <c r="G240" s="766"/>
      <c r="H240" s="766"/>
      <c r="I240" s="766"/>
      <c r="J240" s="767"/>
      <c r="K240" s="724"/>
      <c r="L240" s="724" t="s">
        <v>474</v>
      </c>
      <c r="M240" s="724"/>
      <c r="N240" s="724"/>
      <c r="O240" s="724" t="s">
        <v>215</v>
      </c>
      <c r="P240" s="724"/>
      <c r="Q240" s="724"/>
      <c r="R240" s="724"/>
      <c r="S240" s="724"/>
      <c r="T240" s="724"/>
      <c r="U240" s="724"/>
      <c r="V240" s="724"/>
      <c r="W240" s="724"/>
      <c r="X240" s="724"/>
      <c r="Y240" s="179">
        <f>COUNTIF(Y219:Y238,"〇")</f>
        <v>0</v>
      </c>
      <c r="Z240" s="179">
        <f>COUNTIF(Z219:Z238,"〇")</f>
        <v>0</v>
      </c>
      <c r="AA240" s="179">
        <f>COUNTIF(AA219:AA238,"〇")</f>
        <v>0</v>
      </c>
      <c r="AB240" s="179">
        <f>COUNTIF(AB219:AB238,"〇")</f>
        <v>0</v>
      </c>
      <c r="AC240" s="179">
        <f t="shared" ref="AC240:AJ240" si="96">COUNT(AC219:AC238)</f>
        <v>0</v>
      </c>
      <c r="AD240" s="179">
        <f t="shared" si="96"/>
        <v>0</v>
      </c>
      <c r="AE240" s="179">
        <f t="shared" si="96"/>
        <v>0</v>
      </c>
      <c r="AF240" s="179">
        <f t="shared" si="96"/>
        <v>0</v>
      </c>
      <c r="AG240" s="179">
        <f t="shared" si="96"/>
        <v>0</v>
      </c>
      <c r="AH240" s="179">
        <f t="shared" si="96"/>
        <v>0</v>
      </c>
      <c r="AI240" s="179">
        <f t="shared" si="96"/>
        <v>0</v>
      </c>
      <c r="AJ240" s="179">
        <f t="shared" si="96"/>
        <v>0</v>
      </c>
      <c r="AK240" s="754"/>
      <c r="AL240" s="755"/>
      <c r="AM240" s="755"/>
      <c r="AN240" s="755"/>
      <c r="AO240" s="756"/>
      <c r="AP240" s="2"/>
    </row>
    <row r="241" spans="2:86" ht="12" customHeight="1" x14ac:dyDescent="0.15">
      <c r="B241" s="473"/>
      <c r="C241" s="768"/>
      <c r="D241" s="766"/>
      <c r="E241" s="766"/>
      <c r="F241" s="766"/>
      <c r="G241" s="766"/>
      <c r="H241" s="766"/>
      <c r="I241" s="766"/>
      <c r="J241" s="767"/>
      <c r="K241" s="724"/>
      <c r="L241" s="724"/>
      <c r="M241" s="724"/>
      <c r="N241" s="724"/>
      <c r="O241" s="724" t="s">
        <v>475</v>
      </c>
      <c r="P241" s="724"/>
      <c r="Q241" s="724"/>
      <c r="R241" s="724"/>
      <c r="S241" s="724"/>
      <c r="T241" s="724"/>
      <c r="U241" s="724"/>
      <c r="V241" s="724"/>
      <c r="W241" s="724"/>
      <c r="X241" s="724"/>
      <c r="Y241" s="737" t="str">
        <f>IF(Y240&gt;0,"Ⅳ",IF(Z240&gt;0,"Ⅲ",IF(AA240&gt;0,"Ⅱa",IF(AB240&gt;0,"Ⅱb","Ⅰ"))))</f>
        <v>Ⅰ</v>
      </c>
      <c r="Z241" s="741"/>
      <c r="AA241" s="741"/>
      <c r="AB241" s="738"/>
      <c r="AC241" s="737" t="str">
        <f>IF(AC240&gt;0,"Ⅳ",IF(AD240&gt;0,"Ⅲ",IF(AE240&gt;0,"Ⅱa",IF(AF240&gt;0,"Ⅱb","Ⅰ"))))</f>
        <v>Ⅰ</v>
      </c>
      <c r="AD241" s="741"/>
      <c r="AE241" s="741"/>
      <c r="AF241" s="738"/>
      <c r="AG241" s="737" t="str">
        <f>IF(AG240&gt;0,"Ⅳ",IF(AH240&gt;0,"Ⅲ",IF(AI240&gt;0,"Ⅱa",IF(AJ240&gt;0,"Ⅱb","Ⅰ"))))</f>
        <v>Ⅰ</v>
      </c>
      <c r="AH241" s="741"/>
      <c r="AI241" s="741"/>
      <c r="AJ241" s="738"/>
      <c r="AK241" s="757"/>
      <c r="AL241" s="758"/>
      <c r="AM241" s="758"/>
      <c r="AN241" s="758"/>
      <c r="AO241" s="759"/>
      <c r="AP241" s="2"/>
      <c r="AQ241" s="52" t="s">
        <v>314</v>
      </c>
      <c r="AR241" s="52" t="s">
        <v>315</v>
      </c>
      <c r="AS241" s="455" t="s">
        <v>318</v>
      </c>
      <c r="AT241" s="600"/>
    </row>
    <row r="242" spans="2:86" ht="12" customHeight="1" x14ac:dyDescent="0.15">
      <c r="B242" s="473"/>
      <c r="C242" s="768"/>
      <c r="D242" s="766"/>
      <c r="E242" s="766"/>
      <c r="F242" s="766"/>
      <c r="G242" s="766"/>
      <c r="H242" s="766"/>
      <c r="I242" s="766"/>
      <c r="J242" s="767"/>
      <c r="K242" s="724"/>
      <c r="L242" s="724" t="s">
        <v>476</v>
      </c>
      <c r="M242" s="724"/>
      <c r="N242" s="724"/>
      <c r="O242" s="724" t="s">
        <v>214</v>
      </c>
      <c r="P242" s="724"/>
      <c r="Q242" s="724"/>
      <c r="R242" s="724"/>
      <c r="S242" s="724"/>
      <c r="T242" s="724"/>
      <c r="U242" s="724"/>
      <c r="V242" s="724"/>
      <c r="W242" s="724"/>
      <c r="X242" s="724"/>
      <c r="Y242" s="80" t="s">
        <v>32</v>
      </c>
      <c r="Z242" s="80" t="s">
        <v>33</v>
      </c>
      <c r="AA242" s="734" t="s">
        <v>34</v>
      </c>
      <c r="AB242" s="734"/>
      <c r="AC242" s="80" t="s">
        <v>32</v>
      </c>
      <c r="AD242" s="80" t="s">
        <v>33</v>
      </c>
      <c r="AE242" s="734" t="s">
        <v>34</v>
      </c>
      <c r="AF242" s="734"/>
      <c r="AG242" s="80" t="s">
        <v>32</v>
      </c>
      <c r="AH242" s="80" t="s">
        <v>33</v>
      </c>
      <c r="AI242" s="734" t="s">
        <v>34</v>
      </c>
      <c r="AJ242" s="734"/>
      <c r="AK242" s="757"/>
      <c r="AL242" s="758"/>
      <c r="AM242" s="758"/>
      <c r="AN242" s="758"/>
      <c r="AO242" s="759"/>
      <c r="AP242" s="2"/>
      <c r="AQ242" s="735">
        <f>+Y240+Z240</f>
        <v>0</v>
      </c>
      <c r="AR242" s="736"/>
      <c r="AS242" s="735">
        <f>+AA240+AB240</f>
        <v>0</v>
      </c>
      <c r="AT242" s="736"/>
    </row>
    <row r="243" spans="2:86" ht="12" customHeight="1" x14ac:dyDescent="0.15">
      <c r="B243" s="473"/>
      <c r="C243" s="768"/>
      <c r="D243" s="766"/>
      <c r="E243" s="766"/>
      <c r="F243" s="766"/>
      <c r="G243" s="766"/>
      <c r="H243" s="766"/>
      <c r="I243" s="766"/>
      <c r="J243" s="767"/>
      <c r="K243" s="724"/>
      <c r="L243" s="724"/>
      <c r="M243" s="724"/>
      <c r="N243" s="724"/>
      <c r="O243" s="724" t="s">
        <v>480</v>
      </c>
      <c r="P243" s="724"/>
      <c r="Q243" s="724"/>
      <c r="R243" s="724"/>
      <c r="S243" s="724"/>
      <c r="T243" s="724"/>
      <c r="U243" s="724"/>
      <c r="V243" s="724"/>
      <c r="W243" s="724"/>
      <c r="X243" s="724"/>
      <c r="Y243" s="179">
        <f>Y240</f>
        <v>0</v>
      </c>
      <c r="Z243" s="179">
        <f>Z240</f>
        <v>0</v>
      </c>
      <c r="AA243" s="737">
        <f>AA240+AB240</f>
        <v>0</v>
      </c>
      <c r="AB243" s="738"/>
      <c r="AC243" s="179">
        <f>+AC240</f>
        <v>0</v>
      </c>
      <c r="AD243" s="179">
        <f>AD240</f>
        <v>0</v>
      </c>
      <c r="AE243" s="737">
        <f>AE240+AF240</f>
        <v>0</v>
      </c>
      <c r="AF243" s="738"/>
      <c r="AG243" s="179">
        <f>AG240</f>
        <v>0</v>
      </c>
      <c r="AH243" s="179">
        <f>AH240</f>
        <v>0</v>
      </c>
      <c r="AI243" s="737">
        <f>AI240+AJ240</f>
        <v>0</v>
      </c>
      <c r="AJ243" s="738"/>
      <c r="AK243" s="757"/>
      <c r="AL243" s="758"/>
      <c r="AM243" s="758"/>
      <c r="AN243" s="758"/>
      <c r="AO243" s="759"/>
      <c r="AP243" s="2"/>
      <c r="AQ243" s="135">
        <f>+Y240+AC243+AG243</f>
        <v>0</v>
      </c>
      <c r="AR243" s="135">
        <f>+Z240+AD243+AH243</f>
        <v>0</v>
      </c>
      <c r="AS243" s="739">
        <f>+AS242+AE243+AI243</f>
        <v>0</v>
      </c>
      <c r="AT243" s="740"/>
    </row>
    <row r="244" spans="2:86" ht="12" customHeight="1" x14ac:dyDescent="0.15">
      <c r="B244" s="473"/>
      <c r="C244" s="768"/>
      <c r="D244" s="766"/>
      <c r="E244" s="766"/>
      <c r="F244" s="766"/>
      <c r="G244" s="766"/>
      <c r="H244" s="766"/>
      <c r="I244" s="766"/>
      <c r="J244" s="767"/>
      <c r="K244" s="724"/>
      <c r="L244" s="724"/>
      <c r="M244" s="724"/>
      <c r="N244" s="724"/>
      <c r="O244" s="724" t="s">
        <v>481</v>
      </c>
      <c r="P244" s="724"/>
      <c r="Q244" s="724"/>
      <c r="R244" s="724"/>
      <c r="S244" s="724"/>
      <c r="T244" s="724"/>
      <c r="U244" s="724"/>
      <c r="V244" s="724"/>
      <c r="W244" s="724"/>
      <c r="X244" s="724"/>
      <c r="Y244" s="737" t="str">
        <f>IF(Y243&gt;=1,"Ⅳ",IF(Z243&gt;=1,"Ⅲ",IF(AA243&gt;=1,"Ⅱ","Ⅰ")))</f>
        <v>Ⅰ</v>
      </c>
      <c r="Z244" s="741"/>
      <c r="AA244" s="741"/>
      <c r="AB244" s="738"/>
      <c r="AC244" s="737" t="str">
        <f>IF(AC243&gt;=1,"Ⅳ",IF(AD243&gt;=1,"Ⅲ",IF(AE243&gt;=1,"Ⅱ","Ⅰ")))</f>
        <v>Ⅰ</v>
      </c>
      <c r="AD244" s="741"/>
      <c r="AE244" s="741"/>
      <c r="AF244" s="738"/>
      <c r="AG244" s="737" t="str">
        <f>IF(AG243&gt;=1,"Ⅳ",IF(AH243&gt;=1,"Ⅲ",IF(AI243&gt;=1,"Ⅱ","Ⅰ")))</f>
        <v>Ⅰ</v>
      </c>
      <c r="AH244" s="741"/>
      <c r="AI244" s="741"/>
      <c r="AJ244" s="738"/>
      <c r="AK244" s="757"/>
      <c r="AL244" s="758"/>
      <c r="AM244" s="758"/>
      <c r="AN244" s="758"/>
      <c r="AO244" s="759"/>
      <c r="AP244" s="2"/>
      <c r="AQ244" s="742" t="str">
        <f>IF(AQ243&gt;0,"Ⅳ",IF(AR243&gt;0,"Ⅲ",IF(AS243&gt;0,"Ⅱ","Ⅰ")))</f>
        <v>Ⅰ</v>
      </c>
      <c r="AR244" s="742"/>
      <c r="AS244" s="742"/>
      <c r="AT244" s="742"/>
    </row>
    <row r="245" spans="2:86" ht="12" customHeight="1" x14ac:dyDescent="0.15">
      <c r="B245" s="473"/>
      <c r="C245" s="768"/>
      <c r="D245" s="766"/>
      <c r="E245" s="766"/>
      <c r="F245" s="766"/>
      <c r="G245" s="766"/>
      <c r="H245" s="766"/>
      <c r="I245" s="766"/>
      <c r="J245" s="767"/>
      <c r="K245" s="724"/>
      <c r="L245" s="724"/>
      <c r="M245" s="724"/>
      <c r="N245" s="724"/>
      <c r="O245" s="724" t="s">
        <v>482</v>
      </c>
      <c r="P245" s="724"/>
      <c r="Q245" s="724"/>
      <c r="R245" s="724"/>
      <c r="S245" s="724"/>
      <c r="T245" s="724"/>
      <c r="U245" s="724"/>
      <c r="V245" s="724"/>
      <c r="W245" s="724"/>
      <c r="X245" s="724"/>
      <c r="Y245" s="737" t="str">
        <f>IF(COUNTIF(Y244:AJ244,"Ⅳ")&gt;0,"Ⅳ",IF(COUNTIF(Y244:AJ244,"Ⅲ")&gt;0,"Ⅲ",IF(COUNTIF(Y244:AJ244,"Ⅱ")&gt;0,"Ⅱ","Ⅰ")))</f>
        <v>Ⅰ</v>
      </c>
      <c r="Z245" s="741"/>
      <c r="AA245" s="741"/>
      <c r="AB245" s="741"/>
      <c r="AC245" s="741"/>
      <c r="AD245" s="741"/>
      <c r="AE245" s="741"/>
      <c r="AF245" s="741"/>
      <c r="AG245" s="741"/>
      <c r="AH245" s="741"/>
      <c r="AI245" s="741"/>
      <c r="AJ245" s="738"/>
      <c r="AK245" s="760"/>
      <c r="AL245" s="761"/>
      <c r="AM245" s="761"/>
      <c r="AN245" s="761"/>
      <c r="AO245" s="762"/>
      <c r="AP245" s="2"/>
    </row>
    <row r="246" spans="2:86" ht="14.25" customHeight="1" x14ac:dyDescent="0.15">
      <c r="B246" s="473"/>
      <c r="C246" s="768"/>
      <c r="D246" s="766"/>
      <c r="E246" s="766"/>
      <c r="F246" s="766"/>
      <c r="G246" s="766"/>
      <c r="H246" s="766"/>
      <c r="I246" s="766"/>
      <c r="J246" s="767"/>
      <c r="K246" s="724" t="s">
        <v>170</v>
      </c>
      <c r="L246" s="725"/>
      <c r="M246" s="725"/>
      <c r="N246" s="725"/>
      <c r="O246" s="725"/>
      <c r="P246" s="725"/>
      <c r="Q246" s="725"/>
      <c r="R246" s="725"/>
      <c r="S246" s="725"/>
      <c r="T246" s="725"/>
      <c r="U246" s="725"/>
      <c r="V246" s="725"/>
      <c r="W246" s="725"/>
      <c r="X246" s="725"/>
      <c r="Y246" s="725"/>
      <c r="Z246" s="725"/>
      <c r="AA246" s="725"/>
      <c r="AB246" s="725"/>
      <c r="AC246" s="725"/>
      <c r="AD246" s="725"/>
      <c r="AE246" s="725"/>
      <c r="AF246" s="725"/>
      <c r="AG246" s="725"/>
      <c r="AH246" s="725"/>
      <c r="AI246" s="725"/>
      <c r="AJ246" s="725"/>
      <c r="AK246" s="725"/>
      <c r="AL246" s="725"/>
      <c r="AM246" s="725"/>
      <c r="AN246" s="725"/>
      <c r="AO246" s="725"/>
      <c r="AP246" s="2"/>
    </row>
    <row r="247" spans="2:86" ht="14.25" customHeight="1" x14ac:dyDescent="0.15">
      <c r="B247" s="473"/>
      <c r="C247" s="768"/>
      <c r="D247" s="766"/>
      <c r="E247" s="766"/>
      <c r="F247" s="766"/>
      <c r="G247" s="766"/>
      <c r="H247" s="766"/>
      <c r="I247" s="766"/>
      <c r="J247" s="767"/>
      <c r="K247" s="724"/>
      <c r="L247" s="725"/>
      <c r="M247" s="725"/>
      <c r="N247" s="725"/>
      <c r="O247" s="725"/>
      <c r="P247" s="725"/>
      <c r="Q247" s="725"/>
      <c r="R247" s="725"/>
      <c r="S247" s="725"/>
      <c r="T247" s="725"/>
      <c r="U247" s="725"/>
      <c r="V247" s="725"/>
      <c r="W247" s="725"/>
      <c r="X247" s="725"/>
      <c r="Y247" s="725"/>
      <c r="Z247" s="725"/>
      <c r="AA247" s="725"/>
      <c r="AB247" s="725"/>
      <c r="AC247" s="725"/>
      <c r="AD247" s="725"/>
      <c r="AE247" s="725"/>
      <c r="AF247" s="725"/>
      <c r="AG247" s="725"/>
      <c r="AH247" s="725"/>
      <c r="AI247" s="725"/>
      <c r="AJ247" s="725"/>
      <c r="AK247" s="725"/>
      <c r="AL247" s="725"/>
      <c r="AM247" s="725"/>
      <c r="AN247" s="725"/>
      <c r="AO247" s="725"/>
      <c r="AP247" s="2"/>
    </row>
    <row r="248" spans="2:86" ht="12" customHeight="1" x14ac:dyDescent="0.15">
      <c r="B248" s="473"/>
      <c r="C248" s="768"/>
      <c r="D248" s="766"/>
      <c r="E248" s="766"/>
      <c r="F248" s="766"/>
      <c r="G248" s="766"/>
      <c r="H248" s="766"/>
      <c r="I248" s="766"/>
      <c r="J248" s="767"/>
      <c r="K248" s="726" t="s">
        <v>483</v>
      </c>
      <c r="L248" s="726"/>
      <c r="M248" s="726"/>
      <c r="N248" s="726"/>
      <c r="O248" s="726"/>
      <c r="P248" s="726"/>
      <c r="Q248" s="726"/>
      <c r="R248" s="726"/>
      <c r="S248" s="726"/>
      <c r="T248" s="726"/>
      <c r="U248" s="726"/>
      <c r="V248" s="726"/>
      <c r="W248" s="726"/>
      <c r="X248" s="726"/>
      <c r="Y248" s="726"/>
      <c r="Z248" s="726"/>
      <c r="AA248" s="726"/>
      <c r="AB248" s="726"/>
      <c r="AC248" s="726"/>
      <c r="AD248" s="726"/>
      <c r="AE248" s="726"/>
      <c r="AF248" s="726"/>
      <c r="AG248" s="726"/>
      <c r="AH248" s="726"/>
      <c r="AI248" s="726"/>
      <c r="AJ248" s="726"/>
      <c r="AK248" s="726"/>
      <c r="AL248" s="726"/>
      <c r="AM248" s="726"/>
      <c r="AN248" s="726"/>
      <c r="AO248" s="726"/>
      <c r="AP248" s="2"/>
    </row>
    <row r="249" spans="2:86" ht="12" customHeight="1" x14ac:dyDescent="0.15">
      <c r="B249" s="473"/>
      <c r="C249" s="768"/>
      <c r="D249" s="766"/>
      <c r="E249" s="766"/>
      <c r="F249" s="766"/>
      <c r="G249" s="766"/>
      <c r="H249" s="766"/>
      <c r="I249" s="766"/>
      <c r="J249" s="767"/>
      <c r="K249" s="727" t="s">
        <v>533</v>
      </c>
      <c r="L249" s="727"/>
      <c r="M249" s="727"/>
      <c r="N249" s="727"/>
      <c r="O249" s="727"/>
      <c r="P249" s="727"/>
      <c r="Q249" s="727"/>
      <c r="R249" s="727"/>
      <c r="S249" s="727"/>
      <c r="T249" s="727"/>
      <c r="U249" s="727"/>
      <c r="V249" s="727"/>
      <c r="W249" s="727"/>
      <c r="X249" s="727"/>
      <c r="Y249" s="727"/>
      <c r="Z249" s="727"/>
      <c r="AA249" s="727"/>
      <c r="AB249" s="727"/>
      <c r="AC249" s="727"/>
      <c r="AD249" s="727"/>
      <c r="AE249" s="727"/>
      <c r="AF249" s="727"/>
      <c r="AG249" s="727"/>
      <c r="AH249" s="727"/>
      <c r="AI249" s="727"/>
      <c r="AJ249" s="727"/>
      <c r="AK249" s="727"/>
      <c r="AL249" s="727"/>
      <c r="AM249" s="727"/>
      <c r="AN249" s="727"/>
      <c r="AO249" s="727"/>
      <c r="AP249" s="2"/>
    </row>
    <row r="250" spans="2:86" ht="12" customHeight="1" x14ac:dyDescent="0.15">
      <c r="B250" s="473"/>
      <c r="C250" s="768"/>
      <c r="D250" s="766"/>
      <c r="E250" s="766"/>
      <c r="F250" s="766"/>
      <c r="G250" s="766"/>
      <c r="H250" s="766"/>
      <c r="I250" s="766"/>
      <c r="J250" s="767"/>
      <c r="K250" s="157" t="s">
        <v>484</v>
      </c>
      <c r="L250" s="158"/>
      <c r="M250" s="158"/>
      <c r="N250" s="158"/>
      <c r="O250" s="158"/>
      <c r="P250" s="158"/>
      <c r="Q250" s="158"/>
      <c r="R250" s="158"/>
      <c r="S250" s="158"/>
      <c r="T250" s="158"/>
      <c r="U250" s="158"/>
      <c r="V250" s="158"/>
      <c r="W250" s="158"/>
      <c r="X250" s="158"/>
      <c r="Y250" s="158"/>
      <c r="Z250" s="158"/>
      <c r="AA250" s="158"/>
      <c r="AB250" s="158"/>
      <c r="AC250" s="158"/>
      <c r="AD250" s="158"/>
      <c r="AE250" s="158"/>
      <c r="AF250" s="158"/>
      <c r="AG250" s="158"/>
      <c r="AH250" s="158"/>
      <c r="AI250" s="158"/>
      <c r="AJ250" s="158"/>
      <c r="AK250" s="158"/>
      <c r="AL250" s="158"/>
      <c r="AM250" s="158"/>
      <c r="AN250" s="158"/>
      <c r="AO250" s="159"/>
      <c r="AP250" s="2"/>
    </row>
    <row r="251" spans="2:86" ht="12" customHeight="1" x14ac:dyDescent="0.15">
      <c r="B251" s="473"/>
      <c r="C251" s="768"/>
      <c r="D251" s="766"/>
      <c r="E251" s="766"/>
      <c r="F251" s="766"/>
      <c r="G251" s="766"/>
      <c r="H251" s="766"/>
      <c r="I251" s="766"/>
      <c r="J251" s="767"/>
      <c r="K251" s="157" t="s">
        <v>485</v>
      </c>
      <c r="L251" s="158"/>
      <c r="M251" s="158"/>
      <c r="N251" s="158"/>
      <c r="O251" s="158"/>
      <c r="P251" s="158"/>
      <c r="Q251" s="158"/>
      <c r="R251" s="158"/>
      <c r="S251" s="158"/>
      <c r="T251" s="158"/>
      <c r="U251" s="158"/>
      <c r="V251" s="158"/>
      <c r="W251" s="158"/>
      <c r="X251" s="158"/>
      <c r="Y251" s="158"/>
      <c r="Z251" s="158"/>
      <c r="AA251" s="158"/>
      <c r="AB251" s="158"/>
      <c r="AC251" s="158"/>
      <c r="AD251" s="158"/>
      <c r="AE251" s="158"/>
      <c r="AF251" s="158"/>
      <c r="AG251" s="158"/>
      <c r="AH251" s="158"/>
      <c r="AI251" s="158"/>
      <c r="AJ251" s="158"/>
      <c r="AK251" s="158"/>
      <c r="AL251" s="158"/>
      <c r="AM251" s="158"/>
      <c r="AN251" s="158"/>
      <c r="AO251" s="159"/>
      <c r="AP251" s="2"/>
    </row>
    <row r="252" spans="2:86" ht="12" customHeight="1" x14ac:dyDescent="0.15">
      <c r="B252" s="473"/>
      <c r="C252" s="768"/>
      <c r="D252" s="766"/>
      <c r="E252" s="766"/>
      <c r="F252" s="766"/>
      <c r="G252" s="766"/>
      <c r="H252" s="766"/>
      <c r="I252" s="766"/>
      <c r="J252" s="767"/>
      <c r="K252" s="728" t="s">
        <v>486</v>
      </c>
      <c r="L252" s="729"/>
      <c r="M252" s="729"/>
      <c r="N252" s="729"/>
      <c r="O252" s="729"/>
      <c r="P252" s="729"/>
      <c r="Q252" s="729"/>
      <c r="R252" s="729"/>
      <c r="S252" s="729"/>
      <c r="T252" s="729"/>
      <c r="U252" s="729"/>
      <c r="V252" s="729"/>
      <c r="W252" s="729"/>
      <c r="X252" s="729"/>
      <c r="Y252" s="729"/>
      <c r="Z252" s="729"/>
      <c r="AA252" s="729"/>
      <c r="AB252" s="729"/>
      <c r="AC252" s="729"/>
      <c r="AD252" s="729"/>
      <c r="AE252" s="729"/>
      <c r="AF252" s="729"/>
      <c r="AG252" s="729"/>
      <c r="AH252" s="729"/>
      <c r="AI252" s="729"/>
      <c r="AJ252" s="729"/>
      <c r="AK252" s="729"/>
      <c r="AL252" s="729"/>
      <c r="AM252" s="729"/>
      <c r="AN252" s="729"/>
      <c r="AO252" s="730"/>
      <c r="AP252" s="2"/>
    </row>
    <row r="253" spans="2:86" ht="12" customHeight="1" x14ac:dyDescent="0.15">
      <c r="B253" s="436"/>
      <c r="C253" s="769"/>
      <c r="D253" s="770"/>
      <c r="E253" s="770"/>
      <c r="F253" s="770"/>
      <c r="G253" s="770"/>
      <c r="H253" s="770"/>
      <c r="I253" s="770"/>
      <c r="J253" s="771"/>
      <c r="K253" s="731"/>
      <c r="L253" s="732"/>
      <c r="M253" s="732"/>
      <c r="N253" s="732"/>
      <c r="O253" s="732"/>
      <c r="P253" s="732"/>
      <c r="Q253" s="732"/>
      <c r="R253" s="732"/>
      <c r="S253" s="732"/>
      <c r="T253" s="732"/>
      <c r="U253" s="732"/>
      <c r="V253" s="732"/>
      <c r="W253" s="732"/>
      <c r="X253" s="732"/>
      <c r="Y253" s="732"/>
      <c r="Z253" s="732"/>
      <c r="AA253" s="732"/>
      <c r="AB253" s="732"/>
      <c r="AC253" s="732"/>
      <c r="AD253" s="732"/>
      <c r="AE253" s="732"/>
      <c r="AF253" s="732"/>
      <c r="AG253" s="732"/>
      <c r="AH253" s="732"/>
      <c r="AI253" s="732"/>
      <c r="AJ253" s="732"/>
      <c r="AK253" s="732"/>
      <c r="AL253" s="732"/>
      <c r="AM253" s="732"/>
      <c r="AN253" s="732"/>
      <c r="AO253" s="733"/>
      <c r="AP253" s="2"/>
    </row>
    <row r="254" spans="2:86" s="6" customFormat="1" ht="12" customHeight="1" x14ac:dyDescent="0.15">
      <c r="B254" s="2" t="s">
        <v>537</v>
      </c>
      <c r="AQ254" s="134"/>
      <c r="AR254" s="134"/>
      <c r="AS254" s="134"/>
      <c r="AT254" s="134"/>
      <c r="AU254" s="134"/>
      <c r="AV254" s="134"/>
      <c r="AW254" s="134"/>
      <c r="AX254" s="134"/>
      <c r="AY254" s="134"/>
      <c r="AZ254" s="134"/>
      <c r="BA254" s="134"/>
      <c r="BB254" s="134"/>
      <c r="BC254" s="134"/>
      <c r="BD254" s="134"/>
      <c r="BE254" s="134"/>
      <c r="BF254" s="134"/>
      <c r="BG254" s="134"/>
      <c r="BH254" s="134"/>
      <c r="BI254" s="134"/>
      <c r="BJ254" s="134"/>
      <c r="BK254" s="134"/>
      <c r="BL254" s="134"/>
      <c r="BM254" s="134"/>
      <c r="BN254" s="134"/>
      <c r="BO254" s="134"/>
      <c r="BP254" s="134"/>
      <c r="BQ254" s="134"/>
      <c r="BR254" s="134"/>
      <c r="BS254" s="134"/>
      <c r="BT254" s="134"/>
      <c r="BU254" s="134"/>
      <c r="BV254" s="134"/>
      <c r="BW254" s="134"/>
      <c r="BX254" s="134"/>
      <c r="BY254" s="134"/>
      <c r="BZ254" s="134"/>
      <c r="CA254" s="134"/>
      <c r="CB254" s="134"/>
      <c r="CC254" s="134"/>
      <c r="CD254" s="134"/>
      <c r="CE254" s="134"/>
      <c r="CF254" s="134"/>
      <c r="CG254" s="134"/>
      <c r="CH254" s="134"/>
    </row>
    <row r="255" spans="2:86" ht="12" customHeight="1" x14ac:dyDescent="0.15">
      <c r="B255" s="2" t="s">
        <v>534</v>
      </c>
    </row>
    <row r="256" spans="2:86" ht="12" customHeight="1" x14ac:dyDescent="0.15">
      <c r="B256" s="2" t="s">
        <v>535</v>
      </c>
    </row>
    <row r="257" spans="2:86" ht="12" customHeight="1" x14ac:dyDescent="0.15">
      <c r="B257" s="2" t="s">
        <v>487</v>
      </c>
    </row>
    <row r="258" spans="2:86" ht="12" customHeight="1" x14ac:dyDescent="0.15">
      <c r="B258" s="2" t="s">
        <v>536</v>
      </c>
    </row>
    <row r="259" spans="2:86" ht="12" customHeight="1" x14ac:dyDescent="0.15">
      <c r="B259" s="2" t="s">
        <v>488</v>
      </c>
    </row>
    <row r="260" spans="2:86" ht="12.75" thickBot="1" x14ac:dyDescent="0.2">
      <c r="B260" s="2" t="s">
        <v>549</v>
      </c>
    </row>
    <row r="261" spans="2:86" x14ac:dyDescent="0.15">
      <c r="AU261" s="808" t="s">
        <v>561</v>
      </c>
      <c r="AV261" s="809" t="s">
        <v>301</v>
      </c>
      <c r="AW261" s="811" t="s">
        <v>302</v>
      </c>
      <c r="AX261" s="795" t="s">
        <v>308</v>
      </c>
      <c r="AY261" s="796"/>
      <c r="AZ261" s="796"/>
      <c r="BA261" s="796"/>
      <c r="BB261" s="796"/>
      <c r="BC261" s="796"/>
      <c r="BD261" s="796"/>
      <c r="BE261" s="796"/>
      <c r="BF261" s="796"/>
      <c r="BG261" s="796"/>
      <c r="BH261" s="796"/>
      <c r="BI261" s="796"/>
      <c r="BJ261" s="796"/>
      <c r="BK261" s="796"/>
      <c r="BL261" s="796"/>
      <c r="BM261" s="796"/>
      <c r="BN261" s="796"/>
      <c r="BO261" s="796"/>
      <c r="BP261" s="796"/>
      <c r="BQ261" s="796"/>
      <c r="BR261" s="797"/>
      <c r="BS261" s="466" t="s">
        <v>303</v>
      </c>
      <c r="BT261" s="798"/>
      <c r="BU261" s="798"/>
      <c r="BV261" s="798"/>
      <c r="BW261" s="799" t="s">
        <v>309</v>
      </c>
      <c r="BX261" s="800"/>
      <c r="BY261" s="800"/>
      <c r="BZ261" s="800"/>
      <c r="CA261" s="800"/>
      <c r="CB261" s="800"/>
      <c r="CC261" s="800"/>
      <c r="CD261" s="800"/>
      <c r="CE261" s="800"/>
      <c r="CF261" s="800"/>
      <c r="CG261" s="800"/>
      <c r="CH261" s="801"/>
    </row>
    <row r="262" spans="2:86" ht="8.25" customHeight="1" x14ac:dyDescent="0.15">
      <c r="AU262" s="808"/>
      <c r="AV262" s="810"/>
      <c r="AW262" s="812"/>
      <c r="AX262" s="802" t="s">
        <v>310</v>
      </c>
      <c r="AY262" s="280"/>
      <c r="AZ262" s="280"/>
      <c r="BA262" s="280"/>
      <c r="BB262" s="280"/>
      <c r="BC262" s="280"/>
      <c r="BD262" s="280"/>
      <c r="BE262" s="280"/>
      <c r="BF262" s="280"/>
      <c r="BG262" s="280"/>
      <c r="BH262" s="280"/>
      <c r="BI262" s="280"/>
      <c r="BJ262" s="280" t="s">
        <v>311</v>
      </c>
      <c r="BK262" s="280"/>
      <c r="BL262" s="280"/>
      <c r="BM262" s="280"/>
      <c r="BN262" s="280"/>
      <c r="BO262" s="280"/>
      <c r="BP262" s="280"/>
      <c r="BQ262" s="280"/>
      <c r="BR262" s="803"/>
      <c r="BS262" s="798"/>
      <c r="BT262" s="798"/>
      <c r="BU262" s="798"/>
      <c r="BV262" s="798"/>
      <c r="BW262" s="804" t="s">
        <v>305</v>
      </c>
      <c r="BX262" s="455"/>
      <c r="BY262" s="455"/>
      <c r="BZ262" s="455"/>
      <c r="CA262" s="280" t="s">
        <v>312</v>
      </c>
      <c r="CB262" s="280"/>
      <c r="CC262" s="280"/>
      <c r="CD262" s="280"/>
      <c r="CE262" s="280"/>
      <c r="CF262" s="280"/>
      <c r="CG262" s="280"/>
      <c r="CH262" s="803"/>
    </row>
    <row r="263" spans="2:86" ht="24.95" customHeight="1" x14ac:dyDescent="0.15">
      <c r="B263" s="567" t="s">
        <v>456</v>
      </c>
      <c r="C263" s="805"/>
      <c r="D263" s="805"/>
      <c r="E263" s="806"/>
      <c r="F263" s="806"/>
      <c r="G263" s="806"/>
      <c r="H263" s="806"/>
      <c r="I263" s="806"/>
      <c r="J263" s="806"/>
      <c r="K263" s="805"/>
      <c r="L263" s="805"/>
      <c r="M263" s="805"/>
      <c r="N263" s="805"/>
      <c r="O263" s="805"/>
      <c r="P263" s="805"/>
      <c r="Q263" s="805"/>
      <c r="R263" s="805"/>
      <c r="S263" s="805"/>
      <c r="T263" s="805"/>
      <c r="U263" s="805"/>
      <c r="V263" s="805"/>
      <c r="W263" s="805"/>
      <c r="X263" s="805"/>
      <c r="Y263" s="805"/>
      <c r="Z263" s="805"/>
      <c r="AA263" s="805"/>
      <c r="AB263" s="805"/>
      <c r="AC263" s="805"/>
      <c r="AD263" s="805"/>
      <c r="AE263" s="805"/>
      <c r="AF263" s="805"/>
      <c r="AG263" s="805"/>
      <c r="AH263" s="805"/>
      <c r="AI263" s="805"/>
      <c r="AJ263" s="805"/>
      <c r="AK263" s="805"/>
      <c r="AL263" s="805"/>
      <c r="AM263" s="805"/>
      <c r="AN263" s="805"/>
      <c r="AO263" s="805"/>
      <c r="AU263" s="808"/>
      <c r="AV263" s="810"/>
      <c r="AW263" s="812"/>
      <c r="AX263" s="802" t="s">
        <v>26</v>
      </c>
      <c r="AY263" s="280"/>
      <c r="AZ263" s="280"/>
      <c r="BA263" s="280"/>
      <c r="BB263" s="280" t="s">
        <v>22</v>
      </c>
      <c r="BC263" s="280"/>
      <c r="BD263" s="280"/>
      <c r="BE263" s="280"/>
      <c r="BF263" s="280" t="s">
        <v>24</v>
      </c>
      <c r="BG263" s="280"/>
      <c r="BH263" s="280"/>
      <c r="BI263" s="280"/>
      <c r="BJ263" s="455" t="s">
        <v>26</v>
      </c>
      <c r="BK263" s="455"/>
      <c r="BL263" s="455"/>
      <c r="BM263" s="455" t="s">
        <v>22</v>
      </c>
      <c r="BN263" s="455"/>
      <c r="BO263" s="455"/>
      <c r="BP263" s="455" t="s">
        <v>24</v>
      </c>
      <c r="BQ263" s="455"/>
      <c r="BR263" s="807"/>
      <c r="BS263" s="466" t="s">
        <v>26</v>
      </c>
      <c r="BT263" s="466" t="s">
        <v>22</v>
      </c>
      <c r="BU263" s="466" t="s">
        <v>24</v>
      </c>
      <c r="BV263" s="466" t="s">
        <v>306</v>
      </c>
      <c r="BW263" s="802" t="s">
        <v>313</v>
      </c>
      <c r="BX263" s="280"/>
      <c r="BY263" s="280"/>
      <c r="BZ263" s="280"/>
      <c r="CA263" s="280" t="s">
        <v>22</v>
      </c>
      <c r="CB263" s="280"/>
      <c r="CC263" s="280"/>
      <c r="CD263" s="280"/>
      <c r="CE263" s="280" t="s">
        <v>24</v>
      </c>
      <c r="CF263" s="280"/>
      <c r="CG263" s="280"/>
      <c r="CH263" s="803"/>
    </row>
    <row r="264" spans="2:86" ht="18" customHeight="1" x14ac:dyDescent="0.15">
      <c r="B264" s="423" t="s">
        <v>27</v>
      </c>
      <c r="C264" s="423"/>
      <c r="D264" s="719"/>
      <c r="E264" s="277" t="s">
        <v>616</v>
      </c>
      <c r="F264" s="278"/>
      <c r="G264" s="278"/>
      <c r="H264" s="278"/>
      <c r="I264" s="278"/>
      <c r="J264" s="279"/>
      <c r="K264" s="298" t="s">
        <v>28</v>
      </c>
      <c r="L264" s="455"/>
      <c r="M264" s="455"/>
      <c r="N264" s="456" t="s">
        <v>620</v>
      </c>
      <c r="O264" s="456"/>
      <c r="P264" s="456"/>
      <c r="Q264" s="456"/>
      <c r="R264" s="456"/>
      <c r="S264" s="456"/>
      <c r="T264" s="280" t="s">
        <v>260</v>
      </c>
      <c r="U264" s="280"/>
      <c r="V264" s="280"/>
      <c r="W264" s="280"/>
      <c r="X264" s="280"/>
      <c r="Y264" s="271" t="s">
        <v>624</v>
      </c>
      <c r="Z264" s="271"/>
      <c r="AA264" s="271"/>
      <c r="AB264" s="271"/>
      <c r="AC264" s="271"/>
      <c r="AD264" s="271"/>
      <c r="AE264" s="271"/>
      <c r="AF264" s="271"/>
      <c r="AG264" s="253" t="s">
        <v>222</v>
      </c>
      <c r="AH264" s="254"/>
      <c r="AI264" s="254"/>
      <c r="AJ264" s="255"/>
      <c r="AK264" s="711">
        <v>44650</v>
      </c>
      <c r="AL264" s="813"/>
      <c r="AM264" s="813"/>
      <c r="AN264" s="813"/>
      <c r="AO264" s="814"/>
      <c r="AQ264" s="153"/>
      <c r="AU264" s="808"/>
      <c r="AV264" s="810"/>
      <c r="AW264" s="812"/>
      <c r="AX264" s="128" t="s">
        <v>314</v>
      </c>
      <c r="AY264" s="129" t="s">
        <v>315</v>
      </c>
      <c r="AZ264" s="129" t="s">
        <v>316</v>
      </c>
      <c r="BA264" s="130" t="s">
        <v>317</v>
      </c>
      <c r="BB264" s="131" t="s">
        <v>314</v>
      </c>
      <c r="BC264" s="129" t="s">
        <v>315</v>
      </c>
      <c r="BD264" s="129" t="s">
        <v>316</v>
      </c>
      <c r="BE264" s="130" t="s">
        <v>317</v>
      </c>
      <c r="BF264" s="131" t="s">
        <v>314</v>
      </c>
      <c r="BG264" s="129" t="s">
        <v>315</v>
      </c>
      <c r="BH264" s="129" t="s">
        <v>316</v>
      </c>
      <c r="BI264" s="130" t="s">
        <v>317</v>
      </c>
      <c r="BJ264" s="131" t="s">
        <v>314</v>
      </c>
      <c r="BK264" s="129" t="s">
        <v>315</v>
      </c>
      <c r="BL264" s="130" t="s">
        <v>318</v>
      </c>
      <c r="BM264" s="131" t="s">
        <v>314</v>
      </c>
      <c r="BN264" s="129" t="s">
        <v>315</v>
      </c>
      <c r="BO264" s="130" t="s">
        <v>318</v>
      </c>
      <c r="BP264" s="131" t="s">
        <v>314</v>
      </c>
      <c r="BQ264" s="129" t="s">
        <v>315</v>
      </c>
      <c r="BR264" s="132" t="s">
        <v>318</v>
      </c>
      <c r="BS264" s="798"/>
      <c r="BT264" s="798"/>
      <c r="BU264" s="798"/>
      <c r="BV264" s="798"/>
      <c r="BW264" s="128" t="s">
        <v>314</v>
      </c>
      <c r="BX264" s="129" t="s">
        <v>315</v>
      </c>
      <c r="BY264" s="129" t="s">
        <v>316</v>
      </c>
      <c r="BZ264" s="130" t="s">
        <v>317</v>
      </c>
      <c r="CA264" s="131" t="s">
        <v>314</v>
      </c>
      <c r="CB264" s="129" t="s">
        <v>315</v>
      </c>
      <c r="CC264" s="129" t="s">
        <v>316</v>
      </c>
      <c r="CD264" s="130" t="s">
        <v>317</v>
      </c>
      <c r="CE264" s="131" t="s">
        <v>314</v>
      </c>
      <c r="CF264" s="129" t="s">
        <v>315</v>
      </c>
      <c r="CG264" s="129" t="s">
        <v>316</v>
      </c>
      <c r="CH264" s="132" t="s">
        <v>317</v>
      </c>
    </row>
    <row r="265" spans="2:86" ht="18" customHeight="1" x14ac:dyDescent="0.15">
      <c r="B265" s="431" t="s">
        <v>0</v>
      </c>
      <c r="C265" s="431"/>
      <c r="D265" s="717"/>
      <c r="E265" s="281" t="s">
        <v>618</v>
      </c>
      <c r="F265" s="282"/>
      <c r="G265" s="282"/>
      <c r="H265" s="282"/>
      <c r="I265" s="282"/>
      <c r="J265" s="284"/>
      <c r="K265" s="573" t="s">
        <v>1</v>
      </c>
      <c r="L265" s="466"/>
      <c r="M265" s="466"/>
      <c r="N265" s="456" t="s">
        <v>622</v>
      </c>
      <c r="O265" s="456"/>
      <c r="P265" s="456"/>
      <c r="Q265" s="456"/>
      <c r="R265" s="456"/>
      <c r="S265" s="456"/>
      <c r="T265" s="280" t="s">
        <v>261</v>
      </c>
      <c r="U265" s="280"/>
      <c r="V265" s="280"/>
      <c r="W265" s="280"/>
      <c r="X265" s="280"/>
      <c r="Y265" s="271" t="s">
        <v>629</v>
      </c>
      <c r="Z265" s="271"/>
      <c r="AA265" s="271"/>
      <c r="AB265" s="271"/>
      <c r="AC265" s="271"/>
      <c r="AD265" s="271"/>
      <c r="AE265" s="271"/>
      <c r="AF265" s="271"/>
      <c r="AG265" s="698"/>
      <c r="AH265" s="710"/>
      <c r="AI265" s="710"/>
      <c r="AJ265" s="699"/>
      <c r="AK265" s="815"/>
      <c r="AL265" s="816"/>
      <c r="AM265" s="816"/>
      <c r="AN265" s="816"/>
      <c r="AO265" s="817"/>
      <c r="AQ265" s="153" t="s">
        <v>560</v>
      </c>
      <c r="AU265" s="808"/>
      <c r="AV265" s="192">
        <f>N267</f>
        <v>5</v>
      </c>
      <c r="AW265" s="181">
        <f>R267</f>
        <v>10.5</v>
      </c>
      <c r="AX265" s="135">
        <f>+Y292</f>
        <v>0</v>
      </c>
      <c r="AY265" s="135">
        <f>+Z292</f>
        <v>0</v>
      </c>
      <c r="AZ265" s="135">
        <f>+AA292</f>
        <v>0</v>
      </c>
      <c r="BA265" s="135">
        <f t="shared" ref="BA265" si="97">+AB292</f>
        <v>0</v>
      </c>
      <c r="BB265" s="135">
        <f>+AC292</f>
        <v>0</v>
      </c>
      <c r="BC265" s="135">
        <f t="shared" ref="BC265" si="98">+AD292</f>
        <v>0</v>
      </c>
      <c r="BD265" s="135">
        <f t="shared" ref="BD265" si="99">+AE292</f>
        <v>0</v>
      </c>
      <c r="BE265" s="135">
        <f t="shared" ref="BE265" si="100">+AF292</f>
        <v>0</v>
      </c>
      <c r="BF265" s="135">
        <f t="shared" ref="BF265" si="101">+AG292</f>
        <v>0</v>
      </c>
      <c r="BG265" s="135">
        <f t="shared" ref="BG265" si="102">+AH292</f>
        <v>0</v>
      </c>
      <c r="BH265" s="135">
        <f t="shared" ref="BH265" si="103">+AI292</f>
        <v>0</v>
      </c>
      <c r="BI265" s="135">
        <f t="shared" ref="BI265" si="104">+AJ292</f>
        <v>0</v>
      </c>
      <c r="BJ265" s="135">
        <f>+Y295</f>
        <v>0</v>
      </c>
      <c r="BK265" s="135">
        <f t="shared" ref="BK265" si="105">+Z295</f>
        <v>0</v>
      </c>
      <c r="BL265" s="135">
        <f>+AA295</f>
        <v>0</v>
      </c>
      <c r="BM265" s="135">
        <f>+AC295</f>
        <v>0</v>
      </c>
      <c r="BN265" s="135">
        <f t="shared" ref="BN265" si="106">+AD295</f>
        <v>0</v>
      </c>
      <c r="BO265" s="135">
        <f t="shared" ref="BO265" si="107">+AE295</f>
        <v>0</v>
      </c>
      <c r="BP265" s="135">
        <f>+AG295</f>
        <v>0</v>
      </c>
      <c r="BQ265" s="135">
        <f>+AH295</f>
        <v>0</v>
      </c>
      <c r="BR265" s="135">
        <f>+AI295</f>
        <v>0</v>
      </c>
      <c r="BS265" s="153" t="str">
        <f>+Y296</f>
        <v>Ⅰ</v>
      </c>
      <c r="BT265" s="153" t="str">
        <f>+AC296</f>
        <v>Ⅰ</v>
      </c>
      <c r="BU265" s="153" t="str">
        <f>+AG296</f>
        <v>Ⅰ</v>
      </c>
      <c r="BV265" s="153" t="str">
        <f>+Y297</f>
        <v>Ⅰ</v>
      </c>
      <c r="BW265" s="136" t="str">
        <f>IF(Y292&gt;0,R267,"")</f>
        <v/>
      </c>
      <c r="BX265" s="137" t="str">
        <f>IF(Z292&gt;0,"",IF(AA292&gt;0,R267,""))</f>
        <v/>
      </c>
      <c r="BY265" s="137" t="str">
        <f>IF(Y292+Z292&gt;0,"",IF(AA292&gt;0,R267,""))</f>
        <v/>
      </c>
      <c r="BZ265" s="137" t="str">
        <f>IF(Y292+Z292+AA292&gt;0,"",IF(AB292&gt;0,R267,""))</f>
        <v/>
      </c>
      <c r="CA265" s="138">
        <f t="shared" ref="CA265" si="108">+AC291</f>
        <v>0</v>
      </c>
      <c r="CB265" s="138">
        <f t="shared" ref="CB265" si="109">+AD291</f>
        <v>0</v>
      </c>
      <c r="CC265" s="138">
        <f t="shared" ref="CC265" si="110">+AE291</f>
        <v>0</v>
      </c>
      <c r="CD265" s="138">
        <f t="shared" ref="CD265" si="111">+AF291</f>
        <v>0</v>
      </c>
      <c r="CE265" s="138">
        <f t="shared" ref="CE265" si="112">+AG291</f>
        <v>0</v>
      </c>
      <c r="CF265" s="138">
        <f t="shared" ref="CF265" si="113">+AH291</f>
        <v>0</v>
      </c>
      <c r="CG265" s="138">
        <f t="shared" ref="CG265" si="114">+AI291</f>
        <v>0</v>
      </c>
      <c r="CH265" s="138">
        <f t="shared" ref="CH265" si="115">+AJ291</f>
        <v>0</v>
      </c>
    </row>
    <row r="266" spans="2:86" ht="12" customHeight="1" x14ac:dyDescent="0.15">
      <c r="B266" s="763" t="s">
        <v>221</v>
      </c>
      <c r="C266" s="764"/>
      <c r="D266" s="765"/>
      <c r="E266" s="766"/>
      <c r="F266" s="766"/>
      <c r="G266" s="766"/>
      <c r="H266" s="766"/>
      <c r="I266" s="766"/>
      <c r="J266" s="767"/>
      <c r="K266" s="772" t="s">
        <v>458</v>
      </c>
      <c r="L266" s="773"/>
      <c r="M266" s="773"/>
      <c r="N266" s="773"/>
      <c r="O266" s="773"/>
      <c r="P266" s="773"/>
      <c r="Q266" s="773"/>
      <c r="R266" s="773"/>
      <c r="S266" s="773"/>
      <c r="T266" s="773"/>
      <c r="U266" s="773"/>
      <c r="V266" s="773"/>
      <c r="W266" s="773"/>
      <c r="X266" s="773"/>
      <c r="Y266" s="773"/>
      <c r="Z266" s="773"/>
      <c r="AA266" s="773"/>
      <c r="AB266" s="773"/>
      <c r="AC266" s="773"/>
      <c r="AD266" s="773"/>
      <c r="AE266" s="773"/>
      <c r="AF266" s="773"/>
      <c r="AG266" s="773"/>
      <c r="AH266" s="773"/>
      <c r="AI266" s="773"/>
      <c r="AJ266" s="773"/>
      <c r="AK266" s="773"/>
      <c r="AL266" s="773"/>
      <c r="AM266" s="773"/>
      <c r="AN266" s="773"/>
      <c r="AO266" s="774"/>
      <c r="AP266" s="2"/>
    </row>
    <row r="267" spans="2:86" ht="12" customHeight="1" x14ac:dyDescent="0.15">
      <c r="B267" s="473"/>
      <c r="C267" s="768"/>
      <c r="D267" s="766"/>
      <c r="E267" s="766"/>
      <c r="F267" s="766"/>
      <c r="G267" s="766"/>
      <c r="H267" s="766"/>
      <c r="I267" s="766"/>
      <c r="J267" s="767"/>
      <c r="K267" s="751" t="s">
        <v>220</v>
      </c>
      <c r="L267" s="752"/>
      <c r="M267" s="753"/>
      <c r="N267" s="775">
        <v>5</v>
      </c>
      <c r="O267" s="776"/>
      <c r="P267" s="751" t="s">
        <v>459</v>
      </c>
      <c r="Q267" s="753"/>
      <c r="R267" s="777">
        <v>10.5</v>
      </c>
      <c r="S267" s="778"/>
      <c r="T267" s="779"/>
      <c r="U267" s="780" t="s">
        <v>460</v>
      </c>
      <c r="V267" s="781"/>
      <c r="W267" s="780" t="s">
        <v>461</v>
      </c>
      <c r="X267" s="781"/>
      <c r="Y267" s="753" t="s">
        <v>219</v>
      </c>
      <c r="Z267" s="724"/>
      <c r="AA267" s="724"/>
      <c r="AB267" s="724"/>
      <c r="AC267" s="780" t="s">
        <v>462</v>
      </c>
      <c r="AD267" s="786"/>
      <c r="AE267" s="786"/>
      <c r="AF267" s="786"/>
      <c r="AG267" s="786"/>
      <c r="AH267" s="786"/>
      <c r="AI267" s="786"/>
      <c r="AJ267" s="781"/>
      <c r="AK267" s="780" t="s">
        <v>463</v>
      </c>
      <c r="AL267" s="786"/>
      <c r="AM267" s="786"/>
      <c r="AN267" s="788"/>
      <c r="AO267" s="789"/>
      <c r="AP267" s="2"/>
      <c r="AW267" s="169"/>
    </row>
    <row r="268" spans="2:86" ht="12" customHeight="1" x14ac:dyDescent="0.15">
      <c r="B268" s="473"/>
      <c r="C268" s="768"/>
      <c r="D268" s="766"/>
      <c r="E268" s="766"/>
      <c r="F268" s="766"/>
      <c r="G268" s="766"/>
      <c r="H268" s="766"/>
      <c r="I268" s="766"/>
      <c r="J268" s="767"/>
      <c r="K268" s="724" t="s">
        <v>464</v>
      </c>
      <c r="L268" s="724" t="s">
        <v>200</v>
      </c>
      <c r="M268" s="724"/>
      <c r="N268" s="724" t="s">
        <v>199</v>
      </c>
      <c r="O268" s="724"/>
      <c r="P268" s="724" t="s">
        <v>465</v>
      </c>
      <c r="Q268" s="724"/>
      <c r="R268" s="724" t="s">
        <v>6</v>
      </c>
      <c r="S268" s="724"/>
      <c r="T268" s="724"/>
      <c r="U268" s="782"/>
      <c r="V268" s="783"/>
      <c r="W268" s="782"/>
      <c r="X268" s="783"/>
      <c r="Y268" s="753"/>
      <c r="Z268" s="724"/>
      <c r="AA268" s="724"/>
      <c r="AB268" s="724"/>
      <c r="AC268" s="784"/>
      <c r="AD268" s="787"/>
      <c r="AE268" s="787"/>
      <c r="AF268" s="787"/>
      <c r="AG268" s="787"/>
      <c r="AH268" s="787"/>
      <c r="AI268" s="787"/>
      <c r="AJ268" s="785"/>
      <c r="AK268" s="782"/>
      <c r="AL268" s="790"/>
      <c r="AM268" s="790"/>
      <c r="AN268" s="791"/>
      <c r="AO268" s="792"/>
      <c r="AP268" s="2"/>
    </row>
    <row r="269" spans="2:86" ht="12" customHeight="1" x14ac:dyDescent="0.15">
      <c r="B269" s="473"/>
      <c r="C269" s="768"/>
      <c r="D269" s="766"/>
      <c r="E269" s="766"/>
      <c r="F269" s="766"/>
      <c r="G269" s="766"/>
      <c r="H269" s="766"/>
      <c r="I269" s="766"/>
      <c r="J269" s="767"/>
      <c r="K269" s="724"/>
      <c r="L269" s="724"/>
      <c r="M269" s="724"/>
      <c r="N269" s="724"/>
      <c r="O269" s="724"/>
      <c r="P269" s="724"/>
      <c r="Q269" s="724"/>
      <c r="R269" s="724"/>
      <c r="S269" s="724"/>
      <c r="T269" s="724"/>
      <c r="U269" s="782"/>
      <c r="V269" s="783"/>
      <c r="W269" s="782"/>
      <c r="X269" s="783"/>
      <c r="Y269" s="753" t="s">
        <v>466</v>
      </c>
      <c r="Z269" s="724"/>
      <c r="AA269" s="724"/>
      <c r="AB269" s="724"/>
      <c r="AC269" s="724" t="s">
        <v>467</v>
      </c>
      <c r="AD269" s="724"/>
      <c r="AE269" s="724"/>
      <c r="AF269" s="724"/>
      <c r="AG269" s="724" t="s">
        <v>468</v>
      </c>
      <c r="AH269" s="724"/>
      <c r="AI269" s="724"/>
      <c r="AJ269" s="724"/>
      <c r="AK269" s="782"/>
      <c r="AL269" s="790"/>
      <c r="AM269" s="790"/>
      <c r="AN269" s="791"/>
      <c r="AO269" s="792"/>
      <c r="AP269" s="2"/>
    </row>
    <row r="270" spans="2:86" ht="12" customHeight="1" x14ac:dyDescent="0.15">
      <c r="B270" s="473"/>
      <c r="C270" s="768"/>
      <c r="D270" s="766"/>
      <c r="E270" s="766"/>
      <c r="F270" s="766"/>
      <c r="G270" s="766"/>
      <c r="H270" s="766"/>
      <c r="I270" s="766"/>
      <c r="J270" s="767"/>
      <c r="K270" s="724"/>
      <c r="L270" s="724"/>
      <c r="M270" s="724"/>
      <c r="N270" s="724"/>
      <c r="O270" s="724"/>
      <c r="P270" s="724"/>
      <c r="Q270" s="724"/>
      <c r="R270" s="724"/>
      <c r="S270" s="724"/>
      <c r="T270" s="724"/>
      <c r="U270" s="784"/>
      <c r="V270" s="785"/>
      <c r="W270" s="784"/>
      <c r="X270" s="785"/>
      <c r="Y270" s="156" t="s">
        <v>32</v>
      </c>
      <c r="Z270" s="154" t="s">
        <v>33</v>
      </c>
      <c r="AA270" s="154" t="s">
        <v>471</v>
      </c>
      <c r="AB270" s="154" t="s">
        <v>472</v>
      </c>
      <c r="AC270" s="154" t="s">
        <v>32</v>
      </c>
      <c r="AD270" s="154" t="s">
        <v>33</v>
      </c>
      <c r="AE270" s="154" t="s">
        <v>471</v>
      </c>
      <c r="AF270" s="154" t="s">
        <v>472</v>
      </c>
      <c r="AG270" s="154" t="s">
        <v>32</v>
      </c>
      <c r="AH270" s="154" t="s">
        <v>33</v>
      </c>
      <c r="AI270" s="154" t="s">
        <v>471</v>
      </c>
      <c r="AJ270" s="154" t="s">
        <v>472</v>
      </c>
      <c r="AK270" s="784"/>
      <c r="AL270" s="787"/>
      <c r="AM270" s="787"/>
      <c r="AN270" s="793"/>
      <c r="AO270" s="794"/>
      <c r="AP270" s="2"/>
    </row>
    <row r="271" spans="2:86" ht="12" customHeight="1" x14ac:dyDescent="0.15">
      <c r="B271" s="473"/>
      <c r="C271" s="768"/>
      <c r="D271" s="766"/>
      <c r="E271" s="766"/>
      <c r="F271" s="766"/>
      <c r="G271" s="766"/>
      <c r="H271" s="766"/>
      <c r="I271" s="766"/>
      <c r="J271" s="767"/>
      <c r="K271" s="234"/>
      <c r="L271" s="743"/>
      <c r="M271" s="744"/>
      <c r="N271" s="743"/>
      <c r="O271" s="744"/>
      <c r="P271" s="743"/>
      <c r="Q271" s="744"/>
      <c r="R271" s="745"/>
      <c r="S271" s="745"/>
      <c r="T271" s="745"/>
      <c r="U271" s="743"/>
      <c r="V271" s="744"/>
      <c r="W271" s="743"/>
      <c r="X271" s="746"/>
      <c r="Y271" s="235"/>
      <c r="Z271" s="235"/>
      <c r="AA271" s="235"/>
      <c r="AB271" s="235"/>
      <c r="AC271" s="236"/>
      <c r="AD271" s="236"/>
      <c r="AE271" s="236"/>
      <c r="AF271" s="236"/>
      <c r="AG271" s="236"/>
      <c r="AH271" s="236"/>
      <c r="AI271" s="236"/>
      <c r="AJ271" s="236"/>
      <c r="AK271" s="747"/>
      <c r="AL271" s="748"/>
      <c r="AM271" s="748"/>
      <c r="AN271" s="749"/>
      <c r="AO271" s="750"/>
      <c r="AP271" s="2"/>
      <c r="AQ271" s="170">
        <f>IF(P271="外力",1,IF(P271="材質劣化",2,IF(P271="漏水",3,4)))</f>
        <v>4</v>
      </c>
    </row>
    <row r="272" spans="2:86" ht="12" customHeight="1" x14ac:dyDescent="0.15">
      <c r="B272" s="473"/>
      <c r="C272" s="768"/>
      <c r="D272" s="766"/>
      <c r="E272" s="766"/>
      <c r="F272" s="766"/>
      <c r="G272" s="766"/>
      <c r="H272" s="766"/>
      <c r="I272" s="766"/>
      <c r="J272" s="767"/>
      <c r="K272" s="234"/>
      <c r="L272" s="743"/>
      <c r="M272" s="744"/>
      <c r="N272" s="743"/>
      <c r="O272" s="744"/>
      <c r="P272" s="743"/>
      <c r="Q272" s="744"/>
      <c r="R272" s="745"/>
      <c r="S272" s="745"/>
      <c r="T272" s="745"/>
      <c r="U272" s="743"/>
      <c r="V272" s="744"/>
      <c r="W272" s="743"/>
      <c r="X272" s="746"/>
      <c r="Y272" s="235"/>
      <c r="Z272" s="235"/>
      <c r="AA272" s="235"/>
      <c r="AB272" s="235"/>
      <c r="AC272" s="236"/>
      <c r="AD272" s="236"/>
      <c r="AE272" s="236"/>
      <c r="AF272" s="236"/>
      <c r="AG272" s="236"/>
      <c r="AH272" s="236"/>
      <c r="AI272" s="236"/>
      <c r="AJ272" s="236"/>
      <c r="AK272" s="747"/>
      <c r="AL272" s="748"/>
      <c r="AM272" s="748"/>
      <c r="AN272" s="749"/>
      <c r="AO272" s="750"/>
      <c r="AP272" s="2"/>
      <c r="AQ272" s="170">
        <f t="shared" ref="AQ272:AQ290" si="116">IF(P272="外力",1,IF(P272="材質劣化",2,IF(P272="漏水",3,4)))</f>
        <v>4</v>
      </c>
    </row>
    <row r="273" spans="2:43" ht="12" customHeight="1" x14ac:dyDescent="0.15">
      <c r="B273" s="473"/>
      <c r="C273" s="768"/>
      <c r="D273" s="766"/>
      <c r="E273" s="766"/>
      <c r="F273" s="766"/>
      <c r="G273" s="766"/>
      <c r="H273" s="766"/>
      <c r="I273" s="766"/>
      <c r="J273" s="767"/>
      <c r="K273" s="234"/>
      <c r="L273" s="743"/>
      <c r="M273" s="744"/>
      <c r="N273" s="743"/>
      <c r="O273" s="744"/>
      <c r="P273" s="743"/>
      <c r="Q273" s="744"/>
      <c r="R273" s="745"/>
      <c r="S273" s="745"/>
      <c r="T273" s="745"/>
      <c r="U273" s="743"/>
      <c r="V273" s="744"/>
      <c r="W273" s="743"/>
      <c r="X273" s="746"/>
      <c r="Y273" s="235"/>
      <c r="Z273" s="235"/>
      <c r="AA273" s="235"/>
      <c r="AB273" s="235"/>
      <c r="AC273" s="236"/>
      <c r="AD273" s="236"/>
      <c r="AE273" s="236"/>
      <c r="AF273" s="236"/>
      <c r="AG273" s="236"/>
      <c r="AH273" s="236"/>
      <c r="AI273" s="236"/>
      <c r="AJ273" s="236"/>
      <c r="AK273" s="747"/>
      <c r="AL273" s="748"/>
      <c r="AM273" s="748"/>
      <c r="AN273" s="749"/>
      <c r="AO273" s="750"/>
      <c r="AP273" s="2"/>
      <c r="AQ273" s="170">
        <f t="shared" si="116"/>
        <v>4</v>
      </c>
    </row>
    <row r="274" spans="2:43" ht="12" customHeight="1" x14ac:dyDescent="0.15">
      <c r="B274" s="473"/>
      <c r="C274" s="768"/>
      <c r="D274" s="766"/>
      <c r="E274" s="766"/>
      <c r="F274" s="766"/>
      <c r="G274" s="766"/>
      <c r="H274" s="766"/>
      <c r="I274" s="766"/>
      <c r="J274" s="767"/>
      <c r="K274" s="234"/>
      <c r="L274" s="743"/>
      <c r="M274" s="744"/>
      <c r="N274" s="743"/>
      <c r="O274" s="744"/>
      <c r="P274" s="743"/>
      <c r="Q274" s="744"/>
      <c r="R274" s="745"/>
      <c r="S274" s="745"/>
      <c r="T274" s="745"/>
      <c r="U274" s="743"/>
      <c r="V274" s="744"/>
      <c r="W274" s="743"/>
      <c r="X274" s="746"/>
      <c r="Y274" s="235"/>
      <c r="Z274" s="235"/>
      <c r="AA274" s="235"/>
      <c r="AB274" s="235"/>
      <c r="AC274" s="236"/>
      <c r="AD274" s="236"/>
      <c r="AE274" s="236"/>
      <c r="AF274" s="236"/>
      <c r="AG274" s="236"/>
      <c r="AH274" s="236"/>
      <c r="AI274" s="236"/>
      <c r="AJ274" s="236"/>
      <c r="AK274" s="747"/>
      <c r="AL274" s="748"/>
      <c r="AM274" s="748"/>
      <c r="AN274" s="749"/>
      <c r="AO274" s="750"/>
      <c r="AP274" s="2"/>
      <c r="AQ274" s="170">
        <f t="shared" si="116"/>
        <v>4</v>
      </c>
    </row>
    <row r="275" spans="2:43" ht="12" customHeight="1" x14ac:dyDescent="0.15">
      <c r="B275" s="473"/>
      <c r="C275" s="768"/>
      <c r="D275" s="766"/>
      <c r="E275" s="766"/>
      <c r="F275" s="766"/>
      <c r="G275" s="766"/>
      <c r="H275" s="766"/>
      <c r="I275" s="766"/>
      <c r="J275" s="767"/>
      <c r="K275" s="234"/>
      <c r="L275" s="743"/>
      <c r="M275" s="744"/>
      <c r="N275" s="743"/>
      <c r="O275" s="744"/>
      <c r="P275" s="743"/>
      <c r="Q275" s="744"/>
      <c r="R275" s="745"/>
      <c r="S275" s="745"/>
      <c r="T275" s="745"/>
      <c r="U275" s="743"/>
      <c r="V275" s="744"/>
      <c r="W275" s="743"/>
      <c r="X275" s="746"/>
      <c r="Y275" s="235"/>
      <c r="Z275" s="235"/>
      <c r="AA275" s="235"/>
      <c r="AB275" s="235"/>
      <c r="AC275" s="236"/>
      <c r="AD275" s="236"/>
      <c r="AE275" s="236"/>
      <c r="AF275" s="236"/>
      <c r="AG275" s="236"/>
      <c r="AH275" s="236"/>
      <c r="AI275" s="236"/>
      <c r="AJ275" s="236"/>
      <c r="AK275" s="747"/>
      <c r="AL275" s="748"/>
      <c r="AM275" s="748"/>
      <c r="AN275" s="749"/>
      <c r="AO275" s="750"/>
      <c r="AP275" s="2"/>
      <c r="AQ275" s="170">
        <f t="shared" si="116"/>
        <v>4</v>
      </c>
    </row>
    <row r="276" spans="2:43" ht="12" customHeight="1" x14ac:dyDescent="0.15">
      <c r="B276" s="473"/>
      <c r="C276" s="768"/>
      <c r="D276" s="766"/>
      <c r="E276" s="766"/>
      <c r="F276" s="766"/>
      <c r="G276" s="766"/>
      <c r="H276" s="766"/>
      <c r="I276" s="766"/>
      <c r="J276" s="767"/>
      <c r="K276" s="234"/>
      <c r="L276" s="743"/>
      <c r="M276" s="744"/>
      <c r="N276" s="743"/>
      <c r="O276" s="744"/>
      <c r="P276" s="743"/>
      <c r="Q276" s="744"/>
      <c r="R276" s="745"/>
      <c r="S276" s="745"/>
      <c r="T276" s="745"/>
      <c r="U276" s="743"/>
      <c r="V276" s="744"/>
      <c r="W276" s="743"/>
      <c r="X276" s="746"/>
      <c r="Y276" s="235"/>
      <c r="Z276" s="235"/>
      <c r="AA276" s="235"/>
      <c r="AB276" s="235"/>
      <c r="AC276" s="236"/>
      <c r="AD276" s="236"/>
      <c r="AE276" s="236"/>
      <c r="AF276" s="236"/>
      <c r="AG276" s="236"/>
      <c r="AH276" s="236"/>
      <c r="AI276" s="236"/>
      <c r="AJ276" s="236"/>
      <c r="AK276" s="747"/>
      <c r="AL276" s="748"/>
      <c r="AM276" s="748"/>
      <c r="AN276" s="749"/>
      <c r="AO276" s="750"/>
      <c r="AP276" s="2"/>
      <c r="AQ276" s="170">
        <f t="shared" si="116"/>
        <v>4</v>
      </c>
    </row>
    <row r="277" spans="2:43" ht="12" customHeight="1" x14ac:dyDescent="0.15">
      <c r="B277" s="473"/>
      <c r="C277" s="768"/>
      <c r="D277" s="766"/>
      <c r="E277" s="766"/>
      <c r="F277" s="766"/>
      <c r="G277" s="766"/>
      <c r="H277" s="766"/>
      <c r="I277" s="766"/>
      <c r="J277" s="767"/>
      <c r="K277" s="234"/>
      <c r="L277" s="743"/>
      <c r="M277" s="744"/>
      <c r="N277" s="743"/>
      <c r="O277" s="744"/>
      <c r="P277" s="743"/>
      <c r="Q277" s="744"/>
      <c r="R277" s="745"/>
      <c r="S277" s="745"/>
      <c r="T277" s="745"/>
      <c r="U277" s="743"/>
      <c r="V277" s="744"/>
      <c r="W277" s="743"/>
      <c r="X277" s="746"/>
      <c r="Y277" s="235"/>
      <c r="Z277" s="235"/>
      <c r="AA277" s="235"/>
      <c r="AB277" s="235"/>
      <c r="AC277" s="236"/>
      <c r="AD277" s="236"/>
      <c r="AE277" s="236"/>
      <c r="AF277" s="236"/>
      <c r="AG277" s="236"/>
      <c r="AH277" s="236"/>
      <c r="AI277" s="236"/>
      <c r="AJ277" s="236"/>
      <c r="AK277" s="747"/>
      <c r="AL277" s="748"/>
      <c r="AM277" s="748"/>
      <c r="AN277" s="749"/>
      <c r="AO277" s="750"/>
      <c r="AP277" s="2"/>
      <c r="AQ277" s="170">
        <f t="shared" si="116"/>
        <v>4</v>
      </c>
    </row>
    <row r="278" spans="2:43" ht="12" customHeight="1" x14ac:dyDescent="0.15">
      <c r="B278" s="473"/>
      <c r="C278" s="768"/>
      <c r="D278" s="766"/>
      <c r="E278" s="766"/>
      <c r="F278" s="766"/>
      <c r="G278" s="766"/>
      <c r="H278" s="766"/>
      <c r="I278" s="766"/>
      <c r="J278" s="767"/>
      <c r="K278" s="234"/>
      <c r="L278" s="743"/>
      <c r="M278" s="744"/>
      <c r="N278" s="743"/>
      <c r="O278" s="744"/>
      <c r="P278" s="743"/>
      <c r="Q278" s="744"/>
      <c r="R278" s="745"/>
      <c r="S278" s="745"/>
      <c r="T278" s="745"/>
      <c r="U278" s="743"/>
      <c r="V278" s="744"/>
      <c r="W278" s="743"/>
      <c r="X278" s="746"/>
      <c r="Y278" s="235"/>
      <c r="Z278" s="235"/>
      <c r="AA278" s="235"/>
      <c r="AB278" s="235"/>
      <c r="AC278" s="236"/>
      <c r="AD278" s="236"/>
      <c r="AE278" s="236"/>
      <c r="AF278" s="236"/>
      <c r="AG278" s="236"/>
      <c r="AH278" s="236"/>
      <c r="AI278" s="236"/>
      <c r="AJ278" s="236"/>
      <c r="AK278" s="747"/>
      <c r="AL278" s="748"/>
      <c r="AM278" s="748"/>
      <c r="AN278" s="749"/>
      <c r="AO278" s="750"/>
      <c r="AP278" s="2"/>
      <c r="AQ278" s="170">
        <f t="shared" si="116"/>
        <v>4</v>
      </c>
    </row>
    <row r="279" spans="2:43" ht="12" customHeight="1" x14ac:dyDescent="0.15">
      <c r="B279" s="473"/>
      <c r="C279" s="768"/>
      <c r="D279" s="766"/>
      <c r="E279" s="766"/>
      <c r="F279" s="766"/>
      <c r="G279" s="766"/>
      <c r="H279" s="766"/>
      <c r="I279" s="766"/>
      <c r="J279" s="767"/>
      <c r="K279" s="234"/>
      <c r="L279" s="743"/>
      <c r="M279" s="744"/>
      <c r="N279" s="743"/>
      <c r="O279" s="744"/>
      <c r="P279" s="743"/>
      <c r="Q279" s="744"/>
      <c r="R279" s="745"/>
      <c r="S279" s="745"/>
      <c r="T279" s="745"/>
      <c r="U279" s="743"/>
      <c r="V279" s="744"/>
      <c r="W279" s="743"/>
      <c r="X279" s="746"/>
      <c r="Y279" s="235"/>
      <c r="Z279" s="235"/>
      <c r="AA279" s="235"/>
      <c r="AB279" s="235"/>
      <c r="AC279" s="236"/>
      <c r="AD279" s="236"/>
      <c r="AE279" s="236"/>
      <c r="AF279" s="236"/>
      <c r="AG279" s="236"/>
      <c r="AH279" s="236"/>
      <c r="AI279" s="236"/>
      <c r="AJ279" s="236"/>
      <c r="AK279" s="747"/>
      <c r="AL279" s="748"/>
      <c r="AM279" s="748"/>
      <c r="AN279" s="749"/>
      <c r="AO279" s="750"/>
      <c r="AP279" s="2"/>
      <c r="AQ279" s="170">
        <f t="shared" si="116"/>
        <v>4</v>
      </c>
    </row>
    <row r="280" spans="2:43" ht="12" customHeight="1" x14ac:dyDescent="0.15">
      <c r="B280" s="473"/>
      <c r="C280" s="768"/>
      <c r="D280" s="766"/>
      <c r="E280" s="766"/>
      <c r="F280" s="766"/>
      <c r="G280" s="766"/>
      <c r="H280" s="766"/>
      <c r="I280" s="766"/>
      <c r="J280" s="767"/>
      <c r="K280" s="234"/>
      <c r="L280" s="743"/>
      <c r="M280" s="744"/>
      <c r="N280" s="743"/>
      <c r="O280" s="744"/>
      <c r="P280" s="743"/>
      <c r="Q280" s="744"/>
      <c r="R280" s="745"/>
      <c r="S280" s="745"/>
      <c r="T280" s="745"/>
      <c r="U280" s="743"/>
      <c r="V280" s="744"/>
      <c r="W280" s="743"/>
      <c r="X280" s="746"/>
      <c r="Y280" s="235"/>
      <c r="Z280" s="235"/>
      <c r="AA280" s="235"/>
      <c r="AB280" s="235"/>
      <c r="AC280" s="236"/>
      <c r="AD280" s="236"/>
      <c r="AE280" s="236"/>
      <c r="AF280" s="236"/>
      <c r="AG280" s="236"/>
      <c r="AH280" s="236"/>
      <c r="AI280" s="236"/>
      <c r="AJ280" s="236"/>
      <c r="AK280" s="747"/>
      <c r="AL280" s="748"/>
      <c r="AM280" s="748"/>
      <c r="AN280" s="749"/>
      <c r="AO280" s="750"/>
      <c r="AP280" s="2"/>
      <c r="AQ280" s="170">
        <f t="shared" si="116"/>
        <v>4</v>
      </c>
    </row>
    <row r="281" spans="2:43" ht="12" customHeight="1" x14ac:dyDescent="0.15">
      <c r="B281" s="473"/>
      <c r="C281" s="768"/>
      <c r="D281" s="766"/>
      <c r="E281" s="766"/>
      <c r="F281" s="766"/>
      <c r="G281" s="766"/>
      <c r="H281" s="766"/>
      <c r="I281" s="766"/>
      <c r="J281" s="767"/>
      <c r="K281" s="234"/>
      <c r="L281" s="743"/>
      <c r="M281" s="744"/>
      <c r="N281" s="743"/>
      <c r="O281" s="744"/>
      <c r="P281" s="743"/>
      <c r="Q281" s="744"/>
      <c r="R281" s="745"/>
      <c r="S281" s="745"/>
      <c r="T281" s="745"/>
      <c r="U281" s="743"/>
      <c r="V281" s="744"/>
      <c r="W281" s="743"/>
      <c r="X281" s="746"/>
      <c r="Y281" s="235"/>
      <c r="Z281" s="235"/>
      <c r="AA281" s="235"/>
      <c r="AB281" s="235"/>
      <c r="AC281" s="236"/>
      <c r="AD281" s="236"/>
      <c r="AE281" s="236"/>
      <c r="AF281" s="236"/>
      <c r="AG281" s="236"/>
      <c r="AH281" s="236"/>
      <c r="AI281" s="236"/>
      <c r="AJ281" s="236"/>
      <c r="AK281" s="747"/>
      <c r="AL281" s="748"/>
      <c r="AM281" s="748"/>
      <c r="AN281" s="749"/>
      <c r="AO281" s="750"/>
      <c r="AP281" s="2"/>
      <c r="AQ281" s="170">
        <f t="shared" si="116"/>
        <v>4</v>
      </c>
    </row>
    <row r="282" spans="2:43" ht="12" customHeight="1" x14ac:dyDescent="0.15">
      <c r="B282" s="473"/>
      <c r="C282" s="768"/>
      <c r="D282" s="766"/>
      <c r="E282" s="766"/>
      <c r="F282" s="766"/>
      <c r="G282" s="766"/>
      <c r="H282" s="766"/>
      <c r="I282" s="766"/>
      <c r="J282" s="767"/>
      <c r="K282" s="234"/>
      <c r="L282" s="743"/>
      <c r="M282" s="744"/>
      <c r="N282" s="743"/>
      <c r="O282" s="744"/>
      <c r="P282" s="743"/>
      <c r="Q282" s="744"/>
      <c r="R282" s="745"/>
      <c r="S282" s="745"/>
      <c r="T282" s="745"/>
      <c r="U282" s="743"/>
      <c r="V282" s="744"/>
      <c r="W282" s="743"/>
      <c r="X282" s="746"/>
      <c r="Y282" s="235"/>
      <c r="Z282" s="235"/>
      <c r="AA282" s="235"/>
      <c r="AB282" s="235"/>
      <c r="AC282" s="236"/>
      <c r="AD282" s="236"/>
      <c r="AE282" s="236"/>
      <c r="AF282" s="236"/>
      <c r="AG282" s="236"/>
      <c r="AH282" s="236"/>
      <c r="AI282" s="236"/>
      <c r="AJ282" s="236"/>
      <c r="AK282" s="747"/>
      <c r="AL282" s="748"/>
      <c r="AM282" s="748"/>
      <c r="AN282" s="749"/>
      <c r="AO282" s="750"/>
      <c r="AP282" s="2"/>
      <c r="AQ282" s="170">
        <f t="shared" si="116"/>
        <v>4</v>
      </c>
    </row>
    <row r="283" spans="2:43" ht="12" customHeight="1" x14ac:dyDescent="0.15">
      <c r="B283" s="473"/>
      <c r="C283" s="768"/>
      <c r="D283" s="766"/>
      <c r="E283" s="766"/>
      <c r="F283" s="766"/>
      <c r="G283" s="766"/>
      <c r="H283" s="766"/>
      <c r="I283" s="766"/>
      <c r="J283" s="767"/>
      <c r="K283" s="234"/>
      <c r="L283" s="743"/>
      <c r="M283" s="744"/>
      <c r="N283" s="743"/>
      <c r="O283" s="744"/>
      <c r="P283" s="743"/>
      <c r="Q283" s="744"/>
      <c r="R283" s="745"/>
      <c r="S283" s="745"/>
      <c r="T283" s="745"/>
      <c r="U283" s="743"/>
      <c r="V283" s="744"/>
      <c r="W283" s="743"/>
      <c r="X283" s="746"/>
      <c r="Y283" s="235"/>
      <c r="Z283" s="235"/>
      <c r="AA283" s="235"/>
      <c r="AB283" s="235"/>
      <c r="AC283" s="236"/>
      <c r="AD283" s="236"/>
      <c r="AE283" s="236"/>
      <c r="AF283" s="236"/>
      <c r="AG283" s="236"/>
      <c r="AH283" s="236"/>
      <c r="AI283" s="236"/>
      <c r="AJ283" s="236"/>
      <c r="AK283" s="747"/>
      <c r="AL283" s="748"/>
      <c r="AM283" s="748"/>
      <c r="AN283" s="749"/>
      <c r="AO283" s="750"/>
      <c r="AP283" s="2"/>
      <c r="AQ283" s="170">
        <f t="shared" si="116"/>
        <v>4</v>
      </c>
    </row>
    <row r="284" spans="2:43" ht="12" customHeight="1" x14ac:dyDescent="0.15">
      <c r="B284" s="473"/>
      <c r="C284" s="768"/>
      <c r="D284" s="766"/>
      <c r="E284" s="766"/>
      <c r="F284" s="766"/>
      <c r="G284" s="766"/>
      <c r="H284" s="766"/>
      <c r="I284" s="766"/>
      <c r="J284" s="767"/>
      <c r="K284" s="234"/>
      <c r="L284" s="743"/>
      <c r="M284" s="744"/>
      <c r="N284" s="743"/>
      <c r="O284" s="744"/>
      <c r="P284" s="743"/>
      <c r="Q284" s="744"/>
      <c r="R284" s="745"/>
      <c r="S284" s="745"/>
      <c r="T284" s="745"/>
      <c r="U284" s="743"/>
      <c r="V284" s="744"/>
      <c r="W284" s="743"/>
      <c r="X284" s="746"/>
      <c r="Y284" s="235"/>
      <c r="Z284" s="235"/>
      <c r="AA284" s="235"/>
      <c r="AB284" s="235"/>
      <c r="AC284" s="236"/>
      <c r="AD284" s="236"/>
      <c r="AE284" s="236"/>
      <c r="AF284" s="236"/>
      <c r="AG284" s="236"/>
      <c r="AH284" s="236"/>
      <c r="AI284" s="236"/>
      <c r="AJ284" s="236"/>
      <c r="AK284" s="747"/>
      <c r="AL284" s="748"/>
      <c r="AM284" s="748"/>
      <c r="AN284" s="749"/>
      <c r="AO284" s="750"/>
      <c r="AP284" s="2"/>
      <c r="AQ284" s="170">
        <f t="shared" si="116"/>
        <v>4</v>
      </c>
    </row>
    <row r="285" spans="2:43" ht="12" customHeight="1" x14ac:dyDescent="0.15">
      <c r="B285" s="473"/>
      <c r="C285" s="768"/>
      <c r="D285" s="766"/>
      <c r="E285" s="766"/>
      <c r="F285" s="766"/>
      <c r="G285" s="766"/>
      <c r="H285" s="766"/>
      <c r="I285" s="766"/>
      <c r="J285" s="767"/>
      <c r="K285" s="234"/>
      <c r="L285" s="743"/>
      <c r="M285" s="744"/>
      <c r="N285" s="743"/>
      <c r="O285" s="744"/>
      <c r="P285" s="743"/>
      <c r="Q285" s="744"/>
      <c r="R285" s="745"/>
      <c r="S285" s="745"/>
      <c r="T285" s="745"/>
      <c r="U285" s="743"/>
      <c r="V285" s="744"/>
      <c r="W285" s="743"/>
      <c r="X285" s="746"/>
      <c r="Y285" s="235"/>
      <c r="Z285" s="235"/>
      <c r="AA285" s="235"/>
      <c r="AB285" s="235"/>
      <c r="AC285" s="236"/>
      <c r="AD285" s="236"/>
      <c r="AE285" s="236"/>
      <c r="AF285" s="236"/>
      <c r="AG285" s="236"/>
      <c r="AH285" s="236"/>
      <c r="AI285" s="236"/>
      <c r="AJ285" s="236"/>
      <c r="AK285" s="747"/>
      <c r="AL285" s="748"/>
      <c r="AM285" s="748"/>
      <c r="AN285" s="749"/>
      <c r="AO285" s="750"/>
      <c r="AP285" s="2"/>
      <c r="AQ285" s="170">
        <f t="shared" si="116"/>
        <v>4</v>
      </c>
    </row>
    <row r="286" spans="2:43" ht="12" customHeight="1" x14ac:dyDescent="0.15">
      <c r="B286" s="473"/>
      <c r="C286" s="768"/>
      <c r="D286" s="766"/>
      <c r="E286" s="766"/>
      <c r="F286" s="766"/>
      <c r="G286" s="766"/>
      <c r="H286" s="766"/>
      <c r="I286" s="766"/>
      <c r="J286" s="767"/>
      <c r="K286" s="234"/>
      <c r="L286" s="743"/>
      <c r="M286" s="744"/>
      <c r="N286" s="743"/>
      <c r="O286" s="744"/>
      <c r="P286" s="743"/>
      <c r="Q286" s="744"/>
      <c r="R286" s="745"/>
      <c r="S286" s="745"/>
      <c r="T286" s="745"/>
      <c r="U286" s="743"/>
      <c r="V286" s="744"/>
      <c r="W286" s="743"/>
      <c r="X286" s="746"/>
      <c r="Y286" s="235"/>
      <c r="Z286" s="235"/>
      <c r="AA286" s="235"/>
      <c r="AB286" s="235"/>
      <c r="AC286" s="236"/>
      <c r="AD286" s="236"/>
      <c r="AE286" s="236"/>
      <c r="AF286" s="236"/>
      <c r="AG286" s="236"/>
      <c r="AH286" s="236"/>
      <c r="AI286" s="236"/>
      <c r="AJ286" s="236"/>
      <c r="AK286" s="747"/>
      <c r="AL286" s="748"/>
      <c r="AM286" s="748"/>
      <c r="AN286" s="749"/>
      <c r="AO286" s="750"/>
      <c r="AP286" s="2"/>
      <c r="AQ286" s="170">
        <f t="shared" si="116"/>
        <v>4</v>
      </c>
    </row>
    <row r="287" spans="2:43" ht="12" customHeight="1" x14ac:dyDescent="0.15">
      <c r="B287" s="473"/>
      <c r="C287" s="768"/>
      <c r="D287" s="766"/>
      <c r="E287" s="766"/>
      <c r="F287" s="766"/>
      <c r="G287" s="766"/>
      <c r="H287" s="766"/>
      <c r="I287" s="766"/>
      <c r="J287" s="767"/>
      <c r="K287" s="234"/>
      <c r="L287" s="743"/>
      <c r="M287" s="744"/>
      <c r="N287" s="743"/>
      <c r="O287" s="744"/>
      <c r="P287" s="743"/>
      <c r="Q287" s="744"/>
      <c r="R287" s="745"/>
      <c r="S287" s="745"/>
      <c r="T287" s="745"/>
      <c r="U287" s="743"/>
      <c r="V287" s="744"/>
      <c r="W287" s="743"/>
      <c r="X287" s="746"/>
      <c r="Y287" s="235"/>
      <c r="Z287" s="235"/>
      <c r="AA287" s="235"/>
      <c r="AB287" s="235"/>
      <c r="AC287" s="236"/>
      <c r="AD287" s="236"/>
      <c r="AE287" s="236"/>
      <c r="AF287" s="236"/>
      <c r="AG287" s="236"/>
      <c r="AH287" s="236"/>
      <c r="AI287" s="236"/>
      <c r="AJ287" s="236"/>
      <c r="AK287" s="747"/>
      <c r="AL287" s="748"/>
      <c r="AM287" s="748"/>
      <c r="AN287" s="749"/>
      <c r="AO287" s="750"/>
      <c r="AP287" s="2"/>
      <c r="AQ287" s="170">
        <f t="shared" si="116"/>
        <v>4</v>
      </c>
    </row>
    <row r="288" spans="2:43" ht="12" customHeight="1" x14ac:dyDescent="0.15">
      <c r="B288" s="473"/>
      <c r="C288" s="768"/>
      <c r="D288" s="766"/>
      <c r="E288" s="766"/>
      <c r="F288" s="766"/>
      <c r="G288" s="766"/>
      <c r="H288" s="766"/>
      <c r="I288" s="766"/>
      <c r="J288" s="767"/>
      <c r="K288" s="234"/>
      <c r="L288" s="743"/>
      <c r="M288" s="744"/>
      <c r="N288" s="743"/>
      <c r="O288" s="744"/>
      <c r="P288" s="743"/>
      <c r="Q288" s="744"/>
      <c r="R288" s="745"/>
      <c r="S288" s="745"/>
      <c r="T288" s="745"/>
      <c r="U288" s="743"/>
      <c r="V288" s="744"/>
      <c r="W288" s="743"/>
      <c r="X288" s="746"/>
      <c r="Y288" s="235"/>
      <c r="Z288" s="235"/>
      <c r="AA288" s="235"/>
      <c r="AB288" s="235"/>
      <c r="AC288" s="236"/>
      <c r="AD288" s="236"/>
      <c r="AE288" s="236"/>
      <c r="AF288" s="236"/>
      <c r="AG288" s="236"/>
      <c r="AH288" s="236"/>
      <c r="AI288" s="236"/>
      <c r="AJ288" s="236"/>
      <c r="AK288" s="747"/>
      <c r="AL288" s="748"/>
      <c r="AM288" s="748"/>
      <c r="AN288" s="749"/>
      <c r="AO288" s="750"/>
      <c r="AP288" s="2"/>
      <c r="AQ288" s="170">
        <f t="shared" si="116"/>
        <v>4</v>
      </c>
    </row>
    <row r="289" spans="2:46" ht="12" customHeight="1" x14ac:dyDescent="0.15">
      <c r="B289" s="473"/>
      <c r="C289" s="768"/>
      <c r="D289" s="766"/>
      <c r="E289" s="766"/>
      <c r="F289" s="766"/>
      <c r="G289" s="766"/>
      <c r="H289" s="766"/>
      <c r="I289" s="766"/>
      <c r="J289" s="767"/>
      <c r="K289" s="234"/>
      <c r="L289" s="743"/>
      <c r="M289" s="744"/>
      <c r="N289" s="743"/>
      <c r="O289" s="744"/>
      <c r="P289" s="743"/>
      <c r="Q289" s="744"/>
      <c r="R289" s="745"/>
      <c r="S289" s="745"/>
      <c r="T289" s="745"/>
      <c r="U289" s="743"/>
      <c r="V289" s="744"/>
      <c r="W289" s="743"/>
      <c r="X289" s="746"/>
      <c r="Y289" s="235"/>
      <c r="Z289" s="235"/>
      <c r="AA289" s="235"/>
      <c r="AB289" s="235"/>
      <c r="AC289" s="236"/>
      <c r="AD289" s="236"/>
      <c r="AE289" s="236"/>
      <c r="AF289" s="236"/>
      <c r="AG289" s="236"/>
      <c r="AH289" s="236"/>
      <c r="AI289" s="236"/>
      <c r="AJ289" s="236"/>
      <c r="AK289" s="747"/>
      <c r="AL289" s="748"/>
      <c r="AM289" s="748"/>
      <c r="AN289" s="749"/>
      <c r="AO289" s="750"/>
      <c r="AP289" s="2"/>
      <c r="AQ289" s="170">
        <f t="shared" si="116"/>
        <v>4</v>
      </c>
    </row>
    <row r="290" spans="2:46" ht="12" customHeight="1" x14ac:dyDescent="0.15">
      <c r="B290" s="473"/>
      <c r="C290" s="768"/>
      <c r="D290" s="766"/>
      <c r="E290" s="766"/>
      <c r="F290" s="766"/>
      <c r="G290" s="766"/>
      <c r="H290" s="766"/>
      <c r="I290" s="766"/>
      <c r="J290" s="767"/>
      <c r="K290" s="234"/>
      <c r="L290" s="743"/>
      <c r="M290" s="744"/>
      <c r="N290" s="743"/>
      <c r="O290" s="744"/>
      <c r="P290" s="743"/>
      <c r="Q290" s="744"/>
      <c r="R290" s="745"/>
      <c r="S290" s="745"/>
      <c r="T290" s="745"/>
      <c r="U290" s="743"/>
      <c r="V290" s="744"/>
      <c r="W290" s="743"/>
      <c r="X290" s="746"/>
      <c r="Y290" s="235"/>
      <c r="Z290" s="235"/>
      <c r="AA290" s="235"/>
      <c r="AB290" s="235"/>
      <c r="AC290" s="236"/>
      <c r="AD290" s="236"/>
      <c r="AE290" s="236"/>
      <c r="AF290" s="236"/>
      <c r="AG290" s="236"/>
      <c r="AH290" s="236"/>
      <c r="AI290" s="236"/>
      <c r="AJ290" s="236"/>
      <c r="AK290" s="747"/>
      <c r="AL290" s="748"/>
      <c r="AM290" s="748"/>
      <c r="AN290" s="749"/>
      <c r="AO290" s="750"/>
      <c r="AP290" s="2"/>
      <c r="AQ290" s="170">
        <f t="shared" si="116"/>
        <v>4</v>
      </c>
    </row>
    <row r="291" spans="2:46" ht="12" customHeight="1" x14ac:dyDescent="0.15">
      <c r="B291" s="473"/>
      <c r="C291" s="768"/>
      <c r="D291" s="766"/>
      <c r="E291" s="766"/>
      <c r="F291" s="766"/>
      <c r="G291" s="766"/>
      <c r="H291" s="766"/>
      <c r="I291" s="766"/>
      <c r="J291" s="767"/>
      <c r="K291" s="724" t="s">
        <v>218</v>
      </c>
      <c r="L291" s="724" t="s">
        <v>217</v>
      </c>
      <c r="M291" s="724"/>
      <c r="N291" s="724"/>
      <c r="O291" s="724"/>
      <c r="P291" s="724"/>
      <c r="Q291" s="724"/>
      <c r="R291" s="724"/>
      <c r="S291" s="724"/>
      <c r="T291" s="724"/>
      <c r="U291" s="724"/>
      <c r="V291" s="724"/>
      <c r="W291" s="724"/>
      <c r="X291" s="724"/>
      <c r="Y291" s="751" t="s">
        <v>473</v>
      </c>
      <c r="Z291" s="752"/>
      <c r="AA291" s="752"/>
      <c r="AB291" s="753"/>
      <c r="AC291" s="180">
        <f t="shared" ref="AC291:AJ291" si="117">SUM(AC271:AC290)</f>
        <v>0</v>
      </c>
      <c r="AD291" s="180">
        <f t="shared" si="117"/>
        <v>0</v>
      </c>
      <c r="AE291" s="180">
        <f t="shared" si="117"/>
        <v>0</v>
      </c>
      <c r="AF291" s="180">
        <f t="shared" si="117"/>
        <v>0</v>
      </c>
      <c r="AG291" s="180">
        <f t="shared" si="117"/>
        <v>0</v>
      </c>
      <c r="AH291" s="180">
        <f t="shared" si="117"/>
        <v>0</v>
      </c>
      <c r="AI291" s="180">
        <f t="shared" si="117"/>
        <v>0</v>
      </c>
      <c r="AJ291" s="180">
        <f t="shared" si="117"/>
        <v>0</v>
      </c>
      <c r="AK291" s="751" t="s">
        <v>216</v>
      </c>
      <c r="AL291" s="752"/>
      <c r="AM291" s="752"/>
      <c r="AN291" s="597"/>
      <c r="AO291" s="598"/>
      <c r="AP291" s="2"/>
    </row>
    <row r="292" spans="2:46" ht="12" customHeight="1" x14ac:dyDescent="0.15">
      <c r="B292" s="473"/>
      <c r="C292" s="768"/>
      <c r="D292" s="766"/>
      <c r="E292" s="766"/>
      <c r="F292" s="766"/>
      <c r="G292" s="766"/>
      <c r="H292" s="766"/>
      <c r="I292" s="766"/>
      <c r="J292" s="767"/>
      <c r="K292" s="724"/>
      <c r="L292" s="724" t="s">
        <v>474</v>
      </c>
      <c r="M292" s="724"/>
      <c r="N292" s="724"/>
      <c r="O292" s="724" t="s">
        <v>215</v>
      </c>
      <c r="P292" s="724"/>
      <c r="Q292" s="724"/>
      <c r="R292" s="724"/>
      <c r="S292" s="724"/>
      <c r="T292" s="724"/>
      <c r="U292" s="724"/>
      <c r="V292" s="724"/>
      <c r="W292" s="724"/>
      <c r="X292" s="724"/>
      <c r="Y292" s="179">
        <f>COUNTIF(Y271:Y290,"〇")</f>
        <v>0</v>
      </c>
      <c r="Z292" s="179">
        <f>COUNTIF(Z271:Z290,"〇")</f>
        <v>0</v>
      </c>
      <c r="AA292" s="179">
        <f>COUNTIF(AA271:AA290,"〇")</f>
        <v>0</v>
      </c>
      <c r="AB292" s="179">
        <f>COUNTIF(AB271:AB290,"〇")</f>
        <v>0</v>
      </c>
      <c r="AC292" s="179">
        <f t="shared" ref="AC292:AJ292" si="118">COUNT(AC271:AC290)</f>
        <v>0</v>
      </c>
      <c r="AD292" s="179">
        <f t="shared" si="118"/>
        <v>0</v>
      </c>
      <c r="AE292" s="179">
        <f t="shared" si="118"/>
        <v>0</v>
      </c>
      <c r="AF292" s="179">
        <f t="shared" si="118"/>
        <v>0</v>
      </c>
      <c r="AG292" s="179">
        <f t="shared" si="118"/>
        <v>0</v>
      </c>
      <c r="AH292" s="179">
        <f t="shared" si="118"/>
        <v>0</v>
      </c>
      <c r="AI292" s="179">
        <f t="shared" si="118"/>
        <v>0</v>
      </c>
      <c r="AJ292" s="179">
        <f t="shared" si="118"/>
        <v>0</v>
      </c>
      <c r="AK292" s="754"/>
      <c r="AL292" s="755"/>
      <c r="AM292" s="755"/>
      <c r="AN292" s="755"/>
      <c r="AO292" s="756"/>
      <c r="AP292" s="2"/>
    </row>
    <row r="293" spans="2:46" ht="12" customHeight="1" x14ac:dyDescent="0.15">
      <c r="B293" s="473"/>
      <c r="C293" s="768"/>
      <c r="D293" s="766"/>
      <c r="E293" s="766"/>
      <c r="F293" s="766"/>
      <c r="G293" s="766"/>
      <c r="H293" s="766"/>
      <c r="I293" s="766"/>
      <c r="J293" s="767"/>
      <c r="K293" s="724"/>
      <c r="L293" s="724"/>
      <c r="M293" s="724"/>
      <c r="N293" s="724"/>
      <c r="O293" s="724" t="s">
        <v>475</v>
      </c>
      <c r="P293" s="724"/>
      <c r="Q293" s="724"/>
      <c r="R293" s="724"/>
      <c r="S293" s="724"/>
      <c r="T293" s="724"/>
      <c r="U293" s="724"/>
      <c r="V293" s="724"/>
      <c r="W293" s="724"/>
      <c r="X293" s="724"/>
      <c r="Y293" s="737" t="str">
        <f>IF(Y292&gt;0,"Ⅳ",IF(Z292&gt;0,"Ⅲ",IF(AA292&gt;0,"Ⅱa",IF(AB292&gt;0,"Ⅱb","Ⅰ"))))</f>
        <v>Ⅰ</v>
      </c>
      <c r="Z293" s="741"/>
      <c r="AA293" s="741"/>
      <c r="AB293" s="738"/>
      <c r="AC293" s="737" t="str">
        <f>IF(AC292&gt;0,"Ⅳ",IF(AD292&gt;0,"Ⅲ",IF(AE292&gt;0,"Ⅱa",IF(AF292&gt;0,"Ⅱb","Ⅰ"))))</f>
        <v>Ⅰ</v>
      </c>
      <c r="AD293" s="741"/>
      <c r="AE293" s="741"/>
      <c r="AF293" s="738"/>
      <c r="AG293" s="737" t="str">
        <f>IF(AG292&gt;0,"Ⅳ",IF(AH292&gt;0,"Ⅲ",IF(AI292&gt;0,"Ⅱa",IF(AJ292&gt;0,"Ⅱb","Ⅰ"))))</f>
        <v>Ⅰ</v>
      </c>
      <c r="AH293" s="741"/>
      <c r="AI293" s="741"/>
      <c r="AJ293" s="738"/>
      <c r="AK293" s="757"/>
      <c r="AL293" s="758"/>
      <c r="AM293" s="758"/>
      <c r="AN293" s="758"/>
      <c r="AO293" s="759"/>
      <c r="AP293" s="2"/>
      <c r="AQ293" s="52" t="s">
        <v>314</v>
      </c>
      <c r="AR293" s="52" t="s">
        <v>315</v>
      </c>
      <c r="AS293" s="455" t="s">
        <v>318</v>
      </c>
      <c r="AT293" s="600"/>
    </row>
    <row r="294" spans="2:46" ht="12" customHeight="1" x14ac:dyDescent="0.15">
      <c r="B294" s="473"/>
      <c r="C294" s="768"/>
      <c r="D294" s="766"/>
      <c r="E294" s="766"/>
      <c r="F294" s="766"/>
      <c r="G294" s="766"/>
      <c r="H294" s="766"/>
      <c r="I294" s="766"/>
      <c r="J294" s="767"/>
      <c r="K294" s="724"/>
      <c r="L294" s="724" t="s">
        <v>476</v>
      </c>
      <c r="M294" s="724"/>
      <c r="N294" s="724"/>
      <c r="O294" s="724" t="s">
        <v>214</v>
      </c>
      <c r="P294" s="724"/>
      <c r="Q294" s="724"/>
      <c r="R294" s="724"/>
      <c r="S294" s="724"/>
      <c r="T294" s="724"/>
      <c r="U294" s="724"/>
      <c r="V294" s="724"/>
      <c r="W294" s="724"/>
      <c r="X294" s="724"/>
      <c r="Y294" s="80" t="s">
        <v>32</v>
      </c>
      <c r="Z294" s="80" t="s">
        <v>33</v>
      </c>
      <c r="AA294" s="734" t="s">
        <v>34</v>
      </c>
      <c r="AB294" s="734"/>
      <c r="AC294" s="80" t="s">
        <v>32</v>
      </c>
      <c r="AD294" s="80" t="s">
        <v>33</v>
      </c>
      <c r="AE294" s="734" t="s">
        <v>34</v>
      </c>
      <c r="AF294" s="734"/>
      <c r="AG294" s="80" t="s">
        <v>32</v>
      </c>
      <c r="AH294" s="80" t="s">
        <v>33</v>
      </c>
      <c r="AI294" s="734" t="s">
        <v>34</v>
      </c>
      <c r="AJ294" s="734"/>
      <c r="AK294" s="757"/>
      <c r="AL294" s="758"/>
      <c r="AM294" s="758"/>
      <c r="AN294" s="758"/>
      <c r="AO294" s="759"/>
      <c r="AP294" s="2"/>
      <c r="AQ294" s="735">
        <f>+Y292+Z292</f>
        <v>0</v>
      </c>
      <c r="AR294" s="736"/>
      <c r="AS294" s="735">
        <f>+AA292+AB292</f>
        <v>0</v>
      </c>
      <c r="AT294" s="736"/>
    </row>
    <row r="295" spans="2:46" ht="12" customHeight="1" x14ac:dyDescent="0.15">
      <c r="B295" s="473"/>
      <c r="C295" s="768"/>
      <c r="D295" s="766"/>
      <c r="E295" s="766"/>
      <c r="F295" s="766"/>
      <c r="G295" s="766"/>
      <c r="H295" s="766"/>
      <c r="I295" s="766"/>
      <c r="J295" s="767"/>
      <c r="K295" s="724"/>
      <c r="L295" s="724"/>
      <c r="M295" s="724"/>
      <c r="N295" s="724"/>
      <c r="O295" s="724" t="s">
        <v>480</v>
      </c>
      <c r="P295" s="724"/>
      <c r="Q295" s="724"/>
      <c r="R295" s="724"/>
      <c r="S295" s="724"/>
      <c r="T295" s="724"/>
      <c r="U295" s="724"/>
      <c r="V295" s="724"/>
      <c r="W295" s="724"/>
      <c r="X295" s="724"/>
      <c r="Y295" s="179">
        <f>Y292</f>
        <v>0</v>
      </c>
      <c r="Z295" s="179">
        <f>Z292</f>
        <v>0</v>
      </c>
      <c r="AA295" s="737">
        <f>AA292+AB292</f>
        <v>0</v>
      </c>
      <c r="AB295" s="738"/>
      <c r="AC295" s="179">
        <f>+AC292</f>
        <v>0</v>
      </c>
      <c r="AD295" s="179">
        <f>AD292</f>
        <v>0</v>
      </c>
      <c r="AE295" s="737">
        <f>AE292+AF292</f>
        <v>0</v>
      </c>
      <c r="AF295" s="738"/>
      <c r="AG295" s="179">
        <f>AG292</f>
        <v>0</v>
      </c>
      <c r="AH295" s="179">
        <f>AH292</f>
        <v>0</v>
      </c>
      <c r="AI295" s="737">
        <f>AI292+AJ292</f>
        <v>0</v>
      </c>
      <c r="AJ295" s="738"/>
      <c r="AK295" s="757"/>
      <c r="AL295" s="758"/>
      <c r="AM295" s="758"/>
      <c r="AN295" s="758"/>
      <c r="AO295" s="759"/>
      <c r="AP295" s="2"/>
      <c r="AQ295" s="135">
        <f>+Y292+AC295+AG295</f>
        <v>0</v>
      </c>
      <c r="AR295" s="135">
        <f>+Z292+AD295+AH295</f>
        <v>0</v>
      </c>
      <c r="AS295" s="739">
        <f>+AS294+AE295+AI295</f>
        <v>0</v>
      </c>
      <c r="AT295" s="740"/>
    </row>
    <row r="296" spans="2:46" ht="12" customHeight="1" x14ac:dyDescent="0.15">
      <c r="B296" s="473"/>
      <c r="C296" s="768"/>
      <c r="D296" s="766"/>
      <c r="E296" s="766"/>
      <c r="F296" s="766"/>
      <c r="G296" s="766"/>
      <c r="H296" s="766"/>
      <c r="I296" s="766"/>
      <c r="J296" s="767"/>
      <c r="K296" s="724"/>
      <c r="L296" s="724"/>
      <c r="M296" s="724"/>
      <c r="N296" s="724"/>
      <c r="O296" s="724" t="s">
        <v>481</v>
      </c>
      <c r="P296" s="724"/>
      <c r="Q296" s="724"/>
      <c r="R296" s="724"/>
      <c r="S296" s="724"/>
      <c r="T296" s="724"/>
      <c r="U296" s="724"/>
      <c r="V296" s="724"/>
      <c r="W296" s="724"/>
      <c r="X296" s="724"/>
      <c r="Y296" s="737" t="str">
        <f>IF(Y295&gt;=1,"Ⅳ",IF(Z295&gt;=1,"Ⅲ",IF(AA295&gt;=1,"Ⅱ","Ⅰ")))</f>
        <v>Ⅰ</v>
      </c>
      <c r="Z296" s="741"/>
      <c r="AA296" s="741"/>
      <c r="AB296" s="738"/>
      <c r="AC296" s="737" t="str">
        <f>IF(AC295&gt;=1,"Ⅳ",IF(AD295&gt;=1,"Ⅲ",IF(AE295&gt;=1,"Ⅱ","Ⅰ")))</f>
        <v>Ⅰ</v>
      </c>
      <c r="AD296" s="741"/>
      <c r="AE296" s="741"/>
      <c r="AF296" s="738"/>
      <c r="AG296" s="737" t="str">
        <f>IF(AG295&gt;=1,"Ⅳ",IF(AH295&gt;=1,"Ⅲ",IF(AI295&gt;=1,"Ⅱ","Ⅰ")))</f>
        <v>Ⅰ</v>
      </c>
      <c r="AH296" s="741"/>
      <c r="AI296" s="741"/>
      <c r="AJ296" s="738"/>
      <c r="AK296" s="757"/>
      <c r="AL296" s="758"/>
      <c r="AM296" s="758"/>
      <c r="AN296" s="758"/>
      <c r="AO296" s="759"/>
      <c r="AP296" s="2"/>
      <c r="AQ296" s="742" t="str">
        <f>IF(AQ295&gt;0,"Ⅳ",IF(AR295&gt;0,"Ⅲ",IF(AS295&gt;0,"Ⅱ","Ⅰ")))</f>
        <v>Ⅰ</v>
      </c>
      <c r="AR296" s="742"/>
      <c r="AS296" s="742"/>
      <c r="AT296" s="742"/>
    </row>
    <row r="297" spans="2:46" ht="12" customHeight="1" x14ac:dyDescent="0.15">
      <c r="B297" s="473"/>
      <c r="C297" s="768"/>
      <c r="D297" s="766"/>
      <c r="E297" s="766"/>
      <c r="F297" s="766"/>
      <c r="G297" s="766"/>
      <c r="H297" s="766"/>
      <c r="I297" s="766"/>
      <c r="J297" s="767"/>
      <c r="K297" s="724"/>
      <c r="L297" s="724"/>
      <c r="M297" s="724"/>
      <c r="N297" s="724"/>
      <c r="O297" s="724" t="s">
        <v>482</v>
      </c>
      <c r="P297" s="724"/>
      <c r="Q297" s="724"/>
      <c r="R297" s="724"/>
      <c r="S297" s="724"/>
      <c r="T297" s="724"/>
      <c r="U297" s="724"/>
      <c r="V297" s="724"/>
      <c r="W297" s="724"/>
      <c r="X297" s="724"/>
      <c r="Y297" s="737" t="str">
        <f>IF(COUNTIF(Y296:AJ296,"Ⅳ")&gt;0,"Ⅳ",IF(COUNTIF(Y296:AJ296,"Ⅲ")&gt;0,"Ⅲ",IF(COUNTIF(Y296:AJ296,"Ⅱ")&gt;0,"Ⅱ","Ⅰ")))</f>
        <v>Ⅰ</v>
      </c>
      <c r="Z297" s="741"/>
      <c r="AA297" s="741"/>
      <c r="AB297" s="741"/>
      <c r="AC297" s="741"/>
      <c r="AD297" s="741"/>
      <c r="AE297" s="741"/>
      <c r="AF297" s="741"/>
      <c r="AG297" s="741"/>
      <c r="AH297" s="741"/>
      <c r="AI297" s="741"/>
      <c r="AJ297" s="738"/>
      <c r="AK297" s="760"/>
      <c r="AL297" s="761"/>
      <c r="AM297" s="761"/>
      <c r="AN297" s="761"/>
      <c r="AO297" s="762"/>
      <c r="AP297" s="2"/>
    </row>
    <row r="298" spans="2:46" ht="14.25" customHeight="1" x14ac:dyDescent="0.15">
      <c r="B298" s="473"/>
      <c r="C298" s="768"/>
      <c r="D298" s="766"/>
      <c r="E298" s="766"/>
      <c r="F298" s="766"/>
      <c r="G298" s="766"/>
      <c r="H298" s="766"/>
      <c r="I298" s="766"/>
      <c r="J298" s="767"/>
      <c r="K298" s="724" t="s">
        <v>170</v>
      </c>
      <c r="L298" s="725"/>
      <c r="M298" s="725"/>
      <c r="N298" s="725"/>
      <c r="O298" s="725"/>
      <c r="P298" s="725"/>
      <c r="Q298" s="725"/>
      <c r="R298" s="725"/>
      <c r="S298" s="725"/>
      <c r="T298" s="725"/>
      <c r="U298" s="725"/>
      <c r="V298" s="725"/>
      <c r="W298" s="725"/>
      <c r="X298" s="725"/>
      <c r="Y298" s="725"/>
      <c r="Z298" s="725"/>
      <c r="AA298" s="725"/>
      <c r="AB298" s="725"/>
      <c r="AC298" s="725"/>
      <c r="AD298" s="725"/>
      <c r="AE298" s="725"/>
      <c r="AF298" s="725"/>
      <c r="AG298" s="725"/>
      <c r="AH298" s="725"/>
      <c r="AI298" s="725"/>
      <c r="AJ298" s="725"/>
      <c r="AK298" s="725"/>
      <c r="AL298" s="725"/>
      <c r="AM298" s="725"/>
      <c r="AN298" s="725"/>
      <c r="AO298" s="725"/>
      <c r="AP298" s="2"/>
    </row>
    <row r="299" spans="2:46" ht="14.25" customHeight="1" x14ac:dyDescent="0.15">
      <c r="B299" s="473"/>
      <c r="C299" s="768"/>
      <c r="D299" s="766"/>
      <c r="E299" s="766"/>
      <c r="F299" s="766"/>
      <c r="G299" s="766"/>
      <c r="H299" s="766"/>
      <c r="I299" s="766"/>
      <c r="J299" s="767"/>
      <c r="K299" s="724"/>
      <c r="L299" s="725"/>
      <c r="M299" s="725"/>
      <c r="N299" s="725"/>
      <c r="O299" s="725"/>
      <c r="P299" s="725"/>
      <c r="Q299" s="725"/>
      <c r="R299" s="725"/>
      <c r="S299" s="725"/>
      <c r="T299" s="725"/>
      <c r="U299" s="725"/>
      <c r="V299" s="725"/>
      <c r="W299" s="725"/>
      <c r="X299" s="725"/>
      <c r="Y299" s="725"/>
      <c r="Z299" s="725"/>
      <c r="AA299" s="725"/>
      <c r="AB299" s="725"/>
      <c r="AC299" s="725"/>
      <c r="AD299" s="725"/>
      <c r="AE299" s="725"/>
      <c r="AF299" s="725"/>
      <c r="AG299" s="725"/>
      <c r="AH299" s="725"/>
      <c r="AI299" s="725"/>
      <c r="AJ299" s="725"/>
      <c r="AK299" s="725"/>
      <c r="AL299" s="725"/>
      <c r="AM299" s="725"/>
      <c r="AN299" s="725"/>
      <c r="AO299" s="725"/>
      <c r="AP299" s="2"/>
    </row>
    <row r="300" spans="2:46" ht="12" customHeight="1" x14ac:dyDescent="0.15">
      <c r="B300" s="473"/>
      <c r="C300" s="768"/>
      <c r="D300" s="766"/>
      <c r="E300" s="766"/>
      <c r="F300" s="766"/>
      <c r="G300" s="766"/>
      <c r="H300" s="766"/>
      <c r="I300" s="766"/>
      <c r="J300" s="767"/>
      <c r="K300" s="726" t="s">
        <v>483</v>
      </c>
      <c r="L300" s="726"/>
      <c r="M300" s="726"/>
      <c r="N300" s="726"/>
      <c r="O300" s="726"/>
      <c r="P300" s="726"/>
      <c r="Q300" s="726"/>
      <c r="R300" s="726"/>
      <c r="S300" s="726"/>
      <c r="T300" s="726"/>
      <c r="U300" s="726"/>
      <c r="V300" s="726"/>
      <c r="W300" s="726"/>
      <c r="X300" s="726"/>
      <c r="Y300" s="726"/>
      <c r="Z300" s="726"/>
      <c r="AA300" s="726"/>
      <c r="AB300" s="726"/>
      <c r="AC300" s="726"/>
      <c r="AD300" s="726"/>
      <c r="AE300" s="726"/>
      <c r="AF300" s="726"/>
      <c r="AG300" s="726"/>
      <c r="AH300" s="726"/>
      <c r="AI300" s="726"/>
      <c r="AJ300" s="726"/>
      <c r="AK300" s="726"/>
      <c r="AL300" s="726"/>
      <c r="AM300" s="726"/>
      <c r="AN300" s="726"/>
      <c r="AO300" s="726"/>
      <c r="AP300" s="2"/>
    </row>
    <row r="301" spans="2:46" ht="12" customHeight="1" x14ac:dyDescent="0.15">
      <c r="B301" s="473"/>
      <c r="C301" s="768"/>
      <c r="D301" s="766"/>
      <c r="E301" s="766"/>
      <c r="F301" s="766"/>
      <c r="G301" s="766"/>
      <c r="H301" s="766"/>
      <c r="I301" s="766"/>
      <c r="J301" s="767"/>
      <c r="K301" s="727" t="s">
        <v>533</v>
      </c>
      <c r="L301" s="727"/>
      <c r="M301" s="727"/>
      <c r="N301" s="727"/>
      <c r="O301" s="727"/>
      <c r="P301" s="727"/>
      <c r="Q301" s="727"/>
      <c r="R301" s="727"/>
      <c r="S301" s="727"/>
      <c r="T301" s="727"/>
      <c r="U301" s="727"/>
      <c r="V301" s="727"/>
      <c r="W301" s="727"/>
      <c r="X301" s="727"/>
      <c r="Y301" s="727"/>
      <c r="Z301" s="727"/>
      <c r="AA301" s="727"/>
      <c r="AB301" s="727"/>
      <c r="AC301" s="727"/>
      <c r="AD301" s="727"/>
      <c r="AE301" s="727"/>
      <c r="AF301" s="727"/>
      <c r="AG301" s="727"/>
      <c r="AH301" s="727"/>
      <c r="AI301" s="727"/>
      <c r="AJ301" s="727"/>
      <c r="AK301" s="727"/>
      <c r="AL301" s="727"/>
      <c r="AM301" s="727"/>
      <c r="AN301" s="727"/>
      <c r="AO301" s="727"/>
      <c r="AP301" s="2"/>
    </row>
    <row r="302" spans="2:46" ht="12" customHeight="1" x14ac:dyDescent="0.15">
      <c r="B302" s="473"/>
      <c r="C302" s="768"/>
      <c r="D302" s="766"/>
      <c r="E302" s="766"/>
      <c r="F302" s="766"/>
      <c r="G302" s="766"/>
      <c r="H302" s="766"/>
      <c r="I302" s="766"/>
      <c r="J302" s="767"/>
      <c r="K302" s="157" t="s">
        <v>484</v>
      </c>
      <c r="L302" s="158"/>
      <c r="M302" s="158"/>
      <c r="N302" s="158"/>
      <c r="O302" s="158"/>
      <c r="P302" s="158"/>
      <c r="Q302" s="158"/>
      <c r="R302" s="158"/>
      <c r="S302" s="158"/>
      <c r="T302" s="158"/>
      <c r="U302" s="158"/>
      <c r="V302" s="158"/>
      <c r="W302" s="158"/>
      <c r="X302" s="158"/>
      <c r="Y302" s="158"/>
      <c r="Z302" s="158"/>
      <c r="AA302" s="158"/>
      <c r="AB302" s="158"/>
      <c r="AC302" s="158"/>
      <c r="AD302" s="158"/>
      <c r="AE302" s="158"/>
      <c r="AF302" s="158"/>
      <c r="AG302" s="158"/>
      <c r="AH302" s="158"/>
      <c r="AI302" s="158"/>
      <c r="AJ302" s="158"/>
      <c r="AK302" s="158"/>
      <c r="AL302" s="158"/>
      <c r="AM302" s="158"/>
      <c r="AN302" s="158"/>
      <c r="AO302" s="159"/>
      <c r="AP302" s="2"/>
    </row>
    <row r="303" spans="2:46" ht="12" customHeight="1" x14ac:dyDescent="0.15">
      <c r="B303" s="473"/>
      <c r="C303" s="768"/>
      <c r="D303" s="766"/>
      <c r="E303" s="766"/>
      <c r="F303" s="766"/>
      <c r="G303" s="766"/>
      <c r="H303" s="766"/>
      <c r="I303" s="766"/>
      <c r="J303" s="767"/>
      <c r="K303" s="157" t="s">
        <v>485</v>
      </c>
      <c r="L303" s="158"/>
      <c r="M303" s="158"/>
      <c r="N303" s="158"/>
      <c r="O303" s="158"/>
      <c r="P303" s="158"/>
      <c r="Q303" s="158"/>
      <c r="R303" s="158"/>
      <c r="S303" s="158"/>
      <c r="T303" s="158"/>
      <c r="U303" s="158"/>
      <c r="V303" s="158"/>
      <c r="W303" s="158"/>
      <c r="X303" s="158"/>
      <c r="Y303" s="158"/>
      <c r="Z303" s="158"/>
      <c r="AA303" s="158"/>
      <c r="AB303" s="158"/>
      <c r="AC303" s="158"/>
      <c r="AD303" s="158"/>
      <c r="AE303" s="158"/>
      <c r="AF303" s="158"/>
      <c r="AG303" s="158"/>
      <c r="AH303" s="158"/>
      <c r="AI303" s="158"/>
      <c r="AJ303" s="158"/>
      <c r="AK303" s="158"/>
      <c r="AL303" s="158"/>
      <c r="AM303" s="158"/>
      <c r="AN303" s="158"/>
      <c r="AO303" s="159"/>
      <c r="AP303" s="2"/>
    </row>
    <row r="304" spans="2:46" ht="12" customHeight="1" x14ac:dyDescent="0.15">
      <c r="B304" s="473"/>
      <c r="C304" s="768"/>
      <c r="D304" s="766"/>
      <c r="E304" s="766"/>
      <c r="F304" s="766"/>
      <c r="G304" s="766"/>
      <c r="H304" s="766"/>
      <c r="I304" s="766"/>
      <c r="J304" s="767"/>
      <c r="K304" s="728" t="s">
        <v>486</v>
      </c>
      <c r="L304" s="729"/>
      <c r="M304" s="729"/>
      <c r="N304" s="729"/>
      <c r="O304" s="729"/>
      <c r="P304" s="729"/>
      <c r="Q304" s="729"/>
      <c r="R304" s="729"/>
      <c r="S304" s="729"/>
      <c r="T304" s="729"/>
      <c r="U304" s="729"/>
      <c r="V304" s="729"/>
      <c r="W304" s="729"/>
      <c r="X304" s="729"/>
      <c r="Y304" s="729"/>
      <c r="Z304" s="729"/>
      <c r="AA304" s="729"/>
      <c r="AB304" s="729"/>
      <c r="AC304" s="729"/>
      <c r="AD304" s="729"/>
      <c r="AE304" s="729"/>
      <c r="AF304" s="729"/>
      <c r="AG304" s="729"/>
      <c r="AH304" s="729"/>
      <c r="AI304" s="729"/>
      <c r="AJ304" s="729"/>
      <c r="AK304" s="729"/>
      <c r="AL304" s="729"/>
      <c r="AM304" s="729"/>
      <c r="AN304" s="729"/>
      <c r="AO304" s="730"/>
      <c r="AP304" s="2"/>
    </row>
    <row r="305" spans="2:86" ht="12" customHeight="1" x14ac:dyDescent="0.15">
      <c r="B305" s="436"/>
      <c r="C305" s="769"/>
      <c r="D305" s="770"/>
      <c r="E305" s="770"/>
      <c r="F305" s="770"/>
      <c r="G305" s="770"/>
      <c r="H305" s="770"/>
      <c r="I305" s="770"/>
      <c r="J305" s="771"/>
      <c r="K305" s="731"/>
      <c r="L305" s="732"/>
      <c r="M305" s="732"/>
      <c r="N305" s="732"/>
      <c r="O305" s="732"/>
      <c r="P305" s="732"/>
      <c r="Q305" s="732"/>
      <c r="R305" s="732"/>
      <c r="S305" s="732"/>
      <c r="T305" s="732"/>
      <c r="U305" s="732"/>
      <c r="V305" s="732"/>
      <c r="W305" s="732"/>
      <c r="X305" s="732"/>
      <c r="Y305" s="732"/>
      <c r="Z305" s="732"/>
      <c r="AA305" s="732"/>
      <c r="AB305" s="732"/>
      <c r="AC305" s="732"/>
      <c r="AD305" s="732"/>
      <c r="AE305" s="732"/>
      <c r="AF305" s="732"/>
      <c r="AG305" s="732"/>
      <c r="AH305" s="732"/>
      <c r="AI305" s="732"/>
      <c r="AJ305" s="732"/>
      <c r="AK305" s="732"/>
      <c r="AL305" s="732"/>
      <c r="AM305" s="732"/>
      <c r="AN305" s="732"/>
      <c r="AO305" s="733"/>
      <c r="AP305" s="2"/>
    </row>
    <row r="306" spans="2:86" s="6" customFormat="1" ht="12" customHeight="1" x14ac:dyDescent="0.15">
      <c r="B306" s="2" t="s">
        <v>537</v>
      </c>
      <c r="AQ306" s="134"/>
      <c r="AR306" s="134"/>
      <c r="AS306" s="134"/>
      <c r="AT306" s="134"/>
      <c r="AU306" s="134"/>
      <c r="AV306" s="134"/>
      <c r="AW306" s="134"/>
      <c r="AX306" s="134"/>
      <c r="AY306" s="134"/>
      <c r="AZ306" s="134"/>
      <c r="BA306" s="134"/>
      <c r="BB306" s="134"/>
      <c r="BC306" s="134"/>
      <c r="BD306" s="134"/>
      <c r="BE306" s="134"/>
      <c r="BF306" s="134"/>
      <c r="BG306" s="134"/>
      <c r="BH306" s="134"/>
      <c r="BI306" s="134"/>
      <c r="BJ306" s="134"/>
      <c r="BK306" s="134"/>
      <c r="BL306" s="134"/>
      <c r="BM306" s="134"/>
      <c r="BN306" s="134"/>
      <c r="BO306" s="134"/>
      <c r="BP306" s="134"/>
      <c r="BQ306" s="134"/>
      <c r="BR306" s="134"/>
      <c r="BS306" s="134"/>
      <c r="BT306" s="134"/>
      <c r="BU306" s="134"/>
      <c r="BV306" s="134"/>
      <c r="BW306" s="134"/>
      <c r="BX306" s="134"/>
      <c r="BY306" s="134"/>
      <c r="BZ306" s="134"/>
      <c r="CA306" s="134"/>
      <c r="CB306" s="134"/>
      <c r="CC306" s="134"/>
      <c r="CD306" s="134"/>
      <c r="CE306" s="134"/>
      <c r="CF306" s="134"/>
      <c r="CG306" s="134"/>
      <c r="CH306" s="134"/>
    </row>
    <row r="307" spans="2:86" ht="12" customHeight="1" x14ac:dyDescent="0.15">
      <c r="B307" s="2" t="s">
        <v>534</v>
      </c>
    </row>
    <row r="308" spans="2:86" ht="12" customHeight="1" x14ac:dyDescent="0.15">
      <c r="B308" s="2" t="s">
        <v>535</v>
      </c>
    </row>
    <row r="309" spans="2:86" ht="12" customHeight="1" x14ac:dyDescent="0.15">
      <c r="B309" s="2" t="s">
        <v>487</v>
      </c>
    </row>
    <row r="310" spans="2:86" ht="12" customHeight="1" x14ac:dyDescent="0.15">
      <c r="B310" s="2" t="s">
        <v>536</v>
      </c>
    </row>
    <row r="311" spans="2:86" ht="12" customHeight="1" x14ac:dyDescent="0.15">
      <c r="B311" s="2" t="s">
        <v>488</v>
      </c>
    </row>
    <row r="312" spans="2:86" ht="12.75" thickBot="1" x14ac:dyDescent="0.2">
      <c r="B312" s="2" t="s">
        <v>549</v>
      </c>
    </row>
    <row r="313" spans="2:86" x14ac:dyDescent="0.15">
      <c r="AU313" s="808" t="s">
        <v>561</v>
      </c>
      <c r="AV313" s="809" t="s">
        <v>301</v>
      </c>
      <c r="AW313" s="811" t="s">
        <v>302</v>
      </c>
      <c r="AX313" s="795" t="s">
        <v>308</v>
      </c>
      <c r="AY313" s="796"/>
      <c r="AZ313" s="796"/>
      <c r="BA313" s="796"/>
      <c r="BB313" s="796"/>
      <c r="BC313" s="796"/>
      <c r="BD313" s="796"/>
      <c r="BE313" s="796"/>
      <c r="BF313" s="796"/>
      <c r="BG313" s="796"/>
      <c r="BH313" s="796"/>
      <c r="BI313" s="796"/>
      <c r="BJ313" s="796"/>
      <c r="BK313" s="796"/>
      <c r="BL313" s="796"/>
      <c r="BM313" s="796"/>
      <c r="BN313" s="796"/>
      <c r="BO313" s="796"/>
      <c r="BP313" s="796"/>
      <c r="BQ313" s="796"/>
      <c r="BR313" s="797"/>
      <c r="BS313" s="466" t="s">
        <v>303</v>
      </c>
      <c r="BT313" s="798"/>
      <c r="BU313" s="798"/>
      <c r="BV313" s="798"/>
      <c r="BW313" s="799" t="s">
        <v>309</v>
      </c>
      <c r="BX313" s="800"/>
      <c r="BY313" s="800"/>
      <c r="BZ313" s="800"/>
      <c r="CA313" s="800"/>
      <c r="CB313" s="800"/>
      <c r="CC313" s="800"/>
      <c r="CD313" s="800"/>
      <c r="CE313" s="800"/>
      <c r="CF313" s="800"/>
      <c r="CG313" s="800"/>
      <c r="CH313" s="801"/>
    </row>
    <row r="314" spans="2:86" ht="8.25" customHeight="1" x14ac:dyDescent="0.15">
      <c r="AU314" s="808"/>
      <c r="AV314" s="810"/>
      <c r="AW314" s="812"/>
      <c r="AX314" s="802" t="s">
        <v>310</v>
      </c>
      <c r="AY314" s="280"/>
      <c r="AZ314" s="280"/>
      <c r="BA314" s="280"/>
      <c r="BB314" s="280"/>
      <c r="BC314" s="280"/>
      <c r="BD314" s="280"/>
      <c r="BE314" s="280"/>
      <c r="BF314" s="280"/>
      <c r="BG314" s="280"/>
      <c r="BH314" s="280"/>
      <c r="BI314" s="280"/>
      <c r="BJ314" s="280" t="s">
        <v>311</v>
      </c>
      <c r="BK314" s="280"/>
      <c r="BL314" s="280"/>
      <c r="BM314" s="280"/>
      <c r="BN314" s="280"/>
      <c r="BO314" s="280"/>
      <c r="BP314" s="280"/>
      <c r="BQ314" s="280"/>
      <c r="BR314" s="803"/>
      <c r="BS314" s="798"/>
      <c r="BT314" s="798"/>
      <c r="BU314" s="798"/>
      <c r="BV314" s="798"/>
      <c r="BW314" s="804" t="s">
        <v>305</v>
      </c>
      <c r="BX314" s="455"/>
      <c r="BY314" s="455"/>
      <c r="BZ314" s="455"/>
      <c r="CA314" s="280" t="s">
        <v>312</v>
      </c>
      <c r="CB314" s="280"/>
      <c r="CC314" s="280"/>
      <c r="CD314" s="280"/>
      <c r="CE314" s="280"/>
      <c r="CF314" s="280"/>
      <c r="CG314" s="280"/>
      <c r="CH314" s="803"/>
    </row>
    <row r="315" spans="2:86" ht="24.95" customHeight="1" x14ac:dyDescent="0.15">
      <c r="B315" s="567" t="s">
        <v>456</v>
      </c>
      <c r="C315" s="805"/>
      <c r="D315" s="805"/>
      <c r="E315" s="806"/>
      <c r="F315" s="806"/>
      <c r="G315" s="806"/>
      <c r="H315" s="806"/>
      <c r="I315" s="806"/>
      <c r="J315" s="806"/>
      <c r="K315" s="805"/>
      <c r="L315" s="805"/>
      <c r="M315" s="805"/>
      <c r="N315" s="805"/>
      <c r="O315" s="805"/>
      <c r="P315" s="805"/>
      <c r="Q315" s="805"/>
      <c r="R315" s="805"/>
      <c r="S315" s="805"/>
      <c r="T315" s="805"/>
      <c r="U315" s="805"/>
      <c r="V315" s="805"/>
      <c r="W315" s="805"/>
      <c r="X315" s="805"/>
      <c r="Y315" s="805"/>
      <c r="Z315" s="805"/>
      <c r="AA315" s="805"/>
      <c r="AB315" s="805"/>
      <c r="AC315" s="805"/>
      <c r="AD315" s="805"/>
      <c r="AE315" s="805"/>
      <c r="AF315" s="805"/>
      <c r="AG315" s="805"/>
      <c r="AH315" s="805"/>
      <c r="AI315" s="805"/>
      <c r="AJ315" s="805"/>
      <c r="AK315" s="805"/>
      <c r="AL315" s="805"/>
      <c r="AM315" s="805"/>
      <c r="AN315" s="805"/>
      <c r="AO315" s="805"/>
      <c r="AU315" s="808"/>
      <c r="AV315" s="810"/>
      <c r="AW315" s="812"/>
      <c r="AX315" s="802" t="s">
        <v>26</v>
      </c>
      <c r="AY315" s="280"/>
      <c r="AZ315" s="280"/>
      <c r="BA315" s="280"/>
      <c r="BB315" s="280" t="s">
        <v>22</v>
      </c>
      <c r="BC315" s="280"/>
      <c r="BD315" s="280"/>
      <c r="BE315" s="280"/>
      <c r="BF315" s="280" t="s">
        <v>24</v>
      </c>
      <c r="BG315" s="280"/>
      <c r="BH315" s="280"/>
      <c r="BI315" s="280"/>
      <c r="BJ315" s="455" t="s">
        <v>26</v>
      </c>
      <c r="BK315" s="455"/>
      <c r="BL315" s="455"/>
      <c r="BM315" s="455" t="s">
        <v>22</v>
      </c>
      <c r="BN315" s="455"/>
      <c r="BO315" s="455"/>
      <c r="BP315" s="455" t="s">
        <v>24</v>
      </c>
      <c r="BQ315" s="455"/>
      <c r="BR315" s="807"/>
      <c r="BS315" s="466" t="s">
        <v>26</v>
      </c>
      <c r="BT315" s="466" t="s">
        <v>22</v>
      </c>
      <c r="BU315" s="466" t="s">
        <v>24</v>
      </c>
      <c r="BV315" s="466" t="s">
        <v>306</v>
      </c>
      <c r="BW315" s="802" t="s">
        <v>313</v>
      </c>
      <c r="BX315" s="280"/>
      <c r="BY315" s="280"/>
      <c r="BZ315" s="280"/>
      <c r="CA315" s="280" t="s">
        <v>22</v>
      </c>
      <c r="CB315" s="280"/>
      <c r="CC315" s="280"/>
      <c r="CD315" s="280"/>
      <c r="CE315" s="280" t="s">
        <v>24</v>
      </c>
      <c r="CF315" s="280"/>
      <c r="CG315" s="280"/>
      <c r="CH315" s="803"/>
    </row>
    <row r="316" spans="2:86" ht="18" customHeight="1" x14ac:dyDescent="0.15">
      <c r="B316" s="423" t="s">
        <v>27</v>
      </c>
      <c r="C316" s="423"/>
      <c r="D316" s="719"/>
      <c r="E316" s="277" t="s">
        <v>616</v>
      </c>
      <c r="F316" s="278"/>
      <c r="G316" s="278"/>
      <c r="H316" s="278"/>
      <c r="I316" s="278"/>
      <c r="J316" s="279"/>
      <c r="K316" s="298" t="s">
        <v>28</v>
      </c>
      <c r="L316" s="455"/>
      <c r="M316" s="455"/>
      <c r="N316" s="456" t="s">
        <v>620</v>
      </c>
      <c r="O316" s="456"/>
      <c r="P316" s="456"/>
      <c r="Q316" s="456"/>
      <c r="R316" s="456"/>
      <c r="S316" s="456"/>
      <c r="T316" s="280" t="s">
        <v>260</v>
      </c>
      <c r="U316" s="280"/>
      <c r="V316" s="280"/>
      <c r="W316" s="280"/>
      <c r="X316" s="280"/>
      <c r="Y316" s="271" t="s">
        <v>624</v>
      </c>
      <c r="Z316" s="271"/>
      <c r="AA316" s="271"/>
      <c r="AB316" s="271"/>
      <c r="AC316" s="271"/>
      <c r="AD316" s="271"/>
      <c r="AE316" s="271"/>
      <c r="AF316" s="271"/>
      <c r="AG316" s="253" t="s">
        <v>222</v>
      </c>
      <c r="AH316" s="254"/>
      <c r="AI316" s="254"/>
      <c r="AJ316" s="255"/>
      <c r="AK316" s="711">
        <v>44650</v>
      </c>
      <c r="AL316" s="813"/>
      <c r="AM316" s="813"/>
      <c r="AN316" s="813"/>
      <c r="AO316" s="814"/>
      <c r="AQ316" s="153"/>
      <c r="AU316" s="808"/>
      <c r="AV316" s="810"/>
      <c r="AW316" s="812"/>
      <c r="AX316" s="128" t="s">
        <v>314</v>
      </c>
      <c r="AY316" s="129" t="s">
        <v>315</v>
      </c>
      <c r="AZ316" s="129" t="s">
        <v>316</v>
      </c>
      <c r="BA316" s="130" t="s">
        <v>317</v>
      </c>
      <c r="BB316" s="131" t="s">
        <v>314</v>
      </c>
      <c r="BC316" s="129" t="s">
        <v>315</v>
      </c>
      <c r="BD316" s="129" t="s">
        <v>316</v>
      </c>
      <c r="BE316" s="130" t="s">
        <v>317</v>
      </c>
      <c r="BF316" s="131" t="s">
        <v>314</v>
      </c>
      <c r="BG316" s="129" t="s">
        <v>315</v>
      </c>
      <c r="BH316" s="129" t="s">
        <v>316</v>
      </c>
      <c r="BI316" s="130" t="s">
        <v>317</v>
      </c>
      <c r="BJ316" s="131" t="s">
        <v>314</v>
      </c>
      <c r="BK316" s="129" t="s">
        <v>315</v>
      </c>
      <c r="BL316" s="130" t="s">
        <v>318</v>
      </c>
      <c r="BM316" s="131" t="s">
        <v>314</v>
      </c>
      <c r="BN316" s="129" t="s">
        <v>315</v>
      </c>
      <c r="BO316" s="130" t="s">
        <v>318</v>
      </c>
      <c r="BP316" s="131" t="s">
        <v>314</v>
      </c>
      <c r="BQ316" s="129" t="s">
        <v>315</v>
      </c>
      <c r="BR316" s="132" t="s">
        <v>318</v>
      </c>
      <c r="BS316" s="798"/>
      <c r="BT316" s="798"/>
      <c r="BU316" s="798"/>
      <c r="BV316" s="798"/>
      <c r="BW316" s="128" t="s">
        <v>314</v>
      </c>
      <c r="BX316" s="129" t="s">
        <v>315</v>
      </c>
      <c r="BY316" s="129" t="s">
        <v>316</v>
      </c>
      <c r="BZ316" s="130" t="s">
        <v>317</v>
      </c>
      <c r="CA316" s="131" t="s">
        <v>314</v>
      </c>
      <c r="CB316" s="129" t="s">
        <v>315</v>
      </c>
      <c r="CC316" s="129" t="s">
        <v>316</v>
      </c>
      <c r="CD316" s="130" t="s">
        <v>317</v>
      </c>
      <c r="CE316" s="131" t="s">
        <v>314</v>
      </c>
      <c r="CF316" s="129" t="s">
        <v>315</v>
      </c>
      <c r="CG316" s="129" t="s">
        <v>316</v>
      </c>
      <c r="CH316" s="132" t="s">
        <v>317</v>
      </c>
    </row>
    <row r="317" spans="2:86" ht="18" customHeight="1" x14ac:dyDescent="0.15">
      <c r="B317" s="431" t="s">
        <v>0</v>
      </c>
      <c r="C317" s="431"/>
      <c r="D317" s="717"/>
      <c r="E317" s="281" t="s">
        <v>618</v>
      </c>
      <c r="F317" s="282"/>
      <c r="G317" s="282"/>
      <c r="H317" s="282"/>
      <c r="I317" s="282"/>
      <c r="J317" s="284"/>
      <c r="K317" s="573" t="s">
        <v>1</v>
      </c>
      <c r="L317" s="466"/>
      <c r="M317" s="466"/>
      <c r="N317" s="456" t="s">
        <v>622</v>
      </c>
      <c r="O317" s="456"/>
      <c r="P317" s="456"/>
      <c r="Q317" s="456"/>
      <c r="R317" s="456"/>
      <c r="S317" s="456"/>
      <c r="T317" s="280" t="s">
        <v>261</v>
      </c>
      <c r="U317" s="280"/>
      <c r="V317" s="280"/>
      <c r="W317" s="280"/>
      <c r="X317" s="280"/>
      <c r="Y317" s="271" t="s">
        <v>629</v>
      </c>
      <c r="Z317" s="271"/>
      <c r="AA317" s="271"/>
      <c r="AB317" s="271"/>
      <c r="AC317" s="271"/>
      <c r="AD317" s="271"/>
      <c r="AE317" s="271"/>
      <c r="AF317" s="271"/>
      <c r="AG317" s="698"/>
      <c r="AH317" s="710"/>
      <c r="AI317" s="710"/>
      <c r="AJ317" s="699"/>
      <c r="AK317" s="815"/>
      <c r="AL317" s="816"/>
      <c r="AM317" s="816"/>
      <c r="AN317" s="816"/>
      <c r="AO317" s="817"/>
      <c r="AQ317" s="153" t="s">
        <v>560</v>
      </c>
      <c r="AU317" s="808"/>
      <c r="AV317" s="192">
        <f>N319</f>
        <v>6</v>
      </c>
      <c r="AW317" s="181">
        <f>R319</f>
        <v>10.5</v>
      </c>
      <c r="AX317" s="135">
        <f>+Y344</f>
        <v>0</v>
      </c>
      <c r="AY317" s="135">
        <f>+Z344</f>
        <v>0</v>
      </c>
      <c r="AZ317" s="135">
        <f>+AA344</f>
        <v>0</v>
      </c>
      <c r="BA317" s="135">
        <f t="shared" ref="BA317" si="119">+AB344</f>
        <v>0</v>
      </c>
      <c r="BB317" s="135">
        <f>+AC344</f>
        <v>0</v>
      </c>
      <c r="BC317" s="135">
        <f t="shared" ref="BC317" si="120">+AD344</f>
        <v>0</v>
      </c>
      <c r="BD317" s="135">
        <f t="shared" ref="BD317" si="121">+AE344</f>
        <v>0</v>
      </c>
      <c r="BE317" s="135">
        <f t="shared" ref="BE317" si="122">+AF344</f>
        <v>0</v>
      </c>
      <c r="BF317" s="135">
        <f t="shared" ref="BF317" si="123">+AG344</f>
        <v>0</v>
      </c>
      <c r="BG317" s="135">
        <f t="shared" ref="BG317" si="124">+AH344</f>
        <v>0</v>
      </c>
      <c r="BH317" s="135">
        <f t="shared" ref="BH317" si="125">+AI344</f>
        <v>0</v>
      </c>
      <c r="BI317" s="135">
        <f t="shared" ref="BI317" si="126">+AJ344</f>
        <v>0</v>
      </c>
      <c r="BJ317" s="135">
        <f>+Y347</f>
        <v>0</v>
      </c>
      <c r="BK317" s="135">
        <f t="shared" ref="BK317" si="127">+Z347</f>
        <v>0</v>
      </c>
      <c r="BL317" s="135">
        <f>+AA347</f>
        <v>0</v>
      </c>
      <c r="BM317" s="135">
        <f>+AC347</f>
        <v>0</v>
      </c>
      <c r="BN317" s="135">
        <f t="shared" ref="BN317" si="128">+AD347</f>
        <v>0</v>
      </c>
      <c r="BO317" s="135">
        <f t="shared" ref="BO317" si="129">+AE347</f>
        <v>0</v>
      </c>
      <c r="BP317" s="135">
        <f>+AG347</f>
        <v>0</v>
      </c>
      <c r="BQ317" s="135">
        <f>+AH347</f>
        <v>0</v>
      </c>
      <c r="BR317" s="135">
        <f>+AI347</f>
        <v>0</v>
      </c>
      <c r="BS317" s="153" t="str">
        <f>+Y348</f>
        <v>Ⅰ</v>
      </c>
      <c r="BT317" s="153" t="str">
        <f>+AC348</f>
        <v>Ⅰ</v>
      </c>
      <c r="BU317" s="153" t="str">
        <f>+AG348</f>
        <v>Ⅰ</v>
      </c>
      <c r="BV317" s="153" t="str">
        <f>+Y349</f>
        <v>Ⅰ</v>
      </c>
      <c r="BW317" s="136" t="str">
        <f>IF(Y344&gt;0,R319,"")</f>
        <v/>
      </c>
      <c r="BX317" s="137" t="str">
        <f>IF(Z344&gt;0,"",IF(AA344&gt;0,R319,""))</f>
        <v/>
      </c>
      <c r="BY317" s="137" t="str">
        <f>IF(Y344+Z344&gt;0,"",IF(AA344&gt;0,R319,""))</f>
        <v/>
      </c>
      <c r="BZ317" s="137" t="str">
        <f>IF(Y344+Z344+AA344&gt;0,"",IF(AB344&gt;0,R319,""))</f>
        <v/>
      </c>
      <c r="CA317" s="138">
        <f t="shared" ref="CA317" si="130">+AC343</f>
        <v>0</v>
      </c>
      <c r="CB317" s="138">
        <f t="shared" ref="CB317" si="131">+AD343</f>
        <v>0</v>
      </c>
      <c r="CC317" s="138">
        <f t="shared" ref="CC317" si="132">+AE343</f>
        <v>0</v>
      </c>
      <c r="CD317" s="138">
        <f t="shared" ref="CD317" si="133">+AF343</f>
        <v>0</v>
      </c>
      <c r="CE317" s="138">
        <f t="shared" ref="CE317" si="134">+AG343</f>
        <v>0</v>
      </c>
      <c r="CF317" s="138">
        <f t="shared" ref="CF317" si="135">+AH343</f>
        <v>0</v>
      </c>
      <c r="CG317" s="138">
        <f t="shared" ref="CG317" si="136">+AI343</f>
        <v>0</v>
      </c>
      <c r="CH317" s="138">
        <f t="shared" ref="CH317" si="137">+AJ343</f>
        <v>0</v>
      </c>
    </row>
    <row r="318" spans="2:86" ht="12" customHeight="1" x14ac:dyDescent="0.15">
      <c r="B318" s="763" t="s">
        <v>221</v>
      </c>
      <c r="C318" s="764"/>
      <c r="D318" s="765"/>
      <c r="E318" s="766"/>
      <c r="F318" s="766"/>
      <c r="G318" s="766"/>
      <c r="H318" s="766"/>
      <c r="I318" s="766"/>
      <c r="J318" s="767"/>
      <c r="K318" s="772" t="s">
        <v>458</v>
      </c>
      <c r="L318" s="773"/>
      <c r="M318" s="773"/>
      <c r="N318" s="773"/>
      <c r="O318" s="773"/>
      <c r="P318" s="773"/>
      <c r="Q318" s="773"/>
      <c r="R318" s="773"/>
      <c r="S318" s="773"/>
      <c r="T318" s="773"/>
      <c r="U318" s="773"/>
      <c r="V318" s="773"/>
      <c r="W318" s="773"/>
      <c r="X318" s="773"/>
      <c r="Y318" s="773"/>
      <c r="Z318" s="773"/>
      <c r="AA318" s="773"/>
      <c r="AB318" s="773"/>
      <c r="AC318" s="773"/>
      <c r="AD318" s="773"/>
      <c r="AE318" s="773"/>
      <c r="AF318" s="773"/>
      <c r="AG318" s="773"/>
      <c r="AH318" s="773"/>
      <c r="AI318" s="773"/>
      <c r="AJ318" s="773"/>
      <c r="AK318" s="773"/>
      <c r="AL318" s="773"/>
      <c r="AM318" s="773"/>
      <c r="AN318" s="773"/>
      <c r="AO318" s="774"/>
      <c r="AP318" s="2"/>
    </row>
    <row r="319" spans="2:86" ht="12" customHeight="1" x14ac:dyDescent="0.15">
      <c r="B319" s="473"/>
      <c r="C319" s="768"/>
      <c r="D319" s="766"/>
      <c r="E319" s="766"/>
      <c r="F319" s="766"/>
      <c r="G319" s="766"/>
      <c r="H319" s="766"/>
      <c r="I319" s="766"/>
      <c r="J319" s="767"/>
      <c r="K319" s="751" t="s">
        <v>220</v>
      </c>
      <c r="L319" s="752"/>
      <c r="M319" s="753"/>
      <c r="N319" s="775">
        <v>6</v>
      </c>
      <c r="O319" s="776"/>
      <c r="P319" s="751" t="s">
        <v>459</v>
      </c>
      <c r="Q319" s="753"/>
      <c r="R319" s="777">
        <v>10.5</v>
      </c>
      <c r="S319" s="778"/>
      <c r="T319" s="779"/>
      <c r="U319" s="780" t="s">
        <v>460</v>
      </c>
      <c r="V319" s="781"/>
      <c r="W319" s="780" t="s">
        <v>461</v>
      </c>
      <c r="X319" s="781"/>
      <c r="Y319" s="753" t="s">
        <v>219</v>
      </c>
      <c r="Z319" s="724"/>
      <c r="AA319" s="724"/>
      <c r="AB319" s="724"/>
      <c r="AC319" s="780" t="s">
        <v>462</v>
      </c>
      <c r="AD319" s="786"/>
      <c r="AE319" s="786"/>
      <c r="AF319" s="786"/>
      <c r="AG319" s="786"/>
      <c r="AH319" s="786"/>
      <c r="AI319" s="786"/>
      <c r="AJ319" s="781"/>
      <c r="AK319" s="780" t="s">
        <v>463</v>
      </c>
      <c r="AL319" s="786"/>
      <c r="AM319" s="786"/>
      <c r="AN319" s="788"/>
      <c r="AO319" s="789"/>
      <c r="AP319" s="2"/>
      <c r="AW319" s="169"/>
    </row>
    <row r="320" spans="2:86" ht="12" customHeight="1" x14ac:dyDescent="0.15">
      <c r="B320" s="473"/>
      <c r="C320" s="768"/>
      <c r="D320" s="766"/>
      <c r="E320" s="766"/>
      <c r="F320" s="766"/>
      <c r="G320" s="766"/>
      <c r="H320" s="766"/>
      <c r="I320" s="766"/>
      <c r="J320" s="767"/>
      <c r="K320" s="724" t="s">
        <v>464</v>
      </c>
      <c r="L320" s="724" t="s">
        <v>200</v>
      </c>
      <c r="M320" s="724"/>
      <c r="N320" s="724" t="s">
        <v>199</v>
      </c>
      <c r="O320" s="724"/>
      <c r="P320" s="724" t="s">
        <v>465</v>
      </c>
      <c r="Q320" s="724"/>
      <c r="R320" s="724" t="s">
        <v>6</v>
      </c>
      <c r="S320" s="724"/>
      <c r="T320" s="724"/>
      <c r="U320" s="782"/>
      <c r="V320" s="783"/>
      <c r="W320" s="782"/>
      <c r="X320" s="783"/>
      <c r="Y320" s="753"/>
      <c r="Z320" s="724"/>
      <c r="AA320" s="724"/>
      <c r="AB320" s="724"/>
      <c r="AC320" s="784"/>
      <c r="AD320" s="787"/>
      <c r="AE320" s="787"/>
      <c r="AF320" s="787"/>
      <c r="AG320" s="787"/>
      <c r="AH320" s="787"/>
      <c r="AI320" s="787"/>
      <c r="AJ320" s="785"/>
      <c r="AK320" s="782"/>
      <c r="AL320" s="790"/>
      <c r="AM320" s="790"/>
      <c r="AN320" s="791"/>
      <c r="AO320" s="792"/>
      <c r="AP320" s="2"/>
    </row>
    <row r="321" spans="2:43" ht="12" customHeight="1" x14ac:dyDescent="0.15">
      <c r="B321" s="473"/>
      <c r="C321" s="768"/>
      <c r="D321" s="766"/>
      <c r="E321" s="766"/>
      <c r="F321" s="766"/>
      <c r="G321" s="766"/>
      <c r="H321" s="766"/>
      <c r="I321" s="766"/>
      <c r="J321" s="767"/>
      <c r="K321" s="724"/>
      <c r="L321" s="724"/>
      <c r="M321" s="724"/>
      <c r="N321" s="724"/>
      <c r="O321" s="724"/>
      <c r="P321" s="724"/>
      <c r="Q321" s="724"/>
      <c r="R321" s="724"/>
      <c r="S321" s="724"/>
      <c r="T321" s="724"/>
      <c r="U321" s="782"/>
      <c r="V321" s="783"/>
      <c r="W321" s="782"/>
      <c r="X321" s="783"/>
      <c r="Y321" s="753" t="s">
        <v>466</v>
      </c>
      <c r="Z321" s="724"/>
      <c r="AA321" s="724"/>
      <c r="AB321" s="724"/>
      <c r="AC321" s="724" t="s">
        <v>467</v>
      </c>
      <c r="AD321" s="724"/>
      <c r="AE321" s="724"/>
      <c r="AF321" s="724"/>
      <c r="AG321" s="724" t="s">
        <v>468</v>
      </c>
      <c r="AH321" s="724"/>
      <c r="AI321" s="724"/>
      <c r="AJ321" s="724"/>
      <c r="AK321" s="782"/>
      <c r="AL321" s="790"/>
      <c r="AM321" s="790"/>
      <c r="AN321" s="791"/>
      <c r="AO321" s="792"/>
      <c r="AP321" s="2"/>
    </row>
    <row r="322" spans="2:43" ht="12" customHeight="1" x14ac:dyDescent="0.15">
      <c r="B322" s="473"/>
      <c r="C322" s="768"/>
      <c r="D322" s="766"/>
      <c r="E322" s="766"/>
      <c r="F322" s="766"/>
      <c r="G322" s="766"/>
      <c r="H322" s="766"/>
      <c r="I322" s="766"/>
      <c r="J322" s="767"/>
      <c r="K322" s="724"/>
      <c r="L322" s="724"/>
      <c r="M322" s="724"/>
      <c r="N322" s="724"/>
      <c r="O322" s="724"/>
      <c r="P322" s="724"/>
      <c r="Q322" s="724"/>
      <c r="R322" s="724"/>
      <c r="S322" s="724"/>
      <c r="T322" s="724"/>
      <c r="U322" s="784"/>
      <c r="V322" s="785"/>
      <c r="W322" s="784"/>
      <c r="X322" s="785"/>
      <c r="Y322" s="156" t="s">
        <v>32</v>
      </c>
      <c r="Z322" s="154" t="s">
        <v>33</v>
      </c>
      <c r="AA322" s="154" t="s">
        <v>471</v>
      </c>
      <c r="AB322" s="154" t="s">
        <v>472</v>
      </c>
      <c r="AC322" s="154" t="s">
        <v>32</v>
      </c>
      <c r="AD322" s="154" t="s">
        <v>33</v>
      </c>
      <c r="AE322" s="154" t="s">
        <v>471</v>
      </c>
      <c r="AF322" s="154" t="s">
        <v>472</v>
      </c>
      <c r="AG322" s="154" t="s">
        <v>32</v>
      </c>
      <c r="AH322" s="154" t="s">
        <v>33</v>
      </c>
      <c r="AI322" s="154" t="s">
        <v>471</v>
      </c>
      <c r="AJ322" s="154" t="s">
        <v>472</v>
      </c>
      <c r="AK322" s="784"/>
      <c r="AL322" s="787"/>
      <c r="AM322" s="787"/>
      <c r="AN322" s="793"/>
      <c r="AO322" s="794"/>
      <c r="AP322" s="2"/>
    </row>
    <row r="323" spans="2:43" ht="12" customHeight="1" x14ac:dyDescent="0.15">
      <c r="B323" s="473"/>
      <c r="C323" s="768"/>
      <c r="D323" s="766"/>
      <c r="E323" s="766"/>
      <c r="F323" s="766"/>
      <c r="G323" s="766"/>
      <c r="H323" s="766"/>
      <c r="I323" s="766"/>
      <c r="J323" s="767"/>
      <c r="K323" s="234"/>
      <c r="L323" s="743"/>
      <c r="M323" s="744"/>
      <c r="N323" s="743"/>
      <c r="O323" s="744"/>
      <c r="P323" s="743"/>
      <c r="Q323" s="744"/>
      <c r="R323" s="745"/>
      <c r="S323" s="745"/>
      <c r="T323" s="745"/>
      <c r="U323" s="743"/>
      <c r="V323" s="744"/>
      <c r="W323" s="743"/>
      <c r="X323" s="746"/>
      <c r="Y323" s="235"/>
      <c r="Z323" s="235"/>
      <c r="AA323" s="235"/>
      <c r="AB323" s="235"/>
      <c r="AC323" s="236"/>
      <c r="AD323" s="236"/>
      <c r="AE323" s="236"/>
      <c r="AF323" s="236"/>
      <c r="AG323" s="236"/>
      <c r="AH323" s="236"/>
      <c r="AI323" s="236"/>
      <c r="AJ323" s="236"/>
      <c r="AK323" s="747"/>
      <c r="AL323" s="748"/>
      <c r="AM323" s="748"/>
      <c r="AN323" s="749"/>
      <c r="AO323" s="750"/>
      <c r="AP323" s="2"/>
      <c r="AQ323" s="170">
        <f>IF(P323="外力",1,IF(P323="材質劣化",2,IF(P323="漏水",3,4)))</f>
        <v>4</v>
      </c>
    </row>
    <row r="324" spans="2:43" ht="12" customHeight="1" x14ac:dyDescent="0.15">
      <c r="B324" s="473"/>
      <c r="C324" s="768"/>
      <c r="D324" s="766"/>
      <c r="E324" s="766"/>
      <c r="F324" s="766"/>
      <c r="G324" s="766"/>
      <c r="H324" s="766"/>
      <c r="I324" s="766"/>
      <c r="J324" s="767"/>
      <c r="K324" s="234"/>
      <c r="L324" s="743"/>
      <c r="M324" s="744"/>
      <c r="N324" s="743"/>
      <c r="O324" s="744"/>
      <c r="P324" s="743"/>
      <c r="Q324" s="744"/>
      <c r="R324" s="745"/>
      <c r="S324" s="745"/>
      <c r="T324" s="745"/>
      <c r="U324" s="743"/>
      <c r="V324" s="744"/>
      <c r="W324" s="743"/>
      <c r="X324" s="746"/>
      <c r="Y324" s="235"/>
      <c r="Z324" s="235"/>
      <c r="AA324" s="235"/>
      <c r="AB324" s="235"/>
      <c r="AC324" s="236"/>
      <c r="AD324" s="236"/>
      <c r="AE324" s="236"/>
      <c r="AF324" s="236"/>
      <c r="AG324" s="236"/>
      <c r="AH324" s="236"/>
      <c r="AI324" s="236"/>
      <c r="AJ324" s="236"/>
      <c r="AK324" s="747"/>
      <c r="AL324" s="748"/>
      <c r="AM324" s="748"/>
      <c r="AN324" s="749"/>
      <c r="AO324" s="750"/>
      <c r="AP324" s="2"/>
      <c r="AQ324" s="170">
        <f t="shared" ref="AQ324:AQ342" si="138">IF(P324="外力",1,IF(P324="材質劣化",2,IF(P324="漏水",3,4)))</f>
        <v>4</v>
      </c>
    </row>
    <row r="325" spans="2:43" ht="12" customHeight="1" x14ac:dyDescent="0.15">
      <c r="B325" s="473"/>
      <c r="C325" s="768"/>
      <c r="D325" s="766"/>
      <c r="E325" s="766"/>
      <c r="F325" s="766"/>
      <c r="G325" s="766"/>
      <c r="H325" s="766"/>
      <c r="I325" s="766"/>
      <c r="J325" s="767"/>
      <c r="K325" s="234"/>
      <c r="L325" s="743"/>
      <c r="M325" s="744"/>
      <c r="N325" s="743"/>
      <c r="O325" s="744"/>
      <c r="P325" s="743"/>
      <c r="Q325" s="744"/>
      <c r="R325" s="745"/>
      <c r="S325" s="745"/>
      <c r="T325" s="745"/>
      <c r="U325" s="743"/>
      <c r="V325" s="744"/>
      <c r="W325" s="743"/>
      <c r="X325" s="746"/>
      <c r="Y325" s="235"/>
      <c r="Z325" s="235"/>
      <c r="AA325" s="235"/>
      <c r="AB325" s="235"/>
      <c r="AC325" s="236"/>
      <c r="AD325" s="236"/>
      <c r="AE325" s="236"/>
      <c r="AF325" s="236"/>
      <c r="AG325" s="236"/>
      <c r="AH325" s="236"/>
      <c r="AI325" s="236"/>
      <c r="AJ325" s="236"/>
      <c r="AK325" s="747"/>
      <c r="AL325" s="748"/>
      <c r="AM325" s="748"/>
      <c r="AN325" s="749"/>
      <c r="AO325" s="750"/>
      <c r="AP325" s="2"/>
      <c r="AQ325" s="170">
        <f t="shared" si="138"/>
        <v>4</v>
      </c>
    </row>
    <row r="326" spans="2:43" ht="12" customHeight="1" x14ac:dyDescent="0.15">
      <c r="B326" s="473"/>
      <c r="C326" s="768"/>
      <c r="D326" s="766"/>
      <c r="E326" s="766"/>
      <c r="F326" s="766"/>
      <c r="G326" s="766"/>
      <c r="H326" s="766"/>
      <c r="I326" s="766"/>
      <c r="J326" s="767"/>
      <c r="K326" s="234"/>
      <c r="L326" s="743"/>
      <c r="M326" s="744"/>
      <c r="N326" s="743"/>
      <c r="O326" s="744"/>
      <c r="P326" s="743"/>
      <c r="Q326" s="744"/>
      <c r="R326" s="745"/>
      <c r="S326" s="745"/>
      <c r="T326" s="745"/>
      <c r="U326" s="743"/>
      <c r="V326" s="744"/>
      <c r="W326" s="743"/>
      <c r="X326" s="746"/>
      <c r="Y326" s="235"/>
      <c r="Z326" s="235"/>
      <c r="AA326" s="235"/>
      <c r="AB326" s="235"/>
      <c r="AC326" s="236"/>
      <c r="AD326" s="236"/>
      <c r="AE326" s="236"/>
      <c r="AF326" s="236"/>
      <c r="AG326" s="236"/>
      <c r="AH326" s="236"/>
      <c r="AI326" s="236"/>
      <c r="AJ326" s="236"/>
      <c r="AK326" s="747"/>
      <c r="AL326" s="748"/>
      <c r="AM326" s="748"/>
      <c r="AN326" s="749"/>
      <c r="AO326" s="750"/>
      <c r="AP326" s="2"/>
      <c r="AQ326" s="170">
        <f t="shared" si="138"/>
        <v>4</v>
      </c>
    </row>
    <row r="327" spans="2:43" ht="12" customHeight="1" x14ac:dyDescent="0.15">
      <c r="B327" s="473"/>
      <c r="C327" s="768"/>
      <c r="D327" s="766"/>
      <c r="E327" s="766"/>
      <c r="F327" s="766"/>
      <c r="G327" s="766"/>
      <c r="H327" s="766"/>
      <c r="I327" s="766"/>
      <c r="J327" s="767"/>
      <c r="K327" s="234"/>
      <c r="L327" s="743"/>
      <c r="M327" s="744"/>
      <c r="N327" s="743"/>
      <c r="O327" s="744"/>
      <c r="P327" s="743"/>
      <c r="Q327" s="744"/>
      <c r="R327" s="745"/>
      <c r="S327" s="745"/>
      <c r="T327" s="745"/>
      <c r="U327" s="743"/>
      <c r="V327" s="744"/>
      <c r="W327" s="743"/>
      <c r="X327" s="746"/>
      <c r="Y327" s="235"/>
      <c r="Z327" s="235"/>
      <c r="AA327" s="235"/>
      <c r="AB327" s="235"/>
      <c r="AC327" s="236"/>
      <c r="AD327" s="236"/>
      <c r="AE327" s="236"/>
      <c r="AF327" s="236"/>
      <c r="AG327" s="236"/>
      <c r="AH327" s="236"/>
      <c r="AI327" s="236"/>
      <c r="AJ327" s="236"/>
      <c r="AK327" s="747"/>
      <c r="AL327" s="748"/>
      <c r="AM327" s="748"/>
      <c r="AN327" s="749"/>
      <c r="AO327" s="750"/>
      <c r="AP327" s="2"/>
      <c r="AQ327" s="170">
        <f t="shared" si="138"/>
        <v>4</v>
      </c>
    </row>
    <row r="328" spans="2:43" ht="12" customHeight="1" x14ac:dyDescent="0.15">
      <c r="B328" s="473"/>
      <c r="C328" s="768"/>
      <c r="D328" s="766"/>
      <c r="E328" s="766"/>
      <c r="F328" s="766"/>
      <c r="G328" s="766"/>
      <c r="H328" s="766"/>
      <c r="I328" s="766"/>
      <c r="J328" s="767"/>
      <c r="K328" s="234"/>
      <c r="L328" s="743"/>
      <c r="M328" s="744"/>
      <c r="N328" s="743"/>
      <c r="O328" s="744"/>
      <c r="P328" s="743"/>
      <c r="Q328" s="744"/>
      <c r="R328" s="745"/>
      <c r="S328" s="745"/>
      <c r="T328" s="745"/>
      <c r="U328" s="743"/>
      <c r="V328" s="744"/>
      <c r="W328" s="743"/>
      <c r="X328" s="746"/>
      <c r="Y328" s="235"/>
      <c r="Z328" s="235"/>
      <c r="AA328" s="235"/>
      <c r="AB328" s="235"/>
      <c r="AC328" s="236"/>
      <c r="AD328" s="236"/>
      <c r="AE328" s="236"/>
      <c r="AF328" s="236"/>
      <c r="AG328" s="236"/>
      <c r="AH328" s="236"/>
      <c r="AI328" s="236"/>
      <c r="AJ328" s="236"/>
      <c r="AK328" s="747"/>
      <c r="AL328" s="748"/>
      <c r="AM328" s="748"/>
      <c r="AN328" s="749"/>
      <c r="AO328" s="750"/>
      <c r="AP328" s="2"/>
      <c r="AQ328" s="170">
        <f t="shared" si="138"/>
        <v>4</v>
      </c>
    </row>
    <row r="329" spans="2:43" ht="12" customHeight="1" x14ac:dyDescent="0.15">
      <c r="B329" s="473"/>
      <c r="C329" s="768"/>
      <c r="D329" s="766"/>
      <c r="E329" s="766"/>
      <c r="F329" s="766"/>
      <c r="G329" s="766"/>
      <c r="H329" s="766"/>
      <c r="I329" s="766"/>
      <c r="J329" s="767"/>
      <c r="K329" s="234"/>
      <c r="L329" s="743"/>
      <c r="M329" s="744"/>
      <c r="N329" s="743"/>
      <c r="O329" s="744"/>
      <c r="P329" s="743"/>
      <c r="Q329" s="744"/>
      <c r="R329" s="745"/>
      <c r="S329" s="745"/>
      <c r="T329" s="745"/>
      <c r="U329" s="743"/>
      <c r="V329" s="744"/>
      <c r="W329" s="743"/>
      <c r="X329" s="746"/>
      <c r="Y329" s="235"/>
      <c r="Z329" s="235"/>
      <c r="AA329" s="235"/>
      <c r="AB329" s="235"/>
      <c r="AC329" s="236"/>
      <c r="AD329" s="236"/>
      <c r="AE329" s="236"/>
      <c r="AF329" s="236"/>
      <c r="AG329" s="236"/>
      <c r="AH329" s="236"/>
      <c r="AI329" s="236"/>
      <c r="AJ329" s="236"/>
      <c r="AK329" s="747"/>
      <c r="AL329" s="748"/>
      <c r="AM329" s="748"/>
      <c r="AN329" s="749"/>
      <c r="AO329" s="750"/>
      <c r="AP329" s="2"/>
      <c r="AQ329" s="170">
        <f t="shared" si="138"/>
        <v>4</v>
      </c>
    </row>
    <row r="330" spans="2:43" ht="12" customHeight="1" x14ac:dyDescent="0.15">
      <c r="B330" s="473"/>
      <c r="C330" s="768"/>
      <c r="D330" s="766"/>
      <c r="E330" s="766"/>
      <c r="F330" s="766"/>
      <c r="G330" s="766"/>
      <c r="H330" s="766"/>
      <c r="I330" s="766"/>
      <c r="J330" s="767"/>
      <c r="K330" s="234"/>
      <c r="L330" s="743"/>
      <c r="M330" s="744"/>
      <c r="N330" s="743"/>
      <c r="O330" s="744"/>
      <c r="P330" s="743"/>
      <c r="Q330" s="744"/>
      <c r="R330" s="745"/>
      <c r="S330" s="745"/>
      <c r="T330" s="745"/>
      <c r="U330" s="743"/>
      <c r="V330" s="744"/>
      <c r="W330" s="743"/>
      <c r="X330" s="746"/>
      <c r="Y330" s="235"/>
      <c r="Z330" s="235"/>
      <c r="AA330" s="235"/>
      <c r="AB330" s="235"/>
      <c r="AC330" s="236"/>
      <c r="AD330" s="236"/>
      <c r="AE330" s="236"/>
      <c r="AF330" s="236"/>
      <c r="AG330" s="236"/>
      <c r="AH330" s="236"/>
      <c r="AI330" s="236"/>
      <c r="AJ330" s="236"/>
      <c r="AK330" s="747"/>
      <c r="AL330" s="748"/>
      <c r="AM330" s="748"/>
      <c r="AN330" s="749"/>
      <c r="AO330" s="750"/>
      <c r="AP330" s="2"/>
      <c r="AQ330" s="170">
        <f t="shared" si="138"/>
        <v>4</v>
      </c>
    </row>
    <row r="331" spans="2:43" ht="12" customHeight="1" x14ac:dyDescent="0.15">
      <c r="B331" s="473"/>
      <c r="C331" s="768"/>
      <c r="D331" s="766"/>
      <c r="E331" s="766"/>
      <c r="F331" s="766"/>
      <c r="G331" s="766"/>
      <c r="H331" s="766"/>
      <c r="I331" s="766"/>
      <c r="J331" s="767"/>
      <c r="K331" s="234"/>
      <c r="L331" s="743"/>
      <c r="M331" s="744"/>
      <c r="N331" s="743"/>
      <c r="O331" s="744"/>
      <c r="P331" s="743"/>
      <c r="Q331" s="744"/>
      <c r="R331" s="745"/>
      <c r="S331" s="745"/>
      <c r="T331" s="745"/>
      <c r="U331" s="743"/>
      <c r="V331" s="744"/>
      <c r="W331" s="743"/>
      <c r="X331" s="746"/>
      <c r="Y331" s="235"/>
      <c r="Z331" s="235"/>
      <c r="AA331" s="235"/>
      <c r="AB331" s="235"/>
      <c r="AC331" s="236"/>
      <c r="AD331" s="236"/>
      <c r="AE331" s="236"/>
      <c r="AF331" s="236"/>
      <c r="AG331" s="236"/>
      <c r="AH331" s="236"/>
      <c r="AI331" s="236"/>
      <c r="AJ331" s="236"/>
      <c r="AK331" s="747"/>
      <c r="AL331" s="748"/>
      <c r="AM331" s="748"/>
      <c r="AN331" s="749"/>
      <c r="AO331" s="750"/>
      <c r="AP331" s="2"/>
      <c r="AQ331" s="170">
        <f t="shared" si="138"/>
        <v>4</v>
      </c>
    </row>
    <row r="332" spans="2:43" ht="12" customHeight="1" x14ac:dyDescent="0.15">
      <c r="B332" s="473"/>
      <c r="C332" s="768"/>
      <c r="D332" s="766"/>
      <c r="E332" s="766"/>
      <c r="F332" s="766"/>
      <c r="G332" s="766"/>
      <c r="H332" s="766"/>
      <c r="I332" s="766"/>
      <c r="J332" s="767"/>
      <c r="K332" s="234"/>
      <c r="L332" s="743"/>
      <c r="M332" s="744"/>
      <c r="N332" s="743"/>
      <c r="O332" s="744"/>
      <c r="P332" s="743"/>
      <c r="Q332" s="744"/>
      <c r="R332" s="745"/>
      <c r="S332" s="745"/>
      <c r="T332" s="745"/>
      <c r="U332" s="743"/>
      <c r="V332" s="744"/>
      <c r="W332" s="743"/>
      <c r="X332" s="746"/>
      <c r="Y332" s="235"/>
      <c r="Z332" s="235"/>
      <c r="AA332" s="235"/>
      <c r="AB332" s="235"/>
      <c r="AC332" s="236"/>
      <c r="AD332" s="236"/>
      <c r="AE332" s="236"/>
      <c r="AF332" s="236"/>
      <c r="AG332" s="236"/>
      <c r="AH332" s="236"/>
      <c r="AI332" s="236"/>
      <c r="AJ332" s="236"/>
      <c r="AK332" s="747"/>
      <c r="AL332" s="748"/>
      <c r="AM332" s="748"/>
      <c r="AN332" s="749"/>
      <c r="AO332" s="750"/>
      <c r="AP332" s="2"/>
      <c r="AQ332" s="170">
        <f t="shared" si="138"/>
        <v>4</v>
      </c>
    </row>
    <row r="333" spans="2:43" ht="12" customHeight="1" x14ac:dyDescent="0.15">
      <c r="B333" s="473"/>
      <c r="C333" s="768"/>
      <c r="D333" s="766"/>
      <c r="E333" s="766"/>
      <c r="F333" s="766"/>
      <c r="G333" s="766"/>
      <c r="H333" s="766"/>
      <c r="I333" s="766"/>
      <c r="J333" s="767"/>
      <c r="K333" s="234"/>
      <c r="L333" s="743"/>
      <c r="M333" s="744"/>
      <c r="N333" s="743"/>
      <c r="O333" s="744"/>
      <c r="P333" s="743"/>
      <c r="Q333" s="744"/>
      <c r="R333" s="745"/>
      <c r="S333" s="745"/>
      <c r="T333" s="745"/>
      <c r="U333" s="743"/>
      <c r="V333" s="744"/>
      <c r="W333" s="743"/>
      <c r="X333" s="746"/>
      <c r="Y333" s="235"/>
      <c r="Z333" s="235"/>
      <c r="AA333" s="235"/>
      <c r="AB333" s="235"/>
      <c r="AC333" s="236"/>
      <c r="AD333" s="236"/>
      <c r="AE333" s="236"/>
      <c r="AF333" s="236"/>
      <c r="AG333" s="236"/>
      <c r="AH333" s="236"/>
      <c r="AI333" s="236"/>
      <c r="AJ333" s="236"/>
      <c r="AK333" s="747"/>
      <c r="AL333" s="748"/>
      <c r="AM333" s="748"/>
      <c r="AN333" s="749"/>
      <c r="AO333" s="750"/>
      <c r="AP333" s="2"/>
      <c r="AQ333" s="170">
        <f t="shared" si="138"/>
        <v>4</v>
      </c>
    </row>
    <row r="334" spans="2:43" ht="12" customHeight="1" x14ac:dyDescent="0.15">
      <c r="B334" s="473"/>
      <c r="C334" s="768"/>
      <c r="D334" s="766"/>
      <c r="E334" s="766"/>
      <c r="F334" s="766"/>
      <c r="G334" s="766"/>
      <c r="H334" s="766"/>
      <c r="I334" s="766"/>
      <c r="J334" s="767"/>
      <c r="K334" s="234"/>
      <c r="L334" s="743"/>
      <c r="M334" s="744"/>
      <c r="N334" s="743"/>
      <c r="O334" s="744"/>
      <c r="P334" s="743"/>
      <c r="Q334" s="744"/>
      <c r="R334" s="745"/>
      <c r="S334" s="745"/>
      <c r="T334" s="745"/>
      <c r="U334" s="743"/>
      <c r="V334" s="744"/>
      <c r="W334" s="743"/>
      <c r="X334" s="746"/>
      <c r="Y334" s="235"/>
      <c r="Z334" s="235"/>
      <c r="AA334" s="235"/>
      <c r="AB334" s="235"/>
      <c r="AC334" s="236"/>
      <c r="AD334" s="236"/>
      <c r="AE334" s="236"/>
      <c r="AF334" s="236"/>
      <c r="AG334" s="236"/>
      <c r="AH334" s="236"/>
      <c r="AI334" s="236"/>
      <c r="AJ334" s="236"/>
      <c r="AK334" s="747"/>
      <c r="AL334" s="748"/>
      <c r="AM334" s="748"/>
      <c r="AN334" s="749"/>
      <c r="AO334" s="750"/>
      <c r="AP334" s="2"/>
      <c r="AQ334" s="170">
        <f t="shared" si="138"/>
        <v>4</v>
      </c>
    </row>
    <row r="335" spans="2:43" ht="12" customHeight="1" x14ac:dyDescent="0.15">
      <c r="B335" s="473"/>
      <c r="C335" s="768"/>
      <c r="D335" s="766"/>
      <c r="E335" s="766"/>
      <c r="F335" s="766"/>
      <c r="G335" s="766"/>
      <c r="H335" s="766"/>
      <c r="I335" s="766"/>
      <c r="J335" s="767"/>
      <c r="K335" s="234"/>
      <c r="L335" s="743"/>
      <c r="M335" s="744"/>
      <c r="N335" s="743"/>
      <c r="O335" s="744"/>
      <c r="P335" s="743"/>
      <c r="Q335" s="744"/>
      <c r="R335" s="745"/>
      <c r="S335" s="745"/>
      <c r="T335" s="745"/>
      <c r="U335" s="743"/>
      <c r="V335" s="744"/>
      <c r="W335" s="743"/>
      <c r="X335" s="746"/>
      <c r="Y335" s="235"/>
      <c r="Z335" s="235"/>
      <c r="AA335" s="235"/>
      <c r="AB335" s="235"/>
      <c r="AC335" s="236"/>
      <c r="AD335" s="236"/>
      <c r="AE335" s="236"/>
      <c r="AF335" s="236"/>
      <c r="AG335" s="236"/>
      <c r="AH335" s="236"/>
      <c r="AI335" s="236"/>
      <c r="AJ335" s="236"/>
      <c r="AK335" s="747"/>
      <c r="AL335" s="748"/>
      <c r="AM335" s="748"/>
      <c r="AN335" s="749"/>
      <c r="AO335" s="750"/>
      <c r="AP335" s="2"/>
      <c r="AQ335" s="170">
        <f t="shared" si="138"/>
        <v>4</v>
      </c>
    </row>
    <row r="336" spans="2:43" ht="12" customHeight="1" x14ac:dyDescent="0.15">
      <c r="B336" s="473"/>
      <c r="C336" s="768"/>
      <c r="D336" s="766"/>
      <c r="E336" s="766"/>
      <c r="F336" s="766"/>
      <c r="G336" s="766"/>
      <c r="H336" s="766"/>
      <c r="I336" s="766"/>
      <c r="J336" s="767"/>
      <c r="K336" s="234"/>
      <c r="L336" s="743"/>
      <c r="M336" s="744"/>
      <c r="N336" s="743"/>
      <c r="O336" s="744"/>
      <c r="P336" s="743"/>
      <c r="Q336" s="744"/>
      <c r="R336" s="745"/>
      <c r="S336" s="745"/>
      <c r="T336" s="745"/>
      <c r="U336" s="743"/>
      <c r="V336" s="744"/>
      <c r="W336" s="743"/>
      <c r="X336" s="746"/>
      <c r="Y336" s="235"/>
      <c r="Z336" s="235"/>
      <c r="AA336" s="235"/>
      <c r="AB336" s="235"/>
      <c r="AC336" s="236"/>
      <c r="AD336" s="236"/>
      <c r="AE336" s="236"/>
      <c r="AF336" s="236"/>
      <c r="AG336" s="236"/>
      <c r="AH336" s="236"/>
      <c r="AI336" s="236"/>
      <c r="AJ336" s="236"/>
      <c r="AK336" s="747"/>
      <c r="AL336" s="748"/>
      <c r="AM336" s="748"/>
      <c r="AN336" s="749"/>
      <c r="AO336" s="750"/>
      <c r="AP336" s="2"/>
      <c r="AQ336" s="170">
        <f t="shared" si="138"/>
        <v>4</v>
      </c>
    </row>
    <row r="337" spans="2:46" ht="12" customHeight="1" x14ac:dyDescent="0.15">
      <c r="B337" s="473"/>
      <c r="C337" s="768"/>
      <c r="D337" s="766"/>
      <c r="E337" s="766"/>
      <c r="F337" s="766"/>
      <c r="G337" s="766"/>
      <c r="H337" s="766"/>
      <c r="I337" s="766"/>
      <c r="J337" s="767"/>
      <c r="K337" s="234"/>
      <c r="L337" s="743"/>
      <c r="M337" s="744"/>
      <c r="N337" s="743"/>
      <c r="O337" s="744"/>
      <c r="P337" s="743"/>
      <c r="Q337" s="744"/>
      <c r="R337" s="745"/>
      <c r="S337" s="745"/>
      <c r="T337" s="745"/>
      <c r="U337" s="743"/>
      <c r="V337" s="744"/>
      <c r="W337" s="743"/>
      <c r="X337" s="746"/>
      <c r="Y337" s="235"/>
      <c r="Z337" s="235"/>
      <c r="AA337" s="235"/>
      <c r="AB337" s="235"/>
      <c r="AC337" s="236"/>
      <c r="AD337" s="236"/>
      <c r="AE337" s="236"/>
      <c r="AF337" s="236"/>
      <c r="AG337" s="236"/>
      <c r="AH337" s="236"/>
      <c r="AI337" s="236"/>
      <c r="AJ337" s="236"/>
      <c r="AK337" s="747"/>
      <c r="AL337" s="748"/>
      <c r="AM337" s="748"/>
      <c r="AN337" s="749"/>
      <c r="AO337" s="750"/>
      <c r="AP337" s="2"/>
      <c r="AQ337" s="170">
        <f t="shared" si="138"/>
        <v>4</v>
      </c>
    </row>
    <row r="338" spans="2:46" ht="12" customHeight="1" x14ac:dyDescent="0.15">
      <c r="B338" s="473"/>
      <c r="C338" s="768"/>
      <c r="D338" s="766"/>
      <c r="E338" s="766"/>
      <c r="F338" s="766"/>
      <c r="G338" s="766"/>
      <c r="H338" s="766"/>
      <c r="I338" s="766"/>
      <c r="J338" s="767"/>
      <c r="K338" s="234"/>
      <c r="L338" s="743"/>
      <c r="M338" s="744"/>
      <c r="N338" s="743"/>
      <c r="O338" s="744"/>
      <c r="P338" s="743"/>
      <c r="Q338" s="744"/>
      <c r="R338" s="745"/>
      <c r="S338" s="745"/>
      <c r="T338" s="745"/>
      <c r="U338" s="743"/>
      <c r="V338" s="744"/>
      <c r="W338" s="743"/>
      <c r="X338" s="746"/>
      <c r="Y338" s="235"/>
      <c r="Z338" s="235"/>
      <c r="AA338" s="235"/>
      <c r="AB338" s="235"/>
      <c r="AC338" s="236"/>
      <c r="AD338" s="236"/>
      <c r="AE338" s="236"/>
      <c r="AF338" s="236"/>
      <c r="AG338" s="236"/>
      <c r="AH338" s="236"/>
      <c r="AI338" s="236"/>
      <c r="AJ338" s="236"/>
      <c r="AK338" s="747"/>
      <c r="AL338" s="748"/>
      <c r="AM338" s="748"/>
      <c r="AN338" s="749"/>
      <c r="AO338" s="750"/>
      <c r="AP338" s="2"/>
      <c r="AQ338" s="170">
        <f t="shared" si="138"/>
        <v>4</v>
      </c>
    </row>
    <row r="339" spans="2:46" ht="12" customHeight="1" x14ac:dyDescent="0.15">
      <c r="B339" s="473"/>
      <c r="C339" s="768"/>
      <c r="D339" s="766"/>
      <c r="E339" s="766"/>
      <c r="F339" s="766"/>
      <c r="G339" s="766"/>
      <c r="H339" s="766"/>
      <c r="I339" s="766"/>
      <c r="J339" s="767"/>
      <c r="K339" s="234"/>
      <c r="L339" s="743"/>
      <c r="M339" s="744"/>
      <c r="N339" s="743"/>
      <c r="O339" s="744"/>
      <c r="P339" s="743"/>
      <c r="Q339" s="744"/>
      <c r="R339" s="745"/>
      <c r="S339" s="745"/>
      <c r="T339" s="745"/>
      <c r="U339" s="743"/>
      <c r="V339" s="744"/>
      <c r="W339" s="743"/>
      <c r="X339" s="746"/>
      <c r="Y339" s="235"/>
      <c r="Z339" s="235"/>
      <c r="AA339" s="235"/>
      <c r="AB339" s="235"/>
      <c r="AC339" s="236"/>
      <c r="AD339" s="236"/>
      <c r="AE339" s="236"/>
      <c r="AF339" s="236"/>
      <c r="AG339" s="236"/>
      <c r="AH339" s="236"/>
      <c r="AI339" s="236"/>
      <c r="AJ339" s="236"/>
      <c r="AK339" s="747"/>
      <c r="AL339" s="748"/>
      <c r="AM339" s="748"/>
      <c r="AN339" s="749"/>
      <c r="AO339" s="750"/>
      <c r="AP339" s="2"/>
      <c r="AQ339" s="170">
        <f t="shared" si="138"/>
        <v>4</v>
      </c>
    </row>
    <row r="340" spans="2:46" ht="12" customHeight="1" x14ac:dyDescent="0.15">
      <c r="B340" s="473"/>
      <c r="C340" s="768"/>
      <c r="D340" s="766"/>
      <c r="E340" s="766"/>
      <c r="F340" s="766"/>
      <c r="G340" s="766"/>
      <c r="H340" s="766"/>
      <c r="I340" s="766"/>
      <c r="J340" s="767"/>
      <c r="K340" s="234"/>
      <c r="L340" s="743"/>
      <c r="M340" s="744"/>
      <c r="N340" s="743"/>
      <c r="O340" s="744"/>
      <c r="P340" s="743"/>
      <c r="Q340" s="744"/>
      <c r="R340" s="745"/>
      <c r="S340" s="745"/>
      <c r="T340" s="745"/>
      <c r="U340" s="743"/>
      <c r="V340" s="744"/>
      <c r="W340" s="743"/>
      <c r="X340" s="746"/>
      <c r="Y340" s="235"/>
      <c r="Z340" s="235"/>
      <c r="AA340" s="235"/>
      <c r="AB340" s="235"/>
      <c r="AC340" s="236"/>
      <c r="AD340" s="236"/>
      <c r="AE340" s="236"/>
      <c r="AF340" s="236"/>
      <c r="AG340" s="236"/>
      <c r="AH340" s="236"/>
      <c r="AI340" s="236"/>
      <c r="AJ340" s="236"/>
      <c r="AK340" s="747"/>
      <c r="AL340" s="748"/>
      <c r="AM340" s="748"/>
      <c r="AN340" s="749"/>
      <c r="AO340" s="750"/>
      <c r="AP340" s="2"/>
      <c r="AQ340" s="170">
        <f t="shared" si="138"/>
        <v>4</v>
      </c>
    </row>
    <row r="341" spans="2:46" ht="12" customHeight="1" x14ac:dyDescent="0.15">
      <c r="B341" s="473"/>
      <c r="C341" s="768"/>
      <c r="D341" s="766"/>
      <c r="E341" s="766"/>
      <c r="F341" s="766"/>
      <c r="G341" s="766"/>
      <c r="H341" s="766"/>
      <c r="I341" s="766"/>
      <c r="J341" s="767"/>
      <c r="K341" s="234"/>
      <c r="L341" s="743"/>
      <c r="M341" s="744"/>
      <c r="N341" s="743"/>
      <c r="O341" s="744"/>
      <c r="P341" s="743"/>
      <c r="Q341" s="744"/>
      <c r="R341" s="745"/>
      <c r="S341" s="745"/>
      <c r="T341" s="745"/>
      <c r="U341" s="743"/>
      <c r="V341" s="744"/>
      <c r="W341" s="743"/>
      <c r="X341" s="746"/>
      <c r="Y341" s="235"/>
      <c r="Z341" s="235"/>
      <c r="AA341" s="235"/>
      <c r="AB341" s="235"/>
      <c r="AC341" s="236"/>
      <c r="AD341" s="236"/>
      <c r="AE341" s="236"/>
      <c r="AF341" s="236"/>
      <c r="AG341" s="236"/>
      <c r="AH341" s="236"/>
      <c r="AI341" s="236"/>
      <c r="AJ341" s="236"/>
      <c r="AK341" s="747"/>
      <c r="AL341" s="748"/>
      <c r="AM341" s="748"/>
      <c r="AN341" s="749"/>
      <c r="AO341" s="750"/>
      <c r="AP341" s="2"/>
      <c r="AQ341" s="170">
        <f t="shared" si="138"/>
        <v>4</v>
      </c>
    </row>
    <row r="342" spans="2:46" ht="12" customHeight="1" x14ac:dyDescent="0.15">
      <c r="B342" s="473"/>
      <c r="C342" s="768"/>
      <c r="D342" s="766"/>
      <c r="E342" s="766"/>
      <c r="F342" s="766"/>
      <c r="G342" s="766"/>
      <c r="H342" s="766"/>
      <c r="I342" s="766"/>
      <c r="J342" s="767"/>
      <c r="K342" s="234"/>
      <c r="L342" s="743"/>
      <c r="M342" s="744"/>
      <c r="N342" s="743"/>
      <c r="O342" s="744"/>
      <c r="P342" s="743"/>
      <c r="Q342" s="744"/>
      <c r="R342" s="745"/>
      <c r="S342" s="745"/>
      <c r="T342" s="745"/>
      <c r="U342" s="743"/>
      <c r="V342" s="744"/>
      <c r="W342" s="743"/>
      <c r="X342" s="746"/>
      <c r="Y342" s="235"/>
      <c r="Z342" s="235"/>
      <c r="AA342" s="235"/>
      <c r="AB342" s="235"/>
      <c r="AC342" s="236"/>
      <c r="AD342" s="236"/>
      <c r="AE342" s="236"/>
      <c r="AF342" s="236"/>
      <c r="AG342" s="236"/>
      <c r="AH342" s="236"/>
      <c r="AI342" s="236"/>
      <c r="AJ342" s="236"/>
      <c r="AK342" s="747"/>
      <c r="AL342" s="748"/>
      <c r="AM342" s="748"/>
      <c r="AN342" s="749"/>
      <c r="AO342" s="750"/>
      <c r="AP342" s="2"/>
      <c r="AQ342" s="170">
        <f t="shared" si="138"/>
        <v>4</v>
      </c>
    </row>
    <row r="343" spans="2:46" ht="12" customHeight="1" x14ac:dyDescent="0.15">
      <c r="B343" s="473"/>
      <c r="C343" s="768"/>
      <c r="D343" s="766"/>
      <c r="E343" s="766"/>
      <c r="F343" s="766"/>
      <c r="G343" s="766"/>
      <c r="H343" s="766"/>
      <c r="I343" s="766"/>
      <c r="J343" s="767"/>
      <c r="K343" s="724" t="s">
        <v>218</v>
      </c>
      <c r="L343" s="724" t="s">
        <v>217</v>
      </c>
      <c r="M343" s="724"/>
      <c r="N343" s="724"/>
      <c r="O343" s="724"/>
      <c r="P343" s="724"/>
      <c r="Q343" s="724"/>
      <c r="R343" s="724"/>
      <c r="S343" s="724"/>
      <c r="T343" s="724"/>
      <c r="U343" s="724"/>
      <c r="V343" s="724"/>
      <c r="W343" s="724"/>
      <c r="X343" s="724"/>
      <c r="Y343" s="751" t="s">
        <v>473</v>
      </c>
      <c r="Z343" s="752"/>
      <c r="AA343" s="752"/>
      <c r="AB343" s="753"/>
      <c r="AC343" s="180">
        <f t="shared" ref="AC343:AJ343" si="139">SUM(AC323:AC342)</f>
        <v>0</v>
      </c>
      <c r="AD343" s="180">
        <f t="shared" si="139"/>
        <v>0</v>
      </c>
      <c r="AE343" s="180">
        <f t="shared" si="139"/>
        <v>0</v>
      </c>
      <c r="AF343" s="180">
        <f t="shared" si="139"/>
        <v>0</v>
      </c>
      <c r="AG343" s="180">
        <f t="shared" si="139"/>
        <v>0</v>
      </c>
      <c r="AH343" s="180">
        <f t="shared" si="139"/>
        <v>0</v>
      </c>
      <c r="AI343" s="180">
        <f t="shared" si="139"/>
        <v>0</v>
      </c>
      <c r="AJ343" s="180">
        <f t="shared" si="139"/>
        <v>0</v>
      </c>
      <c r="AK343" s="751" t="s">
        <v>216</v>
      </c>
      <c r="AL343" s="752"/>
      <c r="AM343" s="752"/>
      <c r="AN343" s="597"/>
      <c r="AO343" s="598"/>
      <c r="AP343" s="2"/>
    </row>
    <row r="344" spans="2:46" ht="12" customHeight="1" x14ac:dyDescent="0.15">
      <c r="B344" s="473"/>
      <c r="C344" s="768"/>
      <c r="D344" s="766"/>
      <c r="E344" s="766"/>
      <c r="F344" s="766"/>
      <c r="G344" s="766"/>
      <c r="H344" s="766"/>
      <c r="I344" s="766"/>
      <c r="J344" s="767"/>
      <c r="K344" s="724"/>
      <c r="L344" s="724" t="s">
        <v>474</v>
      </c>
      <c r="M344" s="724"/>
      <c r="N344" s="724"/>
      <c r="O344" s="724" t="s">
        <v>215</v>
      </c>
      <c r="P344" s="724"/>
      <c r="Q344" s="724"/>
      <c r="R344" s="724"/>
      <c r="S344" s="724"/>
      <c r="T344" s="724"/>
      <c r="U344" s="724"/>
      <c r="V344" s="724"/>
      <c r="W344" s="724"/>
      <c r="X344" s="724"/>
      <c r="Y344" s="179">
        <f>COUNTIF(Y323:Y342,"〇")</f>
        <v>0</v>
      </c>
      <c r="Z344" s="179">
        <f>COUNTIF(Z323:Z342,"〇")</f>
        <v>0</v>
      </c>
      <c r="AA344" s="179">
        <f>COUNTIF(AA323:AA342,"〇")</f>
        <v>0</v>
      </c>
      <c r="AB344" s="179">
        <f>COUNTIF(AB323:AB342,"〇")</f>
        <v>0</v>
      </c>
      <c r="AC344" s="179">
        <f t="shared" ref="AC344:AJ344" si="140">COUNT(AC323:AC342)</f>
        <v>0</v>
      </c>
      <c r="AD344" s="179">
        <f t="shared" si="140"/>
        <v>0</v>
      </c>
      <c r="AE344" s="179">
        <f t="shared" si="140"/>
        <v>0</v>
      </c>
      <c r="AF344" s="179">
        <f t="shared" si="140"/>
        <v>0</v>
      </c>
      <c r="AG344" s="179">
        <f t="shared" si="140"/>
        <v>0</v>
      </c>
      <c r="AH344" s="179">
        <f t="shared" si="140"/>
        <v>0</v>
      </c>
      <c r="AI344" s="179">
        <f t="shared" si="140"/>
        <v>0</v>
      </c>
      <c r="AJ344" s="179">
        <f t="shared" si="140"/>
        <v>0</v>
      </c>
      <c r="AK344" s="754"/>
      <c r="AL344" s="755"/>
      <c r="AM344" s="755"/>
      <c r="AN344" s="755"/>
      <c r="AO344" s="756"/>
      <c r="AP344" s="2"/>
    </row>
    <row r="345" spans="2:46" ht="12" customHeight="1" x14ac:dyDescent="0.15">
      <c r="B345" s="473"/>
      <c r="C345" s="768"/>
      <c r="D345" s="766"/>
      <c r="E345" s="766"/>
      <c r="F345" s="766"/>
      <c r="G345" s="766"/>
      <c r="H345" s="766"/>
      <c r="I345" s="766"/>
      <c r="J345" s="767"/>
      <c r="K345" s="724"/>
      <c r="L345" s="724"/>
      <c r="M345" s="724"/>
      <c r="N345" s="724"/>
      <c r="O345" s="724" t="s">
        <v>475</v>
      </c>
      <c r="P345" s="724"/>
      <c r="Q345" s="724"/>
      <c r="R345" s="724"/>
      <c r="S345" s="724"/>
      <c r="T345" s="724"/>
      <c r="U345" s="724"/>
      <c r="V345" s="724"/>
      <c r="W345" s="724"/>
      <c r="X345" s="724"/>
      <c r="Y345" s="737" t="str">
        <f>IF(Y344&gt;0,"Ⅳ",IF(Z344&gt;0,"Ⅲ",IF(AA344&gt;0,"Ⅱa",IF(AB344&gt;0,"Ⅱb","Ⅰ"))))</f>
        <v>Ⅰ</v>
      </c>
      <c r="Z345" s="741"/>
      <c r="AA345" s="741"/>
      <c r="AB345" s="738"/>
      <c r="AC345" s="737" t="str">
        <f>IF(AC344&gt;0,"Ⅳ",IF(AD344&gt;0,"Ⅲ",IF(AE344&gt;0,"Ⅱa",IF(AF344&gt;0,"Ⅱb","Ⅰ"))))</f>
        <v>Ⅰ</v>
      </c>
      <c r="AD345" s="741"/>
      <c r="AE345" s="741"/>
      <c r="AF345" s="738"/>
      <c r="AG345" s="737" t="str">
        <f>IF(AG344&gt;0,"Ⅳ",IF(AH344&gt;0,"Ⅲ",IF(AI344&gt;0,"Ⅱa",IF(AJ344&gt;0,"Ⅱb","Ⅰ"))))</f>
        <v>Ⅰ</v>
      </c>
      <c r="AH345" s="741"/>
      <c r="AI345" s="741"/>
      <c r="AJ345" s="738"/>
      <c r="AK345" s="757"/>
      <c r="AL345" s="758"/>
      <c r="AM345" s="758"/>
      <c r="AN345" s="758"/>
      <c r="AO345" s="759"/>
      <c r="AP345" s="2"/>
      <c r="AQ345" s="52" t="s">
        <v>314</v>
      </c>
      <c r="AR345" s="52" t="s">
        <v>315</v>
      </c>
      <c r="AS345" s="455" t="s">
        <v>318</v>
      </c>
      <c r="AT345" s="600"/>
    </row>
    <row r="346" spans="2:46" ht="12" customHeight="1" x14ac:dyDescent="0.15">
      <c r="B346" s="473"/>
      <c r="C346" s="768"/>
      <c r="D346" s="766"/>
      <c r="E346" s="766"/>
      <c r="F346" s="766"/>
      <c r="G346" s="766"/>
      <c r="H346" s="766"/>
      <c r="I346" s="766"/>
      <c r="J346" s="767"/>
      <c r="K346" s="724"/>
      <c r="L346" s="724" t="s">
        <v>476</v>
      </c>
      <c r="M346" s="724"/>
      <c r="N346" s="724"/>
      <c r="O346" s="724" t="s">
        <v>214</v>
      </c>
      <c r="P346" s="724"/>
      <c r="Q346" s="724"/>
      <c r="R346" s="724"/>
      <c r="S346" s="724"/>
      <c r="T346" s="724"/>
      <c r="U346" s="724"/>
      <c r="V346" s="724"/>
      <c r="W346" s="724"/>
      <c r="X346" s="724"/>
      <c r="Y346" s="80" t="s">
        <v>32</v>
      </c>
      <c r="Z346" s="80" t="s">
        <v>33</v>
      </c>
      <c r="AA346" s="734" t="s">
        <v>34</v>
      </c>
      <c r="AB346" s="734"/>
      <c r="AC346" s="80" t="s">
        <v>32</v>
      </c>
      <c r="AD346" s="80" t="s">
        <v>33</v>
      </c>
      <c r="AE346" s="734" t="s">
        <v>34</v>
      </c>
      <c r="AF346" s="734"/>
      <c r="AG346" s="80" t="s">
        <v>32</v>
      </c>
      <c r="AH346" s="80" t="s">
        <v>33</v>
      </c>
      <c r="AI346" s="734" t="s">
        <v>34</v>
      </c>
      <c r="AJ346" s="734"/>
      <c r="AK346" s="757"/>
      <c r="AL346" s="758"/>
      <c r="AM346" s="758"/>
      <c r="AN346" s="758"/>
      <c r="AO346" s="759"/>
      <c r="AP346" s="2"/>
      <c r="AQ346" s="735">
        <f>+Y344+Z344</f>
        <v>0</v>
      </c>
      <c r="AR346" s="736"/>
      <c r="AS346" s="735">
        <f>+AA344+AB344</f>
        <v>0</v>
      </c>
      <c r="AT346" s="736"/>
    </row>
    <row r="347" spans="2:46" ht="12" customHeight="1" x14ac:dyDescent="0.15">
      <c r="B347" s="473"/>
      <c r="C347" s="768"/>
      <c r="D347" s="766"/>
      <c r="E347" s="766"/>
      <c r="F347" s="766"/>
      <c r="G347" s="766"/>
      <c r="H347" s="766"/>
      <c r="I347" s="766"/>
      <c r="J347" s="767"/>
      <c r="K347" s="724"/>
      <c r="L347" s="724"/>
      <c r="M347" s="724"/>
      <c r="N347" s="724"/>
      <c r="O347" s="724" t="s">
        <v>480</v>
      </c>
      <c r="P347" s="724"/>
      <c r="Q347" s="724"/>
      <c r="R347" s="724"/>
      <c r="S347" s="724"/>
      <c r="T347" s="724"/>
      <c r="U347" s="724"/>
      <c r="V347" s="724"/>
      <c r="W347" s="724"/>
      <c r="X347" s="724"/>
      <c r="Y347" s="179">
        <f>Y344</f>
        <v>0</v>
      </c>
      <c r="Z347" s="179">
        <f>Z344</f>
        <v>0</v>
      </c>
      <c r="AA347" s="737">
        <f>AA344+AB344</f>
        <v>0</v>
      </c>
      <c r="AB347" s="738"/>
      <c r="AC347" s="179">
        <f>+AC344</f>
        <v>0</v>
      </c>
      <c r="AD347" s="179">
        <f>AD344</f>
        <v>0</v>
      </c>
      <c r="AE347" s="737">
        <f>AE344+AF344</f>
        <v>0</v>
      </c>
      <c r="AF347" s="738"/>
      <c r="AG347" s="179">
        <f>AG344</f>
        <v>0</v>
      </c>
      <c r="AH347" s="179">
        <f>AH344</f>
        <v>0</v>
      </c>
      <c r="AI347" s="737">
        <f>AI344+AJ344</f>
        <v>0</v>
      </c>
      <c r="AJ347" s="738"/>
      <c r="AK347" s="757"/>
      <c r="AL347" s="758"/>
      <c r="AM347" s="758"/>
      <c r="AN347" s="758"/>
      <c r="AO347" s="759"/>
      <c r="AP347" s="2"/>
      <c r="AQ347" s="135">
        <f>+Y344+AC347+AG347</f>
        <v>0</v>
      </c>
      <c r="AR347" s="135">
        <f>+Z344+AD347+AH347</f>
        <v>0</v>
      </c>
      <c r="AS347" s="739">
        <f>+AS346+AE347+AI347</f>
        <v>0</v>
      </c>
      <c r="AT347" s="740"/>
    </row>
    <row r="348" spans="2:46" ht="12" customHeight="1" x14ac:dyDescent="0.15">
      <c r="B348" s="473"/>
      <c r="C348" s="768"/>
      <c r="D348" s="766"/>
      <c r="E348" s="766"/>
      <c r="F348" s="766"/>
      <c r="G348" s="766"/>
      <c r="H348" s="766"/>
      <c r="I348" s="766"/>
      <c r="J348" s="767"/>
      <c r="K348" s="724"/>
      <c r="L348" s="724"/>
      <c r="M348" s="724"/>
      <c r="N348" s="724"/>
      <c r="O348" s="724" t="s">
        <v>481</v>
      </c>
      <c r="P348" s="724"/>
      <c r="Q348" s="724"/>
      <c r="R348" s="724"/>
      <c r="S348" s="724"/>
      <c r="T348" s="724"/>
      <c r="U348" s="724"/>
      <c r="V348" s="724"/>
      <c r="W348" s="724"/>
      <c r="X348" s="724"/>
      <c r="Y348" s="737" t="str">
        <f>IF(Y347&gt;=1,"Ⅳ",IF(Z347&gt;=1,"Ⅲ",IF(AA347&gt;=1,"Ⅱ","Ⅰ")))</f>
        <v>Ⅰ</v>
      </c>
      <c r="Z348" s="741"/>
      <c r="AA348" s="741"/>
      <c r="AB348" s="738"/>
      <c r="AC348" s="737" t="str">
        <f>IF(AC347&gt;=1,"Ⅳ",IF(AD347&gt;=1,"Ⅲ",IF(AE347&gt;=1,"Ⅱ","Ⅰ")))</f>
        <v>Ⅰ</v>
      </c>
      <c r="AD348" s="741"/>
      <c r="AE348" s="741"/>
      <c r="AF348" s="738"/>
      <c r="AG348" s="737" t="str">
        <f>IF(AG347&gt;=1,"Ⅳ",IF(AH347&gt;=1,"Ⅲ",IF(AI347&gt;=1,"Ⅱ","Ⅰ")))</f>
        <v>Ⅰ</v>
      </c>
      <c r="AH348" s="741"/>
      <c r="AI348" s="741"/>
      <c r="AJ348" s="738"/>
      <c r="AK348" s="757"/>
      <c r="AL348" s="758"/>
      <c r="AM348" s="758"/>
      <c r="AN348" s="758"/>
      <c r="AO348" s="759"/>
      <c r="AP348" s="2"/>
      <c r="AQ348" s="742" t="str">
        <f>IF(AQ347&gt;0,"Ⅳ",IF(AR347&gt;0,"Ⅲ",IF(AS347&gt;0,"Ⅱ","Ⅰ")))</f>
        <v>Ⅰ</v>
      </c>
      <c r="AR348" s="742"/>
      <c r="AS348" s="742"/>
      <c r="AT348" s="742"/>
    </row>
    <row r="349" spans="2:46" ht="12" customHeight="1" x14ac:dyDescent="0.15">
      <c r="B349" s="473"/>
      <c r="C349" s="768"/>
      <c r="D349" s="766"/>
      <c r="E349" s="766"/>
      <c r="F349" s="766"/>
      <c r="G349" s="766"/>
      <c r="H349" s="766"/>
      <c r="I349" s="766"/>
      <c r="J349" s="767"/>
      <c r="K349" s="724"/>
      <c r="L349" s="724"/>
      <c r="M349" s="724"/>
      <c r="N349" s="724"/>
      <c r="O349" s="724" t="s">
        <v>482</v>
      </c>
      <c r="P349" s="724"/>
      <c r="Q349" s="724"/>
      <c r="R349" s="724"/>
      <c r="S349" s="724"/>
      <c r="T349" s="724"/>
      <c r="U349" s="724"/>
      <c r="V349" s="724"/>
      <c r="W349" s="724"/>
      <c r="X349" s="724"/>
      <c r="Y349" s="737" t="str">
        <f>IF(COUNTIF(Y348:AJ348,"Ⅳ")&gt;0,"Ⅳ",IF(COUNTIF(Y348:AJ348,"Ⅲ")&gt;0,"Ⅲ",IF(COUNTIF(Y348:AJ348,"Ⅱ")&gt;0,"Ⅱ","Ⅰ")))</f>
        <v>Ⅰ</v>
      </c>
      <c r="Z349" s="741"/>
      <c r="AA349" s="741"/>
      <c r="AB349" s="741"/>
      <c r="AC349" s="741"/>
      <c r="AD349" s="741"/>
      <c r="AE349" s="741"/>
      <c r="AF349" s="741"/>
      <c r="AG349" s="741"/>
      <c r="AH349" s="741"/>
      <c r="AI349" s="741"/>
      <c r="AJ349" s="738"/>
      <c r="AK349" s="760"/>
      <c r="AL349" s="761"/>
      <c r="AM349" s="761"/>
      <c r="AN349" s="761"/>
      <c r="AO349" s="762"/>
      <c r="AP349" s="2"/>
    </row>
    <row r="350" spans="2:46" ht="14.25" customHeight="1" x14ac:dyDescent="0.15">
      <c r="B350" s="473"/>
      <c r="C350" s="768"/>
      <c r="D350" s="766"/>
      <c r="E350" s="766"/>
      <c r="F350" s="766"/>
      <c r="G350" s="766"/>
      <c r="H350" s="766"/>
      <c r="I350" s="766"/>
      <c r="J350" s="767"/>
      <c r="K350" s="724" t="s">
        <v>170</v>
      </c>
      <c r="L350" s="725"/>
      <c r="M350" s="725"/>
      <c r="N350" s="725"/>
      <c r="O350" s="725"/>
      <c r="P350" s="725"/>
      <c r="Q350" s="725"/>
      <c r="R350" s="725"/>
      <c r="S350" s="725"/>
      <c r="T350" s="725"/>
      <c r="U350" s="725"/>
      <c r="V350" s="725"/>
      <c r="W350" s="725"/>
      <c r="X350" s="725"/>
      <c r="Y350" s="725"/>
      <c r="Z350" s="725"/>
      <c r="AA350" s="725"/>
      <c r="AB350" s="725"/>
      <c r="AC350" s="725"/>
      <c r="AD350" s="725"/>
      <c r="AE350" s="725"/>
      <c r="AF350" s="725"/>
      <c r="AG350" s="725"/>
      <c r="AH350" s="725"/>
      <c r="AI350" s="725"/>
      <c r="AJ350" s="725"/>
      <c r="AK350" s="725"/>
      <c r="AL350" s="725"/>
      <c r="AM350" s="725"/>
      <c r="AN350" s="725"/>
      <c r="AO350" s="725"/>
      <c r="AP350" s="2"/>
    </row>
    <row r="351" spans="2:46" ht="14.25" customHeight="1" x14ac:dyDescent="0.15">
      <c r="B351" s="473"/>
      <c r="C351" s="768"/>
      <c r="D351" s="766"/>
      <c r="E351" s="766"/>
      <c r="F351" s="766"/>
      <c r="G351" s="766"/>
      <c r="H351" s="766"/>
      <c r="I351" s="766"/>
      <c r="J351" s="767"/>
      <c r="K351" s="724"/>
      <c r="L351" s="725"/>
      <c r="M351" s="725"/>
      <c r="N351" s="725"/>
      <c r="O351" s="725"/>
      <c r="P351" s="725"/>
      <c r="Q351" s="725"/>
      <c r="R351" s="725"/>
      <c r="S351" s="725"/>
      <c r="T351" s="725"/>
      <c r="U351" s="725"/>
      <c r="V351" s="725"/>
      <c r="W351" s="725"/>
      <c r="X351" s="725"/>
      <c r="Y351" s="725"/>
      <c r="Z351" s="725"/>
      <c r="AA351" s="725"/>
      <c r="AB351" s="725"/>
      <c r="AC351" s="725"/>
      <c r="AD351" s="725"/>
      <c r="AE351" s="725"/>
      <c r="AF351" s="725"/>
      <c r="AG351" s="725"/>
      <c r="AH351" s="725"/>
      <c r="AI351" s="725"/>
      <c r="AJ351" s="725"/>
      <c r="AK351" s="725"/>
      <c r="AL351" s="725"/>
      <c r="AM351" s="725"/>
      <c r="AN351" s="725"/>
      <c r="AO351" s="725"/>
      <c r="AP351" s="2"/>
    </row>
    <row r="352" spans="2:46" ht="12" customHeight="1" x14ac:dyDescent="0.15">
      <c r="B352" s="473"/>
      <c r="C352" s="768"/>
      <c r="D352" s="766"/>
      <c r="E352" s="766"/>
      <c r="F352" s="766"/>
      <c r="G352" s="766"/>
      <c r="H352" s="766"/>
      <c r="I352" s="766"/>
      <c r="J352" s="767"/>
      <c r="K352" s="726" t="s">
        <v>483</v>
      </c>
      <c r="L352" s="726"/>
      <c r="M352" s="726"/>
      <c r="N352" s="726"/>
      <c r="O352" s="726"/>
      <c r="P352" s="726"/>
      <c r="Q352" s="726"/>
      <c r="R352" s="726"/>
      <c r="S352" s="726"/>
      <c r="T352" s="726"/>
      <c r="U352" s="726"/>
      <c r="V352" s="726"/>
      <c r="W352" s="726"/>
      <c r="X352" s="726"/>
      <c r="Y352" s="726"/>
      <c r="Z352" s="726"/>
      <c r="AA352" s="726"/>
      <c r="AB352" s="726"/>
      <c r="AC352" s="726"/>
      <c r="AD352" s="726"/>
      <c r="AE352" s="726"/>
      <c r="AF352" s="726"/>
      <c r="AG352" s="726"/>
      <c r="AH352" s="726"/>
      <c r="AI352" s="726"/>
      <c r="AJ352" s="726"/>
      <c r="AK352" s="726"/>
      <c r="AL352" s="726"/>
      <c r="AM352" s="726"/>
      <c r="AN352" s="726"/>
      <c r="AO352" s="726"/>
      <c r="AP352" s="2"/>
    </row>
    <row r="353" spans="2:86" ht="12" customHeight="1" x14ac:dyDescent="0.15">
      <c r="B353" s="473"/>
      <c r="C353" s="768"/>
      <c r="D353" s="766"/>
      <c r="E353" s="766"/>
      <c r="F353" s="766"/>
      <c r="G353" s="766"/>
      <c r="H353" s="766"/>
      <c r="I353" s="766"/>
      <c r="J353" s="767"/>
      <c r="K353" s="727" t="s">
        <v>533</v>
      </c>
      <c r="L353" s="727"/>
      <c r="M353" s="727"/>
      <c r="N353" s="727"/>
      <c r="O353" s="727"/>
      <c r="P353" s="727"/>
      <c r="Q353" s="727"/>
      <c r="R353" s="727"/>
      <c r="S353" s="727"/>
      <c r="T353" s="727"/>
      <c r="U353" s="727"/>
      <c r="V353" s="727"/>
      <c r="W353" s="727"/>
      <c r="X353" s="727"/>
      <c r="Y353" s="727"/>
      <c r="Z353" s="727"/>
      <c r="AA353" s="727"/>
      <c r="AB353" s="727"/>
      <c r="AC353" s="727"/>
      <c r="AD353" s="727"/>
      <c r="AE353" s="727"/>
      <c r="AF353" s="727"/>
      <c r="AG353" s="727"/>
      <c r="AH353" s="727"/>
      <c r="AI353" s="727"/>
      <c r="AJ353" s="727"/>
      <c r="AK353" s="727"/>
      <c r="AL353" s="727"/>
      <c r="AM353" s="727"/>
      <c r="AN353" s="727"/>
      <c r="AO353" s="727"/>
      <c r="AP353" s="2"/>
    </row>
    <row r="354" spans="2:86" ht="12" customHeight="1" x14ac:dyDescent="0.15">
      <c r="B354" s="473"/>
      <c r="C354" s="768"/>
      <c r="D354" s="766"/>
      <c r="E354" s="766"/>
      <c r="F354" s="766"/>
      <c r="G354" s="766"/>
      <c r="H354" s="766"/>
      <c r="I354" s="766"/>
      <c r="J354" s="767"/>
      <c r="K354" s="157" t="s">
        <v>484</v>
      </c>
      <c r="L354" s="158"/>
      <c r="M354" s="158"/>
      <c r="N354" s="158"/>
      <c r="O354" s="158"/>
      <c r="P354" s="158"/>
      <c r="Q354" s="158"/>
      <c r="R354" s="158"/>
      <c r="S354" s="158"/>
      <c r="T354" s="158"/>
      <c r="U354" s="158"/>
      <c r="V354" s="158"/>
      <c r="W354" s="158"/>
      <c r="X354" s="158"/>
      <c r="Y354" s="158"/>
      <c r="Z354" s="158"/>
      <c r="AA354" s="158"/>
      <c r="AB354" s="158"/>
      <c r="AC354" s="158"/>
      <c r="AD354" s="158"/>
      <c r="AE354" s="158"/>
      <c r="AF354" s="158"/>
      <c r="AG354" s="158"/>
      <c r="AH354" s="158"/>
      <c r="AI354" s="158"/>
      <c r="AJ354" s="158"/>
      <c r="AK354" s="158"/>
      <c r="AL354" s="158"/>
      <c r="AM354" s="158"/>
      <c r="AN354" s="158"/>
      <c r="AO354" s="159"/>
      <c r="AP354" s="2"/>
    </row>
    <row r="355" spans="2:86" ht="12" customHeight="1" x14ac:dyDescent="0.15">
      <c r="B355" s="473"/>
      <c r="C355" s="768"/>
      <c r="D355" s="766"/>
      <c r="E355" s="766"/>
      <c r="F355" s="766"/>
      <c r="G355" s="766"/>
      <c r="H355" s="766"/>
      <c r="I355" s="766"/>
      <c r="J355" s="767"/>
      <c r="K355" s="157" t="s">
        <v>485</v>
      </c>
      <c r="L355" s="158"/>
      <c r="M355" s="158"/>
      <c r="N355" s="158"/>
      <c r="O355" s="158"/>
      <c r="P355" s="158"/>
      <c r="Q355" s="158"/>
      <c r="R355" s="158"/>
      <c r="S355" s="158"/>
      <c r="T355" s="158"/>
      <c r="U355" s="158"/>
      <c r="V355" s="158"/>
      <c r="W355" s="158"/>
      <c r="X355" s="158"/>
      <c r="Y355" s="158"/>
      <c r="Z355" s="158"/>
      <c r="AA355" s="158"/>
      <c r="AB355" s="158"/>
      <c r="AC355" s="158"/>
      <c r="AD355" s="158"/>
      <c r="AE355" s="158"/>
      <c r="AF355" s="158"/>
      <c r="AG355" s="158"/>
      <c r="AH355" s="158"/>
      <c r="AI355" s="158"/>
      <c r="AJ355" s="158"/>
      <c r="AK355" s="158"/>
      <c r="AL355" s="158"/>
      <c r="AM355" s="158"/>
      <c r="AN355" s="158"/>
      <c r="AO355" s="159"/>
      <c r="AP355" s="2"/>
    </row>
    <row r="356" spans="2:86" ht="12" customHeight="1" x14ac:dyDescent="0.15">
      <c r="B356" s="473"/>
      <c r="C356" s="768"/>
      <c r="D356" s="766"/>
      <c r="E356" s="766"/>
      <c r="F356" s="766"/>
      <c r="G356" s="766"/>
      <c r="H356" s="766"/>
      <c r="I356" s="766"/>
      <c r="J356" s="767"/>
      <c r="K356" s="728" t="s">
        <v>486</v>
      </c>
      <c r="L356" s="729"/>
      <c r="M356" s="729"/>
      <c r="N356" s="729"/>
      <c r="O356" s="729"/>
      <c r="P356" s="729"/>
      <c r="Q356" s="729"/>
      <c r="R356" s="729"/>
      <c r="S356" s="729"/>
      <c r="T356" s="729"/>
      <c r="U356" s="729"/>
      <c r="V356" s="729"/>
      <c r="W356" s="729"/>
      <c r="X356" s="729"/>
      <c r="Y356" s="729"/>
      <c r="Z356" s="729"/>
      <c r="AA356" s="729"/>
      <c r="AB356" s="729"/>
      <c r="AC356" s="729"/>
      <c r="AD356" s="729"/>
      <c r="AE356" s="729"/>
      <c r="AF356" s="729"/>
      <c r="AG356" s="729"/>
      <c r="AH356" s="729"/>
      <c r="AI356" s="729"/>
      <c r="AJ356" s="729"/>
      <c r="AK356" s="729"/>
      <c r="AL356" s="729"/>
      <c r="AM356" s="729"/>
      <c r="AN356" s="729"/>
      <c r="AO356" s="730"/>
      <c r="AP356" s="2"/>
    </row>
    <row r="357" spans="2:86" ht="12" customHeight="1" x14ac:dyDescent="0.15">
      <c r="B357" s="436"/>
      <c r="C357" s="769"/>
      <c r="D357" s="770"/>
      <c r="E357" s="770"/>
      <c r="F357" s="770"/>
      <c r="G357" s="770"/>
      <c r="H357" s="770"/>
      <c r="I357" s="770"/>
      <c r="J357" s="771"/>
      <c r="K357" s="731"/>
      <c r="L357" s="732"/>
      <c r="M357" s="732"/>
      <c r="N357" s="732"/>
      <c r="O357" s="732"/>
      <c r="P357" s="732"/>
      <c r="Q357" s="732"/>
      <c r="R357" s="732"/>
      <c r="S357" s="732"/>
      <c r="T357" s="732"/>
      <c r="U357" s="732"/>
      <c r="V357" s="732"/>
      <c r="W357" s="732"/>
      <c r="X357" s="732"/>
      <c r="Y357" s="732"/>
      <c r="Z357" s="732"/>
      <c r="AA357" s="732"/>
      <c r="AB357" s="732"/>
      <c r="AC357" s="732"/>
      <c r="AD357" s="732"/>
      <c r="AE357" s="732"/>
      <c r="AF357" s="732"/>
      <c r="AG357" s="732"/>
      <c r="AH357" s="732"/>
      <c r="AI357" s="732"/>
      <c r="AJ357" s="732"/>
      <c r="AK357" s="732"/>
      <c r="AL357" s="732"/>
      <c r="AM357" s="732"/>
      <c r="AN357" s="732"/>
      <c r="AO357" s="733"/>
      <c r="AP357" s="2"/>
    </row>
    <row r="358" spans="2:86" s="6" customFormat="1" ht="12" customHeight="1" x14ac:dyDescent="0.15">
      <c r="B358" s="2" t="s">
        <v>537</v>
      </c>
      <c r="AQ358" s="134"/>
      <c r="AR358" s="134"/>
      <c r="AS358" s="134"/>
      <c r="AT358" s="134"/>
      <c r="AU358" s="134"/>
      <c r="AV358" s="134"/>
      <c r="AW358" s="134"/>
      <c r="AX358" s="134"/>
      <c r="AY358" s="134"/>
      <c r="AZ358" s="134"/>
      <c r="BA358" s="134"/>
      <c r="BB358" s="134"/>
      <c r="BC358" s="134"/>
      <c r="BD358" s="134"/>
      <c r="BE358" s="134"/>
      <c r="BF358" s="134"/>
      <c r="BG358" s="134"/>
      <c r="BH358" s="134"/>
      <c r="BI358" s="134"/>
      <c r="BJ358" s="134"/>
      <c r="BK358" s="134"/>
      <c r="BL358" s="134"/>
      <c r="BM358" s="134"/>
      <c r="BN358" s="134"/>
      <c r="BO358" s="134"/>
      <c r="BP358" s="134"/>
      <c r="BQ358" s="134"/>
      <c r="BR358" s="134"/>
      <c r="BS358" s="134"/>
      <c r="BT358" s="134"/>
      <c r="BU358" s="134"/>
      <c r="BV358" s="134"/>
      <c r="BW358" s="134"/>
      <c r="BX358" s="134"/>
      <c r="BY358" s="134"/>
      <c r="BZ358" s="134"/>
      <c r="CA358" s="134"/>
      <c r="CB358" s="134"/>
      <c r="CC358" s="134"/>
      <c r="CD358" s="134"/>
      <c r="CE358" s="134"/>
      <c r="CF358" s="134"/>
      <c r="CG358" s="134"/>
      <c r="CH358" s="134"/>
    </row>
    <row r="359" spans="2:86" ht="12" customHeight="1" x14ac:dyDescent="0.15">
      <c r="B359" s="2" t="s">
        <v>534</v>
      </c>
    </row>
    <row r="360" spans="2:86" ht="12" customHeight="1" x14ac:dyDescent="0.15">
      <c r="B360" s="2" t="s">
        <v>535</v>
      </c>
    </row>
    <row r="361" spans="2:86" ht="12" customHeight="1" x14ac:dyDescent="0.15">
      <c r="B361" s="2" t="s">
        <v>487</v>
      </c>
    </row>
    <row r="362" spans="2:86" ht="12" customHeight="1" x14ac:dyDescent="0.15">
      <c r="B362" s="2" t="s">
        <v>536</v>
      </c>
    </row>
    <row r="363" spans="2:86" ht="12" customHeight="1" x14ac:dyDescent="0.15">
      <c r="B363" s="2" t="s">
        <v>488</v>
      </c>
    </row>
    <row r="364" spans="2:86" ht="12.75" thickBot="1" x14ac:dyDescent="0.2">
      <c r="B364" s="2" t="s">
        <v>549</v>
      </c>
    </row>
    <row r="365" spans="2:86" x14ac:dyDescent="0.15">
      <c r="AU365" s="808" t="s">
        <v>561</v>
      </c>
      <c r="AV365" s="809" t="s">
        <v>301</v>
      </c>
      <c r="AW365" s="811" t="s">
        <v>302</v>
      </c>
      <c r="AX365" s="795" t="s">
        <v>308</v>
      </c>
      <c r="AY365" s="796"/>
      <c r="AZ365" s="796"/>
      <c r="BA365" s="796"/>
      <c r="BB365" s="796"/>
      <c r="BC365" s="796"/>
      <c r="BD365" s="796"/>
      <c r="BE365" s="796"/>
      <c r="BF365" s="796"/>
      <c r="BG365" s="796"/>
      <c r="BH365" s="796"/>
      <c r="BI365" s="796"/>
      <c r="BJ365" s="796"/>
      <c r="BK365" s="796"/>
      <c r="BL365" s="796"/>
      <c r="BM365" s="796"/>
      <c r="BN365" s="796"/>
      <c r="BO365" s="796"/>
      <c r="BP365" s="796"/>
      <c r="BQ365" s="796"/>
      <c r="BR365" s="797"/>
      <c r="BS365" s="466" t="s">
        <v>303</v>
      </c>
      <c r="BT365" s="798"/>
      <c r="BU365" s="798"/>
      <c r="BV365" s="798"/>
      <c r="BW365" s="799" t="s">
        <v>309</v>
      </c>
      <c r="BX365" s="800"/>
      <c r="BY365" s="800"/>
      <c r="BZ365" s="800"/>
      <c r="CA365" s="800"/>
      <c r="CB365" s="800"/>
      <c r="CC365" s="800"/>
      <c r="CD365" s="800"/>
      <c r="CE365" s="800"/>
      <c r="CF365" s="800"/>
      <c r="CG365" s="800"/>
      <c r="CH365" s="801"/>
    </row>
    <row r="366" spans="2:86" ht="8.25" customHeight="1" x14ac:dyDescent="0.15">
      <c r="AU366" s="808"/>
      <c r="AV366" s="810"/>
      <c r="AW366" s="812"/>
      <c r="AX366" s="802" t="s">
        <v>310</v>
      </c>
      <c r="AY366" s="280"/>
      <c r="AZ366" s="280"/>
      <c r="BA366" s="280"/>
      <c r="BB366" s="280"/>
      <c r="BC366" s="280"/>
      <c r="BD366" s="280"/>
      <c r="BE366" s="280"/>
      <c r="BF366" s="280"/>
      <c r="BG366" s="280"/>
      <c r="BH366" s="280"/>
      <c r="BI366" s="280"/>
      <c r="BJ366" s="280" t="s">
        <v>311</v>
      </c>
      <c r="BK366" s="280"/>
      <c r="BL366" s="280"/>
      <c r="BM366" s="280"/>
      <c r="BN366" s="280"/>
      <c r="BO366" s="280"/>
      <c r="BP366" s="280"/>
      <c r="BQ366" s="280"/>
      <c r="BR366" s="803"/>
      <c r="BS366" s="798"/>
      <c r="BT366" s="798"/>
      <c r="BU366" s="798"/>
      <c r="BV366" s="798"/>
      <c r="BW366" s="804" t="s">
        <v>305</v>
      </c>
      <c r="BX366" s="455"/>
      <c r="BY366" s="455"/>
      <c r="BZ366" s="455"/>
      <c r="CA366" s="280" t="s">
        <v>312</v>
      </c>
      <c r="CB366" s="280"/>
      <c r="CC366" s="280"/>
      <c r="CD366" s="280"/>
      <c r="CE366" s="280"/>
      <c r="CF366" s="280"/>
      <c r="CG366" s="280"/>
      <c r="CH366" s="803"/>
    </row>
    <row r="367" spans="2:86" ht="24.95" customHeight="1" x14ac:dyDescent="0.15">
      <c r="B367" s="567" t="s">
        <v>456</v>
      </c>
      <c r="C367" s="805"/>
      <c r="D367" s="805"/>
      <c r="E367" s="806"/>
      <c r="F367" s="806"/>
      <c r="G367" s="806"/>
      <c r="H367" s="806"/>
      <c r="I367" s="806"/>
      <c r="J367" s="806"/>
      <c r="K367" s="805"/>
      <c r="L367" s="805"/>
      <c r="M367" s="805"/>
      <c r="N367" s="805"/>
      <c r="O367" s="805"/>
      <c r="P367" s="805"/>
      <c r="Q367" s="805"/>
      <c r="R367" s="805"/>
      <c r="S367" s="805"/>
      <c r="T367" s="805"/>
      <c r="U367" s="805"/>
      <c r="V367" s="805"/>
      <c r="W367" s="805"/>
      <c r="X367" s="805"/>
      <c r="Y367" s="805"/>
      <c r="Z367" s="805"/>
      <c r="AA367" s="805"/>
      <c r="AB367" s="805"/>
      <c r="AC367" s="805"/>
      <c r="AD367" s="805"/>
      <c r="AE367" s="805"/>
      <c r="AF367" s="805"/>
      <c r="AG367" s="805"/>
      <c r="AH367" s="805"/>
      <c r="AI367" s="805"/>
      <c r="AJ367" s="805"/>
      <c r="AK367" s="805"/>
      <c r="AL367" s="805"/>
      <c r="AM367" s="805"/>
      <c r="AN367" s="805"/>
      <c r="AO367" s="805"/>
      <c r="AU367" s="808"/>
      <c r="AV367" s="810"/>
      <c r="AW367" s="812"/>
      <c r="AX367" s="802" t="s">
        <v>26</v>
      </c>
      <c r="AY367" s="280"/>
      <c r="AZ367" s="280"/>
      <c r="BA367" s="280"/>
      <c r="BB367" s="280" t="s">
        <v>22</v>
      </c>
      <c r="BC367" s="280"/>
      <c r="BD367" s="280"/>
      <c r="BE367" s="280"/>
      <c r="BF367" s="280" t="s">
        <v>24</v>
      </c>
      <c r="BG367" s="280"/>
      <c r="BH367" s="280"/>
      <c r="BI367" s="280"/>
      <c r="BJ367" s="455" t="s">
        <v>26</v>
      </c>
      <c r="BK367" s="455"/>
      <c r="BL367" s="455"/>
      <c r="BM367" s="455" t="s">
        <v>22</v>
      </c>
      <c r="BN367" s="455"/>
      <c r="BO367" s="455"/>
      <c r="BP367" s="455" t="s">
        <v>24</v>
      </c>
      <c r="BQ367" s="455"/>
      <c r="BR367" s="807"/>
      <c r="BS367" s="466" t="s">
        <v>26</v>
      </c>
      <c r="BT367" s="466" t="s">
        <v>22</v>
      </c>
      <c r="BU367" s="466" t="s">
        <v>24</v>
      </c>
      <c r="BV367" s="466" t="s">
        <v>306</v>
      </c>
      <c r="BW367" s="802" t="s">
        <v>313</v>
      </c>
      <c r="BX367" s="280"/>
      <c r="BY367" s="280"/>
      <c r="BZ367" s="280"/>
      <c r="CA367" s="280" t="s">
        <v>22</v>
      </c>
      <c r="CB367" s="280"/>
      <c r="CC367" s="280"/>
      <c r="CD367" s="280"/>
      <c r="CE367" s="280" t="s">
        <v>24</v>
      </c>
      <c r="CF367" s="280"/>
      <c r="CG367" s="280"/>
      <c r="CH367" s="803"/>
    </row>
    <row r="368" spans="2:86" ht="18" customHeight="1" x14ac:dyDescent="0.15">
      <c r="B368" s="423" t="s">
        <v>27</v>
      </c>
      <c r="C368" s="423"/>
      <c r="D368" s="719"/>
      <c r="E368" s="277" t="s">
        <v>616</v>
      </c>
      <c r="F368" s="278"/>
      <c r="G368" s="278"/>
      <c r="H368" s="278"/>
      <c r="I368" s="278"/>
      <c r="J368" s="279"/>
      <c r="K368" s="298" t="s">
        <v>28</v>
      </c>
      <c r="L368" s="455"/>
      <c r="M368" s="455"/>
      <c r="N368" s="456" t="s">
        <v>620</v>
      </c>
      <c r="O368" s="456"/>
      <c r="P368" s="456"/>
      <c r="Q368" s="456"/>
      <c r="R368" s="456"/>
      <c r="S368" s="456"/>
      <c r="T368" s="280" t="s">
        <v>260</v>
      </c>
      <c r="U368" s="280"/>
      <c r="V368" s="280"/>
      <c r="W368" s="280"/>
      <c r="X368" s="280"/>
      <c r="Y368" s="271" t="s">
        <v>624</v>
      </c>
      <c r="Z368" s="271"/>
      <c r="AA368" s="271"/>
      <c r="AB368" s="271"/>
      <c r="AC368" s="271"/>
      <c r="AD368" s="271"/>
      <c r="AE368" s="271"/>
      <c r="AF368" s="271"/>
      <c r="AG368" s="253" t="s">
        <v>222</v>
      </c>
      <c r="AH368" s="254"/>
      <c r="AI368" s="254"/>
      <c r="AJ368" s="255"/>
      <c r="AK368" s="711">
        <v>44650</v>
      </c>
      <c r="AL368" s="813"/>
      <c r="AM368" s="813"/>
      <c r="AN368" s="813"/>
      <c r="AO368" s="814"/>
      <c r="AQ368" s="153"/>
      <c r="AU368" s="808"/>
      <c r="AV368" s="810"/>
      <c r="AW368" s="812"/>
      <c r="AX368" s="128" t="s">
        <v>314</v>
      </c>
      <c r="AY368" s="129" t="s">
        <v>315</v>
      </c>
      <c r="AZ368" s="129" t="s">
        <v>316</v>
      </c>
      <c r="BA368" s="130" t="s">
        <v>317</v>
      </c>
      <c r="BB368" s="131" t="s">
        <v>314</v>
      </c>
      <c r="BC368" s="129" t="s">
        <v>315</v>
      </c>
      <c r="BD368" s="129" t="s">
        <v>316</v>
      </c>
      <c r="BE368" s="130" t="s">
        <v>317</v>
      </c>
      <c r="BF368" s="131" t="s">
        <v>314</v>
      </c>
      <c r="BG368" s="129" t="s">
        <v>315</v>
      </c>
      <c r="BH368" s="129" t="s">
        <v>316</v>
      </c>
      <c r="BI368" s="130" t="s">
        <v>317</v>
      </c>
      <c r="BJ368" s="131" t="s">
        <v>314</v>
      </c>
      <c r="BK368" s="129" t="s">
        <v>315</v>
      </c>
      <c r="BL368" s="130" t="s">
        <v>318</v>
      </c>
      <c r="BM368" s="131" t="s">
        <v>314</v>
      </c>
      <c r="BN368" s="129" t="s">
        <v>315</v>
      </c>
      <c r="BO368" s="130" t="s">
        <v>318</v>
      </c>
      <c r="BP368" s="131" t="s">
        <v>314</v>
      </c>
      <c r="BQ368" s="129" t="s">
        <v>315</v>
      </c>
      <c r="BR368" s="132" t="s">
        <v>318</v>
      </c>
      <c r="BS368" s="798"/>
      <c r="BT368" s="798"/>
      <c r="BU368" s="798"/>
      <c r="BV368" s="798"/>
      <c r="BW368" s="128" t="s">
        <v>314</v>
      </c>
      <c r="BX368" s="129" t="s">
        <v>315</v>
      </c>
      <c r="BY368" s="129" t="s">
        <v>316</v>
      </c>
      <c r="BZ368" s="130" t="s">
        <v>317</v>
      </c>
      <c r="CA368" s="131" t="s">
        <v>314</v>
      </c>
      <c r="CB368" s="129" t="s">
        <v>315</v>
      </c>
      <c r="CC368" s="129" t="s">
        <v>316</v>
      </c>
      <c r="CD368" s="130" t="s">
        <v>317</v>
      </c>
      <c r="CE368" s="131" t="s">
        <v>314</v>
      </c>
      <c r="CF368" s="129" t="s">
        <v>315</v>
      </c>
      <c r="CG368" s="129" t="s">
        <v>316</v>
      </c>
      <c r="CH368" s="132" t="s">
        <v>317</v>
      </c>
    </row>
    <row r="369" spans="2:86" ht="18" customHeight="1" x14ac:dyDescent="0.15">
      <c r="B369" s="431" t="s">
        <v>0</v>
      </c>
      <c r="C369" s="431"/>
      <c r="D369" s="717"/>
      <c r="E369" s="281" t="s">
        <v>618</v>
      </c>
      <c r="F369" s="282"/>
      <c r="G369" s="282"/>
      <c r="H369" s="282"/>
      <c r="I369" s="282"/>
      <c r="J369" s="284"/>
      <c r="K369" s="573" t="s">
        <v>1</v>
      </c>
      <c r="L369" s="466"/>
      <c r="M369" s="466"/>
      <c r="N369" s="456" t="s">
        <v>622</v>
      </c>
      <c r="O369" s="456"/>
      <c r="P369" s="456"/>
      <c r="Q369" s="456"/>
      <c r="R369" s="456"/>
      <c r="S369" s="456"/>
      <c r="T369" s="280" t="s">
        <v>261</v>
      </c>
      <c r="U369" s="280"/>
      <c r="V369" s="280"/>
      <c r="W369" s="280"/>
      <c r="X369" s="280"/>
      <c r="Y369" s="271" t="s">
        <v>629</v>
      </c>
      <c r="Z369" s="271"/>
      <c r="AA369" s="271"/>
      <c r="AB369" s="271"/>
      <c r="AC369" s="271"/>
      <c r="AD369" s="271"/>
      <c r="AE369" s="271"/>
      <c r="AF369" s="271"/>
      <c r="AG369" s="698"/>
      <c r="AH369" s="710"/>
      <c r="AI369" s="710"/>
      <c r="AJ369" s="699"/>
      <c r="AK369" s="815"/>
      <c r="AL369" s="816"/>
      <c r="AM369" s="816"/>
      <c r="AN369" s="816"/>
      <c r="AO369" s="817"/>
      <c r="AQ369" s="153" t="s">
        <v>560</v>
      </c>
      <c r="AU369" s="808"/>
      <c r="AV369" s="192">
        <f>N371</f>
        <v>7</v>
      </c>
      <c r="AW369" s="181">
        <f>R371</f>
        <v>10.5</v>
      </c>
      <c r="AX369" s="135">
        <f>+Y396</f>
        <v>0</v>
      </c>
      <c r="AY369" s="135">
        <f>+Z396</f>
        <v>0</v>
      </c>
      <c r="AZ369" s="135">
        <f>+AA396</f>
        <v>0</v>
      </c>
      <c r="BA369" s="135">
        <f t="shared" ref="BA369" si="141">+AB396</f>
        <v>0</v>
      </c>
      <c r="BB369" s="135">
        <f>+AC396</f>
        <v>0</v>
      </c>
      <c r="BC369" s="135">
        <f t="shared" ref="BC369" si="142">+AD396</f>
        <v>0</v>
      </c>
      <c r="BD369" s="135">
        <f t="shared" ref="BD369" si="143">+AE396</f>
        <v>0</v>
      </c>
      <c r="BE369" s="135">
        <f t="shared" ref="BE369" si="144">+AF396</f>
        <v>0</v>
      </c>
      <c r="BF369" s="135">
        <f t="shared" ref="BF369" si="145">+AG396</f>
        <v>0</v>
      </c>
      <c r="BG369" s="135">
        <f t="shared" ref="BG369" si="146">+AH396</f>
        <v>0</v>
      </c>
      <c r="BH369" s="135">
        <f t="shared" ref="BH369" si="147">+AI396</f>
        <v>0</v>
      </c>
      <c r="BI369" s="135">
        <f t="shared" ref="BI369" si="148">+AJ396</f>
        <v>0</v>
      </c>
      <c r="BJ369" s="135">
        <f>+Y399</f>
        <v>0</v>
      </c>
      <c r="BK369" s="135">
        <f t="shared" ref="BK369" si="149">+Z399</f>
        <v>0</v>
      </c>
      <c r="BL369" s="135">
        <f>+AA399</f>
        <v>0</v>
      </c>
      <c r="BM369" s="135">
        <f>+AC399</f>
        <v>0</v>
      </c>
      <c r="BN369" s="135">
        <f t="shared" ref="BN369" si="150">+AD399</f>
        <v>0</v>
      </c>
      <c r="BO369" s="135">
        <f t="shared" ref="BO369" si="151">+AE399</f>
        <v>0</v>
      </c>
      <c r="BP369" s="135">
        <f>+AG399</f>
        <v>0</v>
      </c>
      <c r="BQ369" s="135">
        <f>+AH399</f>
        <v>0</v>
      </c>
      <c r="BR369" s="135">
        <f>+AI399</f>
        <v>0</v>
      </c>
      <c r="BS369" s="153" t="str">
        <f>+Y400</f>
        <v>Ⅰ</v>
      </c>
      <c r="BT369" s="153" t="str">
        <f>+AC400</f>
        <v>Ⅰ</v>
      </c>
      <c r="BU369" s="153" t="str">
        <f>+AG400</f>
        <v>Ⅰ</v>
      </c>
      <c r="BV369" s="153" t="str">
        <f>+Y401</f>
        <v>Ⅰ</v>
      </c>
      <c r="BW369" s="136" t="str">
        <f>IF(Y396&gt;0,R371,"")</f>
        <v/>
      </c>
      <c r="BX369" s="137" t="str">
        <f>IF(Z396&gt;0,"",IF(AA396&gt;0,R371,""))</f>
        <v/>
      </c>
      <c r="BY369" s="137" t="str">
        <f>IF(Y396+Z396&gt;0,"",IF(AA396&gt;0,R371,""))</f>
        <v/>
      </c>
      <c r="BZ369" s="137" t="str">
        <f>IF(Y396+Z396+AA396&gt;0,"",IF(AB396&gt;0,R371,""))</f>
        <v/>
      </c>
      <c r="CA369" s="138">
        <f t="shared" ref="CA369" si="152">+AC395</f>
        <v>0</v>
      </c>
      <c r="CB369" s="138">
        <f t="shared" ref="CB369" si="153">+AD395</f>
        <v>0</v>
      </c>
      <c r="CC369" s="138">
        <f t="shared" ref="CC369" si="154">+AE395</f>
        <v>0</v>
      </c>
      <c r="CD369" s="138">
        <f t="shared" ref="CD369" si="155">+AF395</f>
        <v>0</v>
      </c>
      <c r="CE369" s="138">
        <f t="shared" ref="CE369" si="156">+AG395</f>
        <v>0</v>
      </c>
      <c r="CF369" s="138">
        <f t="shared" ref="CF369" si="157">+AH395</f>
        <v>0</v>
      </c>
      <c r="CG369" s="138">
        <f t="shared" ref="CG369" si="158">+AI395</f>
        <v>0</v>
      </c>
      <c r="CH369" s="138">
        <f t="shared" ref="CH369" si="159">+AJ395</f>
        <v>0</v>
      </c>
    </row>
    <row r="370" spans="2:86" ht="12" customHeight="1" x14ac:dyDescent="0.15">
      <c r="B370" s="763" t="s">
        <v>221</v>
      </c>
      <c r="C370" s="764"/>
      <c r="D370" s="765"/>
      <c r="E370" s="766"/>
      <c r="F370" s="766"/>
      <c r="G370" s="766"/>
      <c r="H370" s="766"/>
      <c r="I370" s="766"/>
      <c r="J370" s="767"/>
      <c r="K370" s="772" t="s">
        <v>458</v>
      </c>
      <c r="L370" s="773"/>
      <c r="M370" s="773"/>
      <c r="N370" s="773"/>
      <c r="O370" s="773"/>
      <c r="P370" s="773"/>
      <c r="Q370" s="773"/>
      <c r="R370" s="773"/>
      <c r="S370" s="773"/>
      <c r="T370" s="773"/>
      <c r="U370" s="773"/>
      <c r="V370" s="773"/>
      <c r="W370" s="773"/>
      <c r="X370" s="773"/>
      <c r="Y370" s="773"/>
      <c r="Z370" s="773"/>
      <c r="AA370" s="773"/>
      <c r="AB370" s="773"/>
      <c r="AC370" s="773"/>
      <c r="AD370" s="773"/>
      <c r="AE370" s="773"/>
      <c r="AF370" s="773"/>
      <c r="AG370" s="773"/>
      <c r="AH370" s="773"/>
      <c r="AI370" s="773"/>
      <c r="AJ370" s="773"/>
      <c r="AK370" s="773"/>
      <c r="AL370" s="773"/>
      <c r="AM370" s="773"/>
      <c r="AN370" s="773"/>
      <c r="AO370" s="774"/>
      <c r="AP370" s="2"/>
    </row>
    <row r="371" spans="2:86" ht="12" customHeight="1" x14ac:dyDescent="0.15">
      <c r="B371" s="473"/>
      <c r="C371" s="768"/>
      <c r="D371" s="766"/>
      <c r="E371" s="766"/>
      <c r="F371" s="766"/>
      <c r="G371" s="766"/>
      <c r="H371" s="766"/>
      <c r="I371" s="766"/>
      <c r="J371" s="767"/>
      <c r="K371" s="751" t="s">
        <v>220</v>
      </c>
      <c r="L371" s="752"/>
      <c r="M371" s="753"/>
      <c r="N371" s="775">
        <v>7</v>
      </c>
      <c r="O371" s="776"/>
      <c r="P371" s="751" t="s">
        <v>459</v>
      </c>
      <c r="Q371" s="753"/>
      <c r="R371" s="777">
        <v>10.5</v>
      </c>
      <c r="S371" s="778"/>
      <c r="T371" s="779"/>
      <c r="U371" s="780" t="s">
        <v>460</v>
      </c>
      <c r="V371" s="781"/>
      <c r="W371" s="780" t="s">
        <v>461</v>
      </c>
      <c r="X371" s="781"/>
      <c r="Y371" s="753" t="s">
        <v>219</v>
      </c>
      <c r="Z371" s="724"/>
      <c r="AA371" s="724"/>
      <c r="AB371" s="724"/>
      <c r="AC371" s="780" t="s">
        <v>462</v>
      </c>
      <c r="AD371" s="786"/>
      <c r="AE371" s="786"/>
      <c r="AF371" s="786"/>
      <c r="AG371" s="786"/>
      <c r="AH371" s="786"/>
      <c r="AI371" s="786"/>
      <c r="AJ371" s="781"/>
      <c r="AK371" s="780" t="s">
        <v>463</v>
      </c>
      <c r="AL371" s="786"/>
      <c r="AM371" s="786"/>
      <c r="AN371" s="788"/>
      <c r="AO371" s="789"/>
      <c r="AP371" s="2"/>
      <c r="AW371" s="169"/>
    </row>
    <row r="372" spans="2:86" ht="12" customHeight="1" x14ac:dyDescent="0.15">
      <c r="B372" s="473"/>
      <c r="C372" s="768"/>
      <c r="D372" s="766"/>
      <c r="E372" s="766"/>
      <c r="F372" s="766"/>
      <c r="G372" s="766"/>
      <c r="H372" s="766"/>
      <c r="I372" s="766"/>
      <c r="J372" s="767"/>
      <c r="K372" s="724" t="s">
        <v>464</v>
      </c>
      <c r="L372" s="724" t="s">
        <v>200</v>
      </c>
      <c r="M372" s="724"/>
      <c r="N372" s="724" t="s">
        <v>199</v>
      </c>
      <c r="O372" s="724"/>
      <c r="P372" s="724" t="s">
        <v>465</v>
      </c>
      <c r="Q372" s="724"/>
      <c r="R372" s="724" t="s">
        <v>6</v>
      </c>
      <c r="S372" s="724"/>
      <c r="T372" s="724"/>
      <c r="U372" s="782"/>
      <c r="V372" s="783"/>
      <c r="W372" s="782"/>
      <c r="X372" s="783"/>
      <c r="Y372" s="753"/>
      <c r="Z372" s="724"/>
      <c r="AA372" s="724"/>
      <c r="AB372" s="724"/>
      <c r="AC372" s="784"/>
      <c r="AD372" s="787"/>
      <c r="AE372" s="787"/>
      <c r="AF372" s="787"/>
      <c r="AG372" s="787"/>
      <c r="AH372" s="787"/>
      <c r="AI372" s="787"/>
      <c r="AJ372" s="785"/>
      <c r="AK372" s="782"/>
      <c r="AL372" s="790"/>
      <c r="AM372" s="790"/>
      <c r="AN372" s="791"/>
      <c r="AO372" s="792"/>
      <c r="AP372" s="2"/>
    </row>
    <row r="373" spans="2:86" ht="12" customHeight="1" x14ac:dyDescent="0.15">
      <c r="B373" s="473"/>
      <c r="C373" s="768"/>
      <c r="D373" s="766"/>
      <c r="E373" s="766"/>
      <c r="F373" s="766"/>
      <c r="G373" s="766"/>
      <c r="H373" s="766"/>
      <c r="I373" s="766"/>
      <c r="J373" s="767"/>
      <c r="K373" s="724"/>
      <c r="L373" s="724"/>
      <c r="M373" s="724"/>
      <c r="N373" s="724"/>
      <c r="O373" s="724"/>
      <c r="P373" s="724"/>
      <c r="Q373" s="724"/>
      <c r="R373" s="724"/>
      <c r="S373" s="724"/>
      <c r="T373" s="724"/>
      <c r="U373" s="782"/>
      <c r="V373" s="783"/>
      <c r="W373" s="782"/>
      <c r="X373" s="783"/>
      <c r="Y373" s="753" t="s">
        <v>466</v>
      </c>
      <c r="Z373" s="724"/>
      <c r="AA373" s="724"/>
      <c r="AB373" s="724"/>
      <c r="AC373" s="724" t="s">
        <v>467</v>
      </c>
      <c r="AD373" s="724"/>
      <c r="AE373" s="724"/>
      <c r="AF373" s="724"/>
      <c r="AG373" s="724" t="s">
        <v>468</v>
      </c>
      <c r="AH373" s="724"/>
      <c r="AI373" s="724"/>
      <c r="AJ373" s="724"/>
      <c r="AK373" s="782"/>
      <c r="AL373" s="790"/>
      <c r="AM373" s="790"/>
      <c r="AN373" s="791"/>
      <c r="AO373" s="792"/>
      <c r="AP373" s="2"/>
    </row>
    <row r="374" spans="2:86" ht="12" customHeight="1" x14ac:dyDescent="0.15">
      <c r="B374" s="473"/>
      <c r="C374" s="768"/>
      <c r="D374" s="766"/>
      <c r="E374" s="766"/>
      <c r="F374" s="766"/>
      <c r="G374" s="766"/>
      <c r="H374" s="766"/>
      <c r="I374" s="766"/>
      <c r="J374" s="767"/>
      <c r="K374" s="724"/>
      <c r="L374" s="724"/>
      <c r="M374" s="724"/>
      <c r="N374" s="724"/>
      <c r="O374" s="724"/>
      <c r="P374" s="724"/>
      <c r="Q374" s="724"/>
      <c r="R374" s="724"/>
      <c r="S374" s="724"/>
      <c r="T374" s="724"/>
      <c r="U374" s="784"/>
      <c r="V374" s="785"/>
      <c r="W374" s="784"/>
      <c r="X374" s="785"/>
      <c r="Y374" s="156" t="s">
        <v>32</v>
      </c>
      <c r="Z374" s="154" t="s">
        <v>33</v>
      </c>
      <c r="AA374" s="154" t="s">
        <v>471</v>
      </c>
      <c r="AB374" s="154" t="s">
        <v>472</v>
      </c>
      <c r="AC374" s="154" t="s">
        <v>32</v>
      </c>
      <c r="AD374" s="154" t="s">
        <v>33</v>
      </c>
      <c r="AE374" s="154" t="s">
        <v>471</v>
      </c>
      <c r="AF374" s="154" t="s">
        <v>472</v>
      </c>
      <c r="AG374" s="154" t="s">
        <v>32</v>
      </c>
      <c r="AH374" s="154" t="s">
        <v>33</v>
      </c>
      <c r="AI374" s="154" t="s">
        <v>471</v>
      </c>
      <c r="AJ374" s="154" t="s">
        <v>472</v>
      </c>
      <c r="AK374" s="784"/>
      <c r="AL374" s="787"/>
      <c r="AM374" s="787"/>
      <c r="AN374" s="793"/>
      <c r="AO374" s="794"/>
      <c r="AP374" s="2"/>
    </row>
    <row r="375" spans="2:86" ht="12" customHeight="1" x14ac:dyDescent="0.15">
      <c r="B375" s="473"/>
      <c r="C375" s="768"/>
      <c r="D375" s="766"/>
      <c r="E375" s="766"/>
      <c r="F375" s="766"/>
      <c r="G375" s="766"/>
      <c r="H375" s="766"/>
      <c r="I375" s="766"/>
      <c r="J375" s="767"/>
      <c r="K375" s="234"/>
      <c r="L375" s="743"/>
      <c r="M375" s="744"/>
      <c r="N375" s="743"/>
      <c r="O375" s="744"/>
      <c r="P375" s="743"/>
      <c r="Q375" s="744"/>
      <c r="R375" s="745"/>
      <c r="S375" s="745"/>
      <c r="T375" s="745"/>
      <c r="U375" s="743"/>
      <c r="V375" s="744"/>
      <c r="W375" s="743"/>
      <c r="X375" s="746"/>
      <c r="Y375" s="235"/>
      <c r="Z375" s="235"/>
      <c r="AA375" s="235"/>
      <c r="AB375" s="235"/>
      <c r="AC375" s="236"/>
      <c r="AD375" s="236"/>
      <c r="AE375" s="236"/>
      <c r="AF375" s="236"/>
      <c r="AG375" s="236"/>
      <c r="AH375" s="236"/>
      <c r="AI375" s="236"/>
      <c r="AJ375" s="236"/>
      <c r="AK375" s="747"/>
      <c r="AL375" s="748"/>
      <c r="AM375" s="748"/>
      <c r="AN375" s="749"/>
      <c r="AO375" s="750"/>
      <c r="AP375" s="2"/>
      <c r="AQ375" s="170">
        <f>IF(P375="外力",1,IF(P375="材質劣化",2,IF(P375="漏水",3,4)))</f>
        <v>4</v>
      </c>
    </row>
    <row r="376" spans="2:86" ht="12" customHeight="1" x14ac:dyDescent="0.15">
      <c r="B376" s="473"/>
      <c r="C376" s="768"/>
      <c r="D376" s="766"/>
      <c r="E376" s="766"/>
      <c r="F376" s="766"/>
      <c r="G376" s="766"/>
      <c r="H376" s="766"/>
      <c r="I376" s="766"/>
      <c r="J376" s="767"/>
      <c r="K376" s="234"/>
      <c r="L376" s="743"/>
      <c r="M376" s="744"/>
      <c r="N376" s="743"/>
      <c r="O376" s="744"/>
      <c r="P376" s="743"/>
      <c r="Q376" s="744"/>
      <c r="R376" s="745"/>
      <c r="S376" s="745"/>
      <c r="T376" s="745"/>
      <c r="U376" s="743"/>
      <c r="V376" s="744"/>
      <c r="W376" s="743"/>
      <c r="X376" s="746"/>
      <c r="Y376" s="235"/>
      <c r="Z376" s="235"/>
      <c r="AA376" s="235"/>
      <c r="AB376" s="235"/>
      <c r="AC376" s="236"/>
      <c r="AD376" s="236"/>
      <c r="AE376" s="236"/>
      <c r="AF376" s="236"/>
      <c r="AG376" s="236"/>
      <c r="AH376" s="236"/>
      <c r="AI376" s="236"/>
      <c r="AJ376" s="236"/>
      <c r="AK376" s="747"/>
      <c r="AL376" s="748"/>
      <c r="AM376" s="748"/>
      <c r="AN376" s="749"/>
      <c r="AO376" s="750"/>
      <c r="AP376" s="2"/>
      <c r="AQ376" s="170">
        <f t="shared" ref="AQ376:AQ394" si="160">IF(P376="外力",1,IF(P376="材質劣化",2,IF(P376="漏水",3,4)))</f>
        <v>4</v>
      </c>
    </row>
    <row r="377" spans="2:86" ht="12" customHeight="1" x14ac:dyDescent="0.15">
      <c r="B377" s="473"/>
      <c r="C377" s="768"/>
      <c r="D377" s="766"/>
      <c r="E377" s="766"/>
      <c r="F377" s="766"/>
      <c r="G377" s="766"/>
      <c r="H377" s="766"/>
      <c r="I377" s="766"/>
      <c r="J377" s="767"/>
      <c r="K377" s="234"/>
      <c r="L377" s="743"/>
      <c r="M377" s="744"/>
      <c r="N377" s="743"/>
      <c r="O377" s="744"/>
      <c r="P377" s="743"/>
      <c r="Q377" s="744"/>
      <c r="R377" s="745"/>
      <c r="S377" s="745"/>
      <c r="T377" s="745"/>
      <c r="U377" s="743"/>
      <c r="V377" s="744"/>
      <c r="W377" s="743"/>
      <c r="X377" s="746"/>
      <c r="Y377" s="235"/>
      <c r="Z377" s="235"/>
      <c r="AA377" s="235"/>
      <c r="AB377" s="235"/>
      <c r="AC377" s="236"/>
      <c r="AD377" s="236"/>
      <c r="AE377" s="236"/>
      <c r="AF377" s="236"/>
      <c r="AG377" s="236"/>
      <c r="AH377" s="236"/>
      <c r="AI377" s="236"/>
      <c r="AJ377" s="236"/>
      <c r="AK377" s="747"/>
      <c r="AL377" s="748"/>
      <c r="AM377" s="748"/>
      <c r="AN377" s="749"/>
      <c r="AO377" s="750"/>
      <c r="AP377" s="2"/>
      <c r="AQ377" s="170">
        <f t="shared" si="160"/>
        <v>4</v>
      </c>
    </row>
    <row r="378" spans="2:86" ht="12" customHeight="1" x14ac:dyDescent="0.15">
      <c r="B378" s="473"/>
      <c r="C378" s="768"/>
      <c r="D378" s="766"/>
      <c r="E378" s="766"/>
      <c r="F378" s="766"/>
      <c r="G378" s="766"/>
      <c r="H378" s="766"/>
      <c r="I378" s="766"/>
      <c r="J378" s="767"/>
      <c r="K378" s="234"/>
      <c r="L378" s="743"/>
      <c r="M378" s="744"/>
      <c r="N378" s="743"/>
      <c r="O378" s="744"/>
      <c r="P378" s="743"/>
      <c r="Q378" s="744"/>
      <c r="R378" s="745"/>
      <c r="S378" s="745"/>
      <c r="T378" s="745"/>
      <c r="U378" s="743"/>
      <c r="V378" s="744"/>
      <c r="W378" s="743"/>
      <c r="X378" s="746"/>
      <c r="Y378" s="235"/>
      <c r="Z378" s="235"/>
      <c r="AA378" s="235"/>
      <c r="AB378" s="235"/>
      <c r="AC378" s="236"/>
      <c r="AD378" s="236"/>
      <c r="AE378" s="236"/>
      <c r="AF378" s="236"/>
      <c r="AG378" s="236"/>
      <c r="AH378" s="236"/>
      <c r="AI378" s="236"/>
      <c r="AJ378" s="236"/>
      <c r="AK378" s="747"/>
      <c r="AL378" s="748"/>
      <c r="AM378" s="748"/>
      <c r="AN378" s="749"/>
      <c r="AO378" s="750"/>
      <c r="AP378" s="2"/>
      <c r="AQ378" s="170">
        <f t="shared" si="160"/>
        <v>4</v>
      </c>
    </row>
    <row r="379" spans="2:86" ht="12" customHeight="1" x14ac:dyDescent="0.15">
      <c r="B379" s="473"/>
      <c r="C379" s="768"/>
      <c r="D379" s="766"/>
      <c r="E379" s="766"/>
      <c r="F379" s="766"/>
      <c r="G379" s="766"/>
      <c r="H379" s="766"/>
      <c r="I379" s="766"/>
      <c r="J379" s="767"/>
      <c r="K379" s="234"/>
      <c r="L379" s="743"/>
      <c r="M379" s="744"/>
      <c r="N379" s="743"/>
      <c r="O379" s="744"/>
      <c r="P379" s="743"/>
      <c r="Q379" s="744"/>
      <c r="R379" s="745"/>
      <c r="S379" s="745"/>
      <c r="T379" s="745"/>
      <c r="U379" s="743"/>
      <c r="V379" s="744"/>
      <c r="W379" s="743"/>
      <c r="X379" s="746"/>
      <c r="Y379" s="235"/>
      <c r="Z379" s="235"/>
      <c r="AA379" s="235"/>
      <c r="AB379" s="235"/>
      <c r="AC379" s="236"/>
      <c r="AD379" s="236"/>
      <c r="AE379" s="236"/>
      <c r="AF379" s="236"/>
      <c r="AG379" s="236"/>
      <c r="AH379" s="236"/>
      <c r="AI379" s="236"/>
      <c r="AJ379" s="236"/>
      <c r="AK379" s="747"/>
      <c r="AL379" s="748"/>
      <c r="AM379" s="748"/>
      <c r="AN379" s="749"/>
      <c r="AO379" s="750"/>
      <c r="AP379" s="2"/>
      <c r="AQ379" s="170">
        <f t="shared" si="160"/>
        <v>4</v>
      </c>
    </row>
    <row r="380" spans="2:86" ht="12" customHeight="1" x14ac:dyDescent="0.15">
      <c r="B380" s="473"/>
      <c r="C380" s="768"/>
      <c r="D380" s="766"/>
      <c r="E380" s="766"/>
      <c r="F380" s="766"/>
      <c r="G380" s="766"/>
      <c r="H380" s="766"/>
      <c r="I380" s="766"/>
      <c r="J380" s="767"/>
      <c r="K380" s="234"/>
      <c r="L380" s="743"/>
      <c r="M380" s="744"/>
      <c r="N380" s="743"/>
      <c r="O380" s="744"/>
      <c r="P380" s="743"/>
      <c r="Q380" s="744"/>
      <c r="R380" s="745"/>
      <c r="S380" s="745"/>
      <c r="T380" s="745"/>
      <c r="U380" s="743"/>
      <c r="V380" s="744"/>
      <c r="W380" s="743"/>
      <c r="X380" s="746"/>
      <c r="Y380" s="235"/>
      <c r="Z380" s="235"/>
      <c r="AA380" s="235"/>
      <c r="AB380" s="235"/>
      <c r="AC380" s="236"/>
      <c r="AD380" s="236"/>
      <c r="AE380" s="236"/>
      <c r="AF380" s="236"/>
      <c r="AG380" s="236"/>
      <c r="AH380" s="236"/>
      <c r="AI380" s="236"/>
      <c r="AJ380" s="236"/>
      <c r="AK380" s="747"/>
      <c r="AL380" s="748"/>
      <c r="AM380" s="748"/>
      <c r="AN380" s="749"/>
      <c r="AO380" s="750"/>
      <c r="AP380" s="2"/>
      <c r="AQ380" s="170">
        <f t="shared" si="160"/>
        <v>4</v>
      </c>
    </row>
    <row r="381" spans="2:86" ht="12" customHeight="1" x14ac:dyDescent="0.15">
      <c r="B381" s="473"/>
      <c r="C381" s="768"/>
      <c r="D381" s="766"/>
      <c r="E381" s="766"/>
      <c r="F381" s="766"/>
      <c r="G381" s="766"/>
      <c r="H381" s="766"/>
      <c r="I381" s="766"/>
      <c r="J381" s="767"/>
      <c r="K381" s="234"/>
      <c r="L381" s="743"/>
      <c r="M381" s="744"/>
      <c r="N381" s="743"/>
      <c r="O381" s="744"/>
      <c r="P381" s="743"/>
      <c r="Q381" s="744"/>
      <c r="R381" s="745"/>
      <c r="S381" s="745"/>
      <c r="T381" s="745"/>
      <c r="U381" s="743"/>
      <c r="V381" s="744"/>
      <c r="W381" s="743"/>
      <c r="X381" s="746"/>
      <c r="Y381" s="235"/>
      <c r="Z381" s="235"/>
      <c r="AA381" s="235"/>
      <c r="AB381" s="235"/>
      <c r="AC381" s="236"/>
      <c r="AD381" s="236"/>
      <c r="AE381" s="236"/>
      <c r="AF381" s="236"/>
      <c r="AG381" s="236"/>
      <c r="AH381" s="236"/>
      <c r="AI381" s="236"/>
      <c r="AJ381" s="236"/>
      <c r="AK381" s="747"/>
      <c r="AL381" s="748"/>
      <c r="AM381" s="748"/>
      <c r="AN381" s="749"/>
      <c r="AO381" s="750"/>
      <c r="AP381" s="2"/>
      <c r="AQ381" s="170">
        <f t="shared" si="160"/>
        <v>4</v>
      </c>
    </row>
    <row r="382" spans="2:86" ht="12" customHeight="1" x14ac:dyDescent="0.15">
      <c r="B382" s="473"/>
      <c r="C382" s="768"/>
      <c r="D382" s="766"/>
      <c r="E382" s="766"/>
      <c r="F382" s="766"/>
      <c r="G382" s="766"/>
      <c r="H382" s="766"/>
      <c r="I382" s="766"/>
      <c r="J382" s="767"/>
      <c r="K382" s="234"/>
      <c r="L382" s="743"/>
      <c r="M382" s="744"/>
      <c r="N382" s="743"/>
      <c r="O382" s="744"/>
      <c r="P382" s="743"/>
      <c r="Q382" s="744"/>
      <c r="R382" s="745"/>
      <c r="S382" s="745"/>
      <c r="T382" s="745"/>
      <c r="U382" s="743"/>
      <c r="V382" s="744"/>
      <c r="W382" s="743"/>
      <c r="X382" s="746"/>
      <c r="Y382" s="235"/>
      <c r="Z382" s="235"/>
      <c r="AA382" s="235"/>
      <c r="AB382" s="235"/>
      <c r="AC382" s="236"/>
      <c r="AD382" s="236"/>
      <c r="AE382" s="236"/>
      <c r="AF382" s="236"/>
      <c r="AG382" s="236"/>
      <c r="AH382" s="236"/>
      <c r="AI382" s="236"/>
      <c r="AJ382" s="236"/>
      <c r="AK382" s="747"/>
      <c r="AL382" s="748"/>
      <c r="AM382" s="748"/>
      <c r="AN382" s="749"/>
      <c r="AO382" s="750"/>
      <c r="AP382" s="2"/>
      <c r="AQ382" s="170">
        <f t="shared" si="160"/>
        <v>4</v>
      </c>
    </row>
    <row r="383" spans="2:86" ht="12" customHeight="1" x14ac:dyDescent="0.15">
      <c r="B383" s="473"/>
      <c r="C383" s="768"/>
      <c r="D383" s="766"/>
      <c r="E383" s="766"/>
      <c r="F383" s="766"/>
      <c r="G383" s="766"/>
      <c r="H383" s="766"/>
      <c r="I383" s="766"/>
      <c r="J383" s="767"/>
      <c r="K383" s="234"/>
      <c r="L383" s="743"/>
      <c r="M383" s="744"/>
      <c r="N383" s="743"/>
      <c r="O383" s="744"/>
      <c r="P383" s="743"/>
      <c r="Q383" s="744"/>
      <c r="R383" s="745"/>
      <c r="S383" s="745"/>
      <c r="T383" s="745"/>
      <c r="U383" s="743"/>
      <c r="V383" s="744"/>
      <c r="W383" s="743"/>
      <c r="X383" s="746"/>
      <c r="Y383" s="235"/>
      <c r="Z383" s="235"/>
      <c r="AA383" s="235"/>
      <c r="AB383" s="235"/>
      <c r="AC383" s="236"/>
      <c r="AD383" s="236"/>
      <c r="AE383" s="236"/>
      <c r="AF383" s="236"/>
      <c r="AG383" s="236"/>
      <c r="AH383" s="236"/>
      <c r="AI383" s="236"/>
      <c r="AJ383" s="236"/>
      <c r="AK383" s="747"/>
      <c r="AL383" s="748"/>
      <c r="AM383" s="748"/>
      <c r="AN383" s="749"/>
      <c r="AO383" s="750"/>
      <c r="AP383" s="2"/>
      <c r="AQ383" s="170">
        <f t="shared" si="160"/>
        <v>4</v>
      </c>
    </row>
    <row r="384" spans="2:86" ht="12" customHeight="1" x14ac:dyDescent="0.15">
      <c r="B384" s="473"/>
      <c r="C384" s="768"/>
      <c r="D384" s="766"/>
      <c r="E384" s="766"/>
      <c r="F384" s="766"/>
      <c r="G384" s="766"/>
      <c r="H384" s="766"/>
      <c r="I384" s="766"/>
      <c r="J384" s="767"/>
      <c r="K384" s="234"/>
      <c r="L384" s="743"/>
      <c r="M384" s="744"/>
      <c r="N384" s="743"/>
      <c r="O384" s="744"/>
      <c r="P384" s="743"/>
      <c r="Q384" s="744"/>
      <c r="R384" s="745"/>
      <c r="S384" s="745"/>
      <c r="T384" s="745"/>
      <c r="U384" s="743"/>
      <c r="V384" s="744"/>
      <c r="W384" s="743"/>
      <c r="X384" s="746"/>
      <c r="Y384" s="235"/>
      <c r="Z384" s="235"/>
      <c r="AA384" s="235"/>
      <c r="AB384" s="235"/>
      <c r="AC384" s="236"/>
      <c r="AD384" s="236"/>
      <c r="AE384" s="236"/>
      <c r="AF384" s="236"/>
      <c r="AG384" s="236"/>
      <c r="AH384" s="236"/>
      <c r="AI384" s="236"/>
      <c r="AJ384" s="236"/>
      <c r="AK384" s="747"/>
      <c r="AL384" s="748"/>
      <c r="AM384" s="748"/>
      <c r="AN384" s="749"/>
      <c r="AO384" s="750"/>
      <c r="AP384" s="2"/>
      <c r="AQ384" s="170">
        <f t="shared" si="160"/>
        <v>4</v>
      </c>
    </row>
    <row r="385" spans="2:46" ht="12" customHeight="1" x14ac:dyDescent="0.15">
      <c r="B385" s="473"/>
      <c r="C385" s="768"/>
      <c r="D385" s="766"/>
      <c r="E385" s="766"/>
      <c r="F385" s="766"/>
      <c r="G385" s="766"/>
      <c r="H385" s="766"/>
      <c r="I385" s="766"/>
      <c r="J385" s="767"/>
      <c r="K385" s="234"/>
      <c r="L385" s="743"/>
      <c r="M385" s="744"/>
      <c r="N385" s="743"/>
      <c r="O385" s="744"/>
      <c r="P385" s="743"/>
      <c r="Q385" s="744"/>
      <c r="R385" s="745"/>
      <c r="S385" s="745"/>
      <c r="T385" s="745"/>
      <c r="U385" s="743"/>
      <c r="V385" s="744"/>
      <c r="W385" s="743"/>
      <c r="X385" s="746"/>
      <c r="Y385" s="235"/>
      <c r="Z385" s="235"/>
      <c r="AA385" s="235"/>
      <c r="AB385" s="235"/>
      <c r="AC385" s="236"/>
      <c r="AD385" s="236"/>
      <c r="AE385" s="236"/>
      <c r="AF385" s="236"/>
      <c r="AG385" s="236"/>
      <c r="AH385" s="236"/>
      <c r="AI385" s="236"/>
      <c r="AJ385" s="236"/>
      <c r="AK385" s="747"/>
      <c r="AL385" s="748"/>
      <c r="AM385" s="748"/>
      <c r="AN385" s="749"/>
      <c r="AO385" s="750"/>
      <c r="AP385" s="2"/>
      <c r="AQ385" s="170">
        <f t="shared" si="160"/>
        <v>4</v>
      </c>
    </row>
    <row r="386" spans="2:46" ht="12" customHeight="1" x14ac:dyDescent="0.15">
      <c r="B386" s="473"/>
      <c r="C386" s="768"/>
      <c r="D386" s="766"/>
      <c r="E386" s="766"/>
      <c r="F386" s="766"/>
      <c r="G386" s="766"/>
      <c r="H386" s="766"/>
      <c r="I386" s="766"/>
      <c r="J386" s="767"/>
      <c r="K386" s="234"/>
      <c r="L386" s="743"/>
      <c r="M386" s="744"/>
      <c r="N386" s="743"/>
      <c r="O386" s="744"/>
      <c r="P386" s="743"/>
      <c r="Q386" s="744"/>
      <c r="R386" s="745"/>
      <c r="S386" s="745"/>
      <c r="T386" s="745"/>
      <c r="U386" s="743"/>
      <c r="V386" s="744"/>
      <c r="W386" s="743"/>
      <c r="X386" s="746"/>
      <c r="Y386" s="235"/>
      <c r="Z386" s="235"/>
      <c r="AA386" s="235"/>
      <c r="AB386" s="235"/>
      <c r="AC386" s="236"/>
      <c r="AD386" s="236"/>
      <c r="AE386" s="236"/>
      <c r="AF386" s="236"/>
      <c r="AG386" s="236"/>
      <c r="AH386" s="236"/>
      <c r="AI386" s="236"/>
      <c r="AJ386" s="236"/>
      <c r="AK386" s="747"/>
      <c r="AL386" s="748"/>
      <c r="AM386" s="748"/>
      <c r="AN386" s="749"/>
      <c r="AO386" s="750"/>
      <c r="AP386" s="2"/>
      <c r="AQ386" s="170">
        <f t="shared" si="160"/>
        <v>4</v>
      </c>
    </row>
    <row r="387" spans="2:46" ht="12" customHeight="1" x14ac:dyDescent="0.15">
      <c r="B387" s="473"/>
      <c r="C387" s="768"/>
      <c r="D387" s="766"/>
      <c r="E387" s="766"/>
      <c r="F387" s="766"/>
      <c r="G387" s="766"/>
      <c r="H387" s="766"/>
      <c r="I387" s="766"/>
      <c r="J387" s="767"/>
      <c r="K387" s="234"/>
      <c r="L387" s="743"/>
      <c r="M387" s="744"/>
      <c r="N387" s="743"/>
      <c r="O387" s="744"/>
      <c r="P387" s="743"/>
      <c r="Q387" s="744"/>
      <c r="R387" s="745"/>
      <c r="S387" s="745"/>
      <c r="T387" s="745"/>
      <c r="U387" s="743"/>
      <c r="V387" s="744"/>
      <c r="W387" s="743"/>
      <c r="X387" s="746"/>
      <c r="Y387" s="235"/>
      <c r="Z387" s="235"/>
      <c r="AA387" s="235"/>
      <c r="AB387" s="235"/>
      <c r="AC387" s="236"/>
      <c r="AD387" s="236"/>
      <c r="AE387" s="236"/>
      <c r="AF387" s="236"/>
      <c r="AG387" s="236"/>
      <c r="AH387" s="236"/>
      <c r="AI387" s="236"/>
      <c r="AJ387" s="236"/>
      <c r="AK387" s="747"/>
      <c r="AL387" s="748"/>
      <c r="AM387" s="748"/>
      <c r="AN387" s="749"/>
      <c r="AO387" s="750"/>
      <c r="AP387" s="2"/>
      <c r="AQ387" s="170">
        <f t="shared" si="160"/>
        <v>4</v>
      </c>
    </row>
    <row r="388" spans="2:46" ht="12" customHeight="1" x14ac:dyDescent="0.15">
      <c r="B388" s="473"/>
      <c r="C388" s="768"/>
      <c r="D388" s="766"/>
      <c r="E388" s="766"/>
      <c r="F388" s="766"/>
      <c r="G388" s="766"/>
      <c r="H388" s="766"/>
      <c r="I388" s="766"/>
      <c r="J388" s="767"/>
      <c r="K388" s="234"/>
      <c r="L388" s="743"/>
      <c r="M388" s="744"/>
      <c r="N388" s="743"/>
      <c r="O388" s="744"/>
      <c r="P388" s="743"/>
      <c r="Q388" s="744"/>
      <c r="R388" s="745"/>
      <c r="S388" s="745"/>
      <c r="T388" s="745"/>
      <c r="U388" s="743"/>
      <c r="V388" s="744"/>
      <c r="W388" s="743"/>
      <c r="X388" s="746"/>
      <c r="Y388" s="235"/>
      <c r="Z388" s="235"/>
      <c r="AA388" s="235"/>
      <c r="AB388" s="235"/>
      <c r="AC388" s="236"/>
      <c r="AD388" s="236"/>
      <c r="AE388" s="236"/>
      <c r="AF388" s="236"/>
      <c r="AG388" s="236"/>
      <c r="AH388" s="236"/>
      <c r="AI388" s="236"/>
      <c r="AJ388" s="236"/>
      <c r="AK388" s="747"/>
      <c r="AL388" s="748"/>
      <c r="AM388" s="748"/>
      <c r="AN388" s="749"/>
      <c r="AO388" s="750"/>
      <c r="AP388" s="2"/>
      <c r="AQ388" s="170">
        <f t="shared" si="160"/>
        <v>4</v>
      </c>
    </row>
    <row r="389" spans="2:46" ht="12" customHeight="1" x14ac:dyDescent="0.15">
      <c r="B389" s="473"/>
      <c r="C389" s="768"/>
      <c r="D389" s="766"/>
      <c r="E389" s="766"/>
      <c r="F389" s="766"/>
      <c r="G389" s="766"/>
      <c r="H389" s="766"/>
      <c r="I389" s="766"/>
      <c r="J389" s="767"/>
      <c r="K389" s="234"/>
      <c r="L389" s="743"/>
      <c r="M389" s="744"/>
      <c r="N389" s="743"/>
      <c r="O389" s="744"/>
      <c r="P389" s="743"/>
      <c r="Q389" s="744"/>
      <c r="R389" s="745"/>
      <c r="S389" s="745"/>
      <c r="T389" s="745"/>
      <c r="U389" s="743"/>
      <c r="V389" s="744"/>
      <c r="W389" s="743"/>
      <c r="X389" s="746"/>
      <c r="Y389" s="235"/>
      <c r="Z389" s="235"/>
      <c r="AA389" s="235"/>
      <c r="AB389" s="235"/>
      <c r="AC389" s="236"/>
      <c r="AD389" s="236"/>
      <c r="AE389" s="236"/>
      <c r="AF389" s="236"/>
      <c r="AG389" s="236"/>
      <c r="AH389" s="236"/>
      <c r="AI389" s="236"/>
      <c r="AJ389" s="236"/>
      <c r="AK389" s="747"/>
      <c r="AL389" s="748"/>
      <c r="AM389" s="748"/>
      <c r="AN389" s="749"/>
      <c r="AO389" s="750"/>
      <c r="AP389" s="2"/>
      <c r="AQ389" s="170">
        <f t="shared" si="160"/>
        <v>4</v>
      </c>
    </row>
    <row r="390" spans="2:46" ht="12" customHeight="1" x14ac:dyDescent="0.15">
      <c r="B390" s="473"/>
      <c r="C390" s="768"/>
      <c r="D390" s="766"/>
      <c r="E390" s="766"/>
      <c r="F390" s="766"/>
      <c r="G390" s="766"/>
      <c r="H390" s="766"/>
      <c r="I390" s="766"/>
      <c r="J390" s="767"/>
      <c r="K390" s="234"/>
      <c r="L390" s="743"/>
      <c r="M390" s="744"/>
      <c r="N390" s="743"/>
      <c r="O390" s="744"/>
      <c r="P390" s="743"/>
      <c r="Q390" s="744"/>
      <c r="R390" s="745"/>
      <c r="S390" s="745"/>
      <c r="T390" s="745"/>
      <c r="U390" s="743"/>
      <c r="V390" s="744"/>
      <c r="W390" s="743"/>
      <c r="X390" s="746"/>
      <c r="Y390" s="235"/>
      <c r="Z390" s="235"/>
      <c r="AA390" s="235"/>
      <c r="AB390" s="235"/>
      <c r="AC390" s="236"/>
      <c r="AD390" s="236"/>
      <c r="AE390" s="236"/>
      <c r="AF390" s="236"/>
      <c r="AG390" s="236"/>
      <c r="AH390" s="236"/>
      <c r="AI390" s="236"/>
      <c r="AJ390" s="236"/>
      <c r="AK390" s="747"/>
      <c r="AL390" s="748"/>
      <c r="AM390" s="748"/>
      <c r="AN390" s="749"/>
      <c r="AO390" s="750"/>
      <c r="AP390" s="2"/>
      <c r="AQ390" s="170">
        <f t="shared" si="160"/>
        <v>4</v>
      </c>
    </row>
    <row r="391" spans="2:46" ht="12" customHeight="1" x14ac:dyDescent="0.15">
      <c r="B391" s="473"/>
      <c r="C391" s="768"/>
      <c r="D391" s="766"/>
      <c r="E391" s="766"/>
      <c r="F391" s="766"/>
      <c r="G391" s="766"/>
      <c r="H391" s="766"/>
      <c r="I391" s="766"/>
      <c r="J391" s="767"/>
      <c r="K391" s="234"/>
      <c r="L391" s="743"/>
      <c r="M391" s="744"/>
      <c r="N391" s="743"/>
      <c r="O391" s="744"/>
      <c r="P391" s="743"/>
      <c r="Q391" s="744"/>
      <c r="R391" s="745"/>
      <c r="S391" s="745"/>
      <c r="T391" s="745"/>
      <c r="U391" s="743"/>
      <c r="V391" s="744"/>
      <c r="W391" s="743"/>
      <c r="X391" s="746"/>
      <c r="Y391" s="235"/>
      <c r="Z391" s="235"/>
      <c r="AA391" s="235"/>
      <c r="AB391" s="235"/>
      <c r="AC391" s="236"/>
      <c r="AD391" s="236"/>
      <c r="AE391" s="236"/>
      <c r="AF391" s="236"/>
      <c r="AG391" s="236"/>
      <c r="AH391" s="236"/>
      <c r="AI391" s="236"/>
      <c r="AJ391" s="236"/>
      <c r="AK391" s="747"/>
      <c r="AL391" s="748"/>
      <c r="AM391" s="748"/>
      <c r="AN391" s="749"/>
      <c r="AO391" s="750"/>
      <c r="AP391" s="2"/>
      <c r="AQ391" s="170">
        <f t="shared" si="160"/>
        <v>4</v>
      </c>
    </row>
    <row r="392" spans="2:46" ht="12" customHeight="1" x14ac:dyDescent="0.15">
      <c r="B392" s="473"/>
      <c r="C392" s="768"/>
      <c r="D392" s="766"/>
      <c r="E392" s="766"/>
      <c r="F392" s="766"/>
      <c r="G392" s="766"/>
      <c r="H392" s="766"/>
      <c r="I392" s="766"/>
      <c r="J392" s="767"/>
      <c r="K392" s="234"/>
      <c r="L392" s="743"/>
      <c r="M392" s="744"/>
      <c r="N392" s="743"/>
      <c r="O392" s="744"/>
      <c r="P392" s="743"/>
      <c r="Q392" s="744"/>
      <c r="R392" s="745"/>
      <c r="S392" s="745"/>
      <c r="T392" s="745"/>
      <c r="U392" s="743"/>
      <c r="V392" s="744"/>
      <c r="W392" s="743"/>
      <c r="X392" s="746"/>
      <c r="Y392" s="235"/>
      <c r="Z392" s="235"/>
      <c r="AA392" s="235"/>
      <c r="AB392" s="235"/>
      <c r="AC392" s="236"/>
      <c r="AD392" s="236"/>
      <c r="AE392" s="236"/>
      <c r="AF392" s="236"/>
      <c r="AG392" s="236"/>
      <c r="AH392" s="236"/>
      <c r="AI392" s="236"/>
      <c r="AJ392" s="236"/>
      <c r="AK392" s="747"/>
      <c r="AL392" s="748"/>
      <c r="AM392" s="748"/>
      <c r="AN392" s="749"/>
      <c r="AO392" s="750"/>
      <c r="AP392" s="2"/>
      <c r="AQ392" s="170">
        <f t="shared" si="160"/>
        <v>4</v>
      </c>
    </row>
    <row r="393" spans="2:46" ht="12" customHeight="1" x14ac:dyDescent="0.15">
      <c r="B393" s="473"/>
      <c r="C393" s="768"/>
      <c r="D393" s="766"/>
      <c r="E393" s="766"/>
      <c r="F393" s="766"/>
      <c r="G393" s="766"/>
      <c r="H393" s="766"/>
      <c r="I393" s="766"/>
      <c r="J393" s="767"/>
      <c r="K393" s="234"/>
      <c r="L393" s="743"/>
      <c r="M393" s="744"/>
      <c r="N393" s="743"/>
      <c r="O393" s="744"/>
      <c r="P393" s="743"/>
      <c r="Q393" s="744"/>
      <c r="R393" s="745"/>
      <c r="S393" s="745"/>
      <c r="T393" s="745"/>
      <c r="U393" s="743"/>
      <c r="V393" s="744"/>
      <c r="W393" s="743"/>
      <c r="X393" s="746"/>
      <c r="Y393" s="235"/>
      <c r="Z393" s="235"/>
      <c r="AA393" s="235"/>
      <c r="AB393" s="235"/>
      <c r="AC393" s="236"/>
      <c r="AD393" s="236"/>
      <c r="AE393" s="236"/>
      <c r="AF393" s="236"/>
      <c r="AG393" s="236"/>
      <c r="AH393" s="236"/>
      <c r="AI393" s="236"/>
      <c r="AJ393" s="236"/>
      <c r="AK393" s="747"/>
      <c r="AL393" s="748"/>
      <c r="AM393" s="748"/>
      <c r="AN393" s="749"/>
      <c r="AO393" s="750"/>
      <c r="AP393" s="2"/>
      <c r="AQ393" s="170">
        <f t="shared" si="160"/>
        <v>4</v>
      </c>
    </row>
    <row r="394" spans="2:46" ht="12" customHeight="1" x14ac:dyDescent="0.15">
      <c r="B394" s="473"/>
      <c r="C394" s="768"/>
      <c r="D394" s="766"/>
      <c r="E394" s="766"/>
      <c r="F394" s="766"/>
      <c r="G394" s="766"/>
      <c r="H394" s="766"/>
      <c r="I394" s="766"/>
      <c r="J394" s="767"/>
      <c r="K394" s="234"/>
      <c r="L394" s="743"/>
      <c r="M394" s="744"/>
      <c r="N394" s="743"/>
      <c r="O394" s="744"/>
      <c r="P394" s="743"/>
      <c r="Q394" s="744"/>
      <c r="R394" s="745"/>
      <c r="S394" s="745"/>
      <c r="T394" s="745"/>
      <c r="U394" s="743"/>
      <c r="V394" s="744"/>
      <c r="W394" s="743"/>
      <c r="X394" s="746"/>
      <c r="Y394" s="235"/>
      <c r="Z394" s="235"/>
      <c r="AA394" s="235"/>
      <c r="AB394" s="235"/>
      <c r="AC394" s="236"/>
      <c r="AD394" s="236"/>
      <c r="AE394" s="236"/>
      <c r="AF394" s="236"/>
      <c r="AG394" s="236"/>
      <c r="AH394" s="236"/>
      <c r="AI394" s="236"/>
      <c r="AJ394" s="236"/>
      <c r="AK394" s="747"/>
      <c r="AL394" s="748"/>
      <c r="AM394" s="748"/>
      <c r="AN394" s="749"/>
      <c r="AO394" s="750"/>
      <c r="AP394" s="2"/>
      <c r="AQ394" s="170">
        <f t="shared" si="160"/>
        <v>4</v>
      </c>
    </row>
    <row r="395" spans="2:46" ht="12" customHeight="1" x14ac:dyDescent="0.15">
      <c r="B395" s="473"/>
      <c r="C395" s="768"/>
      <c r="D395" s="766"/>
      <c r="E395" s="766"/>
      <c r="F395" s="766"/>
      <c r="G395" s="766"/>
      <c r="H395" s="766"/>
      <c r="I395" s="766"/>
      <c r="J395" s="767"/>
      <c r="K395" s="724" t="s">
        <v>218</v>
      </c>
      <c r="L395" s="724" t="s">
        <v>217</v>
      </c>
      <c r="M395" s="724"/>
      <c r="N395" s="724"/>
      <c r="O395" s="724"/>
      <c r="P395" s="724"/>
      <c r="Q395" s="724"/>
      <c r="R395" s="724"/>
      <c r="S395" s="724"/>
      <c r="T395" s="724"/>
      <c r="U395" s="724"/>
      <c r="V395" s="724"/>
      <c r="W395" s="724"/>
      <c r="X395" s="724"/>
      <c r="Y395" s="751" t="s">
        <v>473</v>
      </c>
      <c r="Z395" s="752"/>
      <c r="AA395" s="752"/>
      <c r="AB395" s="753"/>
      <c r="AC395" s="180">
        <f t="shared" ref="AC395:AJ395" si="161">SUM(AC375:AC394)</f>
        <v>0</v>
      </c>
      <c r="AD395" s="180">
        <f t="shared" si="161"/>
        <v>0</v>
      </c>
      <c r="AE395" s="180">
        <f t="shared" si="161"/>
        <v>0</v>
      </c>
      <c r="AF395" s="180">
        <f t="shared" si="161"/>
        <v>0</v>
      </c>
      <c r="AG395" s="180">
        <f t="shared" si="161"/>
        <v>0</v>
      </c>
      <c r="AH395" s="180">
        <f t="shared" si="161"/>
        <v>0</v>
      </c>
      <c r="AI395" s="180">
        <f t="shared" si="161"/>
        <v>0</v>
      </c>
      <c r="AJ395" s="180">
        <f t="shared" si="161"/>
        <v>0</v>
      </c>
      <c r="AK395" s="751" t="s">
        <v>216</v>
      </c>
      <c r="AL395" s="752"/>
      <c r="AM395" s="752"/>
      <c r="AN395" s="597"/>
      <c r="AO395" s="598"/>
      <c r="AP395" s="2"/>
    </row>
    <row r="396" spans="2:46" ht="12" customHeight="1" x14ac:dyDescent="0.15">
      <c r="B396" s="473"/>
      <c r="C396" s="768"/>
      <c r="D396" s="766"/>
      <c r="E396" s="766"/>
      <c r="F396" s="766"/>
      <c r="G396" s="766"/>
      <c r="H396" s="766"/>
      <c r="I396" s="766"/>
      <c r="J396" s="767"/>
      <c r="K396" s="724"/>
      <c r="L396" s="724" t="s">
        <v>474</v>
      </c>
      <c r="M396" s="724"/>
      <c r="N396" s="724"/>
      <c r="O396" s="724" t="s">
        <v>215</v>
      </c>
      <c r="P396" s="724"/>
      <c r="Q396" s="724"/>
      <c r="R396" s="724"/>
      <c r="S396" s="724"/>
      <c r="T396" s="724"/>
      <c r="U396" s="724"/>
      <c r="V396" s="724"/>
      <c r="W396" s="724"/>
      <c r="X396" s="724"/>
      <c r="Y396" s="179">
        <f>COUNTIF(Y375:Y394,"〇")</f>
        <v>0</v>
      </c>
      <c r="Z396" s="179">
        <f>COUNTIF(Z375:Z394,"〇")</f>
        <v>0</v>
      </c>
      <c r="AA396" s="179">
        <f>COUNTIF(AA375:AA394,"〇")</f>
        <v>0</v>
      </c>
      <c r="AB396" s="179">
        <f>COUNTIF(AB375:AB394,"〇")</f>
        <v>0</v>
      </c>
      <c r="AC396" s="179">
        <f t="shared" ref="AC396:AJ396" si="162">COUNT(AC375:AC394)</f>
        <v>0</v>
      </c>
      <c r="AD396" s="179">
        <f t="shared" si="162"/>
        <v>0</v>
      </c>
      <c r="AE396" s="179">
        <f t="shared" si="162"/>
        <v>0</v>
      </c>
      <c r="AF396" s="179">
        <f t="shared" si="162"/>
        <v>0</v>
      </c>
      <c r="AG396" s="179">
        <f t="shared" si="162"/>
        <v>0</v>
      </c>
      <c r="AH396" s="179">
        <f t="shared" si="162"/>
        <v>0</v>
      </c>
      <c r="AI396" s="179">
        <f t="shared" si="162"/>
        <v>0</v>
      </c>
      <c r="AJ396" s="179">
        <f t="shared" si="162"/>
        <v>0</v>
      </c>
      <c r="AK396" s="754"/>
      <c r="AL396" s="755"/>
      <c r="AM396" s="755"/>
      <c r="AN396" s="755"/>
      <c r="AO396" s="756"/>
      <c r="AP396" s="2"/>
    </row>
    <row r="397" spans="2:46" ht="12" customHeight="1" x14ac:dyDescent="0.15">
      <c r="B397" s="473"/>
      <c r="C397" s="768"/>
      <c r="D397" s="766"/>
      <c r="E397" s="766"/>
      <c r="F397" s="766"/>
      <c r="G397" s="766"/>
      <c r="H397" s="766"/>
      <c r="I397" s="766"/>
      <c r="J397" s="767"/>
      <c r="K397" s="724"/>
      <c r="L397" s="724"/>
      <c r="M397" s="724"/>
      <c r="N397" s="724"/>
      <c r="O397" s="724" t="s">
        <v>475</v>
      </c>
      <c r="P397" s="724"/>
      <c r="Q397" s="724"/>
      <c r="R397" s="724"/>
      <c r="S397" s="724"/>
      <c r="T397" s="724"/>
      <c r="U397" s="724"/>
      <c r="V397" s="724"/>
      <c r="W397" s="724"/>
      <c r="X397" s="724"/>
      <c r="Y397" s="737" t="str">
        <f>IF(Y396&gt;0,"Ⅳ",IF(Z396&gt;0,"Ⅲ",IF(AA396&gt;0,"Ⅱa",IF(AB396&gt;0,"Ⅱb","Ⅰ"))))</f>
        <v>Ⅰ</v>
      </c>
      <c r="Z397" s="741"/>
      <c r="AA397" s="741"/>
      <c r="AB397" s="738"/>
      <c r="AC397" s="737" t="str">
        <f>IF(AC396&gt;0,"Ⅳ",IF(AD396&gt;0,"Ⅲ",IF(AE396&gt;0,"Ⅱa",IF(AF396&gt;0,"Ⅱb","Ⅰ"))))</f>
        <v>Ⅰ</v>
      </c>
      <c r="AD397" s="741"/>
      <c r="AE397" s="741"/>
      <c r="AF397" s="738"/>
      <c r="AG397" s="737" t="str">
        <f>IF(AG396&gt;0,"Ⅳ",IF(AH396&gt;0,"Ⅲ",IF(AI396&gt;0,"Ⅱa",IF(AJ396&gt;0,"Ⅱb","Ⅰ"))))</f>
        <v>Ⅰ</v>
      </c>
      <c r="AH397" s="741"/>
      <c r="AI397" s="741"/>
      <c r="AJ397" s="738"/>
      <c r="AK397" s="757"/>
      <c r="AL397" s="758"/>
      <c r="AM397" s="758"/>
      <c r="AN397" s="758"/>
      <c r="AO397" s="759"/>
      <c r="AP397" s="2"/>
      <c r="AQ397" s="52" t="s">
        <v>314</v>
      </c>
      <c r="AR397" s="52" t="s">
        <v>315</v>
      </c>
      <c r="AS397" s="455" t="s">
        <v>318</v>
      </c>
      <c r="AT397" s="600"/>
    </row>
    <row r="398" spans="2:46" ht="12" customHeight="1" x14ac:dyDescent="0.15">
      <c r="B398" s="473"/>
      <c r="C398" s="768"/>
      <c r="D398" s="766"/>
      <c r="E398" s="766"/>
      <c r="F398" s="766"/>
      <c r="G398" s="766"/>
      <c r="H398" s="766"/>
      <c r="I398" s="766"/>
      <c r="J398" s="767"/>
      <c r="K398" s="724"/>
      <c r="L398" s="724" t="s">
        <v>476</v>
      </c>
      <c r="M398" s="724"/>
      <c r="N398" s="724"/>
      <c r="O398" s="724" t="s">
        <v>214</v>
      </c>
      <c r="P398" s="724"/>
      <c r="Q398" s="724"/>
      <c r="R398" s="724"/>
      <c r="S398" s="724"/>
      <c r="T398" s="724"/>
      <c r="U398" s="724"/>
      <c r="V398" s="724"/>
      <c r="W398" s="724"/>
      <c r="X398" s="724"/>
      <c r="Y398" s="80" t="s">
        <v>32</v>
      </c>
      <c r="Z398" s="80" t="s">
        <v>33</v>
      </c>
      <c r="AA398" s="734" t="s">
        <v>34</v>
      </c>
      <c r="AB398" s="734"/>
      <c r="AC398" s="80" t="s">
        <v>32</v>
      </c>
      <c r="AD398" s="80" t="s">
        <v>33</v>
      </c>
      <c r="AE398" s="734" t="s">
        <v>34</v>
      </c>
      <c r="AF398" s="734"/>
      <c r="AG398" s="80" t="s">
        <v>32</v>
      </c>
      <c r="AH398" s="80" t="s">
        <v>33</v>
      </c>
      <c r="AI398" s="734" t="s">
        <v>34</v>
      </c>
      <c r="AJ398" s="734"/>
      <c r="AK398" s="757"/>
      <c r="AL398" s="758"/>
      <c r="AM398" s="758"/>
      <c r="AN398" s="758"/>
      <c r="AO398" s="759"/>
      <c r="AP398" s="2"/>
      <c r="AQ398" s="735">
        <f>+Y396+Z396</f>
        <v>0</v>
      </c>
      <c r="AR398" s="736"/>
      <c r="AS398" s="735">
        <f>+AA396+AB396</f>
        <v>0</v>
      </c>
      <c r="AT398" s="736"/>
    </row>
    <row r="399" spans="2:46" ht="12" customHeight="1" x14ac:dyDescent="0.15">
      <c r="B399" s="473"/>
      <c r="C399" s="768"/>
      <c r="D399" s="766"/>
      <c r="E399" s="766"/>
      <c r="F399" s="766"/>
      <c r="G399" s="766"/>
      <c r="H399" s="766"/>
      <c r="I399" s="766"/>
      <c r="J399" s="767"/>
      <c r="K399" s="724"/>
      <c r="L399" s="724"/>
      <c r="M399" s="724"/>
      <c r="N399" s="724"/>
      <c r="O399" s="724" t="s">
        <v>480</v>
      </c>
      <c r="P399" s="724"/>
      <c r="Q399" s="724"/>
      <c r="R399" s="724"/>
      <c r="S399" s="724"/>
      <c r="T399" s="724"/>
      <c r="U399" s="724"/>
      <c r="V399" s="724"/>
      <c r="W399" s="724"/>
      <c r="X399" s="724"/>
      <c r="Y399" s="179">
        <f>Y396</f>
        <v>0</v>
      </c>
      <c r="Z399" s="179">
        <f>Z396</f>
        <v>0</v>
      </c>
      <c r="AA399" s="737">
        <f>AA396+AB396</f>
        <v>0</v>
      </c>
      <c r="AB399" s="738"/>
      <c r="AC399" s="179">
        <f>+AC396</f>
        <v>0</v>
      </c>
      <c r="AD399" s="179">
        <f>AD396</f>
        <v>0</v>
      </c>
      <c r="AE399" s="737">
        <f>AE396+AF396</f>
        <v>0</v>
      </c>
      <c r="AF399" s="738"/>
      <c r="AG399" s="179">
        <f>AG396</f>
        <v>0</v>
      </c>
      <c r="AH399" s="179">
        <f>AH396</f>
        <v>0</v>
      </c>
      <c r="AI399" s="737">
        <f>AI396+AJ396</f>
        <v>0</v>
      </c>
      <c r="AJ399" s="738"/>
      <c r="AK399" s="757"/>
      <c r="AL399" s="758"/>
      <c r="AM399" s="758"/>
      <c r="AN399" s="758"/>
      <c r="AO399" s="759"/>
      <c r="AP399" s="2"/>
      <c r="AQ399" s="135">
        <f>+Y396+AC399+AG399</f>
        <v>0</v>
      </c>
      <c r="AR399" s="135">
        <f>+Z396+AD399+AH399</f>
        <v>0</v>
      </c>
      <c r="AS399" s="739">
        <f>+AS398+AE399+AI399</f>
        <v>0</v>
      </c>
      <c r="AT399" s="740"/>
    </row>
    <row r="400" spans="2:46" ht="12" customHeight="1" x14ac:dyDescent="0.15">
      <c r="B400" s="473"/>
      <c r="C400" s="768"/>
      <c r="D400" s="766"/>
      <c r="E400" s="766"/>
      <c r="F400" s="766"/>
      <c r="G400" s="766"/>
      <c r="H400" s="766"/>
      <c r="I400" s="766"/>
      <c r="J400" s="767"/>
      <c r="K400" s="724"/>
      <c r="L400" s="724"/>
      <c r="M400" s="724"/>
      <c r="N400" s="724"/>
      <c r="O400" s="724" t="s">
        <v>481</v>
      </c>
      <c r="P400" s="724"/>
      <c r="Q400" s="724"/>
      <c r="R400" s="724"/>
      <c r="S400" s="724"/>
      <c r="T400" s="724"/>
      <c r="U400" s="724"/>
      <c r="V400" s="724"/>
      <c r="W400" s="724"/>
      <c r="X400" s="724"/>
      <c r="Y400" s="737" t="str">
        <f>IF(Y399&gt;=1,"Ⅳ",IF(Z399&gt;=1,"Ⅲ",IF(AA399&gt;=1,"Ⅱ","Ⅰ")))</f>
        <v>Ⅰ</v>
      </c>
      <c r="Z400" s="741"/>
      <c r="AA400" s="741"/>
      <c r="AB400" s="738"/>
      <c r="AC400" s="737" t="str">
        <f>IF(AC399&gt;=1,"Ⅳ",IF(AD399&gt;=1,"Ⅲ",IF(AE399&gt;=1,"Ⅱ","Ⅰ")))</f>
        <v>Ⅰ</v>
      </c>
      <c r="AD400" s="741"/>
      <c r="AE400" s="741"/>
      <c r="AF400" s="738"/>
      <c r="AG400" s="737" t="str">
        <f>IF(AG399&gt;=1,"Ⅳ",IF(AH399&gt;=1,"Ⅲ",IF(AI399&gt;=1,"Ⅱ","Ⅰ")))</f>
        <v>Ⅰ</v>
      </c>
      <c r="AH400" s="741"/>
      <c r="AI400" s="741"/>
      <c r="AJ400" s="738"/>
      <c r="AK400" s="757"/>
      <c r="AL400" s="758"/>
      <c r="AM400" s="758"/>
      <c r="AN400" s="758"/>
      <c r="AO400" s="759"/>
      <c r="AP400" s="2"/>
      <c r="AQ400" s="742" t="str">
        <f>IF(AQ399&gt;0,"Ⅳ",IF(AR399&gt;0,"Ⅲ",IF(AS399&gt;0,"Ⅱ","Ⅰ")))</f>
        <v>Ⅰ</v>
      </c>
      <c r="AR400" s="742"/>
      <c r="AS400" s="742"/>
      <c r="AT400" s="742"/>
    </row>
    <row r="401" spans="2:86" ht="12" customHeight="1" x14ac:dyDescent="0.15">
      <c r="B401" s="473"/>
      <c r="C401" s="768"/>
      <c r="D401" s="766"/>
      <c r="E401" s="766"/>
      <c r="F401" s="766"/>
      <c r="G401" s="766"/>
      <c r="H401" s="766"/>
      <c r="I401" s="766"/>
      <c r="J401" s="767"/>
      <c r="K401" s="724"/>
      <c r="L401" s="724"/>
      <c r="M401" s="724"/>
      <c r="N401" s="724"/>
      <c r="O401" s="724" t="s">
        <v>482</v>
      </c>
      <c r="P401" s="724"/>
      <c r="Q401" s="724"/>
      <c r="R401" s="724"/>
      <c r="S401" s="724"/>
      <c r="T401" s="724"/>
      <c r="U401" s="724"/>
      <c r="V401" s="724"/>
      <c r="W401" s="724"/>
      <c r="X401" s="724"/>
      <c r="Y401" s="737" t="str">
        <f>IF(COUNTIF(Y400:AJ400,"Ⅳ")&gt;0,"Ⅳ",IF(COUNTIF(Y400:AJ400,"Ⅲ")&gt;0,"Ⅲ",IF(COUNTIF(Y400:AJ400,"Ⅱ")&gt;0,"Ⅱ","Ⅰ")))</f>
        <v>Ⅰ</v>
      </c>
      <c r="Z401" s="741"/>
      <c r="AA401" s="741"/>
      <c r="AB401" s="741"/>
      <c r="AC401" s="741"/>
      <c r="AD401" s="741"/>
      <c r="AE401" s="741"/>
      <c r="AF401" s="741"/>
      <c r="AG401" s="741"/>
      <c r="AH401" s="741"/>
      <c r="AI401" s="741"/>
      <c r="AJ401" s="738"/>
      <c r="AK401" s="760"/>
      <c r="AL401" s="761"/>
      <c r="AM401" s="761"/>
      <c r="AN401" s="761"/>
      <c r="AO401" s="762"/>
      <c r="AP401" s="2"/>
    </row>
    <row r="402" spans="2:86" ht="14.25" customHeight="1" x14ac:dyDescent="0.15">
      <c r="B402" s="473"/>
      <c r="C402" s="768"/>
      <c r="D402" s="766"/>
      <c r="E402" s="766"/>
      <c r="F402" s="766"/>
      <c r="G402" s="766"/>
      <c r="H402" s="766"/>
      <c r="I402" s="766"/>
      <c r="J402" s="767"/>
      <c r="K402" s="724" t="s">
        <v>170</v>
      </c>
      <c r="L402" s="725"/>
      <c r="M402" s="725"/>
      <c r="N402" s="725"/>
      <c r="O402" s="725"/>
      <c r="P402" s="725"/>
      <c r="Q402" s="725"/>
      <c r="R402" s="725"/>
      <c r="S402" s="725"/>
      <c r="T402" s="725"/>
      <c r="U402" s="725"/>
      <c r="V402" s="725"/>
      <c r="W402" s="725"/>
      <c r="X402" s="725"/>
      <c r="Y402" s="725"/>
      <c r="Z402" s="725"/>
      <c r="AA402" s="725"/>
      <c r="AB402" s="725"/>
      <c r="AC402" s="725"/>
      <c r="AD402" s="725"/>
      <c r="AE402" s="725"/>
      <c r="AF402" s="725"/>
      <c r="AG402" s="725"/>
      <c r="AH402" s="725"/>
      <c r="AI402" s="725"/>
      <c r="AJ402" s="725"/>
      <c r="AK402" s="725"/>
      <c r="AL402" s="725"/>
      <c r="AM402" s="725"/>
      <c r="AN402" s="725"/>
      <c r="AO402" s="725"/>
      <c r="AP402" s="2"/>
    </row>
    <row r="403" spans="2:86" ht="14.25" customHeight="1" x14ac:dyDescent="0.15">
      <c r="B403" s="473"/>
      <c r="C403" s="768"/>
      <c r="D403" s="766"/>
      <c r="E403" s="766"/>
      <c r="F403" s="766"/>
      <c r="G403" s="766"/>
      <c r="H403" s="766"/>
      <c r="I403" s="766"/>
      <c r="J403" s="767"/>
      <c r="K403" s="724"/>
      <c r="L403" s="725"/>
      <c r="M403" s="725"/>
      <c r="N403" s="725"/>
      <c r="O403" s="725"/>
      <c r="P403" s="725"/>
      <c r="Q403" s="725"/>
      <c r="R403" s="725"/>
      <c r="S403" s="725"/>
      <c r="T403" s="725"/>
      <c r="U403" s="725"/>
      <c r="V403" s="725"/>
      <c r="W403" s="725"/>
      <c r="X403" s="725"/>
      <c r="Y403" s="725"/>
      <c r="Z403" s="725"/>
      <c r="AA403" s="725"/>
      <c r="AB403" s="725"/>
      <c r="AC403" s="725"/>
      <c r="AD403" s="725"/>
      <c r="AE403" s="725"/>
      <c r="AF403" s="725"/>
      <c r="AG403" s="725"/>
      <c r="AH403" s="725"/>
      <c r="AI403" s="725"/>
      <c r="AJ403" s="725"/>
      <c r="AK403" s="725"/>
      <c r="AL403" s="725"/>
      <c r="AM403" s="725"/>
      <c r="AN403" s="725"/>
      <c r="AO403" s="725"/>
      <c r="AP403" s="2"/>
    </row>
    <row r="404" spans="2:86" ht="12" customHeight="1" x14ac:dyDescent="0.15">
      <c r="B404" s="473"/>
      <c r="C404" s="768"/>
      <c r="D404" s="766"/>
      <c r="E404" s="766"/>
      <c r="F404" s="766"/>
      <c r="G404" s="766"/>
      <c r="H404" s="766"/>
      <c r="I404" s="766"/>
      <c r="J404" s="767"/>
      <c r="K404" s="726" t="s">
        <v>483</v>
      </c>
      <c r="L404" s="726"/>
      <c r="M404" s="726"/>
      <c r="N404" s="726"/>
      <c r="O404" s="726"/>
      <c r="P404" s="726"/>
      <c r="Q404" s="726"/>
      <c r="R404" s="726"/>
      <c r="S404" s="726"/>
      <c r="T404" s="726"/>
      <c r="U404" s="726"/>
      <c r="V404" s="726"/>
      <c r="W404" s="726"/>
      <c r="X404" s="726"/>
      <c r="Y404" s="726"/>
      <c r="Z404" s="726"/>
      <c r="AA404" s="726"/>
      <c r="AB404" s="726"/>
      <c r="AC404" s="726"/>
      <c r="AD404" s="726"/>
      <c r="AE404" s="726"/>
      <c r="AF404" s="726"/>
      <c r="AG404" s="726"/>
      <c r="AH404" s="726"/>
      <c r="AI404" s="726"/>
      <c r="AJ404" s="726"/>
      <c r="AK404" s="726"/>
      <c r="AL404" s="726"/>
      <c r="AM404" s="726"/>
      <c r="AN404" s="726"/>
      <c r="AO404" s="726"/>
      <c r="AP404" s="2"/>
    </row>
    <row r="405" spans="2:86" ht="12" customHeight="1" x14ac:dyDescent="0.15">
      <c r="B405" s="473"/>
      <c r="C405" s="768"/>
      <c r="D405" s="766"/>
      <c r="E405" s="766"/>
      <c r="F405" s="766"/>
      <c r="G405" s="766"/>
      <c r="H405" s="766"/>
      <c r="I405" s="766"/>
      <c r="J405" s="767"/>
      <c r="K405" s="727" t="s">
        <v>533</v>
      </c>
      <c r="L405" s="727"/>
      <c r="M405" s="727"/>
      <c r="N405" s="727"/>
      <c r="O405" s="727"/>
      <c r="P405" s="727"/>
      <c r="Q405" s="727"/>
      <c r="R405" s="727"/>
      <c r="S405" s="727"/>
      <c r="T405" s="727"/>
      <c r="U405" s="727"/>
      <c r="V405" s="727"/>
      <c r="W405" s="727"/>
      <c r="X405" s="727"/>
      <c r="Y405" s="727"/>
      <c r="Z405" s="727"/>
      <c r="AA405" s="727"/>
      <c r="AB405" s="727"/>
      <c r="AC405" s="727"/>
      <c r="AD405" s="727"/>
      <c r="AE405" s="727"/>
      <c r="AF405" s="727"/>
      <c r="AG405" s="727"/>
      <c r="AH405" s="727"/>
      <c r="AI405" s="727"/>
      <c r="AJ405" s="727"/>
      <c r="AK405" s="727"/>
      <c r="AL405" s="727"/>
      <c r="AM405" s="727"/>
      <c r="AN405" s="727"/>
      <c r="AO405" s="727"/>
      <c r="AP405" s="2"/>
    </row>
    <row r="406" spans="2:86" ht="12" customHeight="1" x14ac:dyDescent="0.15">
      <c r="B406" s="473"/>
      <c r="C406" s="768"/>
      <c r="D406" s="766"/>
      <c r="E406" s="766"/>
      <c r="F406" s="766"/>
      <c r="G406" s="766"/>
      <c r="H406" s="766"/>
      <c r="I406" s="766"/>
      <c r="J406" s="767"/>
      <c r="K406" s="157" t="s">
        <v>484</v>
      </c>
      <c r="L406" s="158"/>
      <c r="M406" s="158"/>
      <c r="N406" s="158"/>
      <c r="O406" s="158"/>
      <c r="P406" s="158"/>
      <c r="Q406" s="158"/>
      <c r="R406" s="158"/>
      <c r="S406" s="158"/>
      <c r="T406" s="158"/>
      <c r="U406" s="158"/>
      <c r="V406" s="158"/>
      <c r="W406" s="158"/>
      <c r="X406" s="158"/>
      <c r="Y406" s="158"/>
      <c r="Z406" s="158"/>
      <c r="AA406" s="158"/>
      <c r="AB406" s="158"/>
      <c r="AC406" s="158"/>
      <c r="AD406" s="158"/>
      <c r="AE406" s="158"/>
      <c r="AF406" s="158"/>
      <c r="AG406" s="158"/>
      <c r="AH406" s="158"/>
      <c r="AI406" s="158"/>
      <c r="AJ406" s="158"/>
      <c r="AK406" s="158"/>
      <c r="AL406" s="158"/>
      <c r="AM406" s="158"/>
      <c r="AN406" s="158"/>
      <c r="AO406" s="159"/>
      <c r="AP406" s="2"/>
    </row>
    <row r="407" spans="2:86" ht="12" customHeight="1" x14ac:dyDescent="0.15">
      <c r="B407" s="473"/>
      <c r="C407" s="768"/>
      <c r="D407" s="766"/>
      <c r="E407" s="766"/>
      <c r="F407" s="766"/>
      <c r="G407" s="766"/>
      <c r="H407" s="766"/>
      <c r="I407" s="766"/>
      <c r="J407" s="767"/>
      <c r="K407" s="157" t="s">
        <v>485</v>
      </c>
      <c r="L407" s="158"/>
      <c r="M407" s="158"/>
      <c r="N407" s="158"/>
      <c r="O407" s="158"/>
      <c r="P407" s="158"/>
      <c r="Q407" s="158"/>
      <c r="R407" s="158"/>
      <c r="S407" s="158"/>
      <c r="T407" s="158"/>
      <c r="U407" s="158"/>
      <c r="V407" s="158"/>
      <c r="W407" s="158"/>
      <c r="X407" s="158"/>
      <c r="Y407" s="158"/>
      <c r="Z407" s="158"/>
      <c r="AA407" s="158"/>
      <c r="AB407" s="158"/>
      <c r="AC407" s="158"/>
      <c r="AD407" s="158"/>
      <c r="AE407" s="158"/>
      <c r="AF407" s="158"/>
      <c r="AG407" s="158"/>
      <c r="AH407" s="158"/>
      <c r="AI407" s="158"/>
      <c r="AJ407" s="158"/>
      <c r="AK407" s="158"/>
      <c r="AL407" s="158"/>
      <c r="AM407" s="158"/>
      <c r="AN407" s="158"/>
      <c r="AO407" s="159"/>
      <c r="AP407" s="2"/>
    </row>
    <row r="408" spans="2:86" ht="12" customHeight="1" x14ac:dyDescent="0.15">
      <c r="B408" s="473"/>
      <c r="C408" s="768"/>
      <c r="D408" s="766"/>
      <c r="E408" s="766"/>
      <c r="F408" s="766"/>
      <c r="G408" s="766"/>
      <c r="H408" s="766"/>
      <c r="I408" s="766"/>
      <c r="J408" s="767"/>
      <c r="K408" s="728" t="s">
        <v>486</v>
      </c>
      <c r="L408" s="729"/>
      <c r="M408" s="729"/>
      <c r="N408" s="729"/>
      <c r="O408" s="729"/>
      <c r="P408" s="729"/>
      <c r="Q408" s="729"/>
      <c r="R408" s="729"/>
      <c r="S408" s="729"/>
      <c r="T408" s="729"/>
      <c r="U408" s="729"/>
      <c r="V408" s="729"/>
      <c r="W408" s="729"/>
      <c r="X408" s="729"/>
      <c r="Y408" s="729"/>
      <c r="Z408" s="729"/>
      <c r="AA408" s="729"/>
      <c r="AB408" s="729"/>
      <c r="AC408" s="729"/>
      <c r="AD408" s="729"/>
      <c r="AE408" s="729"/>
      <c r="AF408" s="729"/>
      <c r="AG408" s="729"/>
      <c r="AH408" s="729"/>
      <c r="AI408" s="729"/>
      <c r="AJ408" s="729"/>
      <c r="AK408" s="729"/>
      <c r="AL408" s="729"/>
      <c r="AM408" s="729"/>
      <c r="AN408" s="729"/>
      <c r="AO408" s="730"/>
      <c r="AP408" s="2"/>
    </row>
    <row r="409" spans="2:86" ht="12" customHeight="1" x14ac:dyDescent="0.15">
      <c r="B409" s="436"/>
      <c r="C409" s="769"/>
      <c r="D409" s="770"/>
      <c r="E409" s="770"/>
      <c r="F409" s="770"/>
      <c r="G409" s="770"/>
      <c r="H409" s="770"/>
      <c r="I409" s="770"/>
      <c r="J409" s="771"/>
      <c r="K409" s="731"/>
      <c r="L409" s="732"/>
      <c r="M409" s="732"/>
      <c r="N409" s="732"/>
      <c r="O409" s="732"/>
      <c r="P409" s="732"/>
      <c r="Q409" s="732"/>
      <c r="R409" s="732"/>
      <c r="S409" s="732"/>
      <c r="T409" s="732"/>
      <c r="U409" s="732"/>
      <c r="V409" s="732"/>
      <c r="W409" s="732"/>
      <c r="X409" s="732"/>
      <c r="Y409" s="732"/>
      <c r="Z409" s="732"/>
      <c r="AA409" s="732"/>
      <c r="AB409" s="732"/>
      <c r="AC409" s="732"/>
      <c r="AD409" s="732"/>
      <c r="AE409" s="732"/>
      <c r="AF409" s="732"/>
      <c r="AG409" s="732"/>
      <c r="AH409" s="732"/>
      <c r="AI409" s="732"/>
      <c r="AJ409" s="732"/>
      <c r="AK409" s="732"/>
      <c r="AL409" s="732"/>
      <c r="AM409" s="732"/>
      <c r="AN409" s="732"/>
      <c r="AO409" s="733"/>
      <c r="AP409" s="2"/>
    </row>
    <row r="410" spans="2:86" s="6" customFormat="1" ht="12" customHeight="1" x14ac:dyDescent="0.15">
      <c r="B410" s="2" t="s">
        <v>537</v>
      </c>
      <c r="AQ410" s="134"/>
      <c r="AR410" s="134"/>
      <c r="AS410" s="134"/>
      <c r="AT410" s="134"/>
      <c r="AU410" s="134"/>
      <c r="AV410" s="134"/>
      <c r="AW410" s="134"/>
      <c r="AX410" s="134"/>
      <c r="AY410" s="134"/>
      <c r="AZ410" s="134"/>
      <c r="BA410" s="134"/>
      <c r="BB410" s="134"/>
      <c r="BC410" s="134"/>
      <c r="BD410" s="134"/>
      <c r="BE410" s="134"/>
      <c r="BF410" s="134"/>
      <c r="BG410" s="134"/>
      <c r="BH410" s="134"/>
      <c r="BI410" s="134"/>
      <c r="BJ410" s="134"/>
      <c r="BK410" s="134"/>
      <c r="BL410" s="134"/>
      <c r="BM410" s="134"/>
      <c r="BN410" s="134"/>
      <c r="BO410" s="134"/>
      <c r="BP410" s="134"/>
      <c r="BQ410" s="134"/>
      <c r="BR410" s="134"/>
      <c r="BS410" s="134"/>
      <c r="BT410" s="134"/>
      <c r="BU410" s="134"/>
      <c r="BV410" s="134"/>
      <c r="BW410" s="134"/>
      <c r="BX410" s="134"/>
      <c r="BY410" s="134"/>
      <c r="BZ410" s="134"/>
      <c r="CA410" s="134"/>
      <c r="CB410" s="134"/>
      <c r="CC410" s="134"/>
      <c r="CD410" s="134"/>
      <c r="CE410" s="134"/>
      <c r="CF410" s="134"/>
      <c r="CG410" s="134"/>
      <c r="CH410" s="134"/>
    </row>
    <row r="411" spans="2:86" ht="12" customHeight="1" x14ac:dyDescent="0.15">
      <c r="B411" s="2" t="s">
        <v>534</v>
      </c>
    </row>
    <row r="412" spans="2:86" ht="12" customHeight="1" x14ac:dyDescent="0.15">
      <c r="B412" s="2" t="s">
        <v>535</v>
      </c>
    </row>
    <row r="413" spans="2:86" ht="12" customHeight="1" x14ac:dyDescent="0.15">
      <c r="B413" s="2" t="s">
        <v>487</v>
      </c>
    </row>
    <row r="414" spans="2:86" ht="12" customHeight="1" x14ac:dyDescent="0.15">
      <c r="B414" s="2" t="s">
        <v>536</v>
      </c>
    </row>
    <row r="415" spans="2:86" ht="12" customHeight="1" x14ac:dyDescent="0.15">
      <c r="B415" s="2" t="s">
        <v>488</v>
      </c>
    </row>
    <row r="416" spans="2:86" ht="12.75" thickBot="1" x14ac:dyDescent="0.2">
      <c r="B416" s="2" t="s">
        <v>549</v>
      </c>
    </row>
    <row r="417" spans="2:86" x14ac:dyDescent="0.15">
      <c r="AU417" s="808" t="s">
        <v>561</v>
      </c>
      <c r="AV417" s="809" t="s">
        <v>301</v>
      </c>
      <c r="AW417" s="811" t="s">
        <v>302</v>
      </c>
      <c r="AX417" s="795" t="s">
        <v>308</v>
      </c>
      <c r="AY417" s="796"/>
      <c r="AZ417" s="796"/>
      <c r="BA417" s="796"/>
      <c r="BB417" s="796"/>
      <c r="BC417" s="796"/>
      <c r="BD417" s="796"/>
      <c r="BE417" s="796"/>
      <c r="BF417" s="796"/>
      <c r="BG417" s="796"/>
      <c r="BH417" s="796"/>
      <c r="BI417" s="796"/>
      <c r="BJ417" s="796"/>
      <c r="BK417" s="796"/>
      <c r="BL417" s="796"/>
      <c r="BM417" s="796"/>
      <c r="BN417" s="796"/>
      <c r="BO417" s="796"/>
      <c r="BP417" s="796"/>
      <c r="BQ417" s="796"/>
      <c r="BR417" s="797"/>
      <c r="BS417" s="466" t="s">
        <v>303</v>
      </c>
      <c r="BT417" s="798"/>
      <c r="BU417" s="798"/>
      <c r="BV417" s="798"/>
      <c r="BW417" s="799" t="s">
        <v>309</v>
      </c>
      <c r="BX417" s="800"/>
      <c r="BY417" s="800"/>
      <c r="BZ417" s="800"/>
      <c r="CA417" s="800"/>
      <c r="CB417" s="800"/>
      <c r="CC417" s="800"/>
      <c r="CD417" s="800"/>
      <c r="CE417" s="800"/>
      <c r="CF417" s="800"/>
      <c r="CG417" s="800"/>
      <c r="CH417" s="801"/>
    </row>
    <row r="418" spans="2:86" ht="8.25" customHeight="1" x14ac:dyDescent="0.15">
      <c r="AU418" s="808"/>
      <c r="AV418" s="810"/>
      <c r="AW418" s="812"/>
      <c r="AX418" s="802" t="s">
        <v>310</v>
      </c>
      <c r="AY418" s="280"/>
      <c r="AZ418" s="280"/>
      <c r="BA418" s="280"/>
      <c r="BB418" s="280"/>
      <c r="BC418" s="280"/>
      <c r="BD418" s="280"/>
      <c r="BE418" s="280"/>
      <c r="BF418" s="280"/>
      <c r="BG418" s="280"/>
      <c r="BH418" s="280"/>
      <c r="BI418" s="280"/>
      <c r="BJ418" s="280" t="s">
        <v>311</v>
      </c>
      <c r="BK418" s="280"/>
      <c r="BL418" s="280"/>
      <c r="BM418" s="280"/>
      <c r="BN418" s="280"/>
      <c r="BO418" s="280"/>
      <c r="BP418" s="280"/>
      <c r="BQ418" s="280"/>
      <c r="BR418" s="803"/>
      <c r="BS418" s="798"/>
      <c r="BT418" s="798"/>
      <c r="BU418" s="798"/>
      <c r="BV418" s="798"/>
      <c r="BW418" s="804" t="s">
        <v>305</v>
      </c>
      <c r="BX418" s="455"/>
      <c r="BY418" s="455"/>
      <c r="BZ418" s="455"/>
      <c r="CA418" s="280" t="s">
        <v>312</v>
      </c>
      <c r="CB418" s="280"/>
      <c r="CC418" s="280"/>
      <c r="CD418" s="280"/>
      <c r="CE418" s="280"/>
      <c r="CF418" s="280"/>
      <c r="CG418" s="280"/>
      <c r="CH418" s="803"/>
    </row>
    <row r="419" spans="2:86" ht="24.95" customHeight="1" x14ac:dyDescent="0.15">
      <c r="B419" s="567" t="s">
        <v>456</v>
      </c>
      <c r="C419" s="805"/>
      <c r="D419" s="805"/>
      <c r="E419" s="806"/>
      <c r="F419" s="806"/>
      <c r="G419" s="806"/>
      <c r="H419" s="806"/>
      <c r="I419" s="806"/>
      <c r="J419" s="806"/>
      <c r="K419" s="805"/>
      <c r="L419" s="805"/>
      <c r="M419" s="805"/>
      <c r="N419" s="805"/>
      <c r="O419" s="805"/>
      <c r="P419" s="805"/>
      <c r="Q419" s="805"/>
      <c r="R419" s="805"/>
      <c r="S419" s="805"/>
      <c r="T419" s="805"/>
      <c r="U419" s="805"/>
      <c r="V419" s="805"/>
      <c r="W419" s="805"/>
      <c r="X419" s="805"/>
      <c r="Y419" s="805"/>
      <c r="Z419" s="805"/>
      <c r="AA419" s="805"/>
      <c r="AB419" s="805"/>
      <c r="AC419" s="805"/>
      <c r="AD419" s="805"/>
      <c r="AE419" s="805"/>
      <c r="AF419" s="805"/>
      <c r="AG419" s="805"/>
      <c r="AH419" s="805"/>
      <c r="AI419" s="805"/>
      <c r="AJ419" s="805"/>
      <c r="AK419" s="805"/>
      <c r="AL419" s="805"/>
      <c r="AM419" s="805"/>
      <c r="AN419" s="805"/>
      <c r="AO419" s="805"/>
      <c r="AU419" s="808"/>
      <c r="AV419" s="810"/>
      <c r="AW419" s="812"/>
      <c r="AX419" s="802" t="s">
        <v>26</v>
      </c>
      <c r="AY419" s="280"/>
      <c r="AZ419" s="280"/>
      <c r="BA419" s="280"/>
      <c r="BB419" s="280" t="s">
        <v>22</v>
      </c>
      <c r="BC419" s="280"/>
      <c r="BD419" s="280"/>
      <c r="BE419" s="280"/>
      <c r="BF419" s="280" t="s">
        <v>24</v>
      </c>
      <c r="BG419" s="280"/>
      <c r="BH419" s="280"/>
      <c r="BI419" s="280"/>
      <c r="BJ419" s="455" t="s">
        <v>26</v>
      </c>
      <c r="BK419" s="455"/>
      <c r="BL419" s="455"/>
      <c r="BM419" s="455" t="s">
        <v>22</v>
      </c>
      <c r="BN419" s="455"/>
      <c r="BO419" s="455"/>
      <c r="BP419" s="455" t="s">
        <v>24</v>
      </c>
      <c r="BQ419" s="455"/>
      <c r="BR419" s="807"/>
      <c r="BS419" s="466" t="s">
        <v>26</v>
      </c>
      <c r="BT419" s="466" t="s">
        <v>22</v>
      </c>
      <c r="BU419" s="466" t="s">
        <v>24</v>
      </c>
      <c r="BV419" s="466" t="s">
        <v>306</v>
      </c>
      <c r="BW419" s="802" t="s">
        <v>313</v>
      </c>
      <c r="BX419" s="280"/>
      <c r="BY419" s="280"/>
      <c r="BZ419" s="280"/>
      <c r="CA419" s="280" t="s">
        <v>22</v>
      </c>
      <c r="CB419" s="280"/>
      <c r="CC419" s="280"/>
      <c r="CD419" s="280"/>
      <c r="CE419" s="280" t="s">
        <v>24</v>
      </c>
      <c r="CF419" s="280"/>
      <c r="CG419" s="280"/>
      <c r="CH419" s="803"/>
    </row>
    <row r="420" spans="2:86" ht="18" customHeight="1" x14ac:dyDescent="0.15">
      <c r="B420" s="423" t="s">
        <v>27</v>
      </c>
      <c r="C420" s="423"/>
      <c r="D420" s="719"/>
      <c r="E420" s="277" t="s">
        <v>616</v>
      </c>
      <c r="F420" s="278"/>
      <c r="G420" s="278"/>
      <c r="H420" s="278"/>
      <c r="I420" s="278"/>
      <c r="J420" s="279"/>
      <c r="K420" s="298" t="s">
        <v>28</v>
      </c>
      <c r="L420" s="455"/>
      <c r="M420" s="455"/>
      <c r="N420" s="456" t="s">
        <v>620</v>
      </c>
      <c r="O420" s="456"/>
      <c r="P420" s="456"/>
      <c r="Q420" s="456"/>
      <c r="R420" s="456"/>
      <c r="S420" s="456"/>
      <c r="T420" s="280" t="s">
        <v>260</v>
      </c>
      <c r="U420" s="280"/>
      <c r="V420" s="280"/>
      <c r="W420" s="280"/>
      <c r="X420" s="280"/>
      <c r="Y420" s="271" t="s">
        <v>624</v>
      </c>
      <c r="Z420" s="271"/>
      <c r="AA420" s="271"/>
      <c r="AB420" s="271"/>
      <c r="AC420" s="271"/>
      <c r="AD420" s="271"/>
      <c r="AE420" s="271"/>
      <c r="AF420" s="271"/>
      <c r="AG420" s="253" t="s">
        <v>222</v>
      </c>
      <c r="AH420" s="254"/>
      <c r="AI420" s="254"/>
      <c r="AJ420" s="255"/>
      <c r="AK420" s="711">
        <v>44650</v>
      </c>
      <c r="AL420" s="813"/>
      <c r="AM420" s="813"/>
      <c r="AN420" s="813"/>
      <c r="AO420" s="814"/>
      <c r="AQ420" s="153"/>
      <c r="AU420" s="808"/>
      <c r="AV420" s="810"/>
      <c r="AW420" s="812"/>
      <c r="AX420" s="128" t="s">
        <v>314</v>
      </c>
      <c r="AY420" s="129" t="s">
        <v>315</v>
      </c>
      <c r="AZ420" s="129" t="s">
        <v>316</v>
      </c>
      <c r="BA420" s="130" t="s">
        <v>317</v>
      </c>
      <c r="BB420" s="131" t="s">
        <v>314</v>
      </c>
      <c r="BC420" s="129" t="s">
        <v>315</v>
      </c>
      <c r="BD420" s="129" t="s">
        <v>316</v>
      </c>
      <c r="BE420" s="130" t="s">
        <v>317</v>
      </c>
      <c r="BF420" s="131" t="s">
        <v>314</v>
      </c>
      <c r="BG420" s="129" t="s">
        <v>315</v>
      </c>
      <c r="BH420" s="129" t="s">
        <v>316</v>
      </c>
      <c r="BI420" s="130" t="s">
        <v>317</v>
      </c>
      <c r="BJ420" s="131" t="s">
        <v>314</v>
      </c>
      <c r="BK420" s="129" t="s">
        <v>315</v>
      </c>
      <c r="BL420" s="130" t="s">
        <v>318</v>
      </c>
      <c r="BM420" s="131" t="s">
        <v>314</v>
      </c>
      <c r="BN420" s="129" t="s">
        <v>315</v>
      </c>
      <c r="BO420" s="130" t="s">
        <v>318</v>
      </c>
      <c r="BP420" s="131" t="s">
        <v>314</v>
      </c>
      <c r="BQ420" s="129" t="s">
        <v>315</v>
      </c>
      <c r="BR420" s="132" t="s">
        <v>318</v>
      </c>
      <c r="BS420" s="798"/>
      <c r="BT420" s="798"/>
      <c r="BU420" s="798"/>
      <c r="BV420" s="798"/>
      <c r="BW420" s="128" t="s">
        <v>314</v>
      </c>
      <c r="BX420" s="129" t="s">
        <v>315</v>
      </c>
      <c r="BY420" s="129" t="s">
        <v>316</v>
      </c>
      <c r="BZ420" s="130" t="s">
        <v>317</v>
      </c>
      <c r="CA420" s="131" t="s">
        <v>314</v>
      </c>
      <c r="CB420" s="129" t="s">
        <v>315</v>
      </c>
      <c r="CC420" s="129" t="s">
        <v>316</v>
      </c>
      <c r="CD420" s="130" t="s">
        <v>317</v>
      </c>
      <c r="CE420" s="131" t="s">
        <v>314</v>
      </c>
      <c r="CF420" s="129" t="s">
        <v>315</v>
      </c>
      <c r="CG420" s="129" t="s">
        <v>316</v>
      </c>
      <c r="CH420" s="132" t="s">
        <v>317</v>
      </c>
    </row>
    <row r="421" spans="2:86" ht="18" customHeight="1" x14ac:dyDescent="0.15">
      <c r="B421" s="431" t="s">
        <v>0</v>
      </c>
      <c r="C421" s="431"/>
      <c r="D421" s="717"/>
      <c r="E421" s="281" t="s">
        <v>618</v>
      </c>
      <c r="F421" s="282"/>
      <c r="G421" s="282"/>
      <c r="H421" s="282"/>
      <c r="I421" s="282"/>
      <c r="J421" s="284"/>
      <c r="K421" s="573" t="s">
        <v>1</v>
      </c>
      <c r="L421" s="466"/>
      <c r="M421" s="466"/>
      <c r="N421" s="456" t="s">
        <v>622</v>
      </c>
      <c r="O421" s="456"/>
      <c r="P421" s="456"/>
      <c r="Q421" s="456"/>
      <c r="R421" s="456"/>
      <c r="S421" s="456"/>
      <c r="T421" s="280" t="s">
        <v>261</v>
      </c>
      <c r="U421" s="280"/>
      <c r="V421" s="280"/>
      <c r="W421" s="280"/>
      <c r="X421" s="280"/>
      <c r="Y421" s="271" t="s">
        <v>629</v>
      </c>
      <c r="Z421" s="271"/>
      <c r="AA421" s="271"/>
      <c r="AB421" s="271"/>
      <c r="AC421" s="271"/>
      <c r="AD421" s="271"/>
      <c r="AE421" s="271"/>
      <c r="AF421" s="271"/>
      <c r="AG421" s="698"/>
      <c r="AH421" s="710"/>
      <c r="AI421" s="710"/>
      <c r="AJ421" s="699"/>
      <c r="AK421" s="815"/>
      <c r="AL421" s="816"/>
      <c r="AM421" s="816"/>
      <c r="AN421" s="816"/>
      <c r="AO421" s="817"/>
      <c r="AQ421" s="153" t="s">
        <v>560</v>
      </c>
      <c r="AU421" s="808"/>
      <c r="AV421" s="192">
        <f>N423</f>
        <v>8</v>
      </c>
      <c r="AW421" s="181">
        <f>R423</f>
        <v>10.5</v>
      </c>
      <c r="AX421" s="135">
        <f>+Y448</f>
        <v>0</v>
      </c>
      <c r="AY421" s="135">
        <f>+Z448</f>
        <v>0</v>
      </c>
      <c r="AZ421" s="135">
        <f>+AA448</f>
        <v>0</v>
      </c>
      <c r="BA421" s="135">
        <f t="shared" ref="BA421" si="163">+AB448</f>
        <v>0</v>
      </c>
      <c r="BB421" s="135">
        <f>+AC448</f>
        <v>0</v>
      </c>
      <c r="BC421" s="135">
        <f t="shared" ref="BC421" si="164">+AD448</f>
        <v>0</v>
      </c>
      <c r="BD421" s="135">
        <f t="shared" ref="BD421" si="165">+AE448</f>
        <v>0</v>
      </c>
      <c r="BE421" s="135">
        <f t="shared" ref="BE421" si="166">+AF448</f>
        <v>0</v>
      </c>
      <c r="BF421" s="135">
        <f t="shared" ref="BF421" si="167">+AG448</f>
        <v>0</v>
      </c>
      <c r="BG421" s="135">
        <f t="shared" ref="BG421" si="168">+AH448</f>
        <v>0</v>
      </c>
      <c r="BH421" s="135">
        <f t="shared" ref="BH421" si="169">+AI448</f>
        <v>0</v>
      </c>
      <c r="BI421" s="135">
        <f t="shared" ref="BI421" si="170">+AJ448</f>
        <v>0</v>
      </c>
      <c r="BJ421" s="135">
        <f>+Y451</f>
        <v>0</v>
      </c>
      <c r="BK421" s="135">
        <f t="shared" ref="BK421" si="171">+Z451</f>
        <v>0</v>
      </c>
      <c r="BL421" s="135">
        <f>+AA451</f>
        <v>0</v>
      </c>
      <c r="BM421" s="135">
        <f>+AC451</f>
        <v>0</v>
      </c>
      <c r="BN421" s="135">
        <f t="shared" ref="BN421" si="172">+AD451</f>
        <v>0</v>
      </c>
      <c r="BO421" s="135">
        <f t="shared" ref="BO421" si="173">+AE451</f>
        <v>0</v>
      </c>
      <c r="BP421" s="135">
        <f>+AG451</f>
        <v>0</v>
      </c>
      <c r="BQ421" s="135">
        <f>+AH451</f>
        <v>0</v>
      </c>
      <c r="BR421" s="135">
        <f>+AI451</f>
        <v>0</v>
      </c>
      <c r="BS421" s="153" t="str">
        <f>+Y452</f>
        <v>Ⅰ</v>
      </c>
      <c r="BT421" s="153" t="str">
        <f>+AC452</f>
        <v>Ⅰ</v>
      </c>
      <c r="BU421" s="153" t="str">
        <f>+AG452</f>
        <v>Ⅰ</v>
      </c>
      <c r="BV421" s="153" t="str">
        <f>+Y453</f>
        <v>Ⅰ</v>
      </c>
      <c r="BW421" s="136" t="str">
        <f>IF(Y448&gt;0,R423,"")</f>
        <v/>
      </c>
      <c r="BX421" s="137" t="str">
        <f>IF(Z448&gt;0,"",IF(AA448&gt;0,R423,""))</f>
        <v/>
      </c>
      <c r="BY421" s="137" t="str">
        <f>IF(Y448+Z448&gt;0,"",IF(AA448&gt;0,R423,""))</f>
        <v/>
      </c>
      <c r="BZ421" s="137" t="str">
        <f>IF(Y448+Z448+AA448&gt;0,"",IF(AB448&gt;0,R423,""))</f>
        <v/>
      </c>
      <c r="CA421" s="138">
        <f t="shared" ref="CA421" si="174">+AC447</f>
        <v>0</v>
      </c>
      <c r="CB421" s="138">
        <f t="shared" ref="CB421" si="175">+AD447</f>
        <v>0</v>
      </c>
      <c r="CC421" s="138">
        <f t="shared" ref="CC421" si="176">+AE447</f>
        <v>0</v>
      </c>
      <c r="CD421" s="138">
        <f t="shared" ref="CD421" si="177">+AF447</f>
        <v>0</v>
      </c>
      <c r="CE421" s="138">
        <f t="shared" ref="CE421" si="178">+AG447</f>
        <v>0</v>
      </c>
      <c r="CF421" s="138">
        <f t="shared" ref="CF421" si="179">+AH447</f>
        <v>0</v>
      </c>
      <c r="CG421" s="138">
        <f t="shared" ref="CG421" si="180">+AI447</f>
        <v>0</v>
      </c>
      <c r="CH421" s="138">
        <f t="shared" ref="CH421" si="181">+AJ447</f>
        <v>0</v>
      </c>
    </row>
    <row r="422" spans="2:86" ht="12" customHeight="1" x14ac:dyDescent="0.15">
      <c r="B422" s="763" t="s">
        <v>221</v>
      </c>
      <c r="C422" s="764"/>
      <c r="D422" s="765"/>
      <c r="E422" s="766"/>
      <c r="F422" s="766"/>
      <c r="G422" s="766"/>
      <c r="H422" s="766"/>
      <c r="I422" s="766"/>
      <c r="J422" s="767"/>
      <c r="K422" s="772" t="s">
        <v>458</v>
      </c>
      <c r="L422" s="773"/>
      <c r="M422" s="773"/>
      <c r="N422" s="773"/>
      <c r="O422" s="773"/>
      <c r="P422" s="773"/>
      <c r="Q422" s="773"/>
      <c r="R422" s="773"/>
      <c r="S422" s="773"/>
      <c r="T422" s="773"/>
      <c r="U422" s="773"/>
      <c r="V422" s="773"/>
      <c r="W422" s="773"/>
      <c r="X422" s="773"/>
      <c r="Y422" s="773"/>
      <c r="Z422" s="773"/>
      <c r="AA422" s="773"/>
      <c r="AB422" s="773"/>
      <c r="AC422" s="773"/>
      <c r="AD422" s="773"/>
      <c r="AE422" s="773"/>
      <c r="AF422" s="773"/>
      <c r="AG422" s="773"/>
      <c r="AH422" s="773"/>
      <c r="AI422" s="773"/>
      <c r="AJ422" s="773"/>
      <c r="AK422" s="773"/>
      <c r="AL422" s="773"/>
      <c r="AM422" s="773"/>
      <c r="AN422" s="773"/>
      <c r="AO422" s="774"/>
      <c r="AP422" s="2"/>
    </row>
    <row r="423" spans="2:86" ht="12" customHeight="1" x14ac:dyDescent="0.15">
      <c r="B423" s="473"/>
      <c r="C423" s="768"/>
      <c r="D423" s="766"/>
      <c r="E423" s="766"/>
      <c r="F423" s="766"/>
      <c r="G423" s="766"/>
      <c r="H423" s="766"/>
      <c r="I423" s="766"/>
      <c r="J423" s="767"/>
      <c r="K423" s="751" t="s">
        <v>220</v>
      </c>
      <c r="L423" s="752"/>
      <c r="M423" s="753"/>
      <c r="N423" s="775">
        <v>8</v>
      </c>
      <c r="O423" s="776"/>
      <c r="P423" s="751" t="s">
        <v>459</v>
      </c>
      <c r="Q423" s="753"/>
      <c r="R423" s="777">
        <v>10.5</v>
      </c>
      <c r="S423" s="778"/>
      <c r="T423" s="779"/>
      <c r="U423" s="780" t="s">
        <v>460</v>
      </c>
      <c r="V423" s="781"/>
      <c r="W423" s="780" t="s">
        <v>461</v>
      </c>
      <c r="X423" s="781"/>
      <c r="Y423" s="753" t="s">
        <v>219</v>
      </c>
      <c r="Z423" s="724"/>
      <c r="AA423" s="724"/>
      <c r="AB423" s="724"/>
      <c r="AC423" s="780" t="s">
        <v>462</v>
      </c>
      <c r="AD423" s="786"/>
      <c r="AE423" s="786"/>
      <c r="AF423" s="786"/>
      <c r="AG423" s="786"/>
      <c r="AH423" s="786"/>
      <c r="AI423" s="786"/>
      <c r="AJ423" s="781"/>
      <c r="AK423" s="780" t="s">
        <v>463</v>
      </c>
      <c r="AL423" s="786"/>
      <c r="AM423" s="786"/>
      <c r="AN423" s="788"/>
      <c r="AO423" s="789"/>
      <c r="AP423" s="2"/>
      <c r="AW423" s="169"/>
    </row>
    <row r="424" spans="2:86" ht="12" customHeight="1" x14ac:dyDescent="0.15">
      <c r="B424" s="473"/>
      <c r="C424" s="768"/>
      <c r="D424" s="766"/>
      <c r="E424" s="766"/>
      <c r="F424" s="766"/>
      <c r="G424" s="766"/>
      <c r="H424" s="766"/>
      <c r="I424" s="766"/>
      <c r="J424" s="767"/>
      <c r="K424" s="724" t="s">
        <v>464</v>
      </c>
      <c r="L424" s="724" t="s">
        <v>200</v>
      </c>
      <c r="M424" s="724"/>
      <c r="N424" s="724" t="s">
        <v>199</v>
      </c>
      <c r="O424" s="724"/>
      <c r="P424" s="724" t="s">
        <v>465</v>
      </c>
      <c r="Q424" s="724"/>
      <c r="R424" s="724" t="s">
        <v>6</v>
      </c>
      <c r="S424" s="724"/>
      <c r="T424" s="724"/>
      <c r="U424" s="782"/>
      <c r="V424" s="783"/>
      <c r="W424" s="782"/>
      <c r="X424" s="783"/>
      <c r="Y424" s="753"/>
      <c r="Z424" s="724"/>
      <c r="AA424" s="724"/>
      <c r="AB424" s="724"/>
      <c r="AC424" s="784"/>
      <c r="AD424" s="787"/>
      <c r="AE424" s="787"/>
      <c r="AF424" s="787"/>
      <c r="AG424" s="787"/>
      <c r="AH424" s="787"/>
      <c r="AI424" s="787"/>
      <c r="AJ424" s="785"/>
      <c r="AK424" s="782"/>
      <c r="AL424" s="790"/>
      <c r="AM424" s="790"/>
      <c r="AN424" s="791"/>
      <c r="AO424" s="792"/>
      <c r="AP424" s="2"/>
    </row>
    <row r="425" spans="2:86" ht="12" customHeight="1" x14ac:dyDescent="0.15">
      <c r="B425" s="473"/>
      <c r="C425" s="768"/>
      <c r="D425" s="766"/>
      <c r="E425" s="766"/>
      <c r="F425" s="766"/>
      <c r="G425" s="766"/>
      <c r="H425" s="766"/>
      <c r="I425" s="766"/>
      <c r="J425" s="767"/>
      <c r="K425" s="724"/>
      <c r="L425" s="724"/>
      <c r="M425" s="724"/>
      <c r="N425" s="724"/>
      <c r="O425" s="724"/>
      <c r="P425" s="724"/>
      <c r="Q425" s="724"/>
      <c r="R425" s="724"/>
      <c r="S425" s="724"/>
      <c r="T425" s="724"/>
      <c r="U425" s="782"/>
      <c r="V425" s="783"/>
      <c r="W425" s="782"/>
      <c r="X425" s="783"/>
      <c r="Y425" s="753" t="s">
        <v>466</v>
      </c>
      <c r="Z425" s="724"/>
      <c r="AA425" s="724"/>
      <c r="AB425" s="724"/>
      <c r="AC425" s="724" t="s">
        <v>467</v>
      </c>
      <c r="AD425" s="724"/>
      <c r="AE425" s="724"/>
      <c r="AF425" s="724"/>
      <c r="AG425" s="724" t="s">
        <v>468</v>
      </c>
      <c r="AH425" s="724"/>
      <c r="AI425" s="724"/>
      <c r="AJ425" s="724"/>
      <c r="AK425" s="782"/>
      <c r="AL425" s="790"/>
      <c r="AM425" s="790"/>
      <c r="AN425" s="791"/>
      <c r="AO425" s="792"/>
      <c r="AP425" s="2"/>
    </row>
    <row r="426" spans="2:86" ht="12" customHeight="1" x14ac:dyDescent="0.15">
      <c r="B426" s="473"/>
      <c r="C426" s="768"/>
      <c r="D426" s="766"/>
      <c r="E426" s="766"/>
      <c r="F426" s="766"/>
      <c r="G426" s="766"/>
      <c r="H426" s="766"/>
      <c r="I426" s="766"/>
      <c r="J426" s="767"/>
      <c r="K426" s="724"/>
      <c r="L426" s="724"/>
      <c r="M426" s="724"/>
      <c r="N426" s="724"/>
      <c r="O426" s="724"/>
      <c r="P426" s="724"/>
      <c r="Q426" s="724"/>
      <c r="R426" s="724"/>
      <c r="S426" s="724"/>
      <c r="T426" s="724"/>
      <c r="U426" s="784"/>
      <c r="V426" s="785"/>
      <c r="W426" s="784"/>
      <c r="X426" s="785"/>
      <c r="Y426" s="156" t="s">
        <v>32</v>
      </c>
      <c r="Z426" s="154" t="s">
        <v>33</v>
      </c>
      <c r="AA426" s="154" t="s">
        <v>471</v>
      </c>
      <c r="AB426" s="154" t="s">
        <v>472</v>
      </c>
      <c r="AC426" s="154" t="s">
        <v>32</v>
      </c>
      <c r="AD426" s="154" t="s">
        <v>33</v>
      </c>
      <c r="AE426" s="154" t="s">
        <v>471</v>
      </c>
      <c r="AF426" s="154" t="s">
        <v>472</v>
      </c>
      <c r="AG426" s="154" t="s">
        <v>32</v>
      </c>
      <c r="AH426" s="154" t="s">
        <v>33</v>
      </c>
      <c r="AI426" s="154" t="s">
        <v>471</v>
      </c>
      <c r="AJ426" s="154" t="s">
        <v>472</v>
      </c>
      <c r="AK426" s="784"/>
      <c r="AL426" s="787"/>
      <c r="AM426" s="787"/>
      <c r="AN426" s="793"/>
      <c r="AO426" s="794"/>
      <c r="AP426" s="2"/>
    </row>
    <row r="427" spans="2:86" ht="12" customHeight="1" x14ac:dyDescent="0.15">
      <c r="B427" s="473"/>
      <c r="C427" s="768"/>
      <c r="D427" s="766"/>
      <c r="E427" s="766"/>
      <c r="F427" s="766"/>
      <c r="G427" s="766"/>
      <c r="H427" s="766"/>
      <c r="I427" s="766"/>
      <c r="J427" s="767"/>
      <c r="K427" s="234"/>
      <c r="L427" s="743"/>
      <c r="M427" s="744"/>
      <c r="N427" s="743"/>
      <c r="O427" s="744"/>
      <c r="P427" s="743"/>
      <c r="Q427" s="744"/>
      <c r="R427" s="745"/>
      <c r="S427" s="745"/>
      <c r="T427" s="745"/>
      <c r="U427" s="743"/>
      <c r="V427" s="744"/>
      <c r="W427" s="743"/>
      <c r="X427" s="746"/>
      <c r="Y427" s="235"/>
      <c r="Z427" s="235"/>
      <c r="AA427" s="235"/>
      <c r="AB427" s="235"/>
      <c r="AC427" s="236"/>
      <c r="AD427" s="236"/>
      <c r="AE427" s="236"/>
      <c r="AF427" s="236"/>
      <c r="AG427" s="236"/>
      <c r="AH427" s="236"/>
      <c r="AI427" s="236"/>
      <c r="AJ427" s="236"/>
      <c r="AK427" s="747"/>
      <c r="AL427" s="748"/>
      <c r="AM427" s="748"/>
      <c r="AN427" s="749"/>
      <c r="AO427" s="750"/>
      <c r="AP427" s="2"/>
      <c r="AQ427" s="170">
        <f>IF(P427="外力",1,IF(P427="材質劣化",2,IF(P427="漏水",3,4)))</f>
        <v>4</v>
      </c>
    </row>
    <row r="428" spans="2:86" ht="12" customHeight="1" x14ac:dyDescent="0.15">
      <c r="B428" s="473"/>
      <c r="C428" s="768"/>
      <c r="D428" s="766"/>
      <c r="E428" s="766"/>
      <c r="F428" s="766"/>
      <c r="G428" s="766"/>
      <c r="H428" s="766"/>
      <c r="I428" s="766"/>
      <c r="J428" s="767"/>
      <c r="K428" s="234"/>
      <c r="L428" s="743"/>
      <c r="M428" s="744"/>
      <c r="N428" s="743"/>
      <c r="O428" s="744"/>
      <c r="P428" s="743"/>
      <c r="Q428" s="744"/>
      <c r="R428" s="745"/>
      <c r="S428" s="745"/>
      <c r="T428" s="745"/>
      <c r="U428" s="743"/>
      <c r="V428" s="744"/>
      <c r="W428" s="743"/>
      <c r="X428" s="746"/>
      <c r="Y428" s="235"/>
      <c r="Z428" s="235"/>
      <c r="AA428" s="235"/>
      <c r="AB428" s="235"/>
      <c r="AC428" s="236"/>
      <c r="AD428" s="236"/>
      <c r="AE428" s="236"/>
      <c r="AF428" s="236"/>
      <c r="AG428" s="236"/>
      <c r="AH428" s="236"/>
      <c r="AI428" s="236"/>
      <c r="AJ428" s="236"/>
      <c r="AK428" s="747"/>
      <c r="AL428" s="748"/>
      <c r="AM428" s="748"/>
      <c r="AN428" s="749"/>
      <c r="AO428" s="750"/>
      <c r="AP428" s="2"/>
      <c r="AQ428" s="170">
        <f t="shared" ref="AQ428:AQ446" si="182">IF(P428="外力",1,IF(P428="材質劣化",2,IF(P428="漏水",3,4)))</f>
        <v>4</v>
      </c>
    </row>
    <row r="429" spans="2:86" ht="12" customHeight="1" x14ac:dyDescent="0.15">
      <c r="B429" s="473"/>
      <c r="C429" s="768"/>
      <c r="D429" s="766"/>
      <c r="E429" s="766"/>
      <c r="F429" s="766"/>
      <c r="G429" s="766"/>
      <c r="H429" s="766"/>
      <c r="I429" s="766"/>
      <c r="J429" s="767"/>
      <c r="K429" s="234"/>
      <c r="L429" s="743"/>
      <c r="M429" s="744"/>
      <c r="N429" s="743"/>
      <c r="O429" s="744"/>
      <c r="P429" s="743"/>
      <c r="Q429" s="744"/>
      <c r="R429" s="745"/>
      <c r="S429" s="745"/>
      <c r="T429" s="745"/>
      <c r="U429" s="743"/>
      <c r="V429" s="744"/>
      <c r="W429" s="743"/>
      <c r="X429" s="746"/>
      <c r="Y429" s="235"/>
      <c r="Z429" s="235"/>
      <c r="AA429" s="235"/>
      <c r="AB429" s="235"/>
      <c r="AC429" s="236"/>
      <c r="AD429" s="236"/>
      <c r="AE429" s="236"/>
      <c r="AF429" s="236"/>
      <c r="AG429" s="236"/>
      <c r="AH429" s="236"/>
      <c r="AI429" s="236"/>
      <c r="AJ429" s="236"/>
      <c r="AK429" s="747"/>
      <c r="AL429" s="748"/>
      <c r="AM429" s="748"/>
      <c r="AN429" s="749"/>
      <c r="AO429" s="750"/>
      <c r="AP429" s="2"/>
      <c r="AQ429" s="170">
        <f t="shared" si="182"/>
        <v>4</v>
      </c>
    </row>
    <row r="430" spans="2:86" ht="12" customHeight="1" x14ac:dyDescent="0.15">
      <c r="B430" s="473"/>
      <c r="C430" s="768"/>
      <c r="D430" s="766"/>
      <c r="E430" s="766"/>
      <c r="F430" s="766"/>
      <c r="G430" s="766"/>
      <c r="H430" s="766"/>
      <c r="I430" s="766"/>
      <c r="J430" s="767"/>
      <c r="K430" s="234"/>
      <c r="L430" s="743"/>
      <c r="M430" s="744"/>
      <c r="N430" s="743"/>
      <c r="O430" s="744"/>
      <c r="P430" s="743"/>
      <c r="Q430" s="744"/>
      <c r="R430" s="745"/>
      <c r="S430" s="745"/>
      <c r="T430" s="745"/>
      <c r="U430" s="743"/>
      <c r="V430" s="744"/>
      <c r="W430" s="743"/>
      <c r="X430" s="746"/>
      <c r="Y430" s="235"/>
      <c r="Z430" s="235"/>
      <c r="AA430" s="235"/>
      <c r="AB430" s="235"/>
      <c r="AC430" s="236"/>
      <c r="AD430" s="236"/>
      <c r="AE430" s="236"/>
      <c r="AF430" s="236"/>
      <c r="AG430" s="236"/>
      <c r="AH430" s="236"/>
      <c r="AI430" s="236"/>
      <c r="AJ430" s="236"/>
      <c r="AK430" s="747"/>
      <c r="AL430" s="748"/>
      <c r="AM430" s="748"/>
      <c r="AN430" s="749"/>
      <c r="AO430" s="750"/>
      <c r="AP430" s="2"/>
      <c r="AQ430" s="170">
        <f t="shared" si="182"/>
        <v>4</v>
      </c>
    </row>
    <row r="431" spans="2:86" ht="12" customHeight="1" x14ac:dyDescent="0.15">
      <c r="B431" s="473"/>
      <c r="C431" s="768"/>
      <c r="D431" s="766"/>
      <c r="E431" s="766"/>
      <c r="F431" s="766"/>
      <c r="G431" s="766"/>
      <c r="H431" s="766"/>
      <c r="I431" s="766"/>
      <c r="J431" s="767"/>
      <c r="K431" s="234"/>
      <c r="L431" s="743"/>
      <c r="M431" s="744"/>
      <c r="N431" s="743"/>
      <c r="O431" s="744"/>
      <c r="P431" s="743"/>
      <c r="Q431" s="744"/>
      <c r="R431" s="745"/>
      <c r="S431" s="745"/>
      <c r="T431" s="745"/>
      <c r="U431" s="743"/>
      <c r="V431" s="744"/>
      <c r="W431" s="743"/>
      <c r="X431" s="746"/>
      <c r="Y431" s="235"/>
      <c r="Z431" s="235"/>
      <c r="AA431" s="235"/>
      <c r="AB431" s="235"/>
      <c r="AC431" s="236"/>
      <c r="AD431" s="236"/>
      <c r="AE431" s="236"/>
      <c r="AF431" s="236"/>
      <c r="AG431" s="236"/>
      <c r="AH431" s="236"/>
      <c r="AI431" s="236"/>
      <c r="AJ431" s="236"/>
      <c r="AK431" s="747"/>
      <c r="AL431" s="748"/>
      <c r="AM431" s="748"/>
      <c r="AN431" s="749"/>
      <c r="AO431" s="750"/>
      <c r="AP431" s="2"/>
      <c r="AQ431" s="170">
        <f t="shared" si="182"/>
        <v>4</v>
      </c>
    </row>
    <row r="432" spans="2:86" ht="12" customHeight="1" x14ac:dyDescent="0.15">
      <c r="B432" s="473"/>
      <c r="C432" s="768"/>
      <c r="D432" s="766"/>
      <c r="E432" s="766"/>
      <c r="F432" s="766"/>
      <c r="G432" s="766"/>
      <c r="H432" s="766"/>
      <c r="I432" s="766"/>
      <c r="J432" s="767"/>
      <c r="K432" s="234"/>
      <c r="L432" s="743"/>
      <c r="M432" s="744"/>
      <c r="N432" s="743"/>
      <c r="O432" s="744"/>
      <c r="P432" s="743"/>
      <c r="Q432" s="744"/>
      <c r="R432" s="745"/>
      <c r="S432" s="745"/>
      <c r="T432" s="745"/>
      <c r="U432" s="743"/>
      <c r="V432" s="744"/>
      <c r="W432" s="743"/>
      <c r="X432" s="746"/>
      <c r="Y432" s="235"/>
      <c r="Z432" s="235"/>
      <c r="AA432" s="235"/>
      <c r="AB432" s="235"/>
      <c r="AC432" s="236"/>
      <c r="AD432" s="236"/>
      <c r="AE432" s="236"/>
      <c r="AF432" s="236"/>
      <c r="AG432" s="236"/>
      <c r="AH432" s="236"/>
      <c r="AI432" s="236"/>
      <c r="AJ432" s="236"/>
      <c r="AK432" s="747"/>
      <c r="AL432" s="748"/>
      <c r="AM432" s="748"/>
      <c r="AN432" s="749"/>
      <c r="AO432" s="750"/>
      <c r="AP432" s="2"/>
      <c r="AQ432" s="170">
        <f t="shared" si="182"/>
        <v>4</v>
      </c>
    </row>
    <row r="433" spans="2:43" ht="12" customHeight="1" x14ac:dyDescent="0.15">
      <c r="B433" s="473"/>
      <c r="C433" s="768"/>
      <c r="D433" s="766"/>
      <c r="E433" s="766"/>
      <c r="F433" s="766"/>
      <c r="G433" s="766"/>
      <c r="H433" s="766"/>
      <c r="I433" s="766"/>
      <c r="J433" s="767"/>
      <c r="K433" s="234"/>
      <c r="L433" s="743"/>
      <c r="M433" s="744"/>
      <c r="N433" s="743"/>
      <c r="O433" s="744"/>
      <c r="P433" s="743"/>
      <c r="Q433" s="744"/>
      <c r="R433" s="745"/>
      <c r="S433" s="745"/>
      <c r="T433" s="745"/>
      <c r="U433" s="743"/>
      <c r="V433" s="744"/>
      <c r="W433" s="743"/>
      <c r="X433" s="746"/>
      <c r="Y433" s="235"/>
      <c r="Z433" s="235"/>
      <c r="AA433" s="235"/>
      <c r="AB433" s="235"/>
      <c r="AC433" s="236"/>
      <c r="AD433" s="236"/>
      <c r="AE433" s="236"/>
      <c r="AF433" s="236"/>
      <c r="AG433" s="236"/>
      <c r="AH433" s="236"/>
      <c r="AI433" s="236"/>
      <c r="AJ433" s="236"/>
      <c r="AK433" s="747"/>
      <c r="AL433" s="748"/>
      <c r="AM433" s="748"/>
      <c r="AN433" s="749"/>
      <c r="AO433" s="750"/>
      <c r="AP433" s="2"/>
      <c r="AQ433" s="170">
        <f t="shared" si="182"/>
        <v>4</v>
      </c>
    </row>
    <row r="434" spans="2:43" ht="12" customHeight="1" x14ac:dyDescent="0.15">
      <c r="B434" s="473"/>
      <c r="C434" s="768"/>
      <c r="D434" s="766"/>
      <c r="E434" s="766"/>
      <c r="F434" s="766"/>
      <c r="G434" s="766"/>
      <c r="H434" s="766"/>
      <c r="I434" s="766"/>
      <c r="J434" s="767"/>
      <c r="K434" s="234"/>
      <c r="L434" s="743"/>
      <c r="M434" s="744"/>
      <c r="N434" s="743"/>
      <c r="O434" s="744"/>
      <c r="P434" s="743"/>
      <c r="Q434" s="744"/>
      <c r="R434" s="745"/>
      <c r="S434" s="745"/>
      <c r="T434" s="745"/>
      <c r="U434" s="743"/>
      <c r="V434" s="744"/>
      <c r="W434" s="743"/>
      <c r="X434" s="746"/>
      <c r="Y434" s="235"/>
      <c r="Z434" s="235"/>
      <c r="AA434" s="235"/>
      <c r="AB434" s="235"/>
      <c r="AC434" s="236"/>
      <c r="AD434" s="236"/>
      <c r="AE434" s="236"/>
      <c r="AF434" s="236"/>
      <c r="AG434" s="236"/>
      <c r="AH434" s="236"/>
      <c r="AI434" s="236"/>
      <c r="AJ434" s="236"/>
      <c r="AK434" s="747"/>
      <c r="AL434" s="748"/>
      <c r="AM434" s="748"/>
      <c r="AN434" s="749"/>
      <c r="AO434" s="750"/>
      <c r="AP434" s="2"/>
      <c r="AQ434" s="170">
        <f t="shared" si="182"/>
        <v>4</v>
      </c>
    </row>
    <row r="435" spans="2:43" ht="12" customHeight="1" x14ac:dyDescent="0.15">
      <c r="B435" s="473"/>
      <c r="C435" s="768"/>
      <c r="D435" s="766"/>
      <c r="E435" s="766"/>
      <c r="F435" s="766"/>
      <c r="G435" s="766"/>
      <c r="H435" s="766"/>
      <c r="I435" s="766"/>
      <c r="J435" s="767"/>
      <c r="K435" s="234"/>
      <c r="L435" s="743"/>
      <c r="M435" s="744"/>
      <c r="N435" s="743"/>
      <c r="O435" s="744"/>
      <c r="P435" s="743"/>
      <c r="Q435" s="744"/>
      <c r="R435" s="745"/>
      <c r="S435" s="745"/>
      <c r="T435" s="745"/>
      <c r="U435" s="743"/>
      <c r="V435" s="744"/>
      <c r="W435" s="743"/>
      <c r="X435" s="746"/>
      <c r="Y435" s="235"/>
      <c r="Z435" s="235"/>
      <c r="AA435" s="235"/>
      <c r="AB435" s="235"/>
      <c r="AC435" s="236"/>
      <c r="AD435" s="236"/>
      <c r="AE435" s="236"/>
      <c r="AF435" s="236"/>
      <c r="AG435" s="236"/>
      <c r="AH435" s="236"/>
      <c r="AI435" s="236"/>
      <c r="AJ435" s="236"/>
      <c r="AK435" s="747"/>
      <c r="AL435" s="748"/>
      <c r="AM435" s="748"/>
      <c r="AN435" s="749"/>
      <c r="AO435" s="750"/>
      <c r="AP435" s="2"/>
      <c r="AQ435" s="170">
        <f t="shared" si="182"/>
        <v>4</v>
      </c>
    </row>
    <row r="436" spans="2:43" ht="12" customHeight="1" x14ac:dyDescent="0.15">
      <c r="B436" s="473"/>
      <c r="C436" s="768"/>
      <c r="D436" s="766"/>
      <c r="E436" s="766"/>
      <c r="F436" s="766"/>
      <c r="G436" s="766"/>
      <c r="H436" s="766"/>
      <c r="I436" s="766"/>
      <c r="J436" s="767"/>
      <c r="K436" s="234"/>
      <c r="L436" s="743"/>
      <c r="M436" s="744"/>
      <c r="N436" s="743"/>
      <c r="O436" s="744"/>
      <c r="P436" s="743"/>
      <c r="Q436" s="744"/>
      <c r="R436" s="745"/>
      <c r="S436" s="745"/>
      <c r="T436" s="745"/>
      <c r="U436" s="743"/>
      <c r="V436" s="744"/>
      <c r="W436" s="743"/>
      <c r="X436" s="746"/>
      <c r="Y436" s="235"/>
      <c r="Z436" s="235"/>
      <c r="AA436" s="235"/>
      <c r="AB436" s="235"/>
      <c r="AC436" s="236"/>
      <c r="AD436" s="236"/>
      <c r="AE436" s="236"/>
      <c r="AF436" s="236"/>
      <c r="AG436" s="236"/>
      <c r="AH436" s="236"/>
      <c r="AI436" s="236"/>
      <c r="AJ436" s="236"/>
      <c r="AK436" s="747"/>
      <c r="AL436" s="748"/>
      <c r="AM436" s="748"/>
      <c r="AN436" s="749"/>
      <c r="AO436" s="750"/>
      <c r="AP436" s="2"/>
      <c r="AQ436" s="170">
        <f t="shared" si="182"/>
        <v>4</v>
      </c>
    </row>
    <row r="437" spans="2:43" ht="12" customHeight="1" x14ac:dyDescent="0.15">
      <c r="B437" s="473"/>
      <c r="C437" s="768"/>
      <c r="D437" s="766"/>
      <c r="E437" s="766"/>
      <c r="F437" s="766"/>
      <c r="G437" s="766"/>
      <c r="H437" s="766"/>
      <c r="I437" s="766"/>
      <c r="J437" s="767"/>
      <c r="K437" s="234"/>
      <c r="L437" s="743"/>
      <c r="M437" s="744"/>
      <c r="N437" s="743"/>
      <c r="O437" s="744"/>
      <c r="P437" s="743"/>
      <c r="Q437" s="744"/>
      <c r="R437" s="745"/>
      <c r="S437" s="745"/>
      <c r="T437" s="745"/>
      <c r="U437" s="743"/>
      <c r="V437" s="744"/>
      <c r="W437" s="743"/>
      <c r="X437" s="746"/>
      <c r="Y437" s="235"/>
      <c r="Z437" s="235"/>
      <c r="AA437" s="235"/>
      <c r="AB437" s="235"/>
      <c r="AC437" s="236"/>
      <c r="AD437" s="236"/>
      <c r="AE437" s="236"/>
      <c r="AF437" s="236"/>
      <c r="AG437" s="236"/>
      <c r="AH437" s="236"/>
      <c r="AI437" s="236"/>
      <c r="AJ437" s="236"/>
      <c r="AK437" s="747"/>
      <c r="AL437" s="748"/>
      <c r="AM437" s="748"/>
      <c r="AN437" s="749"/>
      <c r="AO437" s="750"/>
      <c r="AP437" s="2"/>
      <c r="AQ437" s="170">
        <f t="shared" si="182"/>
        <v>4</v>
      </c>
    </row>
    <row r="438" spans="2:43" ht="12" customHeight="1" x14ac:dyDescent="0.15">
      <c r="B438" s="473"/>
      <c r="C438" s="768"/>
      <c r="D438" s="766"/>
      <c r="E438" s="766"/>
      <c r="F438" s="766"/>
      <c r="G438" s="766"/>
      <c r="H438" s="766"/>
      <c r="I438" s="766"/>
      <c r="J438" s="767"/>
      <c r="K438" s="234"/>
      <c r="L438" s="743"/>
      <c r="M438" s="744"/>
      <c r="N438" s="743"/>
      <c r="O438" s="744"/>
      <c r="P438" s="743"/>
      <c r="Q438" s="744"/>
      <c r="R438" s="745"/>
      <c r="S438" s="745"/>
      <c r="T438" s="745"/>
      <c r="U438" s="743"/>
      <c r="V438" s="744"/>
      <c r="W438" s="743"/>
      <c r="X438" s="746"/>
      <c r="Y438" s="235"/>
      <c r="Z438" s="235"/>
      <c r="AA438" s="235"/>
      <c r="AB438" s="235"/>
      <c r="AC438" s="236"/>
      <c r="AD438" s="236"/>
      <c r="AE438" s="236"/>
      <c r="AF438" s="236"/>
      <c r="AG438" s="236"/>
      <c r="AH438" s="236"/>
      <c r="AI438" s="236"/>
      <c r="AJ438" s="236"/>
      <c r="AK438" s="747"/>
      <c r="AL438" s="748"/>
      <c r="AM438" s="748"/>
      <c r="AN438" s="749"/>
      <c r="AO438" s="750"/>
      <c r="AP438" s="2"/>
      <c r="AQ438" s="170">
        <f t="shared" si="182"/>
        <v>4</v>
      </c>
    </row>
    <row r="439" spans="2:43" ht="12" customHeight="1" x14ac:dyDescent="0.15">
      <c r="B439" s="473"/>
      <c r="C439" s="768"/>
      <c r="D439" s="766"/>
      <c r="E439" s="766"/>
      <c r="F439" s="766"/>
      <c r="G439" s="766"/>
      <c r="H439" s="766"/>
      <c r="I439" s="766"/>
      <c r="J439" s="767"/>
      <c r="K439" s="234"/>
      <c r="L439" s="743"/>
      <c r="M439" s="744"/>
      <c r="N439" s="743"/>
      <c r="O439" s="744"/>
      <c r="P439" s="743"/>
      <c r="Q439" s="744"/>
      <c r="R439" s="745"/>
      <c r="S439" s="745"/>
      <c r="T439" s="745"/>
      <c r="U439" s="743"/>
      <c r="V439" s="744"/>
      <c r="W439" s="743"/>
      <c r="X439" s="746"/>
      <c r="Y439" s="235"/>
      <c r="Z439" s="235"/>
      <c r="AA439" s="235"/>
      <c r="AB439" s="235"/>
      <c r="AC439" s="236"/>
      <c r="AD439" s="236"/>
      <c r="AE439" s="236"/>
      <c r="AF439" s="236"/>
      <c r="AG439" s="236"/>
      <c r="AH439" s="236"/>
      <c r="AI439" s="236"/>
      <c r="AJ439" s="236"/>
      <c r="AK439" s="747"/>
      <c r="AL439" s="748"/>
      <c r="AM439" s="748"/>
      <c r="AN439" s="749"/>
      <c r="AO439" s="750"/>
      <c r="AP439" s="2"/>
      <c r="AQ439" s="170">
        <f t="shared" si="182"/>
        <v>4</v>
      </c>
    </row>
    <row r="440" spans="2:43" ht="12" customHeight="1" x14ac:dyDescent="0.15">
      <c r="B440" s="473"/>
      <c r="C440" s="768"/>
      <c r="D440" s="766"/>
      <c r="E440" s="766"/>
      <c r="F440" s="766"/>
      <c r="G440" s="766"/>
      <c r="H440" s="766"/>
      <c r="I440" s="766"/>
      <c r="J440" s="767"/>
      <c r="K440" s="234"/>
      <c r="L440" s="743"/>
      <c r="M440" s="744"/>
      <c r="N440" s="743"/>
      <c r="O440" s="744"/>
      <c r="P440" s="743"/>
      <c r="Q440" s="744"/>
      <c r="R440" s="745"/>
      <c r="S440" s="745"/>
      <c r="T440" s="745"/>
      <c r="U440" s="743"/>
      <c r="V440" s="744"/>
      <c r="W440" s="743"/>
      <c r="X440" s="746"/>
      <c r="Y440" s="235"/>
      <c r="Z440" s="235"/>
      <c r="AA440" s="235"/>
      <c r="AB440" s="235"/>
      <c r="AC440" s="236"/>
      <c r="AD440" s="236"/>
      <c r="AE440" s="236"/>
      <c r="AF440" s="236"/>
      <c r="AG440" s="236"/>
      <c r="AH440" s="236"/>
      <c r="AI440" s="236"/>
      <c r="AJ440" s="236"/>
      <c r="AK440" s="747"/>
      <c r="AL440" s="748"/>
      <c r="AM440" s="748"/>
      <c r="AN440" s="749"/>
      <c r="AO440" s="750"/>
      <c r="AP440" s="2"/>
      <c r="AQ440" s="170">
        <f t="shared" si="182"/>
        <v>4</v>
      </c>
    </row>
    <row r="441" spans="2:43" ht="12" customHeight="1" x14ac:dyDescent="0.15">
      <c r="B441" s="473"/>
      <c r="C441" s="768"/>
      <c r="D441" s="766"/>
      <c r="E441" s="766"/>
      <c r="F441" s="766"/>
      <c r="G441" s="766"/>
      <c r="H441" s="766"/>
      <c r="I441" s="766"/>
      <c r="J441" s="767"/>
      <c r="K441" s="234"/>
      <c r="L441" s="743"/>
      <c r="M441" s="744"/>
      <c r="N441" s="743"/>
      <c r="O441" s="744"/>
      <c r="P441" s="743"/>
      <c r="Q441" s="744"/>
      <c r="R441" s="745"/>
      <c r="S441" s="745"/>
      <c r="T441" s="745"/>
      <c r="U441" s="743"/>
      <c r="V441" s="744"/>
      <c r="W441" s="743"/>
      <c r="X441" s="746"/>
      <c r="Y441" s="235"/>
      <c r="Z441" s="235"/>
      <c r="AA441" s="235"/>
      <c r="AB441" s="235"/>
      <c r="AC441" s="236"/>
      <c r="AD441" s="236"/>
      <c r="AE441" s="236"/>
      <c r="AF441" s="236"/>
      <c r="AG441" s="236"/>
      <c r="AH441" s="236"/>
      <c r="AI441" s="236"/>
      <c r="AJ441" s="236"/>
      <c r="AK441" s="747"/>
      <c r="AL441" s="748"/>
      <c r="AM441" s="748"/>
      <c r="AN441" s="749"/>
      <c r="AO441" s="750"/>
      <c r="AP441" s="2"/>
      <c r="AQ441" s="170">
        <f t="shared" si="182"/>
        <v>4</v>
      </c>
    </row>
    <row r="442" spans="2:43" ht="12" customHeight="1" x14ac:dyDescent="0.15">
      <c r="B442" s="473"/>
      <c r="C442" s="768"/>
      <c r="D442" s="766"/>
      <c r="E442" s="766"/>
      <c r="F442" s="766"/>
      <c r="G442" s="766"/>
      <c r="H442" s="766"/>
      <c r="I442" s="766"/>
      <c r="J442" s="767"/>
      <c r="K442" s="234"/>
      <c r="L442" s="743"/>
      <c r="M442" s="744"/>
      <c r="N442" s="743"/>
      <c r="O442" s="744"/>
      <c r="P442" s="743"/>
      <c r="Q442" s="744"/>
      <c r="R442" s="745"/>
      <c r="S442" s="745"/>
      <c r="T442" s="745"/>
      <c r="U442" s="743"/>
      <c r="V442" s="744"/>
      <c r="W442" s="743"/>
      <c r="X442" s="746"/>
      <c r="Y442" s="235"/>
      <c r="Z442" s="235"/>
      <c r="AA442" s="235"/>
      <c r="AB442" s="235"/>
      <c r="AC442" s="236"/>
      <c r="AD442" s="236"/>
      <c r="AE442" s="236"/>
      <c r="AF442" s="236"/>
      <c r="AG442" s="236"/>
      <c r="AH442" s="236"/>
      <c r="AI442" s="236"/>
      <c r="AJ442" s="236"/>
      <c r="AK442" s="747"/>
      <c r="AL442" s="748"/>
      <c r="AM442" s="748"/>
      <c r="AN442" s="749"/>
      <c r="AO442" s="750"/>
      <c r="AP442" s="2"/>
      <c r="AQ442" s="170">
        <f t="shared" si="182"/>
        <v>4</v>
      </c>
    </row>
    <row r="443" spans="2:43" ht="12" customHeight="1" x14ac:dyDescent="0.15">
      <c r="B443" s="473"/>
      <c r="C443" s="768"/>
      <c r="D443" s="766"/>
      <c r="E443" s="766"/>
      <c r="F443" s="766"/>
      <c r="G443" s="766"/>
      <c r="H443" s="766"/>
      <c r="I443" s="766"/>
      <c r="J443" s="767"/>
      <c r="K443" s="234"/>
      <c r="L443" s="743"/>
      <c r="M443" s="744"/>
      <c r="N443" s="743"/>
      <c r="O443" s="744"/>
      <c r="P443" s="743"/>
      <c r="Q443" s="744"/>
      <c r="R443" s="745"/>
      <c r="S443" s="745"/>
      <c r="T443" s="745"/>
      <c r="U443" s="743"/>
      <c r="V443" s="744"/>
      <c r="W443" s="743"/>
      <c r="X443" s="746"/>
      <c r="Y443" s="235"/>
      <c r="Z443" s="235"/>
      <c r="AA443" s="235"/>
      <c r="AB443" s="235"/>
      <c r="AC443" s="236"/>
      <c r="AD443" s="236"/>
      <c r="AE443" s="236"/>
      <c r="AF443" s="236"/>
      <c r="AG443" s="236"/>
      <c r="AH443" s="236"/>
      <c r="AI443" s="236"/>
      <c r="AJ443" s="236"/>
      <c r="AK443" s="747"/>
      <c r="AL443" s="748"/>
      <c r="AM443" s="748"/>
      <c r="AN443" s="749"/>
      <c r="AO443" s="750"/>
      <c r="AP443" s="2"/>
      <c r="AQ443" s="170">
        <f t="shared" si="182"/>
        <v>4</v>
      </c>
    </row>
    <row r="444" spans="2:43" ht="12" customHeight="1" x14ac:dyDescent="0.15">
      <c r="B444" s="473"/>
      <c r="C444" s="768"/>
      <c r="D444" s="766"/>
      <c r="E444" s="766"/>
      <c r="F444" s="766"/>
      <c r="G444" s="766"/>
      <c r="H444" s="766"/>
      <c r="I444" s="766"/>
      <c r="J444" s="767"/>
      <c r="K444" s="234"/>
      <c r="L444" s="743"/>
      <c r="M444" s="744"/>
      <c r="N444" s="743"/>
      <c r="O444" s="744"/>
      <c r="P444" s="743"/>
      <c r="Q444" s="744"/>
      <c r="R444" s="745"/>
      <c r="S444" s="745"/>
      <c r="T444" s="745"/>
      <c r="U444" s="743"/>
      <c r="V444" s="744"/>
      <c r="W444" s="743"/>
      <c r="X444" s="746"/>
      <c r="Y444" s="235"/>
      <c r="Z444" s="235"/>
      <c r="AA444" s="235"/>
      <c r="AB444" s="235"/>
      <c r="AC444" s="236"/>
      <c r="AD444" s="236"/>
      <c r="AE444" s="236"/>
      <c r="AF444" s="236"/>
      <c r="AG444" s="236"/>
      <c r="AH444" s="236"/>
      <c r="AI444" s="236"/>
      <c r="AJ444" s="236"/>
      <c r="AK444" s="747"/>
      <c r="AL444" s="748"/>
      <c r="AM444" s="748"/>
      <c r="AN444" s="749"/>
      <c r="AO444" s="750"/>
      <c r="AP444" s="2"/>
      <c r="AQ444" s="170">
        <f t="shared" si="182"/>
        <v>4</v>
      </c>
    </row>
    <row r="445" spans="2:43" ht="12" customHeight="1" x14ac:dyDescent="0.15">
      <c r="B445" s="473"/>
      <c r="C445" s="768"/>
      <c r="D445" s="766"/>
      <c r="E445" s="766"/>
      <c r="F445" s="766"/>
      <c r="G445" s="766"/>
      <c r="H445" s="766"/>
      <c r="I445" s="766"/>
      <c r="J445" s="767"/>
      <c r="K445" s="234"/>
      <c r="L445" s="743"/>
      <c r="M445" s="744"/>
      <c r="N445" s="743"/>
      <c r="O445" s="744"/>
      <c r="P445" s="743"/>
      <c r="Q445" s="744"/>
      <c r="R445" s="745"/>
      <c r="S445" s="745"/>
      <c r="T445" s="745"/>
      <c r="U445" s="743"/>
      <c r="V445" s="744"/>
      <c r="W445" s="743"/>
      <c r="X445" s="746"/>
      <c r="Y445" s="235"/>
      <c r="Z445" s="235"/>
      <c r="AA445" s="235"/>
      <c r="AB445" s="235"/>
      <c r="AC445" s="236"/>
      <c r="AD445" s="236"/>
      <c r="AE445" s="236"/>
      <c r="AF445" s="236"/>
      <c r="AG445" s="236"/>
      <c r="AH445" s="236"/>
      <c r="AI445" s="236"/>
      <c r="AJ445" s="236"/>
      <c r="AK445" s="747"/>
      <c r="AL445" s="748"/>
      <c r="AM445" s="748"/>
      <c r="AN445" s="749"/>
      <c r="AO445" s="750"/>
      <c r="AP445" s="2"/>
      <c r="AQ445" s="170">
        <f t="shared" si="182"/>
        <v>4</v>
      </c>
    </row>
    <row r="446" spans="2:43" ht="12" customHeight="1" x14ac:dyDescent="0.15">
      <c r="B446" s="473"/>
      <c r="C446" s="768"/>
      <c r="D446" s="766"/>
      <c r="E446" s="766"/>
      <c r="F446" s="766"/>
      <c r="G446" s="766"/>
      <c r="H446" s="766"/>
      <c r="I446" s="766"/>
      <c r="J446" s="767"/>
      <c r="K446" s="234"/>
      <c r="L446" s="743"/>
      <c r="M446" s="744"/>
      <c r="N446" s="743"/>
      <c r="O446" s="744"/>
      <c r="P446" s="743"/>
      <c r="Q446" s="744"/>
      <c r="R446" s="745"/>
      <c r="S446" s="745"/>
      <c r="T446" s="745"/>
      <c r="U446" s="743"/>
      <c r="V446" s="744"/>
      <c r="W446" s="743"/>
      <c r="X446" s="746"/>
      <c r="Y446" s="235"/>
      <c r="Z446" s="235"/>
      <c r="AA446" s="235"/>
      <c r="AB446" s="235"/>
      <c r="AC446" s="236"/>
      <c r="AD446" s="236"/>
      <c r="AE446" s="236"/>
      <c r="AF446" s="236"/>
      <c r="AG446" s="236"/>
      <c r="AH446" s="236"/>
      <c r="AI446" s="236"/>
      <c r="AJ446" s="236"/>
      <c r="AK446" s="747"/>
      <c r="AL446" s="748"/>
      <c r="AM446" s="748"/>
      <c r="AN446" s="749"/>
      <c r="AO446" s="750"/>
      <c r="AP446" s="2"/>
      <c r="AQ446" s="170">
        <f t="shared" si="182"/>
        <v>4</v>
      </c>
    </row>
    <row r="447" spans="2:43" ht="12" customHeight="1" x14ac:dyDescent="0.15">
      <c r="B447" s="473"/>
      <c r="C447" s="768"/>
      <c r="D447" s="766"/>
      <c r="E447" s="766"/>
      <c r="F447" s="766"/>
      <c r="G447" s="766"/>
      <c r="H447" s="766"/>
      <c r="I447" s="766"/>
      <c r="J447" s="767"/>
      <c r="K447" s="724" t="s">
        <v>218</v>
      </c>
      <c r="L447" s="724" t="s">
        <v>217</v>
      </c>
      <c r="M447" s="724"/>
      <c r="N447" s="724"/>
      <c r="O447" s="724"/>
      <c r="P447" s="724"/>
      <c r="Q447" s="724"/>
      <c r="R447" s="724"/>
      <c r="S447" s="724"/>
      <c r="T447" s="724"/>
      <c r="U447" s="724"/>
      <c r="V447" s="724"/>
      <c r="W447" s="724"/>
      <c r="X447" s="724"/>
      <c r="Y447" s="751" t="s">
        <v>473</v>
      </c>
      <c r="Z447" s="752"/>
      <c r="AA447" s="752"/>
      <c r="AB447" s="753"/>
      <c r="AC447" s="180">
        <f t="shared" ref="AC447:AJ447" si="183">SUM(AC427:AC446)</f>
        <v>0</v>
      </c>
      <c r="AD447" s="180">
        <f t="shared" si="183"/>
        <v>0</v>
      </c>
      <c r="AE447" s="180">
        <f t="shared" si="183"/>
        <v>0</v>
      </c>
      <c r="AF447" s="180">
        <f t="shared" si="183"/>
        <v>0</v>
      </c>
      <c r="AG447" s="180">
        <f t="shared" si="183"/>
        <v>0</v>
      </c>
      <c r="AH447" s="180">
        <f t="shared" si="183"/>
        <v>0</v>
      </c>
      <c r="AI447" s="180">
        <f t="shared" si="183"/>
        <v>0</v>
      </c>
      <c r="AJ447" s="180">
        <f t="shared" si="183"/>
        <v>0</v>
      </c>
      <c r="AK447" s="751" t="s">
        <v>216</v>
      </c>
      <c r="AL447" s="752"/>
      <c r="AM447" s="752"/>
      <c r="AN447" s="597"/>
      <c r="AO447" s="598"/>
      <c r="AP447" s="2"/>
    </row>
    <row r="448" spans="2:43" ht="12" customHeight="1" x14ac:dyDescent="0.15">
      <c r="B448" s="473"/>
      <c r="C448" s="768"/>
      <c r="D448" s="766"/>
      <c r="E448" s="766"/>
      <c r="F448" s="766"/>
      <c r="G448" s="766"/>
      <c r="H448" s="766"/>
      <c r="I448" s="766"/>
      <c r="J448" s="767"/>
      <c r="K448" s="724"/>
      <c r="L448" s="724" t="s">
        <v>474</v>
      </c>
      <c r="M448" s="724"/>
      <c r="N448" s="724"/>
      <c r="O448" s="724" t="s">
        <v>215</v>
      </c>
      <c r="P448" s="724"/>
      <c r="Q448" s="724"/>
      <c r="R448" s="724"/>
      <c r="S448" s="724"/>
      <c r="T448" s="724"/>
      <c r="U448" s="724"/>
      <c r="V448" s="724"/>
      <c r="W448" s="724"/>
      <c r="X448" s="724"/>
      <c r="Y448" s="179">
        <f>COUNTIF(Y427:Y446,"〇")</f>
        <v>0</v>
      </c>
      <c r="Z448" s="179">
        <f>COUNTIF(Z427:Z446,"〇")</f>
        <v>0</v>
      </c>
      <c r="AA448" s="179">
        <f>COUNTIF(AA427:AA446,"〇")</f>
        <v>0</v>
      </c>
      <c r="AB448" s="179">
        <f>COUNTIF(AB427:AB446,"〇")</f>
        <v>0</v>
      </c>
      <c r="AC448" s="179">
        <f t="shared" ref="AC448:AJ448" si="184">COUNT(AC427:AC446)</f>
        <v>0</v>
      </c>
      <c r="AD448" s="179">
        <f t="shared" si="184"/>
        <v>0</v>
      </c>
      <c r="AE448" s="179">
        <f t="shared" si="184"/>
        <v>0</v>
      </c>
      <c r="AF448" s="179">
        <f t="shared" si="184"/>
        <v>0</v>
      </c>
      <c r="AG448" s="179">
        <f t="shared" si="184"/>
        <v>0</v>
      </c>
      <c r="AH448" s="179">
        <f t="shared" si="184"/>
        <v>0</v>
      </c>
      <c r="AI448" s="179">
        <f t="shared" si="184"/>
        <v>0</v>
      </c>
      <c r="AJ448" s="179">
        <f t="shared" si="184"/>
        <v>0</v>
      </c>
      <c r="AK448" s="754"/>
      <c r="AL448" s="755"/>
      <c r="AM448" s="755"/>
      <c r="AN448" s="755"/>
      <c r="AO448" s="756"/>
      <c r="AP448" s="2"/>
    </row>
    <row r="449" spans="2:86" ht="12" customHeight="1" x14ac:dyDescent="0.15">
      <c r="B449" s="473"/>
      <c r="C449" s="768"/>
      <c r="D449" s="766"/>
      <c r="E449" s="766"/>
      <c r="F449" s="766"/>
      <c r="G449" s="766"/>
      <c r="H449" s="766"/>
      <c r="I449" s="766"/>
      <c r="J449" s="767"/>
      <c r="K449" s="724"/>
      <c r="L449" s="724"/>
      <c r="M449" s="724"/>
      <c r="N449" s="724"/>
      <c r="O449" s="724" t="s">
        <v>475</v>
      </c>
      <c r="P449" s="724"/>
      <c r="Q449" s="724"/>
      <c r="R449" s="724"/>
      <c r="S449" s="724"/>
      <c r="T449" s="724"/>
      <c r="U449" s="724"/>
      <c r="V449" s="724"/>
      <c r="W449" s="724"/>
      <c r="X449" s="724"/>
      <c r="Y449" s="737" t="str">
        <f>IF(Y448&gt;0,"Ⅳ",IF(Z448&gt;0,"Ⅲ",IF(AA448&gt;0,"Ⅱa",IF(AB448&gt;0,"Ⅱb","Ⅰ"))))</f>
        <v>Ⅰ</v>
      </c>
      <c r="Z449" s="741"/>
      <c r="AA449" s="741"/>
      <c r="AB449" s="738"/>
      <c r="AC449" s="737" t="str">
        <f>IF(AC448&gt;0,"Ⅳ",IF(AD448&gt;0,"Ⅲ",IF(AE448&gt;0,"Ⅱa",IF(AF448&gt;0,"Ⅱb","Ⅰ"))))</f>
        <v>Ⅰ</v>
      </c>
      <c r="AD449" s="741"/>
      <c r="AE449" s="741"/>
      <c r="AF449" s="738"/>
      <c r="AG449" s="737" t="str">
        <f>IF(AG448&gt;0,"Ⅳ",IF(AH448&gt;0,"Ⅲ",IF(AI448&gt;0,"Ⅱa",IF(AJ448&gt;0,"Ⅱb","Ⅰ"))))</f>
        <v>Ⅰ</v>
      </c>
      <c r="AH449" s="741"/>
      <c r="AI449" s="741"/>
      <c r="AJ449" s="738"/>
      <c r="AK449" s="757"/>
      <c r="AL449" s="758"/>
      <c r="AM449" s="758"/>
      <c r="AN449" s="758"/>
      <c r="AO449" s="759"/>
      <c r="AP449" s="2"/>
      <c r="AQ449" s="52" t="s">
        <v>314</v>
      </c>
      <c r="AR449" s="52" t="s">
        <v>315</v>
      </c>
      <c r="AS449" s="455" t="s">
        <v>318</v>
      </c>
      <c r="AT449" s="600"/>
    </row>
    <row r="450" spans="2:86" ht="12" customHeight="1" x14ac:dyDescent="0.15">
      <c r="B450" s="473"/>
      <c r="C450" s="768"/>
      <c r="D450" s="766"/>
      <c r="E450" s="766"/>
      <c r="F450" s="766"/>
      <c r="G450" s="766"/>
      <c r="H450" s="766"/>
      <c r="I450" s="766"/>
      <c r="J450" s="767"/>
      <c r="K450" s="724"/>
      <c r="L450" s="724" t="s">
        <v>476</v>
      </c>
      <c r="M450" s="724"/>
      <c r="N450" s="724"/>
      <c r="O450" s="724" t="s">
        <v>214</v>
      </c>
      <c r="P450" s="724"/>
      <c r="Q450" s="724"/>
      <c r="R450" s="724"/>
      <c r="S450" s="724"/>
      <c r="T450" s="724"/>
      <c r="U450" s="724"/>
      <c r="V450" s="724"/>
      <c r="W450" s="724"/>
      <c r="X450" s="724"/>
      <c r="Y450" s="80" t="s">
        <v>32</v>
      </c>
      <c r="Z450" s="80" t="s">
        <v>33</v>
      </c>
      <c r="AA450" s="734" t="s">
        <v>34</v>
      </c>
      <c r="AB450" s="734"/>
      <c r="AC450" s="80" t="s">
        <v>32</v>
      </c>
      <c r="AD450" s="80" t="s">
        <v>33</v>
      </c>
      <c r="AE450" s="734" t="s">
        <v>34</v>
      </c>
      <c r="AF450" s="734"/>
      <c r="AG450" s="80" t="s">
        <v>32</v>
      </c>
      <c r="AH450" s="80" t="s">
        <v>33</v>
      </c>
      <c r="AI450" s="734" t="s">
        <v>34</v>
      </c>
      <c r="AJ450" s="734"/>
      <c r="AK450" s="757"/>
      <c r="AL450" s="758"/>
      <c r="AM450" s="758"/>
      <c r="AN450" s="758"/>
      <c r="AO450" s="759"/>
      <c r="AP450" s="2"/>
      <c r="AQ450" s="735">
        <f>+Y448+Z448</f>
        <v>0</v>
      </c>
      <c r="AR450" s="736"/>
      <c r="AS450" s="735">
        <f>+AA448+AB448</f>
        <v>0</v>
      </c>
      <c r="AT450" s="736"/>
    </row>
    <row r="451" spans="2:86" ht="12" customHeight="1" x14ac:dyDescent="0.15">
      <c r="B451" s="473"/>
      <c r="C451" s="768"/>
      <c r="D451" s="766"/>
      <c r="E451" s="766"/>
      <c r="F451" s="766"/>
      <c r="G451" s="766"/>
      <c r="H451" s="766"/>
      <c r="I451" s="766"/>
      <c r="J451" s="767"/>
      <c r="K451" s="724"/>
      <c r="L451" s="724"/>
      <c r="M451" s="724"/>
      <c r="N451" s="724"/>
      <c r="O451" s="724" t="s">
        <v>480</v>
      </c>
      <c r="P451" s="724"/>
      <c r="Q451" s="724"/>
      <c r="R451" s="724"/>
      <c r="S451" s="724"/>
      <c r="T451" s="724"/>
      <c r="U451" s="724"/>
      <c r="V451" s="724"/>
      <c r="W451" s="724"/>
      <c r="X451" s="724"/>
      <c r="Y451" s="179">
        <f>Y448</f>
        <v>0</v>
      </c>
      <c r="Z451" s="179">
        <f>Z448</f>
        <v>0</v>
      </c>
      <c r="AA451" s="737">
        <f>AA448+AB448</f>
        <v>0</v>
      </c>
      <c r="AB451" s="738"/>
      <c r="AC451" s="179">
        <f>+AC448</f>
        <v>0</v>
      </c>
      <c r="AD451" s="179">
        <f>AD448</f>
        <v>0</v>
      </c>
      <c r="AE451" s="737">
        <f>AE448+AF448</f>
        <v>0</v>
      </c>
      <c r="AF451" s="738"/>
      <c r="AG451" s="179">
        <f>AG448</f>
        <v>0</v>
      </c>
      <c r="AH451" s="179">
        <f>AH448</f>
        <v>0</v>
      </c>
      <c r="AI451" s="737">
        <f>AI448+AJ448</f>
        <v>0</v>
      </c>
      <c r="AJ451" s="738"/>
      <c r="AK451" s="757"/>
      <c r="AL451" s="758"/>
      <c r="AM451" s="758"/>
      <c r="AN451" s="758"/>
      <c r="AO451" s="759"/>
      <c r="AP451" s="2"/>
      <c r="AQ451" s="135">
        <f>+Y448+AC451+AG451</f>
        <v>0</v>
      </c>
      <c r="AR451" s="135">
        <f>+Z448+AD451+AH451</f>
        <v>0</v>
      </c>
      <c r="AS451" s="739">
        <f>+AS450+AE451+AI451</f>
        <v>0</v>
      </c>
      <c r="AT451" s="740"/>
    </row>
    <row r="452" spans="2:86" ht="12" customHeight="1" x14ac:dyDescent="0.15">
      <c r="B452" s="473"/>
      <c r="C452" s="768"/>
      <c r="D452" s="766"/>
      <c r="E452" s="766"/>
      <c r="F452" s="766"/>
      <c r="G452" s="766"/>
      <c r="H452" s="766"/>
      <c r="I452" s="766"/>
      <c r="J452" s="767"/>
      <c r="K452" s="724"/>
      <c r="L452" s="724"/>
      <c r="M452" s="724"/>
      <c r="N452" s="724"/>
      <c r="O452" s="724" t="s">
        <v>481</v>
      </c>
      <c r="P452" s="724"/>
      <c r="Q452" s="724"/>
      <c r="R452" s="724"/>
      <c r="S452" s="724"/>
      <c r="T452" s="724"/>
      <c r="U452" s="724"/>
      <c r="V452" s="724"/>
      <c r="W452" s="724"/>
      <c r="X452" s="724"/>
      <c r="Y452" s="737" t="str">
        <f>IF(Y451&gt;=1,"Ⅳ",IF(Z451&gt;=1,"Ⅲ",IF(AA451&gt;=1,"Ⅱ","Ⅰ")))</f>
        <v>Ⅰ</v>
      </c>
      <c r="Z452" s="741"/>
      <c r="AA452" s="741"/>
      <c r="AB452" s="738"/>
      <c r="AC452" s="737" t="str">
        <f>IF(AC451&gt;=1,"Ⅳ",IF(AD451&gt;=1,"Ⅲ",IF(AE451&gt;=1,"Ⅱ","Ⅰ")))</f>
        <v>Ⅰ</v>
      </c>
      <c r="AD452" s="741"/>
      <c r="AE452" s="741"/>
      <c r="AF452" s="738"/>
      <c r="AG452" s="737" t="str">
        <f>IF(AG451&gt;=1,"Ⅳ",IF(AH451&gt;=1,"Ⅲ",IF(AI451&gt;=1,"Ⅱ","Ⅰ")))</f>
        <v>Ⅰ</v>
      </c>
      <c r="AH452" s="741"/>
      <c r="AI452" s="741"/>
      <c r="AJ452" s="738"/>
      <c r="AK452" s="757"/>
      <c r="AL452" s="758"/>
      <c r="AM452" s="758"/>
      <c r="AN452" s="758"/>
      <c r="AO452" s="759"/>
      <c r="AP452" s="2"/>
      <c r="AQ452" s="742" t="str">
        <f>IF(AQ451&gt;0,"Ⅳ",IF(AR451&gt;0,"Ⅲ",IF(AS451&gt;0,"Ⅱ","Ⅰ")))</f>
        <v>Ⅰ</v>
      </c>
      <c r="AR452" s="742"/>
      <c r="AS452" s="742"/>
      <c r="AT452" s="742"/>
    </row>
    <row r="453" spans="2:86" ht="12" customHeight="1" x14ac:dyDescent="0.15">
      <c r="B453" s="473"/>
      <c r="C453" s="768"/>
      <c r="D453" s="766"/>
      <c r="E453" s="766"/>
      <c r="F453" s="766"/>
      <c r="G453" s="766"/>
      <c r="H453" s="766"/>
      <c r="I453" s="766"/>
      <c r="J453" s="767"/>
      <c r="K453" s="724"/>
      <c r="L453" s="724"/>
      <c r="M453" s="724"/>
      <c r="N453" s="724"/>
      <c r="O453" s="724" t="s">
        <v>482</v>
      </c>
      <c r="P453" s="724"/>
      <c r="Q453" s="724"/>
      <c r="R453" s="724"/>
      <c r="S453" s="724"/>
      <c r="T453" s="724"/>
      <c r="U453" s="724"/>
      <c r="V453" s="724"/>
      <c r="W453" s="724"/>
      <c r="X453" s="724"/>
      <c r="Y453" s="737" t="str">
        <f>IF(COUNTIF(Y452:AJ452,"Ⅳ")&gt;0,"Ⅳ",IF(COUNTIF(Y452:AJ452,"Ⅲ")&gt;0,"Ⅲ",IF(COUNTIF(Y452:AJ452,"Ⅱ")&gt;0,"Ⅱ","Ⅰ")))</f>
        <v>Ⅰ</v>
      </c>
      <c r="Z453" s="741"/>
      <c r="AA453" s="741"/>
      <c r="AB453" s="741"/>
      <c r="AC453" s="741"/>
      <c r="AD453" s="741"/>
      <c r="AE453" s="741"/>
      <c r="AF453" s="741"/>
      <c r="AG453" s="741"/>
      <c r="AH453" s="741"/>
      <c r="AI453" s="741"/>
      <c r="AJ453" s="738"/>
      <c r="AK453" s="760"/>
      <c r="AL453" s="761"/>
      <c r="AM453" s="761"/>
      <c r="AN453" s="761"/>
      <c r="AO453" s="762"/>
      <c r="AP453" s="2"/>
    </row>
    <row r="454" spans="2:86" ht="14.25" customHeight="1" x14ac:dyDescent="0.15">
      <c r="B454" s="473"/>
      <c r="C454" s="768"/>
      <c r="D454" s="766"/>
      <c r="E454" s="766"/>
      <c r="F454" s="766"/>
      <c r="G454" s="766"/>
      <c r="H454" s="766"/>
      <c r="I454" s="766"/>
      <c r="J454" s="767"/>
      <c r="K454" s="724" t="s">
        <v>170</v>
      </c>
      <c r="L454" s="725"/>
      <c r="M454" s="725"/>
      <c r="N454" s="725"/>
      <c r="O454" s="725"/>
      <c r="P454" s="725"/>
      <c r="Q454" s="725"/>
      <c r="R454" s="725"/>
      <c r="S454" s="725"/>
      <c r="T454" s="725"/>
      <c r="U454" s="725"/>
      <c r="V454" s="725"/>
      <c r="W454" s="725"/>
      <c r="X454" s="725"/>
      <c r="Y454" s="725"/>
      <c r="Z454" s="725"/>
      <c r="AA454" s="725"/>
      <c r="AB454" s="725"/>
      <c r="AC454" s="725"/>
      <c r="AD454" s="725"/>
      <c r="AE454" s="725"/>
      <c r="AF454" s="725"/>
      <c r="AG454" s="725"/>
      <c r="AH454" s="725"/>
      <c r="AI454" s="725"/>
      <c r="AJ454" s="725"/>
      <c r="AK454" s="725"/>
      <c r="AL454" s="725"/>
      <c r="AM454" s="725"/>
      <c r="AN454" s="725"/>
      <c r="AO454" s="725"/>
      <c r="AP454" s="2"/>
    </row>
    <row r="455" spans="2:86" ht="14.25" customHeight="1" x14ac:dyDescent="0.15">
      <c r="B455" s="473"/>
      <c r="C455" s="768"/>
      <c r="D455" s="766"/>
      <c r="E455" s="766"/>
      <c r="F455" s="766"/>
      <c r="G455" s="766"/>
      <c r="H455" s="766"/>
      <c r="I455" s="766"/>
      <c r="J455" s="767"/>
      <c r="K455" s="724"/>
      <c r="L455" s="725"/>
      <c r="M455" s="725"/>
      <c r="N455" s="725"/>
      <c r="O455" s="725"/>
      <c r="P455" s="725"/>
      <c r="Q455" s="725"/>
      <c r="R455" s="725"/>
      <c r="S455" s="725"/>
      <c r="T455" s="725"/>
      <c r="U455" s="725"/>
      <c r="V455" s="725"/>
      <c r="W455" s="725"/>
      <c r="X455" s="725"/>
      <c r="Y455" s="725"/>
      <c r="Z455" s="725"/>
      <c r="AA455" s="725"/>
      <c r="AB455" s="725"/>
      <c r="AC455" s="725"/>
      <c r="AD455" s="725"/>
      <c r="AE455" s="725"/>
      <c r="AF455" s="725"/>
      <c r="AG455" s="725"/>
      <c r="AH455" s="725"/>
      <c r="AI455" s="725"/>
      <c r="AJ455" s="725"/>
      <c r="AK455" s="725"/>
      <c r="AL455" s="725"/>
      <c r="AM455" s="725"/>
      <c r="AN455" s="725"/>
      <c r="AO455" s="725"/>
      <c r="AP455" s="2"/>
    </row>
    <row r="456" spans="2:86" ht="12" customHeight="1" x14ac:dyDescent="0.15">
      <c r="B456" s="473"/>
      <c r="C456" s="768"/>
      <c r="D456" s="766"/>
      <c r="E456" s="766"/>
      <c r="F456" s="766"/>
      <c r="G456" s="766"/>
      <c r="H456" s="766"/>
      <c r="I456" s="766"/>
      <c r="J456" s="767"/>
      <c r="K456" s="726" t="s">
        <v>483</v>
      </c>
      <c r="L456" s="726"/>
      <c r="M456" s="726"/>
      <c r="N456" s="726"/>
      <c r="O456" s="726"/>
      <c r="P456" s="726"/>
      <c r="Q456" s="726"/>
      <c r="R456" s="726"/>
      <c r="S456" s="726"/>
      <c r="T456" s="726"/>
      <c r="U456" s="726"/>
      <c r="V456" s="726"/>
      <c r="W456" s="726"/>
      <c r="X456" s="726"/>
      <c r="Y456" s="726"/>
      <c r="Z456" s="726"/>
      <c r="AA456" s="726"/>
      <c r="AB456" s="726"/>
      <c r="AC456" s="726"/>
      <c r="AD456" s="726"/>
      <c r="AE456" s="726"/>
      <c r="AF456" s="726"/>
      <c r="AG456" s="726"/>
      <c r="AH456" s="726"/>
      <c r="AI456" s="726"/>
      <c r="AJ456" s="726"/>
      <c r="AK456" s="726"/>
      <c r="AL456" s="726"/>
      <c r="AM456" s="726"/>
      <c r="AN456" s="726"/>
      <c r="AO456" s="726"/>
      <c r="AP456" s="2"/>
    </row>
    <row r="457" spans="2:86" ht="12" customHeight="1" x14ac:dyDescent="0.15">
      <c r="B457" s="473"/>
      <c r="C457" s="768"/>
      <c r="D457" s="766"/>
      <c r="E457" s="766"/>
      <c r="F457" s="766"/>
      <c r="G457" s="766"/>
      <c r="H457" s="766"/>
      <c r="I457" s="766"/>
      <c r="J457" s="767"/>
      <c r="K457" s="727" t="s">
        <v>533</v>
      </c>
      <c r="L457" s="727"/>
      <c r="M457" s="727"/>
      <c r="N457" s="727"/>
      <c r="O457" s="727"/>
      <c r="P457" s="727"/>
      <c r="Q457" s="727"/>
      <c r="R457" s="727"/>
      <c r="S457" s="727"/>
      <c r="T457" s="727"/>
      <c r="U457" s="727"/>
      <c r="V457" s="727"/>
      <c r="W457" s="727"/>
      <c r="X457" s="727"/>
      <c r="Y457" s="727"/>
      <c r="Z457" s="727"/>
      <c r="AA457" s="727"/>
      <c r="AB457" s="727"/>
      <c r="AC457" s="727"/>
      <c r="AD457" s="727"/>
      <c r="AE457" s="727"/>
      <c r="AF457" s="727"/>
      <c r="AG457" s="727"/>
      <c r="AH457" s="727"/>
      <c r="AI457" s="727"/>
      <c r="AJ457" s="727"/>
      <c r="AK457" s="727"/>
      <c r="AL457" s="727"/>
      <c r="AM457" s="727"/>
      <c r="AN457" s="727"/>
      <c r="AO457" s="727"/>
      <c r="AP457" s="2"/>
    </row>
    <row r="458" spans="2:86" ht="12" customHeight="1" x14ac:dyDescent="0.15">
      <c r="B458" s="473"/>
      <c r="C458" s="768"/>
      <c r="D458" s="766"/>
      <c r="E458" s="766"/>
      <c r="F458" s="766"/>
      <c r="G458" s="766"/>
      <c r="H458" s="766"/>
      <c r="I458" s="766"/>
      <c r="J458" s="767"/>
      <c r="K458" s="157" t="s">
        <v>484</v>
      </c>
      <c r="L458" s="158"/>
      <c r="M458" s="158"/>
      <c r="N458" s="158"/>
      <c r="O458" s="158"/>
      <c r="P458" s="158"/>
      <c r="Q458" s="158"/>
      <c r="R458" s="158"/>
      <c r="S458" s="158"/>
      <c r="T458" s="158"/>
      <c r="U458" s="158"/>
      <c r="V458" s="158"/>
      <c r="W458" s="158"/>
      <c r="X458" s="158"/>
      <c r="Y458" s="158"/>
      <c r="Z458" s="158"/>
      <c r="AA458" s="158"/>
      <c r="AB458" s="158"/>
      <c r="AC458" s="158"/>
      <c r="AD458" s="158"/>
      <c r="AE458" s="158"/>
      <c r="AF458" s="158"/>
      <c r="AG458" s="158"/>
      <c r="AH458" s="158"/>
      <c r="AI458" s="158"/>
      <c r="AJ458" s="158"/>
      <c r="AK458" s="158"/>
      <c r="AL458" s="158"/>
      <c r="AM458" s="158"/>
      <c r="AN458" s="158"/>
      <c r="AO458" s="159"/>
      <c r="AP458" s="2"/>
    </row>
    <row r="459" spans="2:86" ht="12" customHeight="1" x14ac:dyDescent="0.15">
      <c r="B459" s="473"/>
      <c r="C459" s="768"/>
      <c r="D459" s="766"/>
      <c r="E459" s="766"/>
      <c r="F459" s="766"/>
      <c r="G459" s="766"/>
      <c r="H459" s="766"/>
      <c r="I459" s="766"/>
      <c r="J459" s="767"/>
      <c r="K459" s="157" t="s">
        <v>485</v>
      </c>
      <c r="L459" s="158"/>
      <c r="M459" s="158"/>
      <c r="N459" s="158"/>
      <c r="O459" s="158"/>
      <c r="P459" s="158"/>
      <c r="Q459" s="158"/>
      <c r="R459" s="158"/>
      <c r="S459" s="158"/>
      <c r="T459" s="158"/>
      <c r="U459" s="158"/>
      <c r="V459" s="158"/>
      <c r="W459" s="158"/>
      <c r="X459" s="158"/>
      <c r="Y459" s="158"/>
      <c r="Z459" s="158"/>
      <c r="AA459" s="158"/>
      <c r="AB459" s="158"/>
      <c r="AC459" s="158"/>
      <c r="AD459" s="158"/>
      <c r="AE459" s="158"/>
      <c r="AF459" s="158"/>
      <c r="AG459" s="158"/>
      <c r="AH459" s="158"/>
      <c r="AI459" s="158"/>
      <c r="AJ459" s="158"/>
      <c r="AK459" s="158"/>
      <c r="AL459" s="158"/>
      <c r="AM459" s="158"/>
      <c r="AN459" s="158"/>
      <c r="AO459" s="159"/>
      <c r="AP459" s="2"/>
    </row>
    <row r="460" spans="2:86" ht="12" customHeight="1" x14ac:dyDescent="0.15">
      <c r="B460" s="473"/>
      <c r="C460" s="768"/>
      <c r="D460" s="766"/>
      <c r="E460" s="766"/>
      <c r="F460" s="766"/>
      <c r="G460" s="766"/>
      <c r="H460" s="766"/>
      <c r="I460" s="766"/>
      <c r="J460" s="767"/>
      <c r="K460" s="728" t="s">
        <v>486</v>
      </c>
      <c r="L460" s="729"/>
      <c r="M460" s="729"/>
      <c r="N460" s="729"/>
      <c r="O460" s="729"/>
      <c r="P460" s="729"/>
      <c r="Q460" s="729"/>
      <c r="R460" s="729"/>
      <c r="S460" s="729"/>
      <c r="T460" s="729"/>
      <c r="U460" s="729"/>
      <c r="V460" s="729"/>
      <c r="W460" s="729"/>
      <c r="X460" s="729"/>
      <c r="Y460" s="729"/>
      <c r="Z460" s="729"/>
      <c r="AA460" s="729"/>
      <c r="AB460" s="729"/>
      <c r="AC460" s="729"/>
      <c r="AD460" s="729"/>
      <c r="AE460" s="729"/>
      <c r="AF460" s="729"/>
      <c r="AG460" s="729"/>
      <c r="AH460" s="729"/>
      <c r="AI460" s="729"/>
      <c r="AJ460" s="729"/>
      <c r="AK460" s="729"/>
      <c r="AL460" s="729"/>
      <c r="AM460" s="729"/>
      <c r="AN460" s="729"/>
      <c r="AO460" s="730"/>
      <c r="AP460" s="2"/>
    </row>
    <row r="461" spans="2:86" ht="12" customHeight="1" x14ac:dyDescent="0.15">
      <c r="B461" s="436"/>
      <c r="C461" s="769"/>
      <c r="D461" s="770"/>
      <c r="E461" s="770"/>
      <c r="F461" s="770"/>
      <c r="G461" s="770"/>
      <c r="H461" s="770"/>
      <c r="I461" s="770"/>
      <c r="J461" s="771"/>
      <c r="K461" s="731"/>
      <c r="L461" s="732"/>
      <c r="M461" s="732"/>
      <c r="N461" s="732"/>
      <c r="O461" s="732"/>
      <c r="P461" s="732"/>
      <c r="Q461" s="732"/>
      <c r="R461" s="732"/>
      <c r="S461" s="732"/>
      <c r="T461" s="732"/>
      <c r="U461" s="732"/>
      <c r="V461" s="732"/>
      <c r="W461" s="732"/>
      <c r="X461" s="732"/>
      <c r="Y461" s="732"/>
      <c r="Z461" s="732"/>
      <c r="AA461" s="732"/>
      <c r="AB461" s="732"/>
      <c r="AC461" s="732"/>
      <c r="AD461" s="732"/>
      <c r="AE461" s="732"/>
      <c r="AF461" s="732"/>
      <c r="AG461" s="732"/>
      <c r="AH461" s="732"/>
      <c r="AI461" s="732"/>
      <c r="AJ461" s="732"/>
      <c r="AK461" s="732"/>
      <c r="AL461" s="732"/>
      <c r="AM461" s="732"/>
      <c r="AN461" s="732"/>
      <c r="AO461" s="733"/>
      <c r="AP461" s="2"/>
    </row>
    <row r="462" spans="2:86" s="6" customFormat="1" ht="12" customHeight="1" x14ac:dyDescent="0.15">
      <c r="B462" s="2" t="s">
        <v>537</v>
      </c>
      <c r="AQ462" s="134"/>
      <c r="AR462" s="134"/>
      <c r="AS462" s="134"/>
      <c r="AT462" s="134"/>
      <c r="AU462" s="134"/>
      <c r="AV462" s="134"/>
      <c r="AW462" s="134"/>
      <c r="AX462" s="134"/>
      <c r="AY462" s="134"/>
      <c r="AZ462" s="134"/>
      <c r="BA462" s="134"/>
      <c r="BB462" s="134"/>
      <c r="BC462" s="134"/>
      <c r="BD462" s="134"/>
      <c r="BE462" s="134"/>
      <c r="BF462" s="134"/>
      <c r="BG462" s="134"/>
      <c r="BH462" s="134"/>
      <c r="BI462" s="134"/>
      <c r="BJ462" s="134"/>
      <c r="BK462" s="134"/>
      <c r="BL462" s="134"/>
      <c r="BM462" s="134"/>
      <c r="BN462" s="134"/>
      <c r="BO462" s="134"/>
      <c r="BP462" s="134"/>
      <c r="BQ462" s="134"/>
      <c r="BR462" s="134"/>
      <c r="BS462" s="134"/>
      <c r="BT462" s="134"/>
      <c r="BU462" s="134"/>
      <c r="BV462" s="134"/>
      <c r="BW462" s="134"/>
      <c r="BX462" s="134"/>
      <c r="BY462" s="134"/>
      <c r="BZ462" s="134"/>
      <c r="CA462" s="134"/>
      <c r="CB462" s="134"/>
      <c r="CC462" s="134"/>
      <c r="CD462" s="134"/>
      <c r="CE462" s="134"/>
      <c r="CF462" s="134"/>
      <c r="CG462" s="134"/>
      <c r="CH462" s="134"/>
    </row>
    <row r="463" spans="2:86" ht="12" customHeight="1" x14ac:dyDescent="0.15">
      <c r="B463" s="2" t="s">
        <v>534</v>
      </c>
    </row>
    <row r="464" spans="2:86" ht="12" customHeight="1" x14ac:dyDescent="0.15">
      <c r="B464" s="2" t="s">
        <v>535</v>
      </c>
    </row>
    <row r="465" spans="2:86" ht="12" customHeight="1" x14ac:dyDescent="0.15">
      <c r="B465" s="2" t="s">
        <v>487</v>
      </c>
    </row>
    <row r="466" spans="2:86" ht="12" customHeight="1" x14ac:dyDescent="0.15">
      <c r="B466" s="2" t="s">
        <v>536</v>
      </c>
    </row>
    <row r="467" spans="2:86" ht="12" customHeight="1" x14ac:dyDescent="0.15">
      <c r="B467" s="2" t="s">
        <v>488</v>
      </c>
    </row>
    <row r="468" spans="2:86" ht="12.75" thickBot="1" x14ac:dyDescent="0.2">
      <c r="B468" s="2" t="s">
        <v>549</v>
      </c>
    </row>
    <row r="469" spans="2:86" x14ac:dyDescent="0.15">
      <c r="AU469" s="808" t="s">
        <v>561</v>
      </c>
      <c r="AV469" s="809" t="s">
        <v>301</v>
      </c>
      <c r="AW469" s="811" t="s">
        <v>302</v>
      </c>
      <c r="AX469" s="795" t="s">
        <v>308</v>
      </c>
      <c r="AY469" s="796"/>
      <c r="AZ469" s="796"/>
      <c r="BA469" s="796"/>
      <c r="BB469" s="796"/>
      <c r="BC469" s="796"/>
      <c r="BD469" s="796"/>
      <c r="BE469" s="796"/>
      <c r="BF469" s="796"/>
      <c r="BG469" s="796"/>
      <c r="BH469" s="796"/>
      <c r="BI469" s="796"/>
      <c r="BJ469" s="796"/>
      <c r="BK469" s="796"/>
      <c r="BL469" s="796"/>
      <c r="BM469" s="796"/>
      <c r="BN469" s="796"/>
      <c r="BO469" s="796"/>
      <c r="BP469" s="796"/>
      <c r="BQ469" s="796"/>
      <c r="BR469" s="797"/>
      <c r="BS469" s="466" t="s">
        <v>303</v>
      </c>
      <c r="BT469" s="798"/>
      <c r="BU469" s="798"/>
      <c r="BV469" s="798"/>
      <c r="BW469" s="799" t="s">
        <v>309</v>
      </c>
      <c r="BX469" s="800"/>
      <c r="BY469" s="800"/>
      <c r="BZ469" s="800"/>
      <c r="CA469" s="800"/>
      <c r="CB469" s="800"/>
      <c r="CC469" s="800"/>
      <c r="CD469" s="800"/>
      <c r="CE469" s="800"/>
      <c r="CF469" s="800"/>
      <c r="CG469" s="800"/>
      <c r="CH469" s="801"/>
    </row>
    <row r="470" spans="2:86" ht="8.25" customHeight="1" x14ac:dyDescent="0.15">
      <c r="AU470" s="808"/>
      <c r="AV470" s="810"/>
      <c r="AW470" s="812"/>
      <c r="AX470" s="802" t="s">
        <v>310</v>
      </c>
      <c r="AY470" s="280"/>
      <c r="AZ470" s="280"/>
      <c r="BA470" s="280"/>
      <c r="BB470" s="280"/>
      <c r="BC470" s="280"/>
      <c r="BD470" s="280"/>
      <c r="BE470" s="280"/>
      <c r="BF470" s="280"/>
      <c r="BG470" s="280"/>
      <c r="BH470" s="280"/>
      <c r="BI470" s="280"/>
      <c r="BJ470" s="280" t="s">
        <v>311</v>
      </c>
      <c r="BK470" s="280"/>
      <c r="BL470" s="280"/>
      <c r="BM470" s="280"/>
      <c r="BN470" s="280"/>
      <c r="BO470" s="280"/>
      <c r="BP470" s="280"/>
      <c r="BQ470" s="280"/>
      <c r="BR470" s="803"/>
      <c r="BS470" s="798"/>
      <c r="BT470" s="798"/>
      <c r="BU470" s="798"/>
      <c r="BV470" s="798"/>
      <c r="BW470" s="804" t="s">
        <v>305</v>
      </c>
      <c r="BX470" s="455"/>
      <c r="BY470" s="455"/>
      <c r="BZ470" s="455"/>
      <c r="CA470" s="280" t="s">
        <v>312</v>
      </c>
      <c r="CB470" s="280"/>
      <c r="CC470" s="280"/>
      <c r="CD470" s="280"/>
      <c r="CE470" s="280"/>
      <c r="CF470" s="280"/>
      <c r="CG470" s="280"/>
      <c r="CH470" s="803"/>
    </row>
    <row r="471" spans="2:86" ht="24.95" customHeight="1" x14ac:dyDescent="0.15">
      <c r="B471" s="567" t="s">
        <v>456</v>
      </c>
      <c r="C471" s="805"/>
      <c r="D471" s="805"/>
      <c r="E471" s="806"/>
      <c r="F471" s="806"/>
      <c r="G471" s="806"/>
      <c r="H471" s="806"/>
      <c r="I471" s="806"/>
      <c r="J471" s="806"/>
      <c r="K471" s="805"/>
      <c r="L471" s="805"/>
      <c r="M471" s="805"/>
      <c r="N471" s="805"/>
      <c r="O471" s="805"/>
      <c r="P471" s="805"/>
      <c r="Q471" s="805"/>
      <c r="R471" s="805"/>
      <c r="S471" s="805"/>
      <c r="T471" s="805"/>
      <c r="U471" s="805"/>
      <c r="V471" s="805"/>
      <c r="W471" s="805"/>
      <c r="X471" s="805"/>
      <c r="Y471" s="805"/>
      <c r="Z471" s="805"/>
      <c r="AA471" s="805"/>
      <c r="AB471" s="805"/>
      <c r="AC471" s="805"/>
      <c r="AD471" s="805"/>
      <c r="AE471" s="805"/>
      <c r="AF471" s="805"/>
      <c r="AG471" s="805"/>
      <c r="AH471" s="805"/>
      <c r="AI471" s="805"/>
      <c r="AJ471" s="805"/>
      <c r="AK471" s="805"/>
      <c r="AL471" s="805"/>
      <c r="AM471" s="805"/>
      <c r="AN471" s="805"/>
      <c r="AO471" s="805"/>
      <c r="AU471" s="808"/>
      <c r="AV471" s="810"/>
      <c r="AW471" s="812"/>
      <c r="AX471" s="802" t="s">
        <v>26</v>
      </c>
      <c r="AY471" s="280"/>
      <c r="AZ471" s="280"/>
      <c r="BA471" s="280"/>
      <c r="BB471" s="280" t="s">
        <v>22</v>
      </c>
      <c r="BC471" s="280"/>
      <c r="BD471" s="280"/>
      <c r="BE471" s="280"/>
      <c r="BF471" s="280" t="s">
        <v>24</v>
      </c>
      <c r="BG471" s="280"/>
      <c r="BH471" s="280"/>
      <c r="BI471" s="280"/>
      <c r="BJ471" s="455" t="s">
        <v>26</v>
      </c>
      <c r="BK471" s="455"/>
      <c r="BL471" s="455"/>
      <c r="BM471" s="455" t="s">
        <v>22</v>
      </c>
      <c r="BN471" s="455"/>
      <c r="BO471" s="455"/>
      <c r="BP471" s="455" t="s">
        <v>24</v>
      </c>
      <c r="BQ471" s="455"/>
      <c r="BR471" s="807"/>
      <c r="BS471" s="466" t="s">
        <v>26</v>
      </c>
      <c r="BT471" s="466" t="s">
        <v>22</v>
      </c>
      <c r="BU471" s="466" t="s">
        <v>24</v>
      </c>
      <c r="BV471" s="466" t="s">
        <v>306</v>
      </c>
      <c r="BW471" s="802" t="s">
        <v>313</v>
      </c>
      <c r="BX471" s="280"/>
      <c r="BY471" s="280"/>
      <c r="BZ471" s="280"/>
      <c r="CA471" s="280" t="s">
        <v>22</v>
      </c>
      <c r="CB471" s="280"/>
      <c r="CC471" s="280"/>
      <c r="CD471" s="280"/>
      <c r="CE471" s="280" t="s">
        <v>24</v>
      </c>
      <c r="CF471" s="280"/>
      <c r="CG471" s="280"/>
      <c r="CH471" s="803"/>
    </row>
    <row r="472" spans="2:86" ht="18" customHeight="1" x14ac:dyDescent="0.15">
      <c r="B472" s="423" t="s">
        <v>27</v>
      </c>
      <c r="C472" s="423"/>
      <c r="D472" s="719"/>
      <c r="E472" s="277" t="s">
        <v>616</v>
      </c>
      <c r="F472" s="278"/>
      <c r="G472" s="278"/>
      <c r="H472" s="278"/>
      <c r="I472" s="278"/>
      <c r="J472" s="279"/>
      <c r="K472" s="298" t="s">
        <v>28</v>
      </c>
      <c r="L472" s="455"/>
      <c r="M472" s="455"/>
      <c r="N472" s="456" t="s">
        <v>620</v>
      </c>
      <c r="O472" s="456"/>
      <c r="P472" s="456"/>
      <c r="Q472" s="456"/>
      <c r="R472" s="456"/>
      <c r="S472" s="456"/>
      <c r="T472" s="280" t="s">
        <v>260</v>
      </c>
      <c r="U472" s="280"/>
      <c r="V472" s="280"/>
      <c r="W472" s="280"/>
      <c r="X472" s="280"/>
      <c r="Y472" s="271" t="s">
        <v>624</v>
      </c>
      <c r="Z472" s="271"/>
      <c r="AA472" s="271"/>
      <c r="AB472" s="271"/>
      <c r="AC472" s="271"/>
      <c r="AD472" s="271"/>
      <c r="AE472" s="271"/>
      <c r="AF472" s="271"/>
      <c r="AG472" s="253" t="s">
        <v>222</v>
      </c>
      <c r="AH472" s="254"/>
      <c r="AI472" s="254"/>
      <c r="AJ472" s="255"/>
      <c r="AK472" s="711">
        <v>44650</v>
      </c>
      <c r="AL472" s="813"/>
      <c r="AM472" s="813"/>
      <c r="AN472" s="813"/>
      <c r="AO472" s="814"/>
      <c r="AQ472" s="153"/>
      <c r="AU472" s="808"/>
      <c r="AV472" s="810"/>
      <c r="AW472" s="812"/>
      <c r="AX472" s="128" t="s">
        <v>314</v>
      </c>
      <c r="AY472" s="129" t="s">
        <v>315</v>
      </c>
      <c r="AZ472" s="129" t="s">
        <v>316</v>
      </c>
      <c r="BA472" s="130" t="s">
        <v>317</v>
      </c>
      <c r="BB472" s="131" t="s">
        <v>314</v>
      </c>
      <c r="BC472" s="129" t="s">
        <v>315</v>
      </c>
      <c r="BD472" s="129" t="s">
        <v>316</v>
      </c>
      <c r="BE472" s="130" t="s">
        <v>317</v>
      </c>
      <c r="BF472" s="131" t="s">
        <v>314</v>
      </c>
      <c r="BG472" s="129" t="s">
        <v>315</v>
      </c>
      <c r="BH472" s="129" t="s">
        <v>316</v>
      </c>
      <c r="BI472" s="130" t="s">
        <v>317</v>
      </c>
      <c r="BJ472" s="131" t="s">
        <v>314</v>
      </c>
      <c r="BK472" s="129" t="s">
        <v>315</v>
      </c>
      <c r="BL472" s="130" t="s">
        <v>318</v>
      </c>
      <c r="BM472" s="131" t="s">
        <v>314</v>
      </c>
      <c r="BN472" s="129" t="s">
        <v>315</v>
      </c>
      <c r="BO472" s="130" t="s">
        <v>318</v>
      </c>
      <c r="BP472" s="131" t="s">
        <v>314</v>
      </c>
      <c r="BQ472" s="129" t="s">
        <v>315</v>
      </c>
      <c r="BR472" s="132" t="s">
        <v>318</v>
      </c>
      <c r="BS472" s="798"/>
      <c r="BT472" s="798"/>
      <c r="BU472" s="798"/>
      <c r="BV472" s="798"/>
      <c r="BW472" s="128" t="s">
        <v>314</v>
      </c>
      <c r="BX472" s="129" t="s">
        <v>315</v>
      </c>
      <c r="BY472" s="129" t="s">
        <v>316</v>
      </c>
      <c r="BZ472" s="130" t="s">
        <v>317</v>
      </c>
      <c r="CA472" s="131" t="s">
        <v>314</v>
      </c>
      <c r="CB472" s="129" t="s">
        <v>315</v>
      </c>
      <c r="CC472" s="129" t="s">
        <v>316</v>
      </c>
      <c r="CD472" s="130" t="s">
        <v>317</v>
      </c>
      <c r="CE472" s="131" t="s">
        <v>314</v>
      </c>
      <c r="CF472" s="129" t="s">
        <v>315</v>
      </c>
      <c r="CG472" s="129" t="s">
        <v>316</v>
      </c>
      <c r="CH472" s="132" t="s">
        <v>317</v>
      </c>
    </row>
    <row r="473" spans="2:86" ht="18" customHeight="1" x14ac:dyDescent="0.15">
      <c r="B473" s="431" t="s">
        <v>0</v>
      </c>
      <c r="C473" s="431"/>
      <c r="D473" s="717"/>
      <c r="E473" s="281" t="s">
        <v>618</v>
      </c>
      <c r="F473" s="282"/>
      <c r="G473" s="282"/>
      <c r="H473" s="282"/>
      <c r="I473" s="282"/>
      <c r="J473" s="284"/>
      <c r="K473" s="573" t="s">
        <v>1</v>
      </c>
      <c r="L473" s="466"/>
      <c r="M473" s="466"/>
      <c r="N473" s="456" t="s">
        <v>622</v>
      </c>
      <c r="O473" s="456"/>
      <c r="P473" s="456"/>
      <c r="Q473" s="456"/>
      <c r="R473" s="456"/>
      <c r="S473" s="456"/>
      <c r="T473" s="280" t="s">
        <v>261</v>
      </c>
      <c r="U473" s="280"/>
      <c r="V473" s="280"/>
      <c r="W473" s="280"/>
      <c r="X473" s="280"/>
      <c r="Y473" s="271" t="s">
        <v>629</v>
      </c>
      <c r="Z473" s="271"/>
      <c r="AA473" s="271"/>
      <c r="AB473" s="271"/>
      <c r="AC473" s="271"/>
      <c r="AD473" s="271"/>
      <c r="AE473" s="271"/>
      <c r="AF473" s="271"/>
      <c r="AG473" s="698"/>
      <c r="AH473" s="710"/>
      <c r="AI473" s="710"/>
      <c r="AJ473" s="699"/>
      <c r="AK473" s="815"/>
      <c r="AL473" s="816"/>
      <c r="AM473" s="816"/>
      <c r="AN473" s="816"/>
      <c r="AO473" s="817"/>
      <c r="AQ473" s="153" t="s">
        <v>560</v>
      </c>
      <c r="AU473" s="808"/>
      <c r="AV473" s="192">
        <f>N475</f>
        <v>9</v>
      </c>
      <c r="AW473" s="181">
        <f>R475</f>
        <v>10.5</v>
      </c>
      <c r="AX473" s="135">
        <f>+Y500</f>
        <v>0</v>
      </c>
      <c r="AY473" s="135">
        <f>+Z500</f>
        <v>0</v>
      </c>
      <c r="AZ473" s="135">
        <f>+AA500</f>
        <v>0</v>
      </c>
      <c r="BA473" s="135">
        <f t="shared" ref="BA473" si="185">+AB500</f>
        <v>0</v>
      </c>
      <c r="BB473" s="135">
        <f>+AC500</f>
        <v>0</v>
      </c>
      <c r="BC473" s="135">
        <f t="shared" ref="BC473" si="186">+AD500</f>
        <v>0</v>
      </c>
      <c r="BD473" s="135">
        <f t="shared" ref="BD473" si="187">+AE500</f>
        <v>0</v>
      </c>
      <c r="BE473" s="135">
        <f t="shared" ref="BE473" si="188">+AF500</f>
        <v>0</v>
      </c>
      <c r="BF473" s="135">
        <f t="shared" ref="BF473" si="189">+AG500</f>
        <v>0</v>
      </c>
      <c r="BG473" s="135">
        <f t="shared" ref="BG473" si="190">+AH500</f>
        <v>0</v>
      </c>
      <c r="BH473" s="135">
        <f t="shared" ref="BH473" si="191">+AI500</f>
        <v>0</v>
      </c>
      <c r="BI473" s="135">
        <f t="shared" ref="BI473" si="192">+AJ500</f>
        <v>0</v>
      </c>
      <c r="BJ473" s="135">
        <f>+Y503</f>
        <v>0</v>
      </c>
      <c r="BK473" s="135">
        <f t="shared" ref="BK473" si="193">+Z503</f>
        <v>0</v>
      </c>
      <c r="BL473" s="135">
        <f>+AA503</f>
        <v>0</v>
      </c>
      <c r="BM473" s="135">
        <f>+AC503</f>
        <v>0</v>
      </c>
      <c r="BN473" s="135">
        <f t="shared" ref="BN473" si="194">+AD503</f>
        <v>0</v>
      </c>
      <c r="BO473" s="135">
        <f t="shared" ref="BO473" si="195">+AE503</f>
        <v>0</v>
      </c>
      <c r="BP473" s="135">
        <f>+AG503</f>
        <v>0</v>
      </c>
      <c r="BQ473" s="135">
        <f>+AH503</f>
        <v>0</v>
      </c>
      <c r="BR473" s="135">
        <f>+AI503</f>
        <v>0</v>
      </c>
      <c r="BS473" s="153" t="str">
        <f>+Y504</f>
        <v>Ⅰ</v>
      </c>
      <c r="BT473" s="153" t="str">
        <f>+AC504</f>
        <v>Ⅰ</v>
      </c>
      <c r="BU473" s="153" t="str">
        <f>+AG504</f>
        <v>Ⅰ</v>
      </c>
      <c r="BV473" s="153" t="str">
        <f>+Y505</f>
        <v>Ⅰ</v>
      </c>
      <c r="BW473" s="136" t="str">
        <f>IF(Y500&gt;0,R475,"")</f>
        <v/>
      </c>
      <c r="BX473" s="137" t="str">
        <f>IF(Z500&gt;0,"",IF(AA500&gt;0,R475,""))</f>
        <v/>
      </c>
      <c r="BY473" s="137" t="str">
        <f>IF(Y500+Z500&gt;0,"",IF(AA500&gt;0,R475,""))</f>
        <v/>
      </c>
      <c r="BZ473" s="137" t="str">
        <f>IF(Y500+Z500+AA500&gt;0,"",IF(AB500&gt;0,R475,""))</f>
        <v/>
      </c>
      <c r="CA473" s="138">
        <f t="shared" ref="CA473" si="196">+AC499</f>
        <v>0</v>
      </c>
      <c r="CB473" s="138">
        <f t="shared" ref="CB473" si="197">+AD499</f>
        <v>0</v>
      </c>
      <c r="CC473" s="138">
        <f t="shared" ref="CC473" si="198">+AE499</f>
        <v>0</v>
      </c>
      <c r="CD473" s="138">
        <f t="shared" ref="CD473" si="199">+AF499</f>
        <v>0</v>
      </c>
      <c r="CE473" s="138">
        <f t="shared" ref="CE473" si="200">+AG499</f>
        <v>0</v>
      </c>
      <c r="CF473" s="138">
        <f t="shared" ref="CF473" si="201">+AH499</f>
        <v>0</v>
      </c>
      <c r="CG473" s="138">
        <f t="shared" ref="CG473" si="202">+AI499</f>
        <v>0</v>
      </c>
      <c r="CH473" s="138">
        <f t="shared" ref="CH473" si="203">+AJ499</f>
        <v>0</v>
      </c>
    </row>
    <row r="474" spans="2:86" ht="12" customHeight="1" x14ac:dyDescent="0.15">
      <c r="B474" s="763" t="s">
        <v>221</v>
      </c>
      <c r="C474" s="764"/>
      <c r="D474" s="765"/>
      <c r="E474" s="766"/>
      <c r="F474" s="766"/>
      <c r="G474" s="766"/>
      <c r="H474" s="766"/>
      <c r="I474" s="766"/>
      <c r="J474" s="767"/>
      <c r="K474" s="772" t="s">
        <v>458</v>
      </c>
      <c r="L474" s="773"/>
      <c r="M474" s="773"/>
      <c r="N474" s="773"/>
      <c r="O474" s="773"/>
      <c r="P474" s="773"/>
      <c r="Q474" s="773"/>
      <c r="R474" s="773"/>
      <c r="S474" s="773"/>
      <c r="T474" s="773"/>
      <c r="U474" s="773"/>
      <c r="V474" s="773"/>
      <c r="W474" s="773"/>
      <c r="X474" s="773"/>
      <c r="Y474" s="773"/>
      <c r="Z474" s="773"/>
      <c r="AA474" s="773"/>
      <c r="AB474" s="773"/>
      <c r="AC474" s="773"/>
      <c r="AD474" s="773"/>
      <c r="AE474" s="773"/>
      <c r="AF474" s="773"/>
      <c r="AG474" s="773"/>
      <c r="AH474" s="773"/>
      <c r="AI474" s="773"/>
      <c r="AJ474" s="773"/>
      <c r="AK474" s="773"/>
      <c r="AL474" s="773"/>
      <c r="AM474" s="773"/>
      <c r="AN474" s="773"/>
      <c r="AO474" s="774"/>
      <c r="AP474" s="2"/>
    </row>
    <row r="475" spans="2:86" ht="12" customHeight="1" x14ac:dyDescent="0.15">
      <c r="B475" s="473"/>
      <c r="C475" s="768"/>
      <c r="D475" s="766"/>
      <c r="E475" s="766"/>
      <c r="F475" s="766"/>
      <c r="G475" s="766"/>
      <c r="H475" s="766"/>
      <c r="I475" s="766"/>
      <c r="J475" s="767"/>
      <c r="K475" s="751" t="s">
        <v>220</v>
      </c>
      <c r="L475" s="752"/>
      <c r="M475" s="753"/>
      <c r="N475" s="775">
        <v>9</v>
      </c>
      <c r="O475" s="776"/>
      <c r="P475" s="751" t="s">
        <v>459</v>
      </c>
      <c r="Q475" s="753"/>
      <c r="R475" s="777">
        <v>10.5</v>
      </c>
      <c r="S475" s="778"/>
      <c r="T475" s="779"/>
      <c r="U475" s="780" t="s">
        <v>460</v>
      </c>
      <c r="V475" s="781"/>
      <c r="W475" s="780" t="s">
        <v>461</v>
      </c>
      <c r="X475" s="781"/>
      <c r="Y475" s="753" t="s">
        <v>219</v>
      </c>
      <c r="Z475" s="724"/>
      <c r="AA475" s="724"/>
      <c r="AB475" s="724"/>
      <c r="AC475" s="780" t="s">
        <v>462</v>
      </c>
      <c r="AD475" s="786"/>
      <c r="AE475" s="786"/>
      <c r="AF475" s="786"/>
      <c r="AG475" s="786"/>
      <c r="AH475" s="786"/>
      <c r="AI475" s="786"/>
      <c r="AJ475" s="781"/>
      <c r="AK475" s="780" t="s">
        <v>463</v>
      </c>
      <c r="AL475" s="786"/>
      <c r="AM475" s="786"/>
      <c r="AN475" s="788"/>
      <c r="AO475" s="789"/>
      <c r="AP475" s="2"/>
      <c r="AW475" s="169"/>
    </row>
    <row r="476" spans="2:86" ht="12" customHeight="1" x14ac:dyDescent="0.15">
      <c r="B476" s="473"/>
      <c r="C476" s="768"/>
      <c r="D476" s="766"/>
      <c r="E476" s="766"/>
      <c r="F476" s="766"/>
      <c r="G476" s="766"/>
      <c r="H476" s="766"/>
      <c r="I476" s="766"/>
      <c r="J476" s="767"/>
      <c r="K476" s="724" t="s">
        <v>464</v>
      </c>
      <c r="L476" s="724" t="s">
        <v>200</v>
      </c>
      <c r="M476" s="724"/>
      <c r="N476" s="724" t="s">
        <v>199</v>
      </c>
      <c r="O476" s="724"/>
      <c r="P476" s="724" t="s">
        <v>465</v>
      </c>
      <c r="Q476" s="724"/>
      <c r="R476" s="724" t="s">
        <v>6</v>
      </c>
      <c r="S476" s="724"/>
      <c r="T476" s="724"/>
      <c r="U476" s="782"/>
      <c r="V476" s="783"/>
      <c r="W476" s="782"/>
      <c r="X476" s="783"/>
      <c r="Y476" s="753"/>
      <c r="Z476" s="724"/>
      <c r="AA476" s="724"/>
      <c r="AB476" s="724"/>
      <c r="AC476" s="784"/>
      <c r="AD476" s="787"/>
      <c r="AE476" s="787"/>
      <c r="AF476" s="787"/>
      <c r="AG476" s="787"/>
      <c r="AH476" s="787"/>
      <c r="AI476" s="787"/>
      <c r="AJ476" s="785"/>
      <c r="AK476" s="782"/>
      <c r="AL476" s="790"/>
      <c r="AM476" s="790"/>
      <c r="AN476" s="791"/>
      <c r="AO476" s="792"/>
      <c r="AP476" s="2"/>
    </row>
    <row r="477" spans="2:86" ht="12" customHeight="1" x14ac:dyDescent="0.15">
      <c r="B477" s="473"/>
      <c r="C477" s="768"/>
      <c r="D477" s="766"/>
      <c r="E477" s="766"/>
      <c r="F477" s="766"/>
      <c r="G477" s="766"/>
      <c r="H477" s="766"/>
      <c r="I477" s="766"/>
      <c r="J477" s="767"/>
      <c r="K477" s="724"/>
      <c r="L477" s="724"/>
      <c r="M477" s="724"/>
      <c r="N477" s="724"/>
      <c r="O477" s="724"/>
      <c r="P477" s="724"/>
      <c r="Q477" s="724"/>
      <c r="R477" s="724"/>
      <c r="S477" s="724"/>
      <c r="T477" s="724"/>
      <c r="U477" s="782"/>
      <c r="V477" s="783"/>
      <c r="W477" s="782"/>
      <c r="X477" s="783"/>
      <c r="Y477" s="753" t="s">
        <v>466</v>
      </c>
      <c r="Z477" s="724"/>
      <c r="AA477" s="724"/>
      <c r="AB477" s="724"/>
      <c r="AC477" s="724" t="s">
        <v>467</v>
      </c>
      <c r="AD477" s="724"/>
      <c r="AE477" s="724"/>
      <c r="AF477" s="724"/>
      <c r="AG477" s="724" t="s">
        <v>468</v>
      </c>
      <c r="AH477" s="724"/>
      <c r="AI477" s="724"/>
      <c r="AJ477" s="724"/>
      <c r="AK477" s="782"/>
      <c r="AL477" s="790"/>
      <c r="AM477" s="790"/>
      <c r="AN477" s="791"/>
      <c r="AO477" s="792"/>
      <c r="AP477" s="2"/>
    </row>
    <row r="478" spans="2:86" ht="12" customHeight="1" x14ac:dyDescent="0.15">
      <c r="B478" s="473"/>
      <c r="C478" s="768"/>
      <c r="D478" s="766"/>
      <c r="E478" s="766"/>
      <c r="F478" s="766"/>
      <c r="G478" s="766"/>
      <c r="H478" s="766"/>
      <c r="I478" s="766"/>
      <c r="J478" s="767"/>
      <c r="K478" s="724"/>
      <c r="L478" s="724"/>
      <c r="M478" s="724"/>
      <c r="N478" s="724"/>
      <c r="O478" s="724"/>
      <c r="P478" s="724"/>
      <c r="Q478" s="724"/>
      <c r="R478" s="724"/>
      <c r="S478" s="724"/>
      <c r="T478" s="724"/>
      <c r="U478" s="784"/>
      <c r="V478" s="785"/>
      <c r="W478" s="784"/>
      <c r="X478" s="785"/>
      <c r="Y478" s="156" t="s">
        <v>32</v>
      </c>
      <c r="Z478" s="154" t="s">
        <v>33</v>
      </c>
      <c r="AA478" s="154" t="s">
        <v>471</v>
      </c>
      <c r="AB478" s="154" t="s">
        <v>472</v>
      </c>
      <c r="AC478" s="154" t="s">
        <v>32</v>
      </c>
      <c r="AD478" s="154" t="s">
        <v>33</v>
      </c>
      <c r="AE478" s="154" t="s">
        <v>471</v>
      </c>
      <c r="AF478" s="154" t="s">
        <v>472</v>
      </c>
      <c r="AG478" s="154" t="s">
        <v>32</v>
      </c>
      <c r="AH478" s="154" t="s">
        <v>33</v>
      </c>
      <c r="AI478" s="154" t="s">
        <v>471</v>
      </c>
      <c r="AJ478" s="154" t="s">
        <v>472</v>
      </c>
      <c r="AK478" s="784"/>
      <c r="AL478" s="787"/>
      <c r="AM478" s="787"/>
      <c r="AN478" s="793"/>
      <c r="AO478" s="794"/>
      <c r="AP478" s="2"/>
    </row>
    <row r="479" spans="2:86" ht="12" customHeight="1" x14ac:dyDescent="0.15">
      <c r="B479" s="473"/>
      <c r="C479" s="768"/>
      <c r="D479" s="766"/>
      <c r="E479" s="766"/>
      <c r="F479" s="766"/>
      <c r="G479" s="766"/>
      <c r="H479" s="766"/>
      <c r="I479" s="766"/>
      <c r="J479" s="767"/>
      <c r="K479" s="234"/>
      <c r="L479" s="743"/>
      <c r="M479" s="744"/>
      <c r="N479" s="743"/>
      <c r="O479" s="744"/>
      <c r="P479" s="743"/>
      <c r="Q479" s="744"/>
      <c r="R479" s="745"/>
      <c r="S479" s="745"/>
      <c r="T479" s="745"/>
      <c r="U479" s="743"/>
      <c r="V479" s="744"/>
      <c r="W479" s="743"/>
      <c r="X479" s="746"/>
      <c r="Y479" s="235"/>
      <c r="Z479" s="235"/>
      <c r="AA479" s="235"/>
      <c r="AB479" s="235"/>
      <c r="AC479" s="236"/>
      <c r="AD479" s="236"/>
      <c r="AE479" s="236"/>
      <c r="AF479" s="236"/>
      <c r="AG479" s="236"/>
      <c r="AH479" s="236"/>
      <c r="AI479" s="236"/>
      <c r="AJ479" s="236"/>
      <c r="AK479" s="747"/>
      <c r="AL479" s="748"/>
      <c r="AM479" s="748"/>
      <c r="AN479" s="749"/>
      <c r="AO479" s="750"/>
      <c r="AP479" s="2"/>
      <c r="AQ479" s="170">
        <f>IF(P479="外力",1,IF(P479="材質劣化",2,IF(P479="漏水",3,4)))</f>
        <v>4</v>
      </c>
    </row>
    <row r="480" spans="2:86" ht="12" customHeight="1" x14ac:dyDescent="0.15">
      <c r="B480" s="473"/>
      <c r="C480" s="768"/>
      <c r="D480" s="766"/>
      <c r="E480" s="766"/>
      <c r="F480" s="766"/>
      <c r="G480" s="766"/>
      <c r="H480" s="766"/>
      <c r="I480" s="766"/>
      <c r="J480" s="767"/>
      <c r="K480" s="234"/>
      <c r="L480" s="743"/>
      <c r="M480" s="744"/>
      <c r="N480" s="743"/>
      <c r="O480" s="744"/>
      <c r="P480" s="743"/>
      <c r="Q480" s="744"/>
      <c r="R480" s="745"/>
      <c r="S480" s="745"/>
      <c r="T480" s="745"/>
      <c r="U480" s="743"/>
      <c r="V480" s="744"/>
      <c r="W480" s="743"/>
      <c r="X480" s="746"/>
      <c r="Y480" s="235"/>
      <c r="Z480" s="235"/>
      <c r="AA480" s="235"/>
      <c r="AB480" s="235"/>
      <c r="AC480" s="236"/>
      <c r="AD480" s="236"/>
      <c r="AE480" s="236"/>
      <c r="AF480" s="236"/>
      <c r="AG480" s="236"/>
      <c r="AH480" s="236"/>
      <c r="AI480" s="236"/>
      <c r="AJ480" s="236"/>
      <c r="AK480" s="747"/>
      <c r="AL480" s="748"/>
      <c r="AM480" s="748"/>
      <c r="AN480" s="749"/>
      <c r="AO480" s="750"/>
      <c r="AP480" s="2"/>
      <c r="AQ480" s="170">
        <f t="shared" ref="AQ480:AQ498" si="204">IF(P480="外力",1,IF(P480="材質劣化",2,IF(P480="漏水",3,4)))</f>
        <v>4</v>
      </c>
    </row>
    <row r="481" spans="2:43" ht="12" customHeight="1" x14ac:dyDescent="0.15">
      <c r="B481" s="473"/>
      <c r="C481" s="768"/>
      <c r="D481" s="766"/>
      <c r="E481" s="766"/>
      <c r="F481" s="766"/>
      <c r="G481" s="766"/>
      <c r="H481" s="766"/>
      <c r="I481" s="766"/>
      <c r="J481" s="767"/>
      <c r="K481" s="234"/>
      <c r="L481" s="743"/>
      <c r="M481" s="744"/>
      <c r="N481" s="743"/>
      <c r="O481" s="744"/>
      <c r="P481" s="743"/>
      <c r="Q481" s="744"/>
      <c r="R481" s="745"/>
      <c r="S481" s="745"/>
      <c r="T481" s="745"/>
      <c r="U481" s="743"/>
      <c r="V481" s="744"/>
      <c r="W481" s="743"/>
      <c r="X481" s="746"/>
      <c r="Y481" s="235"/>
      <c r="Z481" s="235"/>
      <c r="AA481" s="235"/>
      <c r="AB481" s="235"/>
      <c r="AC481" s="236"/>
      <c r="AD481" s="236"/>
      <c r="AE481" s="236"/>
      <c r="AF481" s="236"/>
      <c r="AG481" s="236"/>
      <c r="AH481" s="236"/>
      <c r="AI481" s="236"/>
      <c r="AJ481" s="236"/>
      <c r="AK481" s="747"/>
      <c r="AL481" s="748"/>
      <c r="AM481" s="748"/>
      <c r="AN481" s="749"/>
      <c r="AO481" s="750"/>
      <c r="AP481" s="2"/>
      <c r="AQ481" s="170">
        <f t="shared" si="204"/>
        <v>4</v>
      </c>
    </row>
    <row r="482" spans="2:43" ht="12" customHeight="1" x14ac:dyDescent="0.15">
      <c r="B482" s="473"/>
      <c r="C482" s="768"/>
      <c r="D482" s="766"/>
      <c r="E482" s="766"/>
      <c r="F482" s="766"/>
      <c r="G482" s="766"/>
      <c r="H482" s="766"/>
      <c r="I482" s="766"/>
      <c r="J482" s="767"/>
      <c r="K482" s="234"/>
      <c r="L482" s="743"/>
      <c r="M482" s="744"/>
      <c r="N482" s="743"/>
      <c r="O482" s="744"/>
      <c r="P482" s="743"/>
      <c r="Q482" s="744"/>
      <c r="R482" s="745"/>
      <c r="S482" s="745"/>
      <c r="T482" s="745"/>
      <c r="U482" s="743"/>
      <c r="V482" s="744"/>
      <c r="W482" s="743"/>
      <c r="X482" s="746"/>
      <c r="Y482" s="235"/>
      <c r="Z482" s="235"/>
      <c r="AA482" s="235"/>
      <c r="AB482" s="235"/>
      <c r="AC482" s="236"/>
      <c r="AD482" s="236"/>
      <c r="AE482" s="236"/>
      <c r="AF482" s="236"/>
      <c r="AG482" s="236"/>
      <c r="AH482" s="236"/>
      <c r="AI482" s="236"/>
      <c r="AJ482" s="236"/>
      <c r="AK482" s="747"/>
      <c r="AL482" s="748"/>
      <c r="AM482" s="748"/>
      <c r="AN482" s="749"/>
      <c r="AO482" s="750"/>
      <c r="AP482" s="2"/>
      <c r="AQ482" s="170">
        <f t="shared" si="204"/>
        <v>4</v>
      </c>
    </row>
    <row r="483" spans="2:43" ht="12" customHeight="1" x14ac:dyDescent="0.15">
      <c r="B483" s="473"/>
      <c r="C483" s="768"/>
      <c r="D483" s="766"/>
      <c r="E483" s="766"/>
      <c r="F483" s="766"/>
      <c r="G483" s="766"/>
      <c r="H483" s="766"/>
      <c r="I483" s="766"/>
      <c r="J483" s="767"/>
      <c r="K483" s="234"/>
      <c r="L483" s="743"/>
      <c r="M483" s="744"/>
      <c r="N483" s="743"/>
      <c r="O483" s="744"/>
      <c r="P483" s="743"/>
      <c r="Q483" s="744"/>
      <c r="R483" s="745"/>
      <c r="S483" s="745"/>
      <c r="T483" s="745"/>
      <c r="U483" s="743"/>
      <c r="V483" s="744"/>
      <c r="W483" s="743"/>
      <c r="X483" s="746"/>
      <c r="Y483" s="235"/>
      <c r="Z483" s="235"/>
      <c r="AA483" s="235"/>
      <c r="AB483" s="235"/>
      <c r="AC483" s="236"/>
      <c r="AD483" s="236"/>
      <c r="AE483" s="236"/>
      <c r="AF483" s="236"/>
      <c r="AG483" s="236"/>
      <c r="AH483" s="236"/>
      <c r="AI483" s="236"/>
      <c r="AJ483" s="236"/>
      <c r="AK483" s="747"/>
      <c r="AL483" s="748"/>
      <c r="AM483" s="748"/>
      <c r="AN483" s="749"/>
      <c r="AO483" s="750"/>
      <c r="AP483" s="2"/>
      <c r="AQ483" s="170">
        <f t="shared" si="204"/>
        <v>4</v>
      </c>
    </row>
    <row r="484" spans="2:43" ht="12" customHeight="1" x14ac:dyDescent="0.15">
      <c r="B484" s="473"/>
      <c r="C484" s="768"/>
      <c r="D484" s="766"/>
      <c r="E484" s="766"/>
      <c r="F484" s="766"/>
      <c r="G484" s="766"/>
      <c r="H484" s="766"/>
      <c r="I484" s="766"/>
      <c r="J484" s="767"/>
      <c r="K484" s="234"/>
      <c r="L484" s="743"/>
      <c r="M484" s="744"/>
      <c r="N484" s="743"/>
      <c r="O484" s="744"/>
      <c r="P484" s="743"/>
      <c r="Q484" s="744"/>
      <c r="R484" s="745"/>
      <c r="S484" s="745"/>
      <c r="T484" s="745"/>
      <c r="U484" s="743"/>
      <c r="V484" s="744"/>
      <c r="W484" s="743"/>
      <c r="X484" s="746"/>
      <c r="Y484" s="235"/>
      <c r="Z484" s="235"/>
      <c r="AA484" s="235"/>
      <c r="AB484" s="235"/>
      <c r="AC484" s="236"/>
      <c r="AD484" s="236"/>
      <c r="AE484" s="236"/>
      <c r="AF484" s="236"/>
      <c r="AG484" s="236"/>
      <c r="AH484" s="236"/>
      <c r="AI484" s="236"/>
      <c r="AJ484" s="236"/>
      <c r="AK484" s="747"/>
      <c r="AL484" s="748"/>
      <c r="AM484" s="748"/>
      <c r="AN484" s="749"/>
      <c r="AO484" s="750"/>
      <c r="AP484" s="2"/>
      <c r="AQ484" s="170">
        <f t="shared" si="204"/>
        <v>4</v>
      </c>
    </row>
    <row r="485" spans="2:43" ht="12" customHeight="1" x14ac:dyDescent="0.15">
      <c r="B485" s="473"/>
      <c r="C485" s="768"/>
      <c r="D485" s="766"/>
      <c r="E485" s="766"/>
      <c r="F485" s="766"/>
      <c r="G485" s="766"/>
      <c r="H485" s="766"/>
      <c r="I485" s="766"/>
      <c r="J485" s="767"/>
      <c r="K485" s="234"/>
      <c r="L485" s="743"/>
      <c r="M485" s="744"/>
      <c r="N485" s="743"/>
      <c r="O485" s="744"/>
      <c r="P485" s="743"/>
      <c r="Q485" s="744"/>
      <c r="R485" s="745"/>
      <c r="S485" s="745"/>
      <c r="T485" s="745"/>
      <c r="U485" s="743"/>
      <c r="V485" s="744"/>
      <c r="W485" s="743"/>
      <c r="X485" s="746"/>
      <c r="Y485" s="235"/>
      <c r="Z485" s="235"/>
      <c r="AA485" s="235"/>
      <c r="AB485" s="235"/>
      <c r="AC485" s="236"/>
      <c r="AD485" s="236"/>
      <c r="AE485" s="236"/>
      <c r="AF485" s="236"/>
      <c r="AG485" s="236"/>
      <c r="AH485" s="236"/>
      <c r="AI485" s="236"/>
      <c r="AJ485" s="236"/>
      <c r="AK485" s="747"/>
      <c r="AL485" s="748"/>
      <c r="AM485" s="748"/>
      <c r="AN485" s="749"/>
      <c r="AO485" s="750"/>
      <c r="AP485" s="2"/>
      <c r="AQ485" s="170">
        <f t="shared" si="204"/>
        <v>4</v>
      </c>
    </row>
    <row r="486" spans="2:43" ht="12" customHeight="1" x14ac:dyDescent="0.15">
      <c r="B486" s="473"/>
      <c r="C486" s="768"/>
      <c r="D486" s="766"/>
      <c r="E486" s="766"/>
      <c r="F486" s="766"/>
      <c r="G486" s="766"/>
      <c r="H486" s="766"/>
      <c r="I486" s="766"/>
      <c r="J486" s="767"/>
      <c r="K486" s="234"/>
      <c r="L486" s="743"/>
      <c r="M486" s="744"/>
      <c r="N486" s="743"/>
      <c r="O486" s="744"/>
      <c r="P486" s="743"/>
      <c r="Q486" s="744"/>
      <c r="R486" s="745"/>
      <c r="S486" s="745"/>
      <c r="T486" s="745"/>
      <c r="U486" s="743"/>
      <c r="V486" s="744"/>
      <c r="W486" s="743"/>
      <c r="X486" s="746"/>
      <c r="Y486" s="235"/>
      <c r="Z486" s="235"/>
      <c r="AA486" s="235"/>
      <c r="AB486" s="235"/>
      <c r="AC486" s="236"/>
      <c r="AD486" s="236"/>
      <c r="AE486" s="236"/>
      <c r="AF486" s="236"/>
      <c r="AG486" s="236"/>
      <c r="AH486" s="236"/>
      <c r="AI486" s="236"/>
      <c r="AJ486" s="236"/>
      <c r="AK486" s="747"/>
      <c r="AL486" s="748"/>
      <c r="AM486" s="748"/>
      <c r="AN486" s="749"/>
      <c r="AO486" s="750"/>
      <c r="AP486" s="2"/>
      <c r="AQ486" s="170">
        <f t="shared" si="204"/>
        <v>4</v>
      </c>
    </row>
    <row r="487" spans="2:43" ht="12" customHeight="1" x14ac:dyDescent="0.15">
      <c r="B487" s="473"/>
      <c r="C487" s="768"/>
      <c r="D487" s="766"/>
      <c r="E487" s="766"/>
      <c r="F487" s="766"/>
      <c r="G487" s="766"/>
      <c r="H487" s="766"/>
      <c r="I487" s="766"/>
      <c r="J487" s="767"/>
      <c r="K487" s="234"/>
      <c r="L487" s="743"/>
      <c r="M487" s="744"/>
      <c r="N487" s="743"/>
      <c r="O487" s="744"/>
      <c r="P487" s="743"/>
      <c r="Q487" s="744"/>
      <c r="R487" s="745"/>
      <c r="S487" s="745"/>
      <c r="T487" s="745"/>
      <c r="U487" s="743"/>
      <c r="V487" s="744"/>
      <c r="W487" s="743"/>
      <c r="X487" s="746"/>
      <c r="Y487" s="235"/>
      <c r="Z487" s="235"/>
      <c r="AA487" s="235"/>
      <c r="AB487" s="235"/>
      <c r="AC487" s="236"/>
      <c r="AD487" s="236"/>
      <c r="AE487" s="236"/>
      <c r="AF487" s="236"/>
      <c r="AG487" s="236"/>
      <c r="AH487" s="236"/>
      <c r="AI487" s="236"/>
      <c r="AJ487" s="236"/>
      <c r="AK487" s="747"/>
      <c r="AL487" s="748"/>
      <c r="AM487" s="748"/>
      <c r="AN487" s="749"/>
      <c r="AO487" s="750"/>
      <c r="AP487" s="2"/>
      <c r="AQ487" s="170">
        <f t="shared" si="204"/>
        <v>4</v>
      </c>
    </row>
    <row r="488" spans="2:43" ht="12" customHeight="1" x14ac:dyDescent="0.15">
      <c r="B488" s="473"/>
      <c r="C488" s="768"/>
      <c r="D488" s="766"/>
      <c r="E488" s="766"/>
      <c r="F488" s="766"/>
      <c r="G488" s="766"/>
      <c r="H488" s="766"/>
      <c r="I488" s="766"/>
      <c r="J488" s="767"/>
      <c r="K488" s="234"/>
      <c r="L488" s="743"/>
      <c r="M488" s="744"/>
      <c r="N488" s="743"/>
      <c r="O488" s="744"/>
      <c r="P488" s="743"/>
      <c r="Q488" s="744"/>
      <c r="R488" s="745"/>
      <c r="S488" s="745"/>
      <c r="T488" s="745"/>
      <c r="U488" s="743"/>
      <c r="V488" s="744"/>
      <c r="W488" s="743"/>
      <c r="X488" s="746"/>
      <c r="Y488" s="235"/>
      <c r="Z488" s="235"/>
      <c r="AA488" s="235"/>
      <c r="AB488" s="235"/>
      <c r="AC488" s="236"/>
      <c r="AD488" s="236"/>
      <c r="AE488" s="236"/>
      <c r="AF488" s="236"/>
      <c r="AG488" s="236"/>
      <c r="AH488" s="236"/>
      <c r="AI488" s="236"/>
      <c r="AJ488" s="236"/>
      <c r="AK488" s="747"/>
      <c r="AL488" s="748"/>
      <c r="AM488" s="748"/>
      <c r="AN488" s="749"/>
      <c r="AO488" s="750"/>
      <c r="AP488" s="2"/>
      <c r="AQ488" s="170">
        <f t="shared" si="204"/>
        <v>4</v>
      </c>
    </row>
    <row r="489" spans="2:43" ht="12" customHeight="1" x14ac:dyDescent="0.15">
      <c r="B489" s="473"/>
      <c r="C489" s="768"/>
      <c r="D489" s="766"/>
      <c r="E489" s="766"/>
      <c r="F489" s="766"/>
      <c r="G489" s="766"/>
      <c r="H489" s="766"/>
      <c r="I489" s="766"/>
      <c r="J489" s="767"/>
      <c r="K489" s="234"/>
      <c r="L489" s="743"/>
      <c r="M489" s="744"/>
      <c r="N489" s="743"/>
      <c r="O489" s="744"/>
      <c r="P489" s="743"/>
      <c r="Q489" s="744"/>
      <c r="R489" s="745"/>
      <c r="S489" s="745"/>
      <c r="T489" s="745"/>
      <c r="U489" s="743"/>
      <c r="V489" s="744"/>
      <c r="W489" s="743"/>
      <c r="X489" s="746"/>
      <c r="Y489" s="235"/>
      <c r="Z489" s="235"/>
      <c r="AA489" s="235"/>
      <c r="AB489" s="235"/>
      <c r="AC489" s="236"/>
      <c r="AD489" s="236"/>
      <c r="AE489" s="236"/>
      <c r="AF489" s="236"/>
      <c r="AG489" s="236"/>
      <c r="AH489" s="236"/>
      <c r="AI489" s="236"/>
      <c r="AJ489" s="236"/>
      <c r="AK489" s="747"/>
      <c r="AL489" s="748"/>
      <c r="AM489" s="748"/>
      <c r="AN489" s="749"/>
      <c r="AO489" s="750"/>
      <c r="AP489" s="2"/>
      <c r="AQ489" s="170">
        <f t="shared" si="204"/>
        <v>4</v>
      </c>
    </row>
    <row r="490" spans="2:43" ht="12" customHeight="1" x14ac:dyDescent="0.15">
      <c r="B490" s="473"/>
      <c r="C490" s="768"/>
      <c r="D490" s="766"/>
      <c r="E490" s="766"/>
      <c r="F490" s="766"/>
      <c r="G490" s="766"/>
      <c r="H490" s="766"/>
      <c r="I490" s="766"/>
      <c r="J490" s="767"/>
      <c r="K490" s="234"/>
      <c r="L490" s="743"/>
      <c r="M490" s="744"/>
      <c r="N490" s="743"/>
      <c r="O490" s="744"/>
      <c r="P490" s="743"/>
      <c r="Q490" s="744"/>
      <c r="R490" s="745"/>
      <c r="S490" s="745"/>
      <c r="T490" s="745"/>
      <c r="U490" s="743"/>
      <c r="V490" s="744"/>
      <c r="W490" s="743"/>
      <c r="X490" s="746"/>
      <c r="Y490" s="235"/>
      <c r="Z490" s="235"/>
      <c r="AA490" s="235"/>
      <c r="AB490" s="235"/>
      <c r="AC490" s="236"/>
      <c r="AD490" s="236"/>
      <c r="AE490" s="236"/>
      <c r="AF490" s="236"/>
      <c r="AG490" s="236"/>
      <c r="AH490" s="236"/>
      <c r="AI490" s="236"/>
      <c r="AJ490" s="236"/>
      <c r="AK490" s="747"/>
      <c r="AL490" s="748"/>
      <c r="AM490" s="748"/>
      <c r="AN490" s="749"/>
      <c r="AO490" s="750"/>
      <c r="AP490" s="2"/>
      <c r="AQ490" s="170">
        <f t="shared" si="204"/>
        <v>4</v>
      </c>
    </row>
    <row r="491" spans="2:43" ht="12" customHeight="1" x14ac:dyDescent="0.15">
      <c r="B491" s="473"/>
      <c r="C491" s="768"/>
      <c r="D491" s="766"/>
      <c r="E491" s="766"/>
      <c r="F491" s="766"/>
      <c r="G491" s="766"/>
      <c r="H491" s="766"/>
      <c r="I491" s="766"/>
      <c r="J491" s="767"/>
      <c r="K491" s="234"/>
      <c r="L491" s="743"/>
      <c r="M491" s="744"/>
      <c r="N491" s="743"/>
      <c r="O491" s="744"/>
      <c r="P491" s="743"/>
      <c r="Q491" s="744"/>
      <c r="R491" s="745"/>
      <c r="S491" s="745"/>
      <c r="T491" s="745"/>
      <c r="U491" s="743"/>
      <c r="V491" s="744"/>
      <c r="W491" s="743"/>
      <c r="X491" s="746"/>
      <c r="Y491" s="235"/>
      <c r="Z491" s="235"/>
      <c r="AA491" s="235"/>
      <c r="AB491" s="235"/>
      <c r="AC491" s="236"/>
      <c r="AD491" s="236"/>
      <c r="AE491" s="236"/>
      <c r="AF491" s="236"/>
      <c r="AG491" s="236"/>
      <c r="AH491" s="236"/>
      <c r="AI491" s="236"/>
      <c r="AJ491" s="236"/>
      <c r="AK491" s="747"/>
      <c r="AL491" s="748"/>
      <c r="AM491" s="748"/>
      <c r="AN491" s="749"/>
      <c r="AO491" s="750"/>
      <c r="AP491" s="2"/>
      <c r="AQ491" s="170">
        <f t="shared" si="204"/>
        <v>4</v>
      </c>
    </row>
    <row r="492" spans="2:43" ht="12" customHeight="1" x14ac:dyDescent="0.15">
      <c r="B492" s="473"/>
      <c r="C492" s="768"/>
      <c r="D492" s="766"/>
      <c r="E492" s="766"/>
      <c r="F492" s="766"/>
      <c r="G492" s="766"/>
      <c r="H492" s="766"/>
      <c r="I492" s="766"/>
      <c r="J492" s="767"/>
      <c r="K492" s="234"/>
      <c r="L492" s="743"/>
      <c r="M492" s="744"/>
      <c r="N492" s="743"/>
      <c r="O492" s="744"/>
      <c r="P492" s="743"/>
      <c r="Q492" s="744"/>
      <c r="R492" s="745"/>
      <c r="S492" s="745"/>
      <c r="T492" s="745"/>
      <c r="U492" s="743"/>
      <c r="V492" s="744"/>
      <c r="W492" s="743"/>
      <c r="X492" s="746"/>
      <c r="Y492" s="235"/>
      <c r="Z492" s="235"/>
      <c r="AA492" s="235"/>
      <c r="AB492" s="235"/>
      <c r="AC492" s="236"/>
      <c r="AD492" s="236"/>
      <c r="AE492" s="236"/>
      <c r="AF492" s="236"/>
      <c r="AG492" s="236"/>
      <c r="AH492" s="236"/>
      <c r="AI492" s="236"/>
      <c r="AJ492" s="236"/>
      <c r="AK492" s="747"/>
      <c r="AL492" s="748"/>
      <c r="AM492" s="748"/>
      <c r="AN492" s="749"/>
      <c r="AO492" s="750"/>
      <c r="AP492" s="2"/>
      <c r="AQ492" s="170">
        <f t="shared" si="204"/>
        <v>4</v>
      </c>
    </row>
    <row r="493" spans="2:43" ht="12" customHeight="1" x14ac:dyDescent="0.15">
      <c r="B493" s="473"/>
      <c r="C493" s="768"/>
      <c r="D493" s="766"/>
      <c r="E493" s="766"/>
      <c r="F493" s="766"/>
      <c r="G493" s="766"/>
      <c r="H493" s="766"/>
      <c r="I493" s="766"/>
      <c r="J493" s="767"/>
      <c r="K493" s="234"/>
      <c r="L493" s="743"/>
      <c r="M493" s="744"/>
      <c r="N493" s="743"/>
      <c r="O493" s="744"/>
      <c r="P493" s="743"/>
      <c r="Q493" s="744"/>
      <c r="R493" s="745"/>
      <c r="S493" s="745"/>
      <c r="T493" s="745"/>
      <c r="U493" s="743"/>
      <c r="V493" s="744"/>
      <c r="W493" s="743"/>
      <c r="X493" s="746"/>
      <c r="Y493" s="235"/>
      <c r="Z493" s="235"/>
      <c r="AA493" s="235"/>
      <c r="AB493" s="235"/>
      <c r="AC493" s="236"/>
      <c r="AD493" s="236"/>
      <c r="AE493" s="236"/>
      <c r="AF493" s="236"/>
      <c r="AG493" s="236"/>
      <c r="AH493" s="236"/>
      <c r="AI493" s="236"/>
      <c r="AJ493" s="236"/>
      <c r="AK493" s="747"/>
      <c r="AL493" s="748"/>
      <c r="AM493" s="748"/>
      <c r="AN493" s="749"/>
      <c r="AO493" s="750"/>
      <c r="AP493" s="2"/>
      <c r="AQ493" s="170">
        <f t="shared" si="204"/>
        <v>4</v>
      </c>
    </row>
    <row r="494" spans="2:43" ht="12" customHeight="1" x14ac:dyDescent="0.15">
      <c r="B494" s="473"/>
      <c r="C494" s="768"/>
      <c r="D494" s="766"/>
      <c r="E494" s="766"/>
      <c r="F494" s="766"/>
      <c r="G494" s="766"/>
      <c r="H494" s="766"/>
      <c r="I494" s="766"/>
      <c r="J494" s="767"/>
      <c r="K494" s="234"/>
      <c r="L494" s="743"/>
      <c r="M494" s="744"/>
      <c r="N494" s="743"/>
      <c r="O494" s="744"/>
      <c r="P494" s="743"/>
      <c r="Q494" s="744"/>
      <c r="R494" s="745"/>
      <c r="S494" s="745"/>
      <c r="T494" s="745"/>
      <c r="U494" s="743"/>
      <c r="V494" s="744"/>
      <c r="W494" s="743"/>
      <c r="X494" s="746"/>
      <c r="Y494" s="235"/>
      <c r="Z494" s="235"/>
      <c r="AA494" s="235"/>
      <c r="AB494" s="235"/>
      <c r="AC494" s="236"/>
      <c r="AD494" s="236"/>
      <c r="AE494" s="236"/>
      <c r="AF494" s="236"/>
      <c r="AG494" s="236"/>
      <c r="AH494" s="236"/>
      <c r="AI494" s="236"/>
      <c r="AJ494" s="236"/>
      <c r="AK494" s="747"/>
      <c r="AL494" s="748"/>
      <c r="AM494" s="748"/>
      <c r="AN494" s="749"/>
      <c r="AO494" s="750"/>
      <c r="AP494" s="2"/>
      <c r="AQ494" s="170">
        <f t="shared" si="204"/>
        <v>4</v>
      </c>
    </row>
    <row r="495" spans="2:43" ht="12" customHeight="1" x14ac:dyDescent="0.15">
      <c r="B495" s="473"/>
      <c r="C495" s="768"/>
      <c r="D495" s="766"/>
      <c r="E495" s="766"/>
      <c r="F495" s="766"/>
      <c r="G495" s="766"/>
      <c r="H495" s="766"/>
      <c r="I495" s="766"/>
      <c r="J495" s="767"/>
      <c r="K495" s="234"/>
      <c r="L495" s="743"/>
      <c r="M495" s="744"/>
      <c r="N495" s="743"/>
      <c r="O495" s="744"/>
      <c r="P495" s="743"/>
      <c r="Q495" s="744"/>
      <c r="R495" s="745"/>
      <c r="S495" s="745"/>
      <c r="T495" s="745"/>
      <c r="U495" s="743"/>
      <c r="V495" s="744"/>
      <c r="W495" s="743"/>
      <c r="X495" s="746"/>
      <c r="Y495" s="235"/>
      <c r="Z495" s="235"/>
      <c r="AA495" s="235"/>
      <c r="AB495" s="235"/>
      <c r="AC495" s="236"/>
      <c r="AD495" s="236"/>
      <c r="AE495" s="236"/>
      <c r="AF495" s="236"/>
      <c r="AG495" s="236"/>
      <c r="AH495" s="236"/>
      <c r="AI495" s="236"/>
      <c r="AJ495" s="236"/>
      <c r="AK495" s="747"/>
      <c r="AL495" s="748"/>
      <c r="AM495" s="748"/>
      <c r="AN495" s="749"/>
      <c r="AO495" s="750"/>
      <c r="AP495" s="2"/>
      <c r="AQ495" s="170">
        <f t="shared" si="204"/>
        <v>4</v>
      </c>
    </row>
    <row r="496" spans="2:43" ht="12" customHeight="1" x14ac:dyDescent="0.15">
      <c r="B496" s="473"/>
      <c r="C496" s="768"/>
      <c r="D496" s="766"/>
      <c r="E496" s="766"/>
      <c r="F496" s="766"/>
      <c r="G496" s="766"/>
      <c r="H496" s="766"/>
      <c r="I496" s="766"/>
      <c r="J496" s="767"/>
      <c r="K496" s="234"/>
      <c r="L496" s="743"/>
      <c r="M496" s="744"/>
      <c r="N496" s="743"/>
      <c r="O496" s="744"/>
      <c r="P496" s="743"/>
      <c r="Q496" s="744"/>
      <c r="R496" s="745"/>
      <c r="S496" s="745"/>
      <c r="T496" s="745"/>
      <c r="U496" s="743"/>
      <c r="V496" s="744"/>
      <c r="W496" s="743"/>
      <c r="X496" s="746"/>
      <c r="Y496" s="235"/>
      <c r="Z496" s="235"/>
      <c r="AA496" s="235"/>
      <c r="AB496" s="235"/>
      <c r="AC496" s="236"/>
      <c r="AD496" s="236"/>
      <c r="AE496" s="236"/>
      <c r="AF496" s="236"/>
      <c r="AG496" s="236"/>
      <c r="AH496" s="236"/>
      <c r="AI496" s="236"/>
      <c r="AJ496" s="236"/>
      <c r="AK496" s="747"/>
      <c r="AL496" s="748"/>
      <c r="AM496" s="748"/>
      <c r="AN496" s="749"/>
      <c r="AO496" s="750"/>
      <c r="AP496" s="2"/>
      <c r="AQ496" s="170">
        <f t="shared" si="204"/>
        <v>4</v>
      </c>
    </row>
    <row r="497" spans="2:46" ht="12" customHeight="1" x14ac:dyDescent="0.15">
      <c r="B497" s="473"/>
      <c r="C497" s="768"/>
      <c r="D497" s="766"/>
      <c r="E497" s="766"/>
      <c r="F497" s="766"/>
      <c r="G497" s="766"/>
      <c r="H497" s="766"/>
      <c r="I497" s="766"/>
      <c r="J497" s="767"/>
      <c r="K497" s="234"/>
      <c r="L497" s="743"/>
      <c r="M497" s="744"/>
      <c r="N497" s="743"/>
      <c r="O497" s="744"/>
      <c r="P497" s="743"/>
      <c r="Q497" s="744"/>
      <c r="R497" s="745"/>
      <c r="S497" s="745"/>
      <c r="T497" s="745"/>
      <c r="U497" s="743"/>
      <c r="V497" s="744"/>
      <c r="W497" s="743"/>
      <c r="X497" s="746"/>
      <c r="Y497" s="235"/>
      <c r="Z497" s="235"/>
      <c r="AA497" s="235"/>
      <c r="AB497" s="235"/>
      <c r="AC497" s="236"/>
      <c r="AD497" s="236"/>
      <c r="AE497" s="236"/>
      <c r="AF497" s="236"/>
      <c r="AG497" s="236"/>
      <c r="AH497" s="236"/>
      <c r="AI497" s="236"/>
      <c r="AJ497" s="236"/>
      <c r="AK497" s="747"/>
      <c r="AL497" s="748"/>
      <c r="AM497" s="748"/>
      <c r="AN497" s="749"/>
      <c r="AO497" s="750"/>
      <c r="AP497" s="2"/>
      <c r="AQ497" s="170">
        <f t="shared" si="204"/>
        <v>4</v>
      </c>
    </row>
    <row r="498" spans="2:46" ht="12" customHeight="1" x14ac:dyDescent="0.15">
      <c r="B498" s="473"/>
      <c r="C498" s="768"/>
      <c r="D498" s="766"/>
      <c r="E498" s="766"/>
      <c r="F498" s="766"/>
      <c r="G498" s="766"/>
      <c r="H498" s="766"/>
      <c r="I498" s="766"/>
      <c r="J498" s="767"/>
      <c r="K498" s="234"/>
      <c r="L498" s="743"/>
      <c r="M498" s="744"/>
      <c r="N498" s="743"/>
      <c r="O498" s="744"/>
      <c r="P498" s="743"/>
      <c r="Q498" s="744"/>
      <c r="R498" s="745"/>
      <c r="S498" s="745"/>
      <c r="T498" s="745"/>
      <c r="U498" s="743"/>
      <c r="V498" s="744"/>
      <c r="W498" s="743"/>
      <c r="X498" s="746"/>
      <c r="Y498" s="235"/>
      <c r="Z498" s="235"/>
      <c r="AA498" s="235"/>
      <c r="AB498" s="235"/>
      <c r="AC498" s="236"/>
      <c r="AD498" s="236"/>
      <c r="AE498" s="236"/>
      <c r="AF498" s="236"/>
      <c r="AG498" s="236"/>
      <c r="AH498" s="236"/>
      <c r="AI498" s="236"/>
      <c r="AJ498" s="236"/>
      <c r="AK498" s="747"/>
      <c r="AL498" s="748"/>
      <c r="AM498" s="748"/>
      <c r="AN498" s="749"/>
      <c r="AO498" s="750"/>
      <c r="AP498" s="2"/>
      <c r="AQ498" s="170">
        <f t="shared" si="204"/>
        <v>4</v>
      </c>
    </row>
    <row r="499" spans="2:46" ht="12" customHeight="1" x14ac:dyDescent="0.15">
      <c r="B499" s="473"/>
      <c r="C499" s="768"/>
      <c r="D499" s="766"/>
      <c r="E499" s="766"/>
      <c r="F499" s="766"/>
      <c r="G499" s="766"/>
      <c r="H499" s="766"/>
      <c r="I499" s="766"/>
      <c r="J499" s="767"/>
      <c r="K499" s="724" t="s">
        <v>218</v>
      </c>
      <c r="L499" s="724" t="s">
        <v>217</v>
      </c>
      <c r="M499" s="724"/>
      <c r="N499" s="724"/>
      <c r="O499" s="724"/>
      <c r="P499" s="724"/>
      <c r="Q499" s="724"/>
      <c r="R499" s="724"/>
      <c r="S499" s="724"/>
      <c r="T499" s="724"/>
      <c r="U499" s="724"/>
      <c r="V499" s="724"/>
      <c r="W499" s="724"/>
      <c r="X499" s="724"/>
      <c r="Y499" s="751" t="s">
        <v>473</v>
      </c>
      <c r="Z499" s="752"/>
      <c r="AA499" s="752"/>
      <c r="AB499" s="753"/>
      <c r="AC499" s="180">
        <f t="shared" ref="AC499:AJ499" si="205">SUM(AC479:AC498)</f>
        <v>0</v>
      </c>
      <c r="AD499" s="180">
        <f t="shared" si="205"/>
        <v>0</v>
      </c>
      <c r="AE499" s="180">
        <f t="shared" si="205"/>
        <v>0</v>
      </c>
      <c r="AF499" s="180">
        <f t="shared" si="205"/>
        <v>0</v>
      </c>
      <c r="AG499" s="180">
        <f t="shared" si="205"/>
        <v>0</v>
      </c>
      <c r="AH499" s="180">
        <f t="shared" si="205"/>
        <v>0</v>
      </c>
      <c r="AI499" s="180">
        <f t="shared" si="205"/>
        <v>0</v>
      </c>
      <c r="AJ499" s="180">
        <f t="shared" si="205"/>
        <v>0</v>
      </c>
      <c r="AK499" s="751" t="s">
        <v>216</v>
      </c>
      <c r="AL499" s="752"/>
      <c r="AM499" s="752"/>
      <c r="AN499" s="597"/>
      <c r="AO499" s="598"/>
      <c r="AP499" s="2"/>
    </row>
    <row r="500" spans="2:46" ht="12" customHeight="1" x14ac:dyDescent="0.15">
      <c r="B500" s="473"/>
      <c r="C500" s="768"/>
      <c r="D500" s="766"/>
      <c r="E500" s="766"/>
      <c r="F500" s="766"/>
      <c r="G500" s="766"/>
      <c r="H500" s="766"/>
      <c r="I500" s="766"/>
      <c r="J500" s="767"/>
      <c r="K500" s="724"/>
      <c r="L500" s="724" t="s">
        <v>474</v>
      </c>
      <c r="M500" s="724"/>
      <c r="N500" s="724"/>
      <c r="O500" s="724" t="s">
        <v>215</v>
      </c>
      <c r="P500" s="724"/>
      <c r="Q500" s="724"/>
      <c r="R500" s="724"/>
      <c r="S500" s="724"/>
      <c r="T500" s="724"/>
      <c r="U500" s="724"/>
      <c r="V500" s="724"/>
      <c r="W500" s="724"/>
      <c r="X500" s="724"/>
      <c r="Y500" s="179">
        <f>COUNTIF(Y479:Y498,"〇")</f>
        <v>0</v>
      </c>
      <c r="Z500" s="179">
        <f>COUNTIF(Z479:Z498,"〇")</f>
        <v>0</v>
      </c>
      <c r="AA500" s="179">
        <f>COUNTIF(AA479:AA498,"〇")</f>
        <v>0</v>
      </c>
      <c r="AB500" s="179">
        <f>COUNTIF(AB479:AB498,"〇")</f>
        <v>0</v>
      </c>
      <c r="AC500" s="179">
        <f t="shared" ref="AC500:AJ500" si="206">COUNT(AC479:AC498)</f>
        <v>0</v>
      </c>
      <c r="AD500" s="179">
        <f t="shared" si="206"/>
        <v>0</v>
      </c>
      <c r="AE500" s="179">
        <f t="shared" si="206"/>
        <v>0</v>
      </c>
      <c r="AF500" s="179">
        <f t="shared" si="206"/>
        <v>0</v>
      </c>
      <c r="AG500" s="179">
        <f t="shared" si="206"/>
        <v>0</v>
      </c>
      <c r="AH500" s="179">
        <f t="shared" si="206"/>
        <v>0</v>
      </c>
      <c r="AI500" s="179">
        <f t="shared" si="206"/>
        <v>0</v>
      </c>
      <c r="AJ500" s="179">
        <f t="shared" si="206"/>
        <v>0</v>
      </c>
      <c r="AK500" s="754"/>
      <c r="AL500" s="755"/>
      <c r="AM500" s="755"/>
      <c r="AN500" s="755"/>
      <c r="AO500" s="756"/>
      <c r="AP500" s="2"/>
    </row>
    <row r="501" spans="2:46" ht="12" customHeight="1" x14ac:dyDescent="0.15">
      <c r="B501" s="473"/>
      <c r="C501" s="768"/>
      <c r="D501" s="766"/>
      <c r="E501" s="766"/>
      <c r="F501" s="766"/>
      <c r="G501" s="766"/>
      <c r="H501" s="766"/>
      <c r="I501" s="766"/>
      <c r="J501" s="767"/>
      <c r="K501" s="724"/>
      <c r="L501" s="724"/>
      <c r="M501" s="724"/>
      <c r="N501" s="724"/>
      <c r="O501" s="724" t="s">
        <v>475</v>
      </c>
      <c r="P501" s="724"/>
      <c r="Q501" s="724"/>
      <c r="R501" s="724"/>
      <c r="S501" s="724"/>
      <c r="T501" s="724"/>
      <c r="U501" s="724"/>
      <c r="V501" s="724"/>
      <c r="W501" s="724"/>
      <c r="X501" s="724"/>
      <c r="Y501" s="737" t="str">
        <f>IF(Y500&gt;0,"Ⅳ",IF(Z500&gt;0,"Ⅲ",IF(AA500&gt;0,"Ⅱa",IF(AB500&gt;0,"Ⅱb","Ⅰ"))))</f>
        <v>Ⅰ</v>
      </c>
      <c r="Z501" s="741"/>
      <c r="AA501" s="741"/>
      <c r="AB501" s="738"/>
      <c r="AC501" s="737" t="str">
        <f>IF(AC500&gt;0,"Ⅳ",IF(AD500&gt;0,"Ⅲ",IF(AE500&gt;0,"Ⅱa",IF(AF500&gt;0,"Ⅱb","Ⅰ"))))</f>
        <v>Ⅰ</v>
      </c>
      <c r="AD501" s="741"/>
      <c r="AE501" s="741"/>
      <c r="AF501" s="738"/>
      <c r="AG501" s="737" t="str">
        <f>IF(AG500&gt;0,"Ⅳ",IF(AH500&gt;0,"Ⅲ",IF(AI500&gt;0,"Ⅱa",IF(AJ500&gt;0,"Ⅱb","Ⅰ"))))</f>
        <v>Ⅰ</v>
      </c>
      <c r="AH501" s="741"/>
      <c r="AI501" s="741"/>
      <c r="AJ501" s="738"/>
      <c r="AK501" s="757"/>
      <c r="AL501" s="758"/>
      <c r="AM501" s="758"/>
      <c r="AN501" s="758"/>
      <c r="AO501" s="759"/>
      <c r="AP501" s="2"/>
      <c r="AQ501" s="52" t="s">
        <v>314</v>
      </c>
      <c r="AR501" s="52" t="s">
        <v>315</v>
      </c>
      <c r="AS501" s="455" t="s">
        <v>318</v>
      </c>
      <c r="AT501" s="600"/>
    </row>
    <row r="502" spans="2:46" ht="12" customHeight="1" x14ac:dyDescent="0.15">
      <c r="B502" s="473"/>
      <c r="C502" s="768"/>
      <c r="D502" s="766"/>
      <c r="E502" s="766"/>
      <c r="F502" s="766"/>
      <c r="G502" s="766"/>
      <c r="H502" s="766"/>
      <c r="I502" s="766"/>
      <c r="J502" s="767"/>
      <c r="K502" s="724"/>
      <c r="L502" s="724" t="s">
        <v>476</v>
      </c>
      <c r="M502" s="724"/>
      <c r="N502" s="724"/>
      <c r="O502" s="724" t="s">
        <v>214</v>
      </c>
      <c r="P502" s="724"/>
      <c r="Q502" s="724"/>
      <c r="R502" s="724"/>
      <c r="S502" s="724"/>
      <c r="T502" s="724"/>
      <c r="U502" s="724"/>
      <c r="V502" s="724"/>
      <c r="W502" s="724"/>
      <c r="X502" s="724"/>
      <c r="Y502" s="80" t="s">
        <v>32</v>
      </c>
      <c r="Z502" s="80" t="s">
        <v>33</v>
      </c>
      <c r="AA502" s="734" t="s">
        <v>34</v>
      </c>
      <c r="AB502" s="734"/>
      <c r="AC502" s="80" t="s">
        <v>32</v>
      </c>
      <c r="AD502" s="80" t="s">
        <v>33</v>
      </c>
      <c r="AE502" s="734" t="s">
        <v>34</v>
      </c>
      <c r="AF502" s="734"/>
      <c r="AG502" s="80" t="s">
        <v>32</v>
      </c>
      <c r="AH502" s="80" t="s">
        <v>33</v>
      </c>
      <c r="AI502" s="734" t="s">
        <v>34</v>
      </c>
      <c r="AJ502" s="734"/>
      <c r="AK502" s="757"/>
      <c r="AL502" s="758"/>
      <c r="AM502" s="758"/>
      <c r="AN502" s="758"/>
      <c r="AO502" s="759"/>
      <c r="AP502" s="2"/>
      <c r="AQ502" s="735">
        <f>+Y500+Z500</f>
        <v>0</v>
      </c>
      <c r="AR502" s="736"/>
      <c r="AS502" s="735">
        <f>+AA500+AB500</f>
        <v>0</v>
      </c>
      <c r="AT502" s="736"/>
    </row>
    <row r="503" spans="2:46" ht="12" customHeight="1" x14ac:dyDescent="0.15">
      <c r="B503" s="473"/>
      <c r="C503" s="768"/>
      <c r="D503" s="766"/>
      <c r="E503" s="766"/>
      <c r="F503" s="766"/>
      <c r="G503" s="766"/>
      <c r="H503" s="766"/>
      <c r="I503" s="766"/>
      <c r="J503" s="767"/>
      <c r="K503" s="724"/>
      <c r="L503" s="724"/>
      <c r="M503" s="724"/>
      <c r="N503" s="724"/>
      <c r="O503" s="724" t="s">
        <v>480</v>
      </c>
      <c r="P503" s="724"/>
      <c r="Q503" s="724"/>
      <c r="R503" s="724"/>
      <c r="S503" s="724"/>
      <c r="T503" s="724"/>
      <c r="U503" s="724"/>
      <c r="V503" s="724"/>
      <c r="W503" s="724"/>
      <c r="X503" s="724"/>
      <c r="Y503" s="179">
        <f>Y500</f>
        <v>0</v>
      </c>
      <c r="Z503" s="179">
        <f>Z500</f>
        <v>0</v>
      </c>
      <c r="AA503" s="737">
        <f>AA500+AB500</f>
        <v>0</v>
      </c>
      <c r="AB503" s="738"/>
      <c r="AC503" s="179">
        <f>+AC500</f>
        <v>0</v>
      </c>
      <c r="AD503" s="179">
        <f>AD500</f>
        <v>0</v>
      </c>
      <c r="AE503" s="737">
        <f>AE500+AF500</f>
        <v>0</v>
      </c>
      <c r="AF503" s="738"/>
      <c r="AG503" s="179">
        <f>AG500</f>
        <v>0</v>
      </c>
      <c r="AH503" s="179">
        <f>AH500</f>
        <v>0</v>
      </c>
      <c r="AI503" s="737">
        <f>AI500+AJ500</f>
        <v>0</v>
      </c>
      <c r="AJ503" s="738"/>
      <c r="AK503" s="757"/>
      <c r="AL503" s="758"/>
      <c r="AM503" s="758"/>
      <c r="AN503" s="758"/>
      <c r="AO503" s="759"/>
      <c r="AP503" s="2"/>
      <c r="AQ503" s="135">
        <f>+Y500+AC503+AG503</f>
        <v>0</v>
      </c>
      <c r="AR503" s="135">
        <f>+Z500+AD503+AH503</f>
        <v>0</v>
      </c>
      <c r="AS503" s="739">
        <f>+AS502+AE503+AI503</f>
        <v>0</v>
      </c>
      <c r="AT503" s="740"/>
    </row>
    <row r="504" spans="2:46" ht="12" customHeight="1" x14ac:dyDescent="0.15">
      <c r="B504" s="473"/>
      <c r="C504" s="768"/>
      <c r="D504" s="766"/>
      <c r="E504" s="766"/>
      <c r="F504" s="766"/>
      <c r="G504" s="766"/>
      <c r="H504" s="766"/>
      <c r="I504" s="766"/>
      <c r="J504" s="767"/>
      <c r="K504" s="724"/>
      <c r="L504" s="724"/>
      <c r="M504" s="724"/>
      <c r="N504" s="724"/>
      <c r="O504" s="724" t="s">
        <v>481</v>
      </c>
      <c r="P504" s="724"/>
      <c r="Q504" s="724"/>
      <c r="R504" s="724"/>
      <c r="S504" s="724"/>
      <c r="T504" s="724"/>
      <c r="U504" s="724"/>
      <c r="V504" s="724"/>
      <c r="W504" s="724"/>
      <c r="X504" s="724"/>
      <c r="Y504" s="737" t="str">
        <f>IF(Y503&gt;=1,"Ⅳ",IF(Z503&gt;=1,"Ⅲ",IF(AA503&gt;=1,"Ⅱ","Ⅰ")))</f>
        <v>Ⅰ</v>
      </c>
      <c r="Z504" s="741"/>
      <c r="AA504" s="741"/>
      <c r="AB504" s="738"/>
      <c r="AC504" s="737" t="str">
        <f>IF(AC503&gt;=1,"Ⅳ",IF(AD503&gt;=1,"Ⅲ",IF(AE503&gt;=1,"Ⅱ","Ⅰ")))</f>
        <v>Ⅰ</v>
      </c>
      <c r="AD504" s="741"/>
      <c r="AE504" s="741"/>
      <c r="AF504" s="738"/>
      <c r="AG504" s="737" t="str">
        <f>IF(AG503&gt;=1,"Ⅳ",IF(AH503&gt;=1,"Ⅲ",IF(AI503&gt;=1,"Ⅱ","Ⅰ")))</f>
        <v>Ⅰ</v>
      </c>
      <c r="AH504" s="741"/>
      <c r="AI504" s="741"/>
      <c r="AJ504" s="738"/>
      <c r="AK504" s="757"/>
      <c r="AL504" s="758"/>
      <c r="AM504" s="758"/>
      <c r="AN504" s="758"/>
      <c r="AO504" s="759"/>
      <c r="AP504" s="2"/>
      <c r="AQ504" s="742" t="str">
        <f>IF(AQ503&gt;0,"Ⅳ",IF(AR503&gt;0,"Ⅲ",IF(AS503&gt;0,"Ⅱ","Ⅰ")))</f>
        <v>Ⅰ</v>
      </c>
      <c r="AR504" s="742"/>
      <c r="AS504" s="742"/>
      <c r="AT504" s="742"/>
    </row>
    <row r="505" spans="2:46" ht="12" customHeight="1" x14ac:dyDescent="0.15">
      <c r="B505" s="473"/>
      <c r="C505" s="768"/>
      <c r="D505" s="766"/>
      <c r="E505" s="766"/>
      <c r="F505" s="766"/>
      <c r="G505" s="766"/>
      <c r="H505" s="766"/>
      <c r="I505" s="766"/>
      <c r="J505" s="767"/>
      <c r="K505" s="724"/>
      <c r="L505" s="724"/>
      <c r="M505" s="724"/>
      <c r="N505" s="724"/>
      <c r="O505" s="724" t="s">
        <v>482</v>
      </c>
      <c r="P505" s="724"/>
      <c r="Q505" s="724"/>
      <c r="R505" s="724"/>
      <c r="S505" s="724"/>
      <c r="T505" s="724"/>
      <c r="U505" s="724"/>
      <c r="V505" s="724"/>
      <c r="W505" s="724"/>
      <c r="X505" s="724"/>
      <c r="Y505" s="737" t="str">
        <f>IF(COUNTIF(Y504:AJ504,"Ⅳ")&gt;0,"Ⅳ",IF(COUNTIF(Y504:AJ504,"Ⅲ")&gt;0,"Ⅲ",IF(COUNTIF(Y504:AJ504,"Ⅱ")&gt;0,"Ⅱ","Ⅰ")))</f>
        <v>Ⅰ</v>
      </c>
      <c r="Z505" s="741"/>
      <c r="AA505" s="741"/>
      <c r="AB505" s="741"/>
      <c r="AC505" s="741"/>
      <c r="AD505" s="741"/>
      <c r="AE505" s="741"/>
      <c r="AF505" s="741"/>
      <c r="AG505" s="741"/>
      <c r="AH505" s="741"/>
      <c r="AI505" s="741"/>
      <c r="AJ505" s="738"/>
      <c r="AK505" s="760"/>
      <c r="AL505" s="761"/>
      <c r="AM505" s="761"/>
      <c r="AN505" s="761"/>
      <c r="AO505" s="762"/>
      <c r="AP505" s="2"/>
    </row>
    <row r="506" spans="2:46" ht="14.25" customHeight="1" x14ac:dyDescent="0.15">
      <c r="B506" s="473"/>
      <c r="C506" s="768"/>
      <c r="D506" s="766"/>
      <c r="E506" s="766"/>
      <c r="F506" s="766"/>
      <c r="G506" s="766"/>
      <c r="H506" s="766"/>
      <c r="I506" s="766"/>
      <c r="J506" s="767"/>
      <c r="K506" s="724" t="s">
        <v>170</v>
      </c>
      <c r="L506" s="725"/>
      <c r="M506" s="725"/>
      <c r="N506" s="725"/>
      <c r="O506" s="725"/>
      <c r="P506" s="725"/>
      <c r="Q506" s="725"/>
      <c r="R506" s="725"/>
      <c r="S506" s="725"/>
      <c r="T506" s="725"/>
      <c r="U506" s="725"/>
      <c r="V506" s="725"/>
      <c r="W506" s="725"/>
      <c r="X506" s="725"/>
      <c r="Y506" s="725"/>
      <c r="Z506" s="725"/>
      <c r="AA506" s="725"/>
      <c r="AB506" s="725"/>
      <c r="AC506" s="725"/>
      <c r="AD506" s="725"/>
      <c r="AE506" s="725"/>
      <c r="AF506" s="725"/>
      <c r="AG506" s="725"/>
      <c r="AH506" s="725"/>
      <c r="AI506" s="725"/>
      <c r="AJ506" s="725"/>
      <c r="AK506" s="725"/>
      <c r="AL506" s="725"/>
      <c r="AM506" s="725"/>
      <c r="AN506" s="725"/>
      <c r="AO506" s="725"/>
      <c r="AP506" s="2"/>
    </row>
    <row r="507" spans="2:46" ht="14.25" customHeight="1" x14ac:dyDescent="0.15">
      <c r="B507" s="473"/>
      <c r="C507" s="768"/>
      <c r="D507" s="766"/>
      <c r="E507" s="766"/>
      <c r="F507" s="766"/>
      <c r="G507" s="766"/>
      <c r="H507" s="766"/>
      <c r="I507" s="766"/>
      <c r="J507" s="767"/>
      <c r="K507" s="724"/>
      <c r="L507" s="725"/>
      <c r="M507" s="725"/>
      <c r="N507" s="725"/>
      <c r="O507" s="725"/>
      <c r="P507" s="725"/>
      <c r="Q507" s="725"/>
      <c r="R507" s="725"/>
      <c r="S507" s="725"/>
      <c r="T507" s="725"/>
      <c r="U507" s="725"/>
      <c r="V507" s="725"/>
      <c r="W507" s="725"/>
      <c r="X507" s="725"/>
      <c r="Y507" s="725"/>
      <c r="Z507" s="725"/>
      <c r="AA507" s="725"/>
      <c r="AB507" s="725"/>
      <c r="AC507" s="725"/>
      <c r="AD507" s="725"/>
      <c r="AE507" s="725"/>
      <c r="AF507" s="725"/>
      <c r="AG507" s="725"/>
      <c r="AH507" s="725"/>
      <c r="AI507" s="725"/>
      <c r="AJ507" s="725"/>
      <c r="AK507" s="725"/>
      <c r="AL507" s="725"/>
      <c r="AM507" s="725"/>
      <c r="AN507" s="725"/>
      <c r="AO507" s="725"/>
      <c r="AP507" s="2"/>
    </row>
    <row r="508" spans="2:46" ht="12" customHeight="1" x14ac:dyDescent="0.15">
      <c r="B508" s="473"/>
      <c r="C508" s="768"/>
      <c r="D508" s="766"/>
      <c r="E508" s="766"/>
      <c r="F508" s="766"/>
      <c r="G508" s="766"/>
      <c r="H508" s="766"/>
      <c r="I508" s="766"/>
      <c r="J508" s="767"/>
      <c r="K508" s="726" t="s">
        <v>483</v>
      </c>
      <c r="L508" s="726"/>
      <c r="M508" s="726"/>
      <c r="N508" s="726"/>
      <c r="O508" s="726"/>
      <c r="P508" s="726"/>
      <c r="Q508" s="726"/>
      <c r="R508" s="726"/>
      <c r="S508" s="726"/>
      <c r="T508" s="726"/>
      <c r="U508" s="726"/>
      <c r="V508" s="726"/>
      <c r="W508" s="726"/>
      <c r="X508" s="726"/>
      <c r="Y508" s="726"/>
      <c r="Z508" s="726"/>
      <c r="AA508" s="726"/>
      <c r="AB508" s="726"/>
      <c r="AC508" s="726"/>
      <c r="AD508" s="726"/>
      <c r="AE508" s="726"/>
      <c r="AF508" s="726"/>
      <c r="AG508" s="726"/>
      <c r="AH508" s="726"/>
      <c r="AI508" s="726"/>
      <c r="AJ508" s="726"/>
      <c r="AK508" s="726"/>
      <c r="AL508" s="726"/>
      <c r="AM508" s="726"/>
      <c r="AN508" s="726"/>
      <c r="AO508" s="726"/>
      <c r="AP508" s="2"/>
    </row>
    <row r="509" spans="2:46" ht="12" customHeight="1" x14ac:dyDescent="0.15">
      <c r="B509" s="473"/>
      <c r="C509" s="768"/>
      <c r="D509" s="766"/>
      <c r="E509" s="766"/>
      <c r="F509" s="766"/>
      <c r="G509" s="766"/>
      <c r="H509" s="766"/>
      <c r="I509" s="766"/>
      <c r="J509" s="767"/>
      <c r="K509" s="727" t="s">
        <v>533</v>
      </c>
      <c r="L509" s="727"/>
      <c r="M509" s="727"/>
      <c r="N509" s="727"/>
      <c r="O509" s="727"/>
      <c r="P509" s="727"/>
      <c r="Q509" s="727"/>
      <c r="R509" s="727"/>
      <c r="S509" s="727"/>
      <c r="T509" s="727"/>
      <c r="U509" s="727"/>
      <c r="V509" s="727"/>
      <c r="W509" s="727"/>
      <c r="X509" s="727"/>
      <c r="Y509" s="727"/>
      <c r="Z509" s="727"/>
      <c r="AA509" s="727"/>
      <c r="AB509" s="727"/>
      <c r="AC509" s="727"/>
      <c r="AD509" s="727"/>
      <c r="AE509" s="727"/>
      <c r="AF509" s="727"/>
      <c r="AG509" s="727"/>
      <c r="AH509" s="727"/>
      <c r="AI509" s="727"/>
      <c r="AJ509" s="727"/>
      <c r="AK509" s="727"/>
      <c r="AL509" s="727"/>
      <c r="AM509" s="727"/>
      <c r="AN509" s="727"/>
      <c r="AO509" s="727"/>
      <c r="AP509" s="2"/>
    </row>
    <row r="510" spans="2:46" ht="12" customHeight="1" x14ac:dyDescent="0.15">
      <c r="B510" s="473"/>
      <c r="C510" s="768"/>
      <c r="D510" s="766"/>
      <c r="E510" s="766"/>
      <c r="F510" s="766"/>
      <c r="G510" s="766"/>
      <c r="H510" s="766"/>
      <c r="I510" s="766"/>
      <c r="J510" s="767"/>
      <c r="K510" s="157" t="s">
        <v>484</v>
      </c>
      <c r="L510" s="158"/>
      <c r="M510" s="158"/>
      <c r="N510" s="158"/>
      <c r="O510" s="158"/>
      <c r="P510" s="158"/>
      <c r="Q510" s="158"/>
      <c r="R510" s="158"/>
      <c r="S510" s="158"/>
      <c r="T510" s="158"/>
      <c r="U510" s="158"/>
      <c r="V510" s="158"/>
      <c r="W510" s="158"/>
      <c r="X510" s="158"/>
      <c r="Y510" s="158"/>
      <c r="Z510" s="158"/>
      <c r="AA510" s="158"/>
      <c r="AB510" s="158"/>
      <c r="AC510" s="158"/>
      <c r="AD510" s="158"/>
      <c r="AE510" s="158"/>
      <c r="AF510" s="158"/>
      <c r="AG510" s="158"/>
      <c r="AH510" s="158"/>
      <c r="AI510" s="158"/>
      <c r="AJ510" s="158"/>
      <c r="AK510" s="158"/>
      <c r="AL510" s="158"/>
      <c r="AM510" s="158"/>
      <c r="AN510" s="158"/>
      <c r="AO510" s="159"/>
      <c r="AP510" s="2"/>
    </row>
    <row r="511" spans="2:46" ht="12" customHeight="1" x14ac:dyDescent="0.15">
      <c r="B511" s="473"/>
      <c r="C511" s="768"/>
      <c r="D511" s="766"/>
      <c r="E511" s="766"/>
      <c r="F511" s="766"/>
      <c r="G511" s="766"/>
      <c r="H511" s="766"/>
      <c r="I511" s="766"/>
      <c r="J511" s="767"/>
      <c r="K511" s="157" t="s">
        <v>485</v>
      </c>
      <c r="L511" s="158"/>
      <c r="M511" s="158"/>
      <c r="N511" s="158"/>
      <c r="O511" s="158"/>
      <c r="P511" s="158"/>
      <c r="Q511" s="158"/>
      <c r="R511" s="158"/>
      <c r="S511" s="158"/>
      <c r="T511" s="158"/>
      <c r="U511" s="158"/>
      <c r="V511" s="158"/>
      <c r="W511" s="158"/>
      <c r="X511" s="158"/>
      <c r="Y511" s="158"/>
      <c r="Z511" s="158"/>
      <c r="AA511" s="158"/>
      <c r="AB511" s="158"/>
      <c r="AC511" s="158"/>
      <c r="AD511" s="158"/>
      <c r="AE511" s="158"/>
      <c r="AF511" s="158"/>
      <c r="AG511" s="158"/>
      <c r="AH511" s="158"/>
      <c r="AI511" s="158"/>
      <c r="AJ511" s="158"/>
      <c r="AK511" s="158"/>
      <c r="AL511" s="158"/>
      <c r="AM511" s="158"/>
      <c r="AN511" s="158"/>
      <c r="AO511" s="159"/>
      <c r="AP511" s="2"/>
    </row>
    <row r="512" spans="2:46" ht="12" customHeight="1" x14ac:dyDescent="0.15">
      <c r="B512" s="473"/>
      <c r="C512" s="768"/>
      <c r="D512" s="766"/>
      <c r="E512" s="766"/>
      <c r="F512" s="766"/>
      <c r="G512" s="766"/>
      <c r="H512" s="766"/>
      <c r="I512" s="766"/>
      <c r="J512" s="767"/>
      <c r="K512" s="728" t="s">
        <v>486</v>
      </c>
      <c r="L512" s="729"/>
      <c r="M512" s="729"/>
      <c r="N512" s="729"/>
      <c r="O512" s="729"/>
      <c r="P512" s="729"/>
      <c r="Q512" s="729"/>
      <c r="R512" s="729"/>
      <c r="S512" s="729"/>
      <c r="T512" s="729"/>
      <c r="U512" s="729"/>
      <c r="V512" s="729"/>
      <c r="W512" s="729"/>
      <c r="X512" s="729"/>
      <c r="Y512" s="729"/>
      <c r="Z512" s="729"/>
      <c r="AA512" s="729"/>
      <c r="AB512" s="729"/>
      <c r="AC512" s="729"/>
      <c r="AD512" s="729"/>
      <c r="AE512" s="729"/>
      <c r="AF512" s="729"/>
      <c r="AG512" s="729"/>
      <c r="AH512" s="729"/>
      <c r="AI512" s="729"/>
      <c r="AJ512" s="729"/>
      <c r="AK512" s="729"/>
      <c r="AL512" s="729"/>
      <c r="AM512" s="729"/>
      <c r="AN512" s="729"/>
      <c r="AO512" s="730"/>
      <c r="AP512" s="2"/>
    </row>
    <row r="513" spans="2:86" ht="12" customHeight="1" x14ac:dyDescent="0.15">
      <c r="B513" s="436"/>
      <c r="C513" s="769"/>
      <c r="D513" s="770"/>
      <c r="E513" s="770"/>
      <c r="F513" s="770"/>
      <c r="G513" s="770"/>
      <c r="H513" s="770"/>
      <c r="I513" s="770"/>
      <c r="J513" s="771"/>
      <c r="K513" s="731"/>
      <c r="L513" s="732"/>
      <c r="M513" s="732"/>
      <c r="N513" s="732"/>
      <c r="O513" s="732"/>
      <c r="P513" s="732"/>
      <c r="Q513" s="732"/>
      <c r="R513" s="732"/>
      <c r="S513" s="732"/>
      <c r="T513" s="732"/>
      <c r="U513" s="732"/>
      <c r="V513" s="732"/>
      <c r="W513" s="732"/>
      <c r="X513" s="732"/>
      <c r="Y513" s="732"/>
      <c r="Z513" s="732"/>
      <c r="AA513" s="732"/>
      <c r="AB513" s="732"/>
      <c r="AC513" s="732"/>
      <c r="AD513" s="732"/>
      <c r="AE513" s="732"/>
      <c r="AF513" s="732"/>
      <c r="AG513" s="732"/>
      <c r="AH513" s="732"/>
      <c r="AI513" s="732"/>
      <c r="AJ513" s="732"/>
      <c r="AK513" s="732"/>
      <c r="AL513" s="732"/>
      <c r="AM513" s="732"/>
      <c r="AN513" s="732"/>
      <c r="AO513" s="733"/>
      <c r="AP513" s="2"/>
    </row>
    <row r="514" spans="2:86" s="6" customFormat="1" ht="12" customHeight="1" x14ac:dyDescent="0.15">
      <c r="B514" s="2" t="s">
        <v>537</v>
      </c>
      <c r="AQ514" s="134"/>
      <c r="AR514" s="134"/>
      <c r="AS514" s="134"/>
      <c r="AT514" s="134"/>
      <c r="AU514" s="134"/>
      <c r="AV514" s="134"/>
      <c r="AW514" s="134"/>
      <c r="AX514" s="134"/>
      <c r="AY514" s="134"/>
      <c r="AZ514" s="134"/>
      <c r="BA514" s="134"/>
      <c r="BB514" s="134"/>
      <c r="BC514" s="134"/>
      <c r="BD514" s="134"/>
      <c r="BE514" s="134"/>
      <c r="BF514" s="134"/>
      <c r="BG514" s="134"/>
      <c r="BH514" s="134"/>
      <c r="BI514" s="134"/>
      <c r="BJ514" s="134"/>
      <c r="BK514" s="134"/>
      <c r="BL514" s="134"/>
      <c r="BM514" s="134"/>
      <c r="BN514" s="134"/>
      <c r="BO514" s="134"/>
      <c r="BP514" s="134"/>
      <c r="BQ514" s="134"/>
      <c r="BR514" s="134"/>
      <c r="BS514" s="134"/>
      <c r="BT514" s="134"/>
      <c r="BU514" s="134"/>
      <c r="BV514" s="134"/>
      <c r="BW514" s="134"/>
      <c r="BX514" s="134"/>
      <c r="BY514" s="134"/>
      <c r="BZ514" s="134"/>
      <c r="CA514" s="134"/>
      <c r="CB514" s="134"/>
      <c r="CC514" s="134"/>
      <c r="CD514" s="134"/>
      <c r="CE514" s="134"/>
      <c r="CF514" s="134"/>
      <c r="CG514" s="134"/>
      <c r="CH514" s="134"/>
    </row>
    <row r="515" spans="2:86" ht="12" customHeight="1" x14ac:dyDescent="0.15">
      <c r="B515" s="2" t="s">
        <v>534</v>
      </c>
    </row>
    <row r="516" spans="2:86" ht="12" customHeight="1" x14ac:dyDescent="0.15">
      <c r="B516" s="2" t="s">
        <v>535</v>
      </c>
    </row>
    <row r="517" spans="2:86" ht="12" customHeight="1" x14ac:dyDescent="0.15">
      <c r="B517" s="2" t="s">
        <v>487</v>
      </c>
    </row>
    <row r="518" spans="2:86" ht="12" customHeight="1" x14ac:dyDescent="0.15">
      <c r="B518" s="2" t="s">
        <v>536</v>
      </c>
    </row>
    <row r="519" spans="2:86" ht="12" customHeight="1" x14ac:dyDescent="0.15">
      <c r="B519" s="2" t="s">
        <v>488</v>
      </c>
    </row>
    <row r="520" spans="2:86" ht="12.75" thickBot="1" x14ac:dyDescent="0.2">
      <c r="B520" s="2" t="s">
        <v>549</v>
      </c>
    </row>
    <row r="521" spans="2:86" x14ac:dyDescent="0.15">
      <c r="AU521" s="808" t="s">
        <v>561</v>
      </c>
      <c r="AV521" s="809" t="s">
        <v>301</v>
      </c>
      <c r="AW521" s="811" t="s">
        <v>302</v>
      </c>
      <c r="AX521" s="795" t="s">
        <v>308</v>
      </c>
      <c r="AY521" s="796"/>
      <c r="AZ521" s="796"/>
      <c r="BA521" s="796"/>
      <c r="BB521" s="796"/>
      <c r="BC521" s="796"/>
      <c r="BD521" s="796"/>
      <c r="BE521" s="796"/>
      <c r="BF521" s="796"/>
      <c r="BG521" s="796"/>
      <c r="BH521" s="796"/>
      <c r="BI521" s="796"/>
      <c r="BJ521" s="796"/>
      <c r="BK521" s="796"/>
      <c r="BL521" s="796"/>
      <c r="BM521" s="796"/>
      <c r="BN521" s="796"/>
      <c r="BO521" s="796"/>
      <c r="BP521" s="796"/>
      <c r="BQ521" s="796"/>
      <c r="BR521" s="797"/>
      <c r="BS521" s="466" t="s">
        <v>303</v>
      </c>
      <c r="BT521" s="798"/>
      <c r="BU521" s="798"/>
      <c r="BV521" s="798"/>
      <c r="BW521" s="799" t="s">
        <v>309</v>
      </c>
      <c r="BX521" s="800"/>
      <c r="BY521" s="800"/>
      <c r="BZ521" s="800"/>
      <c r="CA521" s="800"/>
      <c r="CB521" s="800"/>
      <c r="CC521" s="800"/>
      <c r="CD521" s="800"/>
      <c r="CE521" s="800"/>
      <c r="CF521" s="800"/>
      <c r="CG521" s="800"/>
      <c r="CH521" s="801"/>
    </row>
    <row r="522" spans="2:86" ht="8.25" customHeight="1" x14ac:dyDescent="0.15">
      <c r="AU522" s="808"/>
      <c r="AV522" s="810"/>
      <c r="AW522" s="812"/>
      <c r="AX522" s="802" t="s">
        <v>310</v>
      </c>
      <c r="AY522" s="280"/>
      <c r="AZ522" s="280"/>
      <c r="BA522" s="280"/>
      <c r="BB522" s="280"/>
      <c r="BC522" s="280"/>
      <c r="BD522" s="280"/>
      <c r="BE522" s="280"/>
      <c r="BF522" s="280"/>
      <c r="BG522" s="280"/>
      <c r="BH522" s="280"/>
      <c r="BI522" s="280"/>
      <c r="BJ522" s="280" t="s">
        <v>311</v>
      </c>
      <c r="BK522" s="280"/>
      <c r="BL522" s="280"/>
      <c r="BM522" s="280"/>
      <c r="BN522" s="280"/>
      <c r="BO522" s="280"/>
      <c r="BP522" s="280"/>
      <c r="BQ522" s="280"/>
      <c r="BR522" s="803"/>
      <c r="BS522" s="798"/>
      <c r="BT522" s="798"/>
      <c r="BU522" s="798"/>
      <c r="BV522" s="798"/>
      <c r="BW522" s="804" t="s">
        <v>305</v>
      </c>
      <c r="BX522" s="455"/>
      <c r="BY522" s="455"/>
      <c r="BZ522" s="455"/>
      <c r="CA522" s="280" t="s">
        <v>312</v>
      </c>
      <c r="CB522" s="280"/>
      <c r="CC522" s="280"/>
      <c r="CD522" s="280"/>
      <c r="CE522" s="280"/>
      <c r="CF522" s="280"/>
      <c r="CG522" s="280"/>
      <c r="CH522" s="803"/>
    </row>
    <row r="523" spans="2:86" ht="24.95" customHeight="1" x14ac:dyDescent="0.15">
      <c r="B523" s="567" t="s">
        <v>456</v>
      </c>
      <c r="C523" s="805"/>
      <c r="D523" s="805"/>
      <c r="E523" s="806"/>
      <c r="F523" s="806"/>
      <c r="G523" s="806"/>
      <c r="H523" s="806"/>
      <c r="I523" s="806"/>
      <c r="J523" s="806"/>
      <c r="K523" s="805"/>
      <c r="L523" s="805"/>
      <c r="M523" s="805"/>
      <c r="N523" s="805"/>
      <c r="O523" s="805"/>
      <c r="P523" s="805"/>
      <c r="Q523" s="805"/>
      <c r="R523" s="805"/>
      <c r="S523" s="805"/>
      <c r="T523" s="805"/>
      <c r="U523" s="805"/>
      <c r="V523" s="805"/>
      <c r="W523" s="805"/>
      <c r="X523" s="805"/>
      <c r="Y523" s="805"/>
      <c r="Z523" s="805"/>
      <c r="AA523" s="805"/>
      <c r="AB523" s="805"/>
      <c r="AC523" s="805"/>
      <c r="AD523" s="805"/>
      <c r="AE523" s="805"/>
      <c r="AF523" s="805"/>
      <c r="AG523" s="805"/>
      <c r="AH523" s="805"/>
      <c r="AI523" s="805"/>
      <c r="AJ523" s="805"/>
      <c r="AK523" s="805"/>
      <c r="AL523" s="805"/>
      <c r="AM523" s="805"/>
      <c r="AN523" s="805"/>
      <c r="AO523" s="805"/>
      <c r="AU523" s="808"/>
      <c r="AV523" s="810"/>
      <c r="AW523" s="812"/>
      <c r="AX523" s="802" t="s">
        <v>26</v>
      </c>
      <c r="AY523" s="280"/>
      <c r="AZ523" s="280"/>
      <c r="BA523" s="280"/>
      <c r="BB523" s="280" t="s">
        <v>22</v>
      </c>
      <c r="BC523" s="280"/>
      <c r="BD523" s="280"/>
      <c r="BE523" s="280"/>
      <c r="BF523" s="280" t="s">
        <v>24</v>
      </c>
      <c r="BG523" s="280"/>
      <c r="BH523" s="280"/>
      <c r="BI523" s="280"/>
      <c r="BJ523" s="455" t="s">
        <v>26</v>
      </c>
      <c r="BK523" s="455"/>
      <c r="BL523" s="455"/>
      <c r="BM523" s="455" t="s">
        <v>22</v>
      </c>
      <c r="BN523" s="455"/>
      <c r="BO523" s="455"/>
      <c r="BP523" s="455" t="s">
        <v>24</v>
      </c>
      <c r="BQ523" s="455"/>
      <c r="BR523" s="807"/>
      <c r="BS523" s="466" t="s">
        <v>26</v>
      </c>
      <c r="BT523" s="466" t="s">
        <v>22</v>
      </c>
      <c r="BU523" s="466" t="s">
        <v>24</v>
      </c>
      <c r="BV523" s="466" t="s">
        <v>306</v>
      </c>
      <c r="BW523" s="802" t="s">
        <v>313</v>
      </c>
      <c r="BX523" s="280"/>
      <c r="BY523" s="280"/>
      <c r="BZ523" s="280"/>
      <c r="CA523" s="280" t="s">
        <v>22</v>
      </c>
      <c r="CB523" s="280"/>
      <c r="CC523" s="280"/>
      <c r="CD523" s="280"/>
      <c r="CE523" s="280" t="s">
        <v>24</v>
      </c>
      <c r="CF523" s="280"/>
      <c r="CG523" s="280"/>
      <c r="CH523" s="803"/>
    </row>
    <row r="524" spans="2:86" ht="18" customHeight="1" x14ac:dyDescent="0.15">
      <c r="B524" s="423" t="s">
        <v>27</v>
      </c>
      <c r="C524" s="423"/>
      <c r="D524" s="719"/>
      <c r="E524" s="277" t="s">
        <v>616</v>
      </c>
      <c r="F524" s="278"/>
      <c r="G524" s="278"/>
      <c r="H524" s="278"/>
      <c r="I524" s="278"/>
      <c r="J524" s="279"/>
      <c r="K524" s="298" t="s">
        <v>28</v>
      </c>
      <c r="L524" s="455"/>
      <c r="M524" s="455"/>
      <c r="N524" s="456" t="s">
        <v>620</v>
      </c>
      <c r="O524" s="456"/>
      <c r="P524" s="456"/>
      <c r="Q524" s="456"/>
      <c r="R524" s="456"/>
      <c r="S524" s="456"/>
      <c r="T524" s="280" t="s">
        <v>260</v>
      </c>
      <c r="U524" s="280"/>
      <c r="V524" s="280"/>
      <c r="W524" s="280"/>
      <c r="X524" s="280"/>
      <c r="Y524" s="271" t="s">
        <v>624</v>
      </c>
      <c r="Z524" s="271"/>
      <c r="AA524" s="271"/>
      <c r="AB524" s="271"/>
      <c r="AC524" s="271"/>
      <c r="AD524" s="271"/>
      <c r="AE524" s="271"/>
      <c r="AF524" s="271"/>
      <c r="AG524" s="253" t="s">
        <v>222</v>
      </c>
      <c r="AH524" s="254"/>
      <c r="AI524" s="254"/>
      <c r="AJ524" s="255"/>
      <c r="AK524" s="711">
        <v>44650</v>
      </c>
      <c r="AL524" s="813"/>
      <c r="AM524" s="813"/>
      <c r="AN524" s="813"/>
      <c r="AO524" s="814"/>
      <c r="AQ524" s="153"/>
      <c r="AU524" s="808"/>
      <c r="AV524" s="810"/>
      <c r="AW524" s="812"/>
      <c r="AX524" s="128" t="s">
        <v>314</v>
      </c>
      <c r="AY524" s="129" t="s">
        <v>315</v>
      </c>
      <c r="AZ524" s="129" t="s">
        <v>316</v>
      </c>
      <c r="BA524" s="130" t="s">
        <v>317</v>
      </c>
      <c r="BB524" s="131" t="s">
        <v>314</v>
      </c>
      <c r="BC524" s="129" t="s">
        <v>315</v>
      </c>
      <c r="BD524" s="129" t="s">
        <v>316</v>
      </c>
      <c r="BE524" s="130" t="s">
        <v>317</v>
      </c>
      <c r="BF524" s="131" t="s">
        <v>314</v>
      </c>
      <c r="BG524" s="129" t="s">
        <v>315</v>
      </c>
      <c r="BH524" s="129" t="s">
        <v>316</v>
      </c>
      <c r="BI524" s="130" t="s">
        <v>317</v>
      </c>
      <c r="BJ524" s="131" t="s">
        <v>314</v>
      </c>
      <c r="BK524" s="129" t="s">
        <v>315</v>
      </c>
      <c r="BL524" s="130" t="s">
        <v>318</v>
      </c>
      <c r="BM524" s="131" t="s">
        <v>314</v>
      </c>
      <c r="BN524" s="129" t="s">
        <v>315</v>
      </c>
      <c r="BO524" s="130" t="s">
        <v>318</v>
      </c>
      <c r="BP524" s="131" t="s">
        <v>314</v>
      </c>
      <c r="BQ524" s="129" t="s">
        <v>315</v>
      </c>
      <c r="BR524" s="132" t="s">
        <v>318</v>
      </c>
      <c r="BS524" s="798"/>
      <c r="BT524" s="798"/>
      <c r="BU524" s="798"/>
      <c r="BV524" s="798"/>
      <c r="BW524" s="128" t="s">
        <v>314</v>
      </c>
      <c r="BX524" s="129" t="s">
        <v>315</v>
      </c>
      <c r="BY524" s="129" t="s">
        <v>316</v>
      </c>
      <c r="BZ524" s="130" t="s">
        <v>317</v>
      </c>
      <c r="CA524" s="131" t="s">
        <v>314</v>
      </c>
      <c r="CB524" s="129" t="s">
        <v>315</v>
      </c>
      <c r="CC524" s="129" t="s">
        <v>316</v>
      </c>
      <c r="CD524" s="130" t="s">
        <v>317</v>
      </c>
      <c r="CE524" s="131" t="s">
        <v>314</v>
      </c>
      <c r="CF524" s="129" t="s">
        <v>315</v>
      </c>
      <c r="CG524" s="129" t="s">
        <v>316</v>
      </c>
      <c r="CH524" s="132" t="s">
        <v>317</v>
      </c>
    </row>
    <row r="525" spans="2:86" ht="18" customHeight="1" x14ac:dyDescent="0.15">
      <c r="B525" s="431" t="s">
        <v>0</v>
      </c>
      <c r="C525" s="431"/>
      <c r="D525" s="717"/>
      <c r="E525" s="281" t="s">
        <v>618</v>
      </c>
      <c r="F525" s="282"/>
      <c r="G525" s="282"/>
      <c r="H525" s="282"/>
      <c r="I525" s="282"/>
      <c r="J525" s="284"/>
      <c r="K525" s="573" t="s">
        <v>1</v>
      </c>
      <c r="L525" s="466"/>
      <c r="M525" s="466"/>
      <c r="N525" s="456" t="s">
        <v>622</v>
      </c>
      <c r="O525" s="456"/>
      <c r="P525" s="456"/>
      <c r="Q525" s="456"/>
      <c r="R525" s="456"/>
      <c r="S525" s="456"/>
      <c r="T525" s="280" t="s">
        <v>261</v>
      </c>
      <c r="U525" s="280"/>
      <c r="V525" s="280"/>
      <c r="W525" s="280"/>
      <c r="X525" s="280"/>
      <c r="Y525" s="271" t="s">
        <v>629</v>
      </c>
      <c r="Z525" s="271"/>
      <c r="AA525" s="271"/>
      <c r="AB525" s="271"/>
      <c r="AC525" s="271"/>
      <c r="AD525" s="271"/>
      <c r="AE525" s="271"/>
      <c r="AF525" s="271"/>
      <c r="AG525" s="698"/>
      <c r="AH525" s="710"/>
      <c r="AI525" s="710"/>
      <c r="AJ525" s="699"/>
      <c r="AK525" s="815"/>
      <c r="AL525" s="816"/>
      <c r="AM525" s="816"/>
      <c r="AN525" s="816"/>
      <c r="AO525" s="817"/>
      <c r="AQ525" s="153" t="s">
        <v>560</v>
      </c>
      <c r="AU525" s="808"/>
      <c r="AV525" s="192">
        <f>N527</f>
        <v>10</v>
      </c>
      <c r="AW525" s="181">
        <f>R527</f>
        <v>10.5</v>
      </c>
      <c r="AX525" s="135">
        <f>+Y552</f>
        <v>0</v>
      </c>
      <c r="AY525" s="135">
        <f>+Z552</f>
        <v>0</v>
      </c>
      <c r="AZ525" s="135">
        <f>+AA552</f>
        <v>0</v>
      </c>
      <c r="BA525" s="135">
        <f t="shared" ref="BA525" si="207">+AB552</f>
        <v>0</v>
      </c>
      <c r="BB525" s="135">
        <f>+AC552</f>
        <v>0</v>
      </c>
      <c r="BC525" s="135">
        <f t="shared" ref="BC525" si="208">+AD552</f>
        <v>0</v>
      </c>
      <c r="BD525" s="135">
        <f t="shared" ref="BD525" si="209">+AE552</f>
        <v>0</v>
      </c>
      <c r="BE525" s="135">
        <f t="shared" ref="BE525" si="210">+AF552</f>
        <v>0</v>
      </c>
      <c r="BF525" s="135">
        <f t="shared" ref="BF525" si="211">+AG552</f>
        <v>0</v>
      </c>
      <c r="BG525" s="135">
        <f t="shared" ref="BG525" si="212">+AH552</f>
        <v>0</v>
      </c>
      <c r="BH525" s="135">
        <f t="shared" ref="BH525" si="213">+AI552</f>
        <v>0</v>
      </c>
      <c r="BI525" s="135">
        <f t="shared" ref="BI525" si="214">+AJ552</f>
        <v>0</v>
      </c>
      <c r="BJ525" s="135">
        <f>+Y555</f>
        <v>0</v>
      </c>
      <c r="BK525" s="135">
        <f t="shared" ref="BK525" si="215">+Z555</f>
        <v>0</v>
      </c>
      <c r="BL525" s="135">
        <f>+AA555</f>
        <v>0</v>
      </c>
      <c r="BM525" s="135">
        <f>+AC555</f>
        <v>0</v>
      </c>
      <c r="BN525" s="135">
        <f t="shared" ref="BN525" si="216">+AD555</f>
        <v>0</v>
      </c>
      <c r="BO525" s="135">
        <f t="shared" ref="BO525" si="217">+AE555</f>
        <v>0</v>
      </c>
      <c r="BP525" s="135">
        <f>+AG555</f>
        <v>0</v>
      </c>
      <c r="BQ525" s="135">
        <f>+AH555</f>
        <v>0</v>
      </c>
      <c r="BR525" s="135">
        <f>+AI555</f>
        <v>0</v>
      </c>
      <c r="BS525" s="153" t="str">
        <f>+Y556</f>
        <v>Ⅰ</v>
      </c>
      <c r="BT525" s="153" t="str">
        <f>+AC556</f>
        <v>Ⅰ</v>
      </c>
      <c r="BU525" s="153" t="str">
        <f>+AG556</f>
        <v>Ⅰ</v>
      </c>
      <c r="BV525" s="153" t="str">
        <f>+Y557</f>
        <v>Ⅰ</v>
      </c>
      <c r="BW525" s="136" t="str">
        <f>IF(Y552&gt;0,R527,"")</f>
        <v/>
      </c>
      <c r="BX525" s="137" t="str">
        <f>IF(Z552&gt;0,"",IF(AA552&gt;0,R527,""))</f>
        <v/>
      </c>
      <c r="BY525" s="137" t="str">
        <f>IF(Y552+Z552&gt;0,"",IF(AA552&gt;0,R527,""))</f>
        <v/>
      </c>
      <c r="BZ525" s="137" t="str">
        <f>IF(Y552+Z552+AA552&gt;0,"",IF(AB552&gt;0,R527,""))</f>
        <v/>
      </c>
      <c r="CA525" s="138">
        <f t="shared" ref="CA525" si="218">+AC551</f>
        <v>0</v>
      </c>
      <c r="CB525" s="138">
        <f t="shared" ref="CB525" si="219">+AD551</f>
        <v>0</v>
      </c>
      <c r="CC525" s="138">
        <f t="shared" ref="CC525" si="220">+AE551</f>
        <v>0</v>
      </c>
      <c r="CD525" s="138">
        <f t="shared" ref="CD525" si="221">+AF551</f>
        <v>0</v>
      </c>
      <c r="CE525" s="138">
        <f t="shared" ref="CE525" si="222">+AG551</f>
        <v>0</v>
      </c>
      <c r="CF525" s="138">
        <f t="shared" ref="CF525" si="223">+AH551</f>
        <v>0</v>
      </c>
      <c r="CG525" s="138">
        <f t="shared" ref="CG525" si="224">+AI551</f>
        <v>0</v>
      </c>
      <c r="CH525" s="138">
        <f t="shared" ref="CH525" si="225">+AJ551</f>
        <v>0</v>
      </c>
    </row>
    <row r="526" spans="2:86" ht="12" customHeight="1" x14ac:dyDescent="0.15">
      <c r="B526" s="763" t="s">
        <v>221</v>
      </c>
      <c r="C526" s="764"/>
      <c r="D526" s="765"/>
      <c r="E526" s="766"/>
      <c r="F526" s="766"/>
      <c r="G526" s="766"/>
      <c r="H526" s="766"/>
      <c r="I526" s="766"/>
      <c r="J526" s="767"/>
      <c r="K526" s="772" t="s">
        <v>458</v>
      </c>
      <c r="L526" s="773"/>
      <c r="M526" s="773"/>
      <c r="N526" s="773"/>
      <c r="O526" s="773"/>
      <c r="P526" s="773"/>
      <c r="Q526" s="773"/>
      <c r="R526" s="773"/>
      <c r="S526" s="773"/>
      <c r="T526" s="773"/>
      <c r="U526" s="773"/>
      <c r="V526" s="773"/>
      <c r="W526" s="773"/>
      <c r="X526" s="773"/>
      <c r="Y526" s="773"/>
      <c r="Z526" s="773"/>
      <c r="AA526" s="773"/>
      <c r="AB526" s="773"/>
      <c r="AC526" s="773"/>
      <c r="AD526" s="773"/>
      <c r="AE526" s="773"/>
      <c r="AF526" s="773"/>
      <c r="AG526" s="773"/>
      <c r="AH526" s="773"/>
      <c r="AI526" s="773"/>
      <c r="AJ526" s="773"/>
      <c r="AK526" s="773"/>
      <c r="AL526" s="773"/>
      <c r="AM526" s="773"/>
      <c r="AN526" s="773"/>
      <c r="AO526" s="774"/>
      <c r="AP526" s="2"/>
    </row>
    <row r="527" spans="2:86" ht="12" customHeight="1" x14ac:dyDescent="0.15">
      <c r="B527" s="473"/>
      <c r="C527" s="768"/>
      <c r="D527" s="766"/>
      <c r="E527" s="766"/>
      <c r="F527" s="766"/>
      <c r="G527" s="766"/>
      <c r="H527" s="766"/>
      <c r="I527" s="766"/>
      <c r="J527" s="767"/>
      <c r="K527" s="751" t="s">
        <v>220</v>
      </c>
      <c r="L527" s="752"/>
      <c r="M527" s="753"/>
      <c r="N527" s="775">
        <v>10</v>
      </c>
      <c r="O527" s="776"/>
      <c r="P527" s="751" t="s">
        <v>459</v>
      </c>
      <c r="Q527" s="753"/>
      <c r="R527" s="777">
        <v>10.5</v>
      </c>
      <c r="S527" s="778"/>
      <c r="T527" s="779"/>
      <c r="U527" s="780" t="s">
        <v>460</v>
      </c>
      <c r="V527" s="781"/>
      <c r="W527" s="780" t="s">
        <v>461</v>
      </c>
      <c r="X527" s="781"/>
      <c r="Y527" s="753" t="s">
        <v>219</v>
      </c>
      <c r="Z527" s="724"/>
      <c r="AA527" s="724"/>
      <c r="AB527" s="724"/>
      <c r="AC527" s="780" t="s">
        <v>462</v>
      </c>
      <c r="AD527" s="786"/>
      <c r="AE527" s="786"/>
      <c r="AF527" s="786"/>
      <c r="AG527" s="786"/>
      <c r="AH527" s="786"/>
      <c r="AI527" s="786"/>
      <c r="AJ527" s="781"/>
      <c r="AK527" s="780" t="s">
        <v>463</v>
      </c>
      <c r="AL527" s="786"/>
      <c r="AM527" s="786"/>
      <c r="AN527" s="788"/>
      <c r="AO527" s="789"/>
      <c r="AP527" s="2"/>
      <c r="AW527" s="169"/>
    </row>
    <row r="528" spans="2:86" ht="12" customHeight="1" x14ac:dyDescent="0.15">
      <c r="B528" s="473"/>
      <c r="C528" s="768"/>
      <c r="D528" s="766"/>
      <c r="E528" s="766"/>
      <c r="F528" s="766"/>
      <c r="G528" s="766"/>
      <c r="H528" s="766"/>
      <c r="I528" s="766"/>
      <c r="J528" s="767"/>
      <c r="K528" s="724" t="s">
        <v>464</v>
      </c>
      <c r="L528" s="724" t="s">
        <v>200</v>
      </c>
      <c r="M528" s="724"/>
      <c r="N528" s="724" t="s">
        <v>199</v>
      </c>
      <c r="O528" s="724"/>
      <c r="P528" s="724" t="s">
        <v>465</v>
      </c>
      <c r="Q528" s="724"/>
      <c r="R528" s="724" t="s">
        <v>6</v>
      </c>
      <c r="S528" s="724"/>
      <c r="T528" s="724"/>
      <c r="U528" s="782"/>
      <c r="V528" s="783"/>
      <c r="W528" s="782"/>
      <c r="X528" s="783"/>
      <c r="Y528" s="753"/>
      <c r="Z528" s="724"/>
      <c r="AA528" s="724"/>
      <c r="AB528" s="724"/>
      <c r="AC528" s="784"/>
      <c r="AD528" s="787"/>
      <c r="AE528" s="787"/>
      <c r="AF528" s="787"/>
      <c r="AG528" s="787"/>
      <c r="AH528" s="787"/>
      <c r="AI528" s="787"/>
      <c r="AJ528" s="785"/>
      <c r="AK528" s="782"/>
      <c r="AL528" s="790"/>
      <c r="AM528" s="790"/>
      <c r="AN528" s="791"/>
      <c r="AO528" s="792"/>
      <c r="AP528" s="2"/>
    </row>
    <row r="529" spans="2:43" ht="12" customHeight="1" x14ac:dyDescent="0.15">
      <c r="B529" s="473"/>
      <c r="C529" s="768"/>
      <c r="D529" s="766"/>
      <c r="E529" s="766"/>
      <c r="F529" s="766"/>
      <c r="G529" s="766"/>
      <c r="H529" s="766"/>
      <c r="I529" s="766"/>
      <c r="J529" s="767"/>
      <c r="K529" s="724"/>
      <c r="L529" s="724"/>
      <c r="M529" s="724"/>
      <c r="N529" s="724"/>
      <c r="O529" s="724"/>
      <c r="P529" s="724"/>
      <c r="Q529" s="724"/>
      <c r="R529" s="724"/>
      <c r="S529" s="724"/>
      <c r="T529" s="724"/>
      <c r="U529" s="782"/>
      <c r="V529" s="783"/>
      <c r="W529" s="782"/>
      <c r="X529" s="783"/>
      <c r="Y529" s="753" t="s">
        <v>466</v>
      </c>
      <c r="Z529" s="724"/>
      <c r="AA529" s="724"/>
      <c r="AB529" s="724"/>
      <c r="AC529" s="724" t="s">
        <v>467</v>
      </c>
      <c r="AD529" s="724"/>
      <c r="AE529" s="724"/>
      <c r="AF529" s="724"/>
      <c r="AG529" s="724" t="s">
        <v>468</v>
      </c>
      <c r="AH529" s="724"/>
      <c r="AI529" s="724"/>
      <c r="AJ529" s="724"/>
      <c r="AK529" s="782"/>
      <c r="AL529" s="790"/>
      <c r="AM529" s="790"/>
      <c r="AN529" s="791"/>
      <c r="AO529" s="792"/>
      <c r="AP529" s="2"/>
    </row>
    <row r="530" spans="2:43" ht="12" customHeight="1" x14ac:dyDescent="0.15">
      <c r="B530" s="473"/>
      <c r="C530" s="768"/>
      <c r="D530" s="766"/>
      <c r="E530" s="766"/>
      <c r="F530" s="766"/>
      <c r="G530" s="766"/>
      <c r="H530" s="766"/>
      <c r="I530" s="766"/>
      <c r="J530" s="767"/>
      <c r="K530" s="724"/>
      <c r="L530" s="724"/>
      <c r="M530" s="724"/>
      <c r="N530" s="724"/>
      <c r="O530" s="724"/>
      <c r="P530" s="724"/>
      <c r="Q530" s="724"/>
      <c r="R530" s="724"/>
      <c r="S530" s="724"/>
      <c r="T530" s="724"/>
      <c r="U530" s="784"/>
      <c r="V530" s="785"/>
      <c r="W530" s="784"/>
      <c r="X530" s="785"/>
      <c r="Y530" s="156" t="s">
        <v>32</v>
      </c>
      <c r="Z530" s="154" t="s">
        <v>33</v>
      </c>
      <c r="AA530" s="154" t="s">
        <v>471</v>
      </c>
      <c r="AB530" s="154" t="s">
        <v>472</v>
      </c>
      <c r="AC530" s="154" t="s">
        <v>32</v>
      </c>
      <c r="AD530" s="154" t="s">
        <v>33</v>
      </c>
      <c r="AE530" s="154" t="s">
        <v>471</v>
      </c>
      <c r="AF530" s="154" t="s">
        <v>472</v>
      </c>
      <c r="AG530" s="154" t="s">
        <v>32</v>
      </c>
      <c r="AH530" s="154" t="s">
        <v>33</v>
      </c>
      <c r="AI530" s="154" t="s">
        <v>471</v>
      </c>
      <c r="AJ530" s="154" t="s">
        <v>472</v>
      </c>
      <c r="AK530" s="784"/>
      <c r="AL530" s="787"/>
      <c r="AM530" s="787"/>
      <c r="AN530" s="793"/>
      <c r="AO530" s="794"/>
      <c r="AP530" s="2"/>
    </row>
    <row r="531" spans="2:43" ht="12" customHeight="1" x14ac:dyDescent="0.15">
      <c r="B531" s="473"/>
      <c r="C531" s="768"/>
      <c r="D531" s="766"/>
      <c r="E531" s="766"/>
      <c r="F531" s="766"/>
      <c r="G531" s="766"/>
      <c r="H531" s="766"/>
      <c r="I531" s="766"/>
      <c r="J531" s="767"/>
      <c r="K531" s="234"/>
      <c r="L531" s="743"/>
      <c r="M531" s="744"/>
      <c r="N531" s="743"/>
      <c r="O531" s="744"/>
      <c r="P531" s="743"/>
      <c r="Q531" s="744"/>
      <c r="R531" s="745"/>
      <c r="S531" s="745"/>
      <c r="T531" s="745"/>
      <c r="U531" s="743"/>
      <c r="V531" s="744"/>
      <c r="W531" s="743"/>
      <c r="X531" s="746"/>
      <c r="Y531" s="235"/>
      <c r="Z531" s="235"/>
      <c r="AA531" s="235"/>
      <c r="AB531" s="235"/>
      <c r="AC531" s="236"/>
      <c r="AD531" s="236"/>
      <c r="AE531" s="236"/>
      <c r="AF531" s="236"/>
      <c r="AG531" s="236"/>
      <c r="AH531" s="236"/>
      <c r="AI531" s="236"/>
      <c r="AJ531" s="236"/>
      <c r="AK531" s="747"/>
      <c r="AL531" s="748"/>
      <c r="AM531" s="748"/>
      <c r="AN531" s="749"/>
      <c r="AO531" s="750"/>
      <c r="AP531" s="2"/>
      <c r="AQ531" s="170">
        <f>IF(P531="外力",1,IF(P531="材質劣化",2,IF(P531="漏水",3,4)))</f>
        <v>4</v>
      </c>
    </row>
    <row r="532" spans="2:43" ht="12" customHeight="1" x14ac:dyDescent="0.15">
      <c r="B532" s="473"/>
      <c r="C532" s="768"/>
      <c r="D532" s="766"/>
      <c r="E532" s="766"/>
      <c r="F532" s="766"/>
      <c r="G532" s="766"/>
      <c r="H532" s="766"/>
      <c r="I532" s="766"/>
      <c r="J532" s="767"/>
      <c r="K532" s="234"/>
      <c r="L532" s="743"/>
      <c r="M532" s="744"/>
      <c r="N532" s="743"/>
      <c r="O532" s="744"/>
      <c r="P532" s="743"/>
      <c r="Q532" s="744"/>
      <c r="R532" s="745"/>
      <c r="S532" s="745"/>
      <c r="T532" s="745"/>
      <c r="U532" s="743"/>
      <c r="V532" s="744"/>
      <c r="W532" s="743"/>
      <c r="X532" s="746"/>
      <c r="Y532" s="235"/>
      <c r="Z532" s="235"/>
      <c r="AA532" s="235"/>
      <c r="AB532" s="235"/>
      <c r="AC532" s="236"/>
      <c r="AD532" s="236"/>
      <c r="AE532" s="236"/>
      <c r="AF532" s="236"/>
      <c r="AG532" s="236"/>
      <c r="AH532" s="236"/>
      <c r="AI532" s="236"/>
      <c r="AJ532" s="236"/>
      <c r="AK532" s="747"/>
      <c r="AL532" s="748"/>
      <c r="AM532" s="748"/>
      <c r="AN532" s="749"/>
      <c r="AO532" s="750"/>
      <c r="AP532" s="2"/>
      <c r="AQ532" s="170">
        <f t="shared" ref="AQ532:AQ550" si="226">IF(P532="外力",1,IF(P532="材質劣化",2,IF(P532="漏水",3,4)))</f>
        <v>4</v>
      </c>
    </row>
    <row r="533" spans="2:43" ht="12" customHeight="1" x14ac:dyDescent="0.15">
      <c r="B533" s="473"/>
      <c r="C533" s="768"/>
      <c r="D533" s="766"/>
      <c r="E533" s="766"/>
      <c r="F533" s="766"/>
      <c r="G533" s="766"/>
      <c r="H533" s="766"/>
      <c r="I533" s="766"/>
      <c r="J533" s="767"/>
      <c r="K533" s="234"/>
      <c r="L533" s="743"/>
      <c r="M533" s="744"/>
      <c r="N533" s="743"/>
      <c r="O533" s="744"/>
      <c r="P533" s="743"/>
      <c r="Q533" s="744"/>
      <c r="R533" s="745"/>
      <c r="S533" s="745"/>
      <c r="T533" s="745"/>
      <c r="U533" s="743"/>
      <c r="V533" s="744"/>
      <c r="W533" s="743"/>
      <c r="X533" s="746"/>
      <c r="Y533" s="235"/>
      <c r="Z533" s="235"/>
      <c r="AA533" s="235"/>
      <c r="AB533" s="235"/>
      <c r="AC533" s="236"/>
      <c r="AD533" s="236"/>
      <c r="AE533" s="236"/>
      <c r="AF533" s="236"/>
      <c r="AG533" s="236"/>
      <c r="AH533" s="236"/>
      <c r="AI533" s="236"/>
      <c r="AJ533" s="236"/>
      <c r="AK533" s="747"/>
      <c r="AL533" s="748"/>
      <c r="AM533" s="748"/>
      <c r="AN533" s="749"/>
      <c r="AO533" s="750"/>
      <c r="AP533" s="2"/>
      <c r="AQ533" s="170">
        <f t="shared" si="226"/>
        <v>4</v>
      </c>
    </row>
    <row r="534" spans="2:43" ht="12" customHeight="1" x14ac:dyDescent="0.15">
      <c r="B534" s="473"/>
      <c r="C534" s="768"/>
      <c r="D534" s="766"/>
      <c r="E534" s="766"/>
      <c r="F534" s="766"/>
      <c r="G534" s="766"/>
      <c r="H534" s="766"/>
      <c r="I534" s="766"/>
      <c r="J534" s="767"/>
      <c r="K534" s="234"/>
      <c r="L534" s="743"/>
      <c r="M534" s="744"/>
      <c r="N534" s="743"/>
      <c r="O534" s="744"/>
      <c r="P534" s="743"/>
      <c r="Q534" s="744"/>
      <c r="R534" s="745"/>
      <c r="S534" s="745"/>
      <c r="T534" s="745"/>
      <c r="U534" s="743"/>
      <c r="V534" s="744"/>
      <c r="W534" s="743"/>
      <c r="X534" s="746"/>
      <c r="Y534" s="235"/>
      <c r="Z534" s="235"/>
      <c r="AA534" s="235"/>
      <c r="AB534" s="235"/>
      <c r="AC534" s="236"/>
      <c r="AD534" s="236"/>
      <c r="AE534" s="236"/>
      <c r="AF534" s="236"/>
      <c r="AG534" s="236"/>
      <c r="AH534" s="236"/>
      <c r="AI534" s="236"/>
      <c r="AJ534" s="236"/>
      <c r="AK534" s="747"/>
      <c r="AL534" s="748"/>
      <c r="AM534" s="748"/>
      <c r="AN534" s="749"/>
      <c r="AO534" s="750"/>
      <c r="AP534" s="2"/>
      <c r="AQ534" s="170">
        <f t="shared" si="226"/>
        <v>4</v>
      </c>
    </row>
    <row r="535" spans="2:43" ht="12" customHeight="1" x14ac:dyDescent="0.15">
      <c r="B535" s="473"/>
      <c r="C535" s="768"/>
      <c r="D535" s="766"/>
      <c r="E535" s="766"/>
      <c r="F535" s="766"/>
      <c r="G535" s="766"/>
      <c r="H535" s="766"/>
      <c r="I535" s="766"/>
      <c r="J535" s="767"/>
      <c r="K535" s="234"/>
      <c r="L535" s="743"/>
      <c r="M535" s="744"/>
      <c r="N535" s="743"/>
      <c r="O535" s="744"/>
      <c r="P535" s="743"/>
      <c r="Q535" s="744"/>
      <c r="R535" s="745"/>
      <c r="S535" s="745"/>
      <c r="T535" s="745"/>
      <c r="U535" s="743"/>
      <c r="V535" s="744"/>
      <c r="W535" s="743"/>
      <c r="X535" s="746"/>
      <c r="Y535" s="235"/>
      <c r="Z535" s="235"/>
      <c r="AA535" s="235"/>
      <c r="AB535" s="235"/>
      <c r="AC535" s="236"/>
      <c r="AD535" s="236"/>
      <c r="AE535" s="236"/>
      <c r="AF535" s="236"/>
      <c r="AG535" s="236"/>
      <c r="AH535" s="236"/>
      <c r="AI535" s="236"/>
      <c r="AJ535" s="236"/>
      <c r="AK535" s="747"/>
      <c r="AL535" s="748"/>
      <c r="AM535" s="748"/>
      <c r="AN535" s="749"/>
      <c r="AO535" s="750"/>
      <c r="AP535" s="2"/>
      <c r="AQ535" s="170">
        <f t="shared" si="226"/>
        <v>4</v>
      </c>
    </row>
    <row r="536" spans="2:43" ht="12" customHeight="1" x14ac:dyDescent="0.15">
      <c r="B536" s="473"/>
      <c r="C536" s="768"/>
      <c r="D536" s="766"/>
      <c r="E536" s="766"/>
      <c r="F536" s="766"/>
      <c r="G536" s="766"/>
      <c r="H536" s="766"/>
      <c r="I536" s="766"/>
      <c r="J536" s="767"/>
      <c r="K536" s="234"/>
      <c r="L536" s="743"/>
      <c r="M536" s="744"/>
      <c r="N536" s="743"/>
      <c r="O536" s="744"/>
      <c r="P536" s="743"/>
      <c r="Q536" s="744"/>
      <c r="R536" s="745"/>
      <c r="S536" s="745"/>
      <c r="T536" s="745"/>
      <c r="U536" s="743"/>
      <c r="V536" s="744"/>
      <c r="W536" s="743"/>
      <c r="X536" s="746"/>
      <c r="Y536" s="235"/>
      <c r="Z536" s="235"/>
      <c r="AA536" s="235"/>
      <c r="AB536" s="235"/>
      <c r="AC536" s="236"/>
      <c r="AD536" s="236"/>
      <c r="AE536" s="236"/>
      <c r="AF536" s="236"/>
      <c r="AG536" s="236"/>
      <c r="AH536" s="236"/>
      <c r="AI536" s="236"/>
      <c r="AJ536" s="236"/>
      <c r="AK536" s="747"/>
      <c r="AL536" s="748"/>
      <c r="AM536" s="748"/>
      <c r="AN536" s="749"/>
      <c r="AO536" s="750"/>
      <c r="AP536" s="2"/>
      <c r="AQ536" s="170">
        <f t="shared" si="226"/>
        <v>4</v>
      </c>
    </row>
    <row r="537" spans="2:43" ht="12" customHeight="1" x14ac:dyDescent="0.15">
      <c r="B537" s="473"/>
      <c r="C537" s="768"/>
      <c r="D537" s="766"/>
      <c r="E537" s="766"/>
      <c r="F537" s="766"/>
      <c r="G537" s="766"/>
      <c r="H537" s="766"/>
      <c r="I537" s="766"/>
      <c r="J537" s="767"/>
      <c r="K537" s="234"/>
      <c r="L537" s="743"/>
      <c r="M537" s="744"/>
      <c r="N537" s="743"/>
      <c r="O537" s="744"/>
      <c r="P537" s="743"/>
      <c r="Q537" s="744"/>
      <c r="R537" s="745"/>
      <c r="S537" s="745"/>
      <c r="T537" s="745"/>
      <c r="U537" s="743"/>
      <c r="V537" s="744"/>
      <c r="W537" s="743"/>
      <c r="X537" s="746"/>
      <c r="Y537" s="235"/>
      <c r="Z537" s="235"/>
      <c r="AA537" s="235"/>
      <c r="AB537" s="235"/>
      <c r="AC537" s="236"/>
      <c r="AD537" s="236"/>
      <c r="AE537" s="236"/>
      <c r="AF537" s="236"/>
      <c r="AG537" s="236"/>
      <c r="AH537" s="236"/>
      <c r="AI537" s="236"/>
      <c r="AJ537" s="236"/>
      <c r="AK537" s="747"/>
      <c r="AL537" s="748"/>
      <c r="AM537" s="748"/>
      <c r="AN537" s="749"/>
      <c r="AO537" s="750"/>
      <c r="AP537" s="2"/>
      <c r="AQ537" s="170">
        <f t="shared" si="226"/>
        <v>4</v>
      </c>
    </row>
    <row r="538" spans="2:43" ht="12" customHeight="1" x14ac:dyDescent="0.15">
      <c r="B538" s="473"/>
      <c r="C538" s="768"/>
      <c r="D538" s="766"/>
      <c r="E538" s="766"/>
      <c r="F538" s="766"/>
      <c r="G538" s="766"/>
      <c r="H538" s="766"/>
      <c r="I538" s="766"/>
      <c r="J538" s="767"/>
      <c r="K538" s="234"/>
      <c r="L538" s="743"/>
      <c r="M538" s="744"/>
      <c r="N538" s="743"/>
      <c r="O538" s="744"/>
      <c r="P538" s="743"/>
      <c r="Q538" s="744"/>
      <c r="R538" s="745"/>
      <c r="S538" s="745"/>
      <c r="T538" s="745"/>
      <c r="U538" s="743"/>
      <c r="V538" s="744"/>
      <c r="W538" s="743"/>
      <c r="X538" s="746"/>
      <c r="Y538" s="235"/>
      <c r="Z538" s="235"/>
      <c r="AA538" s="235"/>
      <c r="AB538" s="235"/>
      <c r="AC538" s="236"/>
      <c r="AD538" s="236"/>
      <c r="AE538" s="236"/>
      <c r="AF538" s="236"/>
      <c r="AG538" s="236"/>
      <c r="AH538" s="236"/>
      <c r="AI538" s="236"/>
      <c r="AJ538" s="236"/>
      <c r="AK538" s="747"/>
      <c r="AL538" s="748"/>
      <c r="AM538" s="748"/>
      <c r="AN538" s="749"/>
      <c r="AO538" s="750"/>
      <c r="AP538" s="2"/>
      <c r="AQ538" s="170">
        <f t="shared" si="226"/>
        <v>4</v>
      </c>
    </row>
    <row r="539" spans="2:43" ht="12" customHeight="1" x14ac:dyDescent="0.15">
      <c r="B539" s="473"/>
      <c r="C539" s="768"/>
      <c r="D539" s="766"/>
      <c r="E539" s="766"/>
      <c r="F539" s="766"/>
      <c r="G539" s="766"/>
      <c r="H539" s="766"/>
      <c r="I539" s="766"/>
      <c r="J539" s="767"/>
      <c r="K539" s="234"/>
      <c r="L539" s="743"/>
      <c r="M539" s="744"/>
      <c r="N539" s="743"/>
      <c r="O539" s="744"/>
      <c r="P539" s="743"/>
      <c r="Q539" s="744"/>
      <c r="R539" s="745"/>
      <c r="S539" s="745"/>
      <c r="T539" s="745"/>
      <c r="U539" s="743"/>
      <c r="V539" s="744"/>
      <c r="W539" s="743"/>
      <c r="X539" s="746"/>
      <c r="Y539" s="235"/>
      <c r="Z539" s="235"/>
      <c r="AA539" s="235"/>
      <c r="AB539" s="235"/>
      <c r="AC539" s="236"/>
      <c r="AD539" s="236"/>
      <c r="AE539" s="236"/>
      <c r="AF539" s="236"/>
      <c r="AG539" s="236"/>
      <c r="AH539" s="236"/>
      <c r="AI539" s="236"/>
      <c r="AJ539" s="236"/>
      <c r="AK539" s="747"/>
      <c r="AL539" s="748"/>
      <c r="AM539" s="748"/>
      <c r="AN539" s="749"/>
      <c r="AO539" s="750"/>
      <c r="AP539" s="2"/>
      <c r="AQ539" s="170">
        <f t="shared" si="226"/>
        <v>4</v>
      </c>
    </row>
    <row r="540" spans="2:43" ht="12" customHeight="1" x14ac:dyDescent="0.15">
      <c r="B540" s="473"/>
      <c r="C540" s="768"/>
      <c r="D540" s="766"/>
      <c r="E540" s="766"/>
      <c r="F540" s="766"/>
      <c r="G540" s="766"/>
      <c r="H540" s="766"/>
      <c r="I540" s="766"/>
      <c r="J540" s="767"/>
      <c r="K540" s="234"/>
      <c r="L540" s="743"/>
      <c r="M540" s="744"/>
      <c r="N540" s="743"/>
      <c r="O540" s="744"/>
      <c r="P540" s="743"/>
      <c r="Q540" s="744"/>
      <c r="R540" s="745"/>
      <c r="S540" s="745"/>
      <c r="T540" s="745"/>
      <c r="U540" s="743"/>
      <c r="V540" s="744"/>
      <c r="W540" s="743"/>
      <c r="X540" s="746"/>
      <c r="Y540" s="235"/>
      <c r="Z540" s="235"/>
      <c r="AA540" s="235"/>
      <c r="AB540" s="235"/>
      <c r="AC540" s="236"/>
      <c r="AD540" s="236"/>
      <c r="AE540" s="236"/>
      <c r="AF540" s="236"/>
      <c r="AG540" s="236"/>
      <c r="AH540" s="236"/>
      <c r="AI540" s="236"/>
      <c r="AJ540" s="236"/>
      <c r="AK540" s="747"/>
      <c r="AL540" s="748"/>
      <c r="AM540" s="748"/>
      <c r="AN540" s="749"/>
      <c r="AO540" s="750"/>
      <c r="AP540" s="2"/>
      <c r="AQ540" s="170">
        <f t="shared" si="226"/>
        <v>4</v>
      </c>
    </row>
    <row r="541" spans="2:43" ht="12" customHeight="1" x14ac:dyDescent="0.15">
      <c r="B541" s="473"/>
      <c r="C541" s="768"/>
      <c r="D541" s="766"/>
      <c r="E541" s="766"/>
      <c r="F541" s="766"/>
      <c r="G541" s="766"/>
      <c r="H541" s="766"/>
      <c r="I541" s="766"/>
      <c r="J541" s="767"/>
      <c r="K541" s="234"/>
      <c r="L541" s="743"/>
      <c r="M541" s="744"/>
      <c r="N541" s="743"/>
      <c r="O541" s="744"/>
      <c r="P541" s="743"/>
      <c r="Q541" s="744"/>
      <c r="R541" s="745"/>
      <c r="S541" s="745"/>
      <c r="T541" s="745"/>
      <c r="U541" s="743"/>
      <c r="V541" s="744"/>
      <c r="W541" s="743"/>
      <c r="X541" s="746"/>
      <c r="Y541" s="235"/>
      <c r="Z541" s="235"/>
      <c r="AA541" s="235"/>
      <c r="AB541" s="235"/>
      <c r="AC541" s="236"/>
      <c r="AD541" s="236"/>
      <c r="AE541" s="236"/>
      <c r="AF541" s="236"/>
      <c r="AG541" s="236"/>
      <c r="AH541" s="236"/>
      <c r="AI541" s="236"/>
      <c r="AJ541" s="236"/>
      <c r="AK541" s="747"/>
      <c r="AL541" s="748"/>
      <c r="AM541" s="748"/>
      <c r="AN541" s="749"/>
      <c r="AO541" s="750"/>
      <c r="AP541" s="2"/>
      <c r="AQ541" s="170">
        <f t="shared" si="226"/>
        <v>4</v>
      </c>
    </row>
    <row r="542" spans="2:43" ht="12" customHeight="1" x14ac:dyDescent="0.15">
      <c r="B542" s="473"/>
      <c r="C542" s="768"/>
      <c r="D542" s="766"/>
      <c r="E542" s="766"/>
      <c r="F542" s="766"/>
      <c r="G542" s="766"/>
      <c r="H542" s="766"/>
      <c r="I542" s="766"/>
      <c r="J542" s="767"/>
      <c r="K542" s="234"/>
      <c r="L542" s="743"/>
      <c r="M542" s="744"/>
      <c r="N542" s="743"/>
      <c r="O542" s="744"/>
      <c r="P542" s="743"/>
      <c r="Q542" s="744"/>
      <c r="R542" s="745"/>
      <c r="S542" s="745"/>
      <c r="T542" s="745"/>
      <c r="U542" s="743"/>
      <c r="V542" s="744"/>
      <c r="W542" s="743"/>
      <c r="X542" s="746"/>
      <c r="Y542" s="235"/>
      <c r="Z542" s="235"/>
      <c r="AA542" s="235"/>
      <c r="AB542" s="235"/>
      <c r="AC542" s="236"/>
      <c r="AD542" s="236"/>
      <c r="AE542" s="236"/>
      <c r="AF542" s="236"/>
      <c r="AG542" s="236"/>
      <c r="AH542" s="236"/>
      <c r="AI542" s="236"/>
      <c r="AJ542" s="236"/>
      <c r="AK542" s="747"/>
      <c r="AL542" s="748"/>
      <c r="AM542" s="748"/>
      <c r="AN542" s="749"/>
      <c r="AO542" s="750"/>
      <c r="AP542" s="2"/>
      <c r="AQ542" s="170">
        <f t="shared" si="226"/>
        <v>4</v>
      </c>
    </row>
    <row r="543" spans="2:43" ht="12" customHeight="1" x14ac:dyDescent="0.15">
      <c r="B543" s="473"/>
      <c r="C543" s="768"/>
      <c r="D543" s="766"/>
      <c r="E543" s="766"/>
      <c r="F543" s="766"/>
      <c r="G543" s="766"/>
      <c r="H543" s="766"/>
      <c r="I543" s="766"/>
      <c r="J543" s="767"/>
      <c r="K543" s="234"/>
      <c r="L543" s="743"/>
      <c r="M543" s="744"/>
      <c r="N543" s="743"/>
      <c r="O543" s="744"/>
      <c r="P543" s="743"/>
      <c r="Q543" s="744"/>
      <c r="R543" s="745"/>
      <c r="S543" s="745"/>
      <c r="T543" s="745"/>
      <c r="U543" s="743"/>
      <c r="V543" s="744"/>
      <c r="W543" s="743"/>
      <c r="X543" s="746"/>
      <c r="Y543" s="235"/>
      <c r="Z543" s="235"/>
      <c r="AA543" s="235"/>
      <c r="AB543" s="235"/>
      <c r="AC543" s="236"/>
      <c r="AD543" s="236"/>
      <c r="AE543" s="236"/>
      <c r="AF543" s="236"/>
      <c r="AG543" s="236"/>
      <c r="AH543" s="236"/>
      <c r="AI543" s="236"/>
      <c r="AJ543" s="236"/>
      <c r="AK543" s="747"/>
      <c r="AL543" s="748"/>
      <c r="AM543" s="748"/>
      <c r="AN543" s="749"/>
      <c r="AO543" s="750"/>
      <c r="AP543" s="2"/>
      <c r="AQ543" s="170">
        <f t="shared" si="226"/>
        <v>4</v>
      </c>
    </row>
    <row r="544" spans="2:43" ht="12" customHeight="1" x14ac:dyDescent="0.15">
      <c r="B544" s="473"/>
      <c r="C544" s="768"/>
      <c r="D544" s="766"/>
      <c r="E544" s="766"/>
      <c r="F544" s="766"/>
      <c r="G544" s="766"/>
      <c r="H544" s="766"/>
      <c r="I544" s="766"/>
      <c r="J544" s="767"/>
      <c r="K544" s="234"/>
      <c r="L544" s="743"/>
      <c r="M544" s="744"/>
      <c r="N544" s="743"/>
      <c r="O544" s="744"/>
      <c r="P544" s="743"/>
      <c r="Q544" s="744"/>
      <c r="R544" s="745"/>
      <c r="S544" s="745"/>
      <c r="T544" s="745"/>
      <c r="U544" s="743"/>
      <c r="V544" s="744"/>
      <c r="W544" s="743"/>
      <c r="X544" s="746"/>
      <c r="Y544" s="235"/>
      <c r="Z544" s="235"/>
      <c r="AA544" s="235"/>
      <c r="AB544" s="235"/>
      <c r="AC544" s="236"/>
      <c r="AD544" s="236"/>
      <c r="AE544" s="236"/>
      <c r="AF544" s="236"/>
      <c r="AG544" s="236"/>
      <c r="AH544" s="236"/>
      <c r="AI544" s="236"/>
      <c r="AJ544" s="236"/>
      <c r="AK544" s="747"/>
      <c r="AL544" s="748"/>
      <c r="AM544" s="748"/>
      <c r="AN544" s="749"/>
      <c r="AO544" s="750"/>
      <c r="AP544" s="2"/>
      <c r="AQ544" s="170">
        <f t="shared" si="226"/>
        <v>4</v>
      </c>
    </row>
    <row r="545" spans="2:46" ht="12" customHeight="1" x14ac:dyDescent="0.15">
      <c r="B545" s="473"/>
      <c r="C545" s="768"/>
      <c r="D545" s="766"/>
      <c r="E545" s="766"/>
      <c r="F545" s="766"/>
      <c r="G545" s="766"/>
      <c r="H545" s="766"/>
      <c r="I545" s="766"/>
      <c r="J545" s="767"/>
      <c r="K545" s="234"/>
      <c r="L545" s="743"/>
      <c r="M545" s="744"/>
      <c r="N545" s="743"/>
      <c r="O545" s="744"/>
      <c r="P545" s="743"/>
      <c r="Q545" s="744"/>
      <c r="R545" s="745"/>
      <c r="S545" s="745"/>
      <c r="T545" s="745"/>
      <c r="U545" s="743"/>
      <c r="V545" s="744"/>
      <c r="W545" s="743"/>
      <c r="X545" s="746"/>
      <c r="Y545" s="235"/>
      <c r="Z545" s="235"/>
      <c r="AA545" s="235"/>
      <c r="AB545" s="235"/>
      <c r="AC545" s="236"/>
      <c r="AD545" s="236"/>
      <c r="AE545" s="236"/>
      <c r="AF545" s="236"/>
      <c r="AG545" s="236"/>
      <c r="AH545" s="236"/>
      <c r="AI545" s="236"/>
      <c r="AJ545" s="236"/>
      <c r="AK545" s="747"/>
      <c r="AL545" s="748"/>
      <c r="AM545" s="748"/>
      <c r="AN545" s="749"/>
      <c r="AO545" s="750"/>
      <c r="AP545" s="2"/>
      <c r="AQ545" s="170">
        <f t="shared" si="226"/>
        <v>4</v>
      </c>
    </row>
    <row r="546" spans="2:46" ht="12" customHeight="1" x14ac:dyDescent="0.15">
      <c r="B546" s="473"/>
      <c r="C546" s="768"/>
      <c r="D546" s="766"/>
      <c r="E546" s="766"/>
      <c r="F546" s="766"/>
      <c r="G546" s="766"/>
      <c r="H546" s="766"/>
      <c r="I546" s="766"/>
      <c r="J546" s="767"/>
      <c r="K546" s="234"/>
      <c r="L546" s="743"/>
      <c r="M546" s="744"/>
      <c r="N546" s="743"/>
      <c r="O546" s="744"/>
      <c r="P546" s="743"/>
      <c r="Q546" s="744"/>
      <c r="R546" s="745"/>
      <c r="S546" s="745"/>
      <c r="T546" s="745"/>
      <c r="U546" s="743"/>
      <c r="V546" s="744"/>
      <c r="W546" s="743"/>
      <c r="X546" s="746"/>
      <c r="Y546" s="235"/>
      <c r="Z546" s="235"/>
      <c r="AA546" s="235"/>
      <c r="AB546" s="235"/>
      <c r="AC546" s="236"/>
      <c r="AD546" s="236"/>
      <c r="AE546" s="236"/>
      <c r="AF546" s="236"/>
      <c r="AG546" s="236"/>
      <c r="AH546" s="236"/>
      <c r="AI546" s="236"/>
      <c r="AJ546" s="236"/>
      <c r="AK546" s="747"/>
      <c r="AL546" s="748"/>
      <c r="AM546" s="748"/>
      <c r="AN546" s="749"/>
      <c r="AO546" s="750"/>
      <c r="AP546" s="2"/>
      <c r="AQ546" s="170">
        <f t="shared" si="226"/>
        <v>4</v>
      </c>
    </row>
    <row r="547" spans="2:46" ht="12" customHeight="1" x14ac:dyDescent="0.15">
      <c r="B547" s="473"/>
      <c r="C547" s="768"/>
      <c r="D547" s="766"/>
      <c r="E547" s="766"/>
      <c r="F547" s="766"/>
      <c r="G547" s="766"/>
      <c r="H547" s="766"/>
      <c r="I547" s="766"/>
      <c r="J547" s="767"/>
      <c r="K547" s="234"/>
      <c r="L547" s="743"/>
      <c r="M547" s="744"/>
      <c r="N547" s="743"/>
      <c r="O547" s="744"/>
      <c r="P547" s="743"/>
      <c r="Q547" s="744"/>
      <c r="R547" s="745"/>
      <c r="S547" s="745"/>
      <c r="T547" s="745"/>
      <c r="U547" s="743"/>
      <c r="V547" s="744"/>
      <c r="W547" s="743"/>
      <c r="X547" s="746"/>
      <c r="Y547" s="235"/>
      <c r="Z547" s="235"/>
      <c r="AA547" s="235"/>
      <c r="AB547" s="235"/>
      <c r="AC547" s="236"/>
      <c r="AD547" s="236"/>
      <c r="AE547" s="236"/>
      <c r="AF547" s="236"/>
      <c r="AG547" s="236"/>
      <c r="AH547" s="236"/>
      <c r="AI547" s="236"/>
      <c r="AJ547" s="236"/>
      <c r="AK547" s="747"/>
      <c r="AL547" s="748"/>
      <c r="AM547" s="748"/>
      <c r="AN547" s="749"/>
      <c r="AO547" s="750"/>
      <c r="AP547" s="2"/>
      <c r="AQ547" s="170">
        <f t="shared" si="226"/>
        <v>4</v>
      </c>
    </row>
    <row r="548" spans="2:46" ht="12" customHeight="1" x14ac:dyDescent="0.15">
      <c r="B548" s="473"/>
      <c r="C548" s="768"/>
      <c r="D548" s="766"/>
      <c r="E548" s="766"/>
      <c r="F548" s="766"/>
      <c r="G548" s="766"/>
      <c r="H548" s="766"/>
      <c r="I548" s="766"/>
      <c r="J548" s="767"/>
      <c r="K548" s="234"/>
      <c r="L548" s="743"/>
      <c r="M548" s="744"/>
      <c r="N548" s="743"/>
      <c r="O548" s="744"/>
      <c r="P548" s="743"/>
      <c r="Q548" s="744"/>
      <c r="R548" s="745"/>
      <c r="S548" s="745"/>
      <c r="T548" s="745"/>
      <c r="U548" s="743"/>
      <c r="V548" s="744"/>
      <c r="W548" s="743"/>
      <c r="X548" s="746"/>
      <c r="Y548" s="235"/>
      <c r="Z548" s="235"/>
      <c r="AA548" s="235"/>
      <c r="AB548" s="235"/>
      <c r="AC548" s="236"/>
      <c r="AD548" s="236"/>
      <c r="AE548" s="236"/>
      <c r="AF548" s="236"/>
      <c r="AG548" s="236"/>
      <c r="AH548" s="236"/>
      <c r="AI548" s="236"/>
      <c r="AJ548" s="236"/>
      <c r="AK548" s="747"/>
      <c r="AL548" s="748"/>
      <c r="AM548" s="748"/>
      <c r="AN548" s="749"/>
      <c r="AO548" s="750"/>
      <c r="AP548" s="2"/>
      <c r="AQ548" s="170">
        <f t="shared" si="226"/>
        <v>4</v>
      </c>
    </row>
    <row r="549" spans="2:46" ht="12" customHeight="1" x14ac:dyDescent="0.15">
      <c r="B549" s="473"/>
      <c r="C549" s="768"/>
      <c r="D549" s="766"/>
      <c r="E549" s="766"/>
      <c r="F549" s="766"/>
      <c r="G549" s="766"/>
      <c r="H549" s="766"/>
      <c r="I549" s="766"/>
      <c r="J549" s="767"/>
      <c r="K549" s="234"/>
      <c r="L549" s="743"/>
      <c r="M549" s="744"/>
      <c r="N549" s="743"/>
      <c r="O549" s="744"/>
      <c r="P549" s="743"/>
      <c r="Q549" s="744"/>
      <c r="R549" s="745"/>
      <c r="S549" s="745"/>
      <c r="T549" s="745"/>
      <c r="U549" s="743"/>
      <c r="V549" s="744"/>
      <c r="W549" s="743"/>
      <c r="X549" s="746"/>
      <c r="Y549" s="235"/>
      <c r="Z549" s="235"/>
      <c r="AA549" s="235"/>
      <c r="AB549" s="235"/>
      <c r="AC549" s="236"/>
      <c r="AD549" s="236"/>
      <c r="AE549" s="236"/>
      <c r="AF549" s="236"/>
      <c r="AG549" s="236"/>
      <c r="AH549" s="236"/>
      <c r="AI549" s="236"/>
      <c r="AJ549" s="236"/>
      <c r="AK549" s="747"/>
      <c r="AL549" s="748"/>
      <c r="AM549" s="748"/>
      <c r="AN549" s="749"/>
      <c r="AO549" s="750"/>
      <c r="AP549" s="2"/>
      <c r="AQ549" s="170">
        <f t="shared" si="226"/>
        <v>4</v>
      </c>
    </row>
    <row r="550" spans="2:46" ht="12" customHeight="1" x14ac:dyDescent="0.15">
      <c r="B550" s="473"/>
      <c r="C550" s="768"/>
      <c r="D550" s="766"/>
      <c r="E550" s="766"/>
      <c r="F550" s="766"/>
      <c r="G550" s="766"/>
      <c r="H550" s="766"/>
      <c r="I550" s="766"/>
      <c r="J550" s="767"/>
      <c r="K550" s="234"/>
      <c r="L550" s="743"/>
      <c r="M550" s="744"/>
      <c r="N550" s="743"/>
      <c r="O550" s="744"/>
      <c r="P550" s="743"/>
      <c r="Q550" s="744"/>
      <c r="R550" s="745"/>
      <c r="S550" s="745"/>
      <c r="T550" s="745"/>
      <c r="U550" s="743"/>
      <c r="V550" s="744"/>
      <c r="W550" s="743"/>
      <c r="X550" s="746"/>
      <c r="Y550" s="235"/>
      <c r="Z550" s="235"/>
      <c r="AA550" s="235"/>
      <c r="AB550" s="235"/>
      <c r="AC550" s="236"/>
      <c r="AD550" s="236"/>
      <c r="AE550" s="236"/>
      <c r="AF550" s="236"/>
      <c r="AG550" s="236"/>
      <c r="AH550" s="236"/>
      <c r="AI550" s="236"/>
      <c r="AJ550" s="236"/>
      <c r="AK550" s="747"/>
      <c r="AL550" s="748"/>
      <c r="AM550" s="748"/>
      <c r="AN550" s="749"/>
      <c r="AO550" s="750"/>
      <c r="AP550" s="2"/>
      <c r="AQ550" s="170">
        <f t="shared" si="226"/>
        <v>4</v>
      </c>
    </row>
    <row r="551" spans="2:46" ht="12" customHeight="1" x14ac:dyDescent="0.15">
      <c r="B551" s="473"/>
      <c r="C551" s="768"/>
      <c r="D551" s="766"/>
      <c r="E551" s="766"/>
      <c r="F551" s="766"/>
      <c r="G551" s="766"/>
      <c r="H551" s="766"/>
      <c r="I551" s="766"/>
      <c r="J551" s="767"/>
      <c r="K551" s="724" t="s">
        <v>218</v>
      </c>
      <c r="L551" s="724" t="s">
        <v>217</v>
      </c>
      <c r="M551" s="724"/>
      <c r="N551" s="724"/>
      <c r="O551" s="724"/>
      <c r="P551" s="724"/>
      <c r="Q551" s="724"/>
      <c r="R551" s="724"/>
      <c r="S551" s="724"/>
      <c r="T551" s="724"/>
      <c r="U551" s="724"/>
      <c r="V551" s="724"/>
      <c r="W551" s="724"/>
      <c r="X551" s="724"/>
      <c r="Y551" s="751" t="s">
        <v>473</v>
      </c>
      <c r="Z551" s="752"/>
      <c r="AA551" s="752"/>
      <c r="AB551" s="753"/>
      <c r="AC551" s="180">
        <f t="shared" ref="AC551:AJ551" si="227">SUM(AC531:AC550)</f>
        <v>0</v>
      </c>
      <c r="AD551" s="180">
        <f t="shared" si="227"/>
        <v>0</v>
      </c>
      <c r="AE551" s="180">
        <f t="shared" si="227"/>
        <v>0</v>
      </c>
      <c r="AF551" s="180">
        <f t="shared" si="227"/>
        <v>0</v>
      </c>
      <c r="AG551" s="180">
        <f t="shared" si="227"/>
        <v>0</v>
      </c>
      <c r="AH551" s="180">
        <f t="shared" si="227"/>
        <v>0</v>
      </c>
      <c r="AI551" s="180">
        <f t="shared" si="227"/>
        <v>0</v>
      </c>
      <c r="AJ551" s="180">
        <f t="shared" si="227"/>
        <v>0</v>
      </c>
      <c r="AK551" s="751" t="s">
        <v>216</v>
      </c>
      <c r="AL551" s="752"/>
      <c r="AM551" s="752"/>
      <c r="AN551" s="597"/>
      <c r="AO551" s="598"/>
      <c r="AP551" s="2"/>
    </row>
    <row r="552" spans="2:46" ht="12" customHeight="1" x14ac:dyDescent="0.15">
      <c r="B552" s="473"/>
      <c r="C552" s="768"/>
      <c r="D552" s="766"/>
      <c r="E552" s="766"/>
      <c r="F552" s="766"/>
      <c r="G552" s="766"/>
      <c r="H552" s="766"/>
      <c r="I552" s="766"/>
      <c r="J552" s="767"/>
      <c r="K552" s="724"/>
      <c r="L552" s="724" t="s">
        <v>474</v>
      </c>
      <c r="M552" s="724"/>
      <c r="N552" s="724"/>
      <c r="O552" s="724" t="s">
        <v>215</v>
      </c>
      <c r="P552" s="724"/>
      <c r="Q552" s="724"/>
      <c r="R552" s="724"/>
      <c r="S552" s="724"/>
      <c r="T552" s="724"/>
      <c r="U552" s="724"/>
      <c r="V552" s="724"/>
      <c r="W552" s="724"/>
      <c r="X552" s="724"/>
      <c r="Y552" s="179">
        <f>COUNTIF(Y531:Y550,"〇")</f>
        <v>0</v>
      </c>
      <c r="Z552" s="179">
        <f>COUNTIF(Z531:Z550,"〇")</f>
        <v>0</v>
      </c>
      <c r="AA552" s="179">
        <f>COUNTIF(AA531:AA550,"〇")</f>
        <v>0</v>
      </c>
      <c r="AB552" s="179">
        <f>COUNTIF(AB531:AB550,"〇")</f>
        <v>0</v>
      </c>
      <c r="AC552" s="179">
        <f t="shared" ref="AC552:AJ552" si="228">COUNT(AC531:AC550)</f>
        <v>0</v>
      </c>
      <c r="AD552" s="179">
        <f t="shared" si="228"/>
        <v>0</v>
      </c>
      <c r="AE552" s="179">
        <f t="shared" si="228"/>
        <v>0</v>
      </c>
      <c r="AF552" s="179">
        <f t="shared" si="228"/>
        <v>0</v>
      </c>
      <c r="AG552" s="179">
        <f t="shared" si="228"/>
        <v>0</v>
      </c>
      <c r="AH552" s="179">
        <f t="shared" si="228"/>
        <v>0</v>
      </c>
      <c r="AI552" s="179">
        <f t="shared" si="228"/>
        <v>0</v>
      </c>
      <c r="AJ552" s="179">
        <f t="shared" si="228"/>
        <v>0</v>
      </c>
      <c r="AK552" s="754"/>
      <c r="AL552" s="755"/>
      <c r="AM552" s="755"/>
      <c r="AN552" s="755"/>
      <c r="AO552" s="756"/>
      <c r="AP552" s="2"/>
    </row>
    <row r="553" spans="2:46" ht="12" customHeight="1" x14ac:dyDescent="0.15">
      <c r="B553" s="473"/>
      <c r="C553" s="768"/>
      <c r="D553" s="766"/>
      <c r="E553" s="766"/>
      <c r="F553" s="766"/>
      <c r="G553" s="766"/>
      <c r="H553" s="766"/>
      <c r="I553" s="766"/>
      <c r="J553" s="767"/>
      <c r="K553" s="724"/>
      <c r="L553" s="724"/>
      <c r="M553" s="724"/>
      <c r="N553" s="724"/>
      <c r="O553" s="724" t="s">
        <v>475</v>
      </c>
      <c r="P553" s="724"/>
      <c r="Q553" s="724"/>
      <c r="R553" s="724"/>
      <c r="S553" s="724"/>
      <c r="T553" s="724"/>
      <c r="U553" s="724"/>
      <c r="V553" s="724"/>
      <c r="W553" s="724"/>
      <c r="X553" s="724"/>
      <c r="Y553" s="737" t="str">
        <f>IF(Y552&gt;0,"Ⅳ",IF(Z552&gt;0,"Ⅲ",IF(AA552&gt;0,"Ⅱa",IF(AB552&gt;0,"Ⅱb","Ⅰ"))))</f>
        <v>Ⅰ</v>
      </c>
      <c r="Z553" s="741"/>
      <c r="AA553" s="741"/>
      <c r="AB553" s="738"/>
      <c r="AC553" s="737" t="str">
        <f>IF(AC552&gt;0,"Ⅳ",IF(AD552&gt;0,"Ⅲ",IF(AE552&gt;0,"Ⅱa",IF(AF552&gt;0,"Ⅱb","Ⅰ"))))</f>
        <v>Ⅰ</v>
      </c>
      <c r="AD553" s="741"/>
      <c r="AE553" s="741"/>
      <c r="AF553" s="738"/>
      <c r="AG553" s="737" t="str">
        <f>IF(AG552&gt;0,"Ⅳ",IF(AH552&gt;0,"Ⅲ",IF(AI552&gt;0,"Ⅱa",IF(AJ552&gt;0,"Ⅱb","Ⅰ"))))</f>
        <v>Ⅰ</v>
      </c>
      <c r="AH553" s="741"/>
      <c r="AI553" s="741"/>
      <c r="AJ553" s="738"/>
      <c r="AK553" s="757"/>
      <c r="AL553" s="758"/>
      <c r="AM553" s="758"/>
      <c r="AN553" s="758"/>
      <c r="AO553" s="759"/>
      <c r="AP553" s="2"/>
      <c r="AQ553" s="52" t="s">
        <v>314</v>
      </c>
      <c r="AR553" s="52" t="s">
        <v>315</v>
      </c>
      <c r="AS553" s="455" t="s">
        <v>318</v>
      </c>
      <c r="AT553" s="600"/>
    </row>
    <row r="554" spans="2:46" ht="12" customHeight="1" x14ac:dyDescent="0.15">
      <c r="B554" s="473"/>
      <c r="C554" s="768"/>
      <c r="D554" s="766"/>
      <c r="E554" s="766"/>
      <c r="F554" s="766"/>
      <c r="G554" s="766"/>
      <c r="H554" s="766"/>
      <c r="I554" s="766"/>
      <c r="J554" s="767"/>
      <c r="K554" s="724"/>
      <c r="L554" s="724" t="s">
        <v>476</v>
      </c>
      <c r="M554" s="724"/>
      <c r="N554" s="724"/>
      <c r="O554" s="724" t="s">
        <v>214</v>
      </c>
      <c r="P554" s="724"/>
      <c r="Q554" s="724"/>
      <c r="R554" s="724"/>
      <c r="S554" s="724"/>
      <c r="T554" s="724"/>
      <c r="U554" s="724"/>
      <c r="V554" s="724"/>
      <c r="W554" s="724"/>
      <c r="X554" s="724"/>
      <c r="Y554" s="80" t="s">
        <v>32</v>
      </c>
      <c r="Z554" s="80" t="s">
        <v>33</v>
      </c>
      <c r="AA554" s="734" t="s">
        <v>34</v>
      </c>
      <c r="AB554" s="734"/>
      <c r="AC554" s="80" t="s">
        <v>32</v>
      </c>
      <c r="AD554" s="80" t="s">
        <v>33</v>
      </c>
      <c r="AE554" s="734" t="s">
        <v>34</v>
      </c>
      <c r="AF554" s="734"/>
      <c r="AG554" s="80" t="s">
        <v>32</v>
      </c>
      <c r="AH554" s="80" t="s">
        <v>33</v>
      </c>
      <c r="AI554" s="734" t="s">
        <v>34</v>
      </c>
      <c r="AJ554" s="734"/>
      <c r="AK554" s="757"/>
      <c r="AL554" s="758"/>
      <c r="AM554" s="758"/>
      <c r="AN554" s="758"/>
      <c r="AO554" s="759"/>
      <c r="AP554" s="2"/>
      <c r="AQ554" s="735">
        <f>+Y552+Z552</f>
        <v>0</v>
      </c>
      <c r="AR554" s="736"/>
      <c r="AS554" s="735">
        <f>+AA552+AB552</f>
        <v>0</v>
      </c>
      <c r="AT554" s="736"/>
    </row>
    <row r="555" spans="2:46" ht="12" customHeight="1" x14ac:dyDescent="0.15">
      <c r="B555" s="473"/>
      <c r="C555" s="768"/>
      <c r="D555" s="766"/>
      <c r="E555" s="766"/>
      <c r="F555" s="766"/>
      <c r="G555" s="766"/>
      <c r="H555" s="766"/>
      <c r="I555" s="766"/>
      <c r="J555" s="767"/>
      <c r="K555" s="724"/>
      <c r="L555" s="724"/>
      <c r="M555" s="724"/>
      <c r="N555" s="724"/>
      <c r="O555" s="724" t="s">
        <v>480</v>
      </c>
      <c r="P555" s="724"/>
      <c r="Q555" s="724"/>
      <c r="R555" s="724"/>
      <c r="S555" s="724"/>
      <c r="T555" s="724"/>
      <c r="U555" s="724"/>
      <c r="V555" s="724"/>
      <c r="W555" s="724"/>
      <c r="X555" s="724"/>
      <c r="Y555" s="179">
        <f>Y552</f>
        <v>0</v>
      </c>
      <c r="Z555" s="179">
        <f>Z552</f>
        <v>0</v>
      </c>
      <c r="AA555" s="737">
        <f>AA552+AB552</f>
        <v>0</v>
      </c>
      <c r="AB555" s="738"/>
      <c r="AC555" s="179">
        <f>+AC552</f>
        <v>0</v>
      </c>
      <c r="AD555" s="179">
        <f>AD552</f>
        <v>0</v>
      </c>
      <c r="AE555" s="737">
        <f>AE552+AF552</f>
        <v>0</v>
      </c>
      <c r="AF555" s="738"/>
      <c r="AG555" s="179">
        <f>AG552</f>
        <v>0</v>
      </c>
      <c r="AH555" s="179">
        <f>AH552</f>
        <v>0</v>
      </c>
      <c r="AI555" s="737">
        <f>AI552+AJ552</f>
        <v>0</v>
      </c>
      <c r="AJ555" s="738"/>
      <c r="AK555" s="757"/>
      <c r="AL555" s="758"/>
      <c r="AM555" s="758"/>
      <c r="AN555" s="758"/>
      <c r="AO555" s="759"/>
      <c r="AP555" s="2"/>
      <c r="AQ555" s="135">
        <f>+Y552+AC555+AG555</f>
        <v>0</v>
      </c>
      <c r="AR555" s="135">
        <f>+Z552+AD555+AH555</f>
        <v>0</v>
      </c>
      <c r="AS555" s="739">
        <f>+AS554+AE555+AI555</f>
        <v>0</v>
      </c>
      <c r="AT555" s="740"/>
    </row>
    <row r="556" spans="2:46" ht="12" customHeight="1" x14ac:dyDescent="0.15">
      <c r="B556" s="473"/>
      <c r="C556" s="768"/>
      <c r="D556" s="766"/>
      <c r="E556" s="766"/>
      <c r="F556" s="766"/>
      <c r="G556" s="766"/>
      <c r="H556" s="766"/>
      <c r="I556" s="766"/>
      <c r="J556" s="767"/>
      <c r="K556" s="724"/>
      <c r="L556" s="724"/>
      <c r="M556" s="724"/>
      <c r="N556" s="724"/>
      <c r="O556" s="724" t="s">
        <v>481</v>
      </c>
      <c r="P556" s="724"/>
      <c r="Q556" s="724"/>
      <c r="R556" s="724"/>
      <c r="S556" s="724"/>
      <c r="T556" s="724"/>
      <c r="U556" s="724"/>
      <c r="V556" s="724"/>
      <c r="W556" s="724"/>
      <c r="X556" s="724"/>
      <c r="Y556" s="737" t="str">
        <f>IF(Y555&gt;=1,"Ⅳ",IF(Z555&gt;=1,"Ⅲ",IF(AA555&gt;=1,"Ⅱ","Ⅰ")))</f>
        <v>Ⅰ</v>
      </c>
      <c r="Z556" s="741"/>
      <c r="AA556" s="741"/>
      <c r="AB556" s="738"/>
      <c r="AC556" s="737" t="str">
        <f>IF(AC555&gt;=1,"Ⅳ",IF(AD555&gt;=1,"Ⅲ",IF(AE555&gt;=1,"Ⅱ","Ⅰ")))</f>
        <v>Ⅰ</v>
      </c>
      <c r="AD556" s="741"/>
      <c r="AE556" s="741"/>
      <c r="AF556" s="738"/>
      <c r="AG556" s="737" t="str">
        <f>IF(AG555&gt;=1,"Ⅳ",IF(AH555&gt;=1,"Ⅲ",IF(AI555&gt;=1,"Ⅱ","Ⅰ")))</f>
        <v>Ⅰ</v>
      </c>
      <c r="AH556" s="741"/>
      <c r="AI556" s="741"/>
      <c r="AJ556" s="738"/>
      <c r="AK556" s="757"/>
      <c r="AL556" s="758"/>
      <c r="AM556" s="758"/>
      <c r="AN556" s="758"/>
      <c r="AO556" s="759"/>
      <c r="AP556" s="2"/>
      <c r="AQ556" s="742" t="str">
        <f>IF(AQ555&gt;0,"Ⅳ",IF(AR555&gt;0,"Ⅲ",IF(AS555&gt;0,"Ⅱ","Ⅰ")))</f>
        <v>Ⅰ</v>
      </c>
      <c r="AR556" s="742"/>
      <c r="AS556" s="742"/>
      <c r="AT556" s="742"/>
    </row>
    <row r="557" spans="2:46" ht="12" customHeight="1" x14ac:dyDescent="0.15">
      <c r="B557" s="473"/>
      <c r="C557" s="768"/>
      <c r="D557" s="766"/>
      <c r="E557" s="766"/>
      <c r="F557" s="766"/>
      <c r="G557" s="766"/>
      <c r="H557" s="766"/>
      <c r="I557" s="766"/>
      <c r="J557" s="767"/>
      <c r="K557" s="724"/>
      <c r="L557" s="724"/>
      <c r="M557" s="724"/>
      <c r="N557" s="724"/>
      <c r="O557" s="724" t="s">
        <v>482</v>
      </c>
      <c r="P557" s="724"/>
      <c r="Q557" s="724"/>
      <c r="R557" s="724"/>
      <c r="S557" s="724"/>
      <c r="T557" s="724"/>
      <c r="U557" s="724"/>
      <c r="V557" s="724"/>
      <c r="W557" s="724"/>
      <c r="X557" s="724"/>
      <c r="Y557" s="737" t="str">
        <f>IF(COUNTIF(Y556:AJ556,"Ⅳ")&gt;0,"Ⅳ",IF(COUNTIF(Y556:AJ556,"Ⅲ")&gt;0,"Ⅲ",IF(COUNTIF(Y556:AJ556,"Ⅱ")&gt;0,"Ⅱ","Ⅰ")))</f>
        <v>Ⅰ</v>
      </c>
      <c r="Z557" s="741"/>
      <c r="AA557" s="741"/>
      <c r="AB557" s="741"/>
      <c r="AC557" s="741"/>
      <c r="AD557" s="741"/>
      <c r="AE557" s="741"/>
      <c r="AF557" s="741"/>
      <c r="AG557" s="741"/>
      <c r="AH557" s="741"/>
      <c r="AI557" s="741"/>
      <c r="AJ557" s="738"/>
      <c r="AK557" s="760"/>
      <c r="AL557" s="761"/>
      <c r="AM557" s="761"/>
      <c r="AN557" s="761"/>
      <c r="AO557" s="762"/>
      <c r="AP557" s="2"/>
    </row>
    <row r="558" spans="2:46" ht="14.25" customHeight="1" x14ac:dyDescent="0.15">
      <c r="B558" s="473"/>
      <c r="C558" s="768"/>
      <c r="D558" s="766"/>
      <c r="E558" s="766"/>
      <c r="F558" s="766"/>
      <c r="G558" s="766"/>
      <c r="H558" s="766"/>
      <c r="I558" s="766"/>
      <c r="J558" s="767"/>
      <c r="K558" s="724" t="s">
        <v>170</v>
      </c>
      <c r="L558" s="725"/>
      <c r="M558" s="725"/>
      <c r="N558" s="725"/>
      <c r="O558" s="725"/>
      <c r="P558" s="725"/>
      <c r="Q558" s="725"/>
      <c r="R558" s="725"/>
      <c r="S558" s="725"/>
      <c r="T558" s="725"/>
      <c r="U558" s="725"/>
      <c r="V558" s="725"/>
      <c r="W558" s="725"/>
      <c r="X558" s="725"/>
      <c r="Y558" s="725"/>
      <c r="Z558" s="725"/>
      <c r="AA558" s="725"/>
      <c r="AB558" s="725"/>
      <c r="AC558" s="725"/>
      <c r="AD558" s="725"/>
      <c r="AE558" s="725"/>
      <c r="AF558" s="725"/>
      <c r="AG558" s="725"/>
      <c r="AH558" s="725"/>
      <c r="AI558" s="725"/>
      <c r="AJ558" s="725"/>
      <c r="AK558" s="725"/>
      <c r="AL558" s="725"/>
      <c r="AM558" s="725"/>
      <c r="AN558" s="725"/>
      <c r="AO558" s="725"/>
      <c r="AP558" s="2"/>
    </row>
    <row r="559" spans="2:46" ht="14.25" customHeight="1" x14ac:dyDescent="0.15">
      <c r="B559" s="473"/>
      <c r="C559" s="768"/>
      <c r="D559" s="766"/>
      <c r="E559" s="766"/>
      <c r="F559" s="766"/>
      <c r="G559" s="766"/>
      <c r="H559" s="766"/>
      <c r="I559" s="766"/>
      <c r="J559" s="767"/>
      <c r="K559" s="724"/>
      <c r="L559" s="725"/>
      <c r="M559" s="725"/>
      <c r="N559" s="725"/>
      <c r="O559" s="725"/>
      <c r="P559" s="725"/>
      <c r="Q559" s="725"/>
      <c r="R559" s="725"/>
      <c r="S559" s="725"/>
      <c r="T559" s="725"/>
      <c r="U559" s="725"/>
      <c r="V559" s="725"/>
      <c r="W559" s="725"/>
      <c r="X559" s="725"/>
      <c r="Y559" s="725"/>
      <c r="Z559" s="725"/>
      <c r="AA559" s="725"/>
      <c r="AB559" s="725"/>
      <c r="AC559" s="725"/>
      <c r="AD559" s="725"/>
      <c r="AE559" s="725"/>
      <c r="AF559" s="725"/>
      <c r="AG559" s="725"/>
      <c r="AH559" s="725"/>
      <c r="AI559" s="725"/>
      <c r="AJ559" s="725"/>
      <c r="AK559" s="725"/>
      <c r="AL559" s="725"/>
      <c r="AM559" s="725"/>
      <c r="AN559" s="725"/>
      <c r="AO559" s="725"/>
      <c r="AP559" s="2"/>
    </row>
    <row r="560" spans="2:46" ht="12" customHeight="1" x14ac:dyDescent="0.15">
      <c r="B560" s="473"/>
      <c r="C560" s="768"/>
      <c r="D560" s="766"/>
      <c r="E560" s="766"/>
      <c r="F560" s="766"/>
      <c r="G560" s="766"/>
      <c r="H560" s="766"/>
      <c r="I560" s="766"/>
      <c r="J560" s="767"/>
      <c r="K560" s="726" t="s">
        <v>483</v>
      </c>
      <c r="L560" s="726"/>
      <c r="M560" s="726"/>
      <c r="N560" s="726"/>
      <c r="O560" s="726"/>
      <c r="P560" s="726"/>
      <c r="Q560" s="726"/>
      <c r="R560" s="726"/>
      <c r="S560" s="726"/>
      <c r="T560" s="726"/>
      <c r="U560" s="726"/>
      <c r="V560" s="726"/>
      <c r="W560" s="726"/>
      <c r="X560" s="726"/>
      <c r="Y560" s="726"/>
      <c r="Z560" s="726"/>
      <c r="AA560" s="726"/>
      <c r="AB560" s="726"/>
      <c r="AC560" s="726"/>
      <c r="AD560" s="726"/>
      <c r="AE560" s="726"/>
      <c r="AF560" s="726"/>
      <c r="AG560" s="726"/>
      <c r="AH560" s="726"/>
      <c r="AI560" s="726"/>
      <c r="AJ560" s="726"/>
      <c r="AK560" s="726"/>
      <c r="AL560" s="726"/>
      <c r="AM560" s="726"/>
      <c r="AN560" s="726"/>
      <c r="AO560" s="726"/>
      <c r="AP560" s="2"/>
    </row>
    <row r="561" spans="2:86" ht="12" customHeight="1" x14ac:dyDescent="0.15">
      <c r="B561" s="473"/>
      <c r="C561" s="768"/>
      <c r="D561" s="766"/>
      <c r="E561" s="766"/>
      <c r="F561" s="766"/>
      <c r="G561" s="766"/>
      <c r="H561" s="766"/>
      <c r="I561" s="766"/>
      <c r="J561" s="767"/>
      <c r="K561" s="727" t="s">
        <v>533</v>
      </c>
      <c r="L561" s="727"/>
      <c r="M561" s="727"/>
      <c r="N561" s="727"/>
      <c r="O561" s="727"/>
      <c r="P561" s="727"/>
      <c r="Q561" s="727"/>
      <c r="R561" s="727"/>
      <c r="S561" s="727"/>
      <c r="T561" s="727"/>
      <c r="U561" s="727"/>
      <c r="V561" s="727"/>
      <c r="W561" s="727"/>
      <c r="X561" s="727"/>
      <c r="Y561" s="727"/>
      <c r="Z561" s="727"/>
      <c r="AA561" s="727"/>
      <c r="AB561" s="727"/>
      <c r="AC561" s="727"/>
      <c r="AD561" s="727"/>
      <c r="AE561" s="727"/>
      <c r="AF561" s="727"/>
      <c r="AG561" s="727"/>
      <c r="AH561" s="727"/>
      <c r="AI561" s="727"/>
      <c r="AJ561" s="727"/>
      <c r="AK561" s="727"/>
      <c r="AL561" s="727"/>
      <c r="AM561" s="727"/>
      <c r="AN561" s="727"/>
      <c r="AO561" s="727"/>
      <c r="AP561" s="2"/>
    </row>
    <row r="562" spans="2:86" ht="12" customHeight="1" x14ac:dyDescent="0.15">
      <c r="B562" s="473"/>
      <c r="C562" s="768"/>
      <c r="D562" s="766"/>
      <c r="E562" s="766"/>
      <c r="F562" s="766"/>
      <c r="G562" s="766"/>
      <c r="H562" s="766"/>
      <c r="I562" s="766"/>
      <c r="J562" s="767"/>
      <c r="K562" s="157" t="s">
        <v>484</v>
      </c>
      <c r="L562" s="158"/>
      <c r="M562" s="158"/>
      <c r="N562" s="158"/>
      <c r="O562" s="158"/>
      <c r="P562" s="158"/>
      <c r="Q562" s="158"/>
      <c r="R562" s="158"/>
      <c r="S562" s="158"/>
      <c r="T562" s="158"/>
      <c r="U562" s="158"/>
      <c r="V562" s="158"/>
      <c r="W562" s="158"/>
      <c r="X562" s="158"/>
      <c r="Y562" s="158"/>
      <c r="Z562" s="158"/>
      <c r="AA562" s="158"/>
      <c r="AB562" s="158"/>
      <c r="AC562" s="158"/>
      <c r="AD562" s="158"/>
      <c r="AE562" s="158"/>
      <c r="AF562" s="158"/>
      <c r="AG562" s="158"/>
      <c r="AH562" s="158"/>
      <c r="AI562" s="158"/>
      <c r="AJ562" s="158"/>
      <c r="AK562" s="158"/>
      <c r="AL562" s="158"/>
      <c r="AM562" s="158"/>
      <c r="AN562" s="158"/>
      <c r="AO562" s="159"/>
      <c r="AP562" s="2"/>
    </row>
    <row r="563" spans="2:86" ht="12" customHeight="1" x14ac:dyDescent="0.15">
      <c r="B563" s="473"/>
      <c r="C563" s="768"/>
      <c r="D563" s="766"/>
      <c r="E563" s="766"/>
      <c r="F563" s="766"/>
      <c r="G563" s="766"/>
      <c r="H563" s="766"/>
      <c r="I563" s="766"/>
      <c r="J563" s="767"/>
      <c r="K563" s="157" t="s">
        <v>485</v>
      </c>
      <c r="L563" s="158"/>
      <c r="M563" s="158"/>
      <c r="N563" s="158"/>
      <c r="O563" s="158"/>
      <c r="P563" s="158"/>
      <c r="Q563" s="158"/>
      <c r="R563" s="158"/>
      <c r="S563" s="158"/>
      <c r="T563" s="158"/>
      <c r="U563" s="158"/>
      <c r="V563" s="158"/>
      <c r="W563" s="158"/>
      <c r="X563" s="158"/>
      <c r="Y563" s="158"/>
      <c r="Z563" s="158"/>
      <c r="AA563" s="158"/>
      <c r="AB563" s="158"/>
      <c r="AC563" s="158"/>
      <c r="AD563" s="158"/>
      <c r="AE563" s="158"/>
      <c r="AF563" s="158"/>
      <c r="AG563" s="158"/>
      <c r="AH563" s="158"/>
      <c r="AI563" s="158"/>
      <c r="AJ563" s="158"/>
      <c r="AK563" s="158"/>
      <c r="AL563" s="158"/>
      <c r="AM563" s="158"/>
      <c r="AN563" s="158"/>
      <c r="AO563" s="159"/>
      <c r="AP563" s="2"/>
    </row>
    <row r="564" spans="2:86" ht="12" customHeight="1" x14ac:dyDescent="0.15">
      <c r="B564" s="473"/>
      <c r="C564" s="768"/>
      <c r="D564" s="766"/>
      <c r="E564" s="766"/>
      <c r="F564" s="766"/>
      <c r="G564" s="766"/>
      <c r="H564" s="766"/>
      <c r="I564" s="766"/>
      <c r="J564" s="767"/>
      <c r="K564" s="728" t="s">
        <v>486</v>
      </c>
      <c r="L564" s="729"/>
      <c r="M564" s="729"/>
      <c r="N564" s="729"/>
      <c r="O564" s="729"/>
      <c r="P564" s="729"/>
      <c r="Q564" s="729"/>
      <c r="R564" s="729"/>
      <c r="S564" s="729"/>
      <c r="T564" s="729"/>
      <c r="U564" s="729"/>
      <c r="V564" s="729"/>
      <c r="W564" s="729"/>
      <c r="X564" s="729"/>
      <c r="Y564" s="729"/>
      <c r="Z564" s="729"/>
      <c r="AA564" s="729"/>
      <c r="AB564" s="729"/>
      <c r="AC564" s="729"/>
      <c r="AD564" s="729"/>
      <c r="AE564" s="729"/>
      <c r="AF564" s="729"/>
      <c r="AG564" s="729"/>
      <c r="AH564" s="729"/>
      <c r="AI564" s="729"/>
      <c r="AJ564" s="729"/>
      <c r="AK564" s="729"/>
      <c r="AL564" s="729"/>
      <c r="AM564" s="729"/>
      <c r="AN564" s="729"/>
      <c r="AO564" s="730"/>
      <c r="AP564" s="2"/>
    </row>
    <row r="565" spans="2:86" ht="12" customHeight="1" x14ac:dyDescent="0.15">
      <c r="B565" s="436"/>
      <c r="C565" s="769"/>
      <c r="D565" s="770"/>
      <c r="E565" s="770"/>
      <c r="F565" s="770"/>
      <c r="G565" s="770"/>
      <c r="H565" s="770"/>
      <c r="I565" s="770"/>
      <c r="J565" s="771"/>
      <c r="K565" s="731"/>
      <c r="L565" s="732"/>
      <c r="M565" s="732"/>
      <c r="N565" s="732"/>
      <c r="O565" s="732"/>
      <c r="P565" s="732"/>
      <c r="Q565" s="732"/>
      <c r="R565" s="732"/>
      <c r="S565" s="732"/>
      <c r="T565" s="732"/>
      <c r="U565" s="732"/>
      <c r="V565" s="732"/>
      <c r="W565" s="732"/>
      <c r="X565" s="732"/>
      <c r="Y565" s="732"/>
      <c r="Z565" s="732"/>
      <c r="AA565" s="732"/>
      <c r="AB565" s="732"/>
      <c r="AC565" s="732"/>
      <c r="AD565" s="732"/>
      <c r="AE565" s="732"/>
      <c r="AF565" s="732"/>
      <c r="AG565" s="732"/>
      <c r="AH565" s="732"/>
      <c r="AI565" s="732"/>
      <c r="AJ565" s="732"/>
      <c r="AK565" s="732"/>
      <c r="AL565" s="732"/>
      <c r="AM565" s="732"/>
      <c r="AN565" s="732"/>
      <c r="AO565" s="733"/>
      <c r="AP565" s="2"/>
    </row>
    <row r="566" spans="2:86" s="6" customFormat="1" ht="12" customHeight="1" x14ac:dyDescent="0.15">
      <c r="B566" s="2" t="s">
        <v>537</v>
      </c>
      <c r="AQ566" s="134"/>
      <c r="AR566" s="134"/>
      <c r="AS566" s="134"/>
      <c r="AT566" s="134"/>
      <c r="AU566" s="134"/>
      <c r="AV566" s="134"/>
      <c r="AW566" s="134"/>
      <c r="AX566" s="134"/>
      <c r="AY566" s="134"/>
      <c r="AZ566" s="134"/>
      <c r="BA566" s="134"/>
      <c r="BB566" s="134"/>
      <c r="BC566" s="134"/>
      <c r="BD566" s="134"/>
      <c r="BE566" s="134"/>
      <c r="BF566" s="134"/>
      <c r="BG566" s="134"/>
      <c r="BH566" s="134"/>
      <c r="BI566" s="134"/>
      <c r="BJ566" s="134"/>
      <c r="BK566" s="134"/>
      <c r="BL566" s="134"/>
      <c r="BM566" s="134"/>
      <c r="BN566" s="134"/>
      <c r="BO566" s="134"/>
      <c r="BP566" s="134"/>
      <c r="BQ566" s="134"/>
      <c r="BR566" s="134"/>
      <c r="BS566" s="134"/>
      <c r="BT566" s="134"/>
      <c r="BU566" s="134"/>
      <c r="BV566" s="134"/>
      <c r="BW566" s="134"/>
      <c r="BX566" s="134"/>
      <c r="BY566" s="134"/>
      <c r="BZ566" s="134"/>
      <c r="CA566" s="134"/>
      <c r="CB566" s="134"/>
      <c r="CC566" s="134"/>
      <c r="CD566" s="134"/>
      <c r="CE566" s="134"/>
      <c r="CF566" s="134"/>
      <c r="CG566" s="134"/>
      <c r="CH566" s="134"/>
    </row>
    <row r="567" spans="2:86" ht="12" customHeight="1" x14ac:dyDescent="0.15">
      <c r="B567" s="2" t="s">
        <v>534</v>
      </c>
    </row>
    <row r="568" spans="2:86" ht="12" customHeight="1" x14ac:dyDescent="0.15">
      <c r="B568" s="2" t="s">
        <v>535</v>
      </c>
    </row>
    <row r="569" spans="2:86" ht="12" customHeight="1" x14ac:dyDescent="0.15">
      <c r="B569" s="2" t="s">
        <v>487</v>
      </c>
    </row>
    <row r="570" spans="2:86" ht="12" customHeight="1" x14ac:dyDescent="0.15">
      <c r="B570" s="2" t="s">
        <v>536</v>
      </c>
    </row>
    <row r="571" spans="2:86" ht="12" customHeight="1" x14ac:dyDescent="0.15">
      <c r="B571" s="2" t="s">
        <v>488</v>
      </c>
    </row>
    <row r="572" spans="2:86" ht="12.75" thickBot="1" x14ac:dyDescent="0.2">
      <c r="B572" s="2" t="s">
        <v>549</v>
      </c>
    </row>
    <row r="573" spans="2:86" x14ac:dyDescent="0.15">
      <c r="AU573" s="808" t="s">
        <v>561</v>
      </c>
      <c r="AV573" s="809" t="s">
        <v>301</v>
      </c>
      <c r="AW573" s="811" t="s">
        <v>302</v>
      </c>
      <c r="AX573" s="795" t="s">
        <v>308</v>
      </c>
      <c r="AY573" s="796"/>
      <c r="AZ573" s="796"/>
      <c r="BA573" s="796"/>
      <c r="BB573" s="796"/>
      <c r="BC573" s="796"/>
      <c r="BD573" s="796"/>
      <c r="BE573" s="796"/>
      <c r="BF573" s="796"/>
      <c r="BG573" s="796"/>
      <c r="BH573" s="796"/>
      <c r="BI573" s="796"/>
      <c r="BJ573" s="796"/>
      <c r="BK573" s="796"/>
      <c r="BL573" s="796"/>
      <c r="BM573" s="796"/>
      <c r="BN573" s="796"/>
      <c r="BO573" s="796"/>
      <c r="BP573" s="796"/>
      <c r="BQ573" s="796"/>
      <c r="BR573" s="797"/>
      <c r="BS573" s="466" t="s">
        <v>303</v>
      </c>
      <c r="BT573" s="798"/>
      <c r="BU573" s="798"/>
      <c r="BV573" s="798"/>
      <c r="BW573" s="799" t="s">
        <v>309</v>
      </c>
      <c r="BX573" s="800"/>
      <c r="BY573" s="800"/>
      <c r="BZ573" s="800"/>
      <c r="CA573" s="800"/>
      <c r="CB573" s="800"/>
      <c r="CC573" s="800"/>
      <c r="CD573" s="800"/>
      <c r="CE573" s="800"/>
      <c r="CF573" s="800"/>
      <c r="CG573" s="800"/>
      <c r="CH573" s="801"/>
    </row>
    <row r="574" spans="2:86" ht="8.25" customHeight="1" x14ac:dyDescent="0.15">
      <c r="AU574" s="808"/>
      <c r="AV574" s="810"/>
      <c r="AW574" s="812"/>
      <c r="AX574" s="802" t="s">
        <v>310</v>
      </c>
      <c r="AY574" s="280"/>
      <c r="AZ574" s="280"/>
      <c r="BA574" s="280"/>
      <c r="BB574" s="280"/>
      <c r="BC574" s="280"/>
      <c r="BD574" s="280"/>
      <c r="BE574" s="280"/>
      <c r="BF574" s="280"/>
      <c r="BG574" s="280"/>
      <c r="BH574" s="280"/>
      <c r="BI574" s="280"/>
      <c r="BJ574" s="280" t="s">
        <v>311</v>
      </c>
      <c r="BK574" s="280"/>
      <c r="BL574" s="280"/>
      <c r="BM574" s="280"/>
      <c r="BN574" s="280"/>
      <c r="BO574" s="280"/>
      <c r="BP574" s="280"/>
      <c r="BQ574" s="280"/>
      <c r="BR574" s="803"/>
      <c r="BS574" s="798"/>
      <c r="BT574" s="798"/>
      <c r="BU574" s="798"/>
      <c r="BV574" s="798"/>
      <c r="BW574" s="804" t="s">
        <v>305</v>
      </c>
      <c r="BX574" s="455"/>
      <c r="BY574" s="455"/>
      <c r="BZ574" s="455"/>
      <c r="CA574" s="280" t="s">
        <v>312</v>
      </c>
      <c r="CB574" s="280"/>
      <c r="CC574" s="280"/>
      <c r="CD574" s="280"/>
      <c r="CE574" s="280"/>
      <c r="CF574" s="280"/>
      <c r="CG574" s="280"/>
      <c r="CH574" s="803"/>
    </row>
    <row r="575" spans="2:86" ht="24.95" customHeight="1" x14ac:dyDescent="0.15">
      <c r="B575" s="567" t="s">
        <v>456</v>
      </c>
      <c r="C575" s="805"/>
      <c r="D575" s="805"/>
      <c r="E575" s="806"/>
      <c r="F575" s="806"/>
      <c r="G575" s="806"/>
      <c r="H575" s="806"/>
      <c r="I575" s="806"/>
      <c r="J575" s="806"/>
      <c r="K575" s="805"/>
      <c r="L575" s="805"/>
      <c r="M575" s="805"/>
      <c r="N575" s="805"/>
      <c r="O575" s="805"/>
      <c r="P575" s="805"/>
      <c r="Q575" s="805"/>
      <c r="R575" s="805"/>
      <c r="S575" s="805"/>
      <c r="T575" s="805"/>
      <c r="U575" s="805"/>
      <c r="V575" s="805"/>
      <c r="W575" s="805"/>
      <c r="X575" s="805"/>
      <c r="Y575" s="805"/>
      <c r="Z575" s="805"/>
      <c r="AA575" s="805"/>
      <c r="AB575" s="805"/>
      <c r="AC575" s="805"/>
      <c r="AD575" s="805"/>
      <c r="AE575" s="805"/>
      <c r="AF575" s="805"/>
      <c r="AG575" s="805"/>
      <c r="AH575" s="805"/>
      <c r="AI575" s="805"/>
      <c r="AJ575" s="805"/>
      <c r="AK575" s="805"/>
      <c r="AL575" s="805"/>
      <c r="AM575" s="805"/>
      <c r="AN575" s="805"/>
      <c r="AO575" s="805"/>
      <c r="AU575" s="808"/>
      <c r="AV575" s="810"/>
      <c r="AW575" s="812"/>
      <c r="AX575" s="802" t="s">
        <v>26</v>
      </c>
      <c r="AY575" s="280"/>
      <c r="AZ575" s="280"/>
      <c r="BA575" s="280"/>
      <c r="BB575" s="280" t="s">
        <v>22</v>
      </c>
      <c r="BC575" s="280"/>
      <c r="BD575" s="280"/>
      <c r="BE575" s="280"/>
      <c r="BF575" s="280" t="s">
        <v>24</v>
      </c>
      <c r="BG575" s="280"/>
      <c r="BH575" s="280"/>
      <c r="BI575" s="280"/>
      <c r="BJ575" s="455" t="s">
        <v>26</v>
      </c>
      <c r="BK575" s="455"/>
      <c r="BL575" s="455"/>
      <c r="BM575" s="455" t="s">
        <v>22</v>
      </c>
      <c r="BN575" s="455"/>
      <c r="BO575" s="455"/>
      <c r="BP575" s="455" t="s">
        <v>24</v>
      </c>
      <c r="BQ575" s="455"/>
      <c r="BR575" s="807"/>
      <c r="BS575" s="466" t="s">
        <v>26</v>
      </c>
      <c r="BT575" s="466" t="s">
        <v>22</v>
      </c>
      <c r="BU575" s="466" t="s">
        <v>24</v>
      </c>
      <c r="BV575" s="466" t="s">
        <v>306</v>
      </c>
      <c r="BW575" s="802" t="s">
        <v>313</v>
      </c>
      <c r="BX575" s="280"/>
      <c r="BY575" s="280"/>
      <c r="BZ575" s="280"/>
      <c r="CA575" s="280" t="s">
        <v>22</v>
      </c>
      <c r="CB575" s="280"/>
      <c r="CC575" s="280"/>
      <c r="CD575" s="280"/>
      <c r="CE575" s="280" t="s">
        <v>24</v>
      </c>
      <c r="CF575" s="280"/>
      <c r="CG575" s="280"/>
      <c r="CH575" s="803"/>
    </row>
    <row r="576" spans="2:86" ht="18" customHeight="1" x14ac:dyDescent="0.15">
      <c r="B576" s="423" t="s">
        <v>27</v>
      </c>
      <c r="C576" s="423"/>
      <c r="D576" s="719"/>
      <c r="E576" s="277" t="s">
        <v>616</v>
      </c>
      <c r="F576" s="278"/>
      <c r="G576" s="278"/>
      <c r="H576" s="278"/>
      <c r="I576" s="278"/>
      <c r="J576" s="279"/>
      <c r="K576" s="298" t="s">
        <v>28</v>
      </c>
      <c r="L576" s="455"/>
      <c r="M576" s="455"/>
      <c r="N576" s="456" t="s">
        <v>620</v>
      </c>
      <c r="O576" s="456"/>
      <c r="P576" s="456"/>
      <c r="Q576" s="456"/>
      <c r="R576" s="456"/>
      <c r="S576" s="456"/>
      <c r="T576" s="280" t="s">
        <v>260</v>
      </c>
      <c r="U576" s="280"/>
      <c r="V576" s="280"/>
      <c r="W576" s="280"/>
      <c r="X576" s="280"/>
      <c r="Y576" s="271" t="s">
        <v>624</v>
      </c>
      <c r="Z576" s="271"/>
      <c r="AA576" s="271"/>
      <c r="AB576" s="271"/>
      <c r="AC576" s="271"/>
      <c r="AD576" s="271"/>
      <c r="AE576" s="271"/>
      <c r="AF576" s="271"/>
      <c r="AG576" s="253" t="s">
        <v>222</v>
      </c>
      <c r="AH576" s="254"/>
      <c r="AI576" s="254"/>
      <c r="AJ576" s="255"/>
      <c r="AK576" s="711">
        <v>44650</v>
      </c>
      <c r="AL576" s="813"/>
      <c r="AM576" s="813"/>
      <c r="AN576" s="813"/>
      <c r="AO576" s="814"/>
      <c r="AQ576" s="153"/>
      <c r="AU576" s="808"/>
      <c r="AV576" s="810"/>
      <c r="AW576" s="812"/>
      <c r="AX576" s="128" t="s">
        <v>314</v>
      </c>
      <c r="AY576" s="129" t="s">
        <v>315</v>
      </c>
      <c r="AZ576" s="129" t="s">
        <v>316</v>
      </c>
      <c r="BA576" s="130" t="s">
        <v>317</v>
      </c>
      <c r="BB576" s="131" t="s">
        <v>314</v>
      </c>
      <c r="BC576" s="129" t="s">
        <v>315</v>
      </c>
      <c r="BD576" s="129" t="s">
        <v>316</v>
      </c>
      <c r="BE576" s="130" t="s">
        <v>317</v>
      </c>
      <c r="BF576" s="131" t="s">
        <v>314</v>
      </c>
      <c r="BG576" s="129" t="s">
        <v>315</v>
      </c>
      <c r="BH576" s="129" t="s">
        <v>316</v>
      </c>
      <c r="BI576" s="130" t="s">
        <v>317</v>
      </c>
      <c r="BJ576" s="131" t="s">
        <v>314</v>
      </c>
      <c r="BK576" s="129" t="s">
        <v>315</v>
      </c>
      <c r="BL576" s="130" t="s">
        <v>318</v>
      </c>
      <c r="BM576" s="131" t="s">
        <v>314</v>
      </c>
      <c r="BN576" s="129" t="s">
        <v>315</v>
      </c>
      <c r="BO576" s="130" t="s">
        <v>318</v>
      </c>
      <c r="BP576" s="131" t="s">
        <v>314</v>
      </c>
      <c r="BQ576" s="129" t="s">
        <v>315</v>
      </c>
      <c r="BR576" s="132" t="s">
        <v>318</v>
      </c>
      <c r="BS576" s="798"/>
      <c r="BT576" s="798"/>
      <c r="BU576" s="798"/>
      <c r="BV576" s="798"/>
      <c r="BW576" s="128" t="s">
        <v>314</v>
      </c>
      <c r="BX576" s="129" t="s">
        <v>315</v>
      </c>
      <c r="BY576" s="129" t="s">
        <v>316</v>
      </c>
      <c r="BZ576" s="130" t="s">
        <v>317</v>
      </c>
      <c r="CA576" s="131" t="s">
        <v>314</v>
      </c>
      <c r="CB576" s="129" t="s">
        <v>315</v>
      </c>
      <c r="CC576" s="129" t="s">
        <v>316</v>
      </c>
      <c r="CD576" s="130" t="s">
        <v>317</v>
      </c>
      <c r="CE576" s="131" t="s">
        <v>314</v>
      </c>
      <c r="CF576" s="129" t="s">
        <v>315</v>
      </c>
      <c r="CG576" s="129" t="s">
        <v>316</v>
      </c>
      <c r="CH576" s="132" t="s">
        <v>317</v>
      </c>
    </row>
    <row r="577" spans="2:86" ht="18" customHeight="1" x14ac:dyDescent="0.15">
      <c r="B577" s="431" t="s">
        <v>0</v>
      </c>
      <c r="C577" s="431"/>
      <c r="D577" s="717"/>
      <c r="E577" s="281" t="s">
        <v>618</v>
      </c>
      <c r="F577" s="282"/>
      <c r="G577" s="282"/>
      <c r="H577" s="282"/>
      <c r="I577" s="282"/>
      <c r="J577" s="284"/>
      <c r="K577" s="573" t="s">
        <v>1</v>
      </c>
      <c r="L577" s="466"/>
      <c r="M577" s="466"/>
      <c r="N577" s="456" t="s">
        <v>622</v>
      </c>
      <c r="O577" s="456"/>
      <c r="P577" s="456"/>
      <c r="Q577" s="456"/>
      <c r="R577" s="456"/>
      <c r="S577" s="456"/>
      <c r="T577" s="280" t="s">
        <v>261</v>
      </c>
      <c r="U577" s="280"/>
      <c r="V577" s="280"/>
      <c r="W577" s="280"/>
      <c r="X577" s="280"/>
      <c r="Y577" s="271" t="s">
        <v>629</v>
      </c>
      <c r="Z577" s="271"/>
      <c r="AA577" s="271"/>
      <c r="AB577" s="271"/>
      <c r="AC577" s="271"/>
      <c r="AD577" s="271"/>
      <c r="AE577" s="271"/>
      <c r="AF577" s="271"/>
      <c r="AG577" s="698"/>
      <c r="AH577" s="710"/>
      <c r="AI577" s="710"/>
      <c r="AJ577" s="699"/>
      <c r="AK577" s="815"/>
      <c r="AL577" s="816"/>
      <c r="AM577" s="816"/>
      <c r="AN577" s="816"/>
      <c r="AO577" s="817"/>
      <c r="AQ577" s="153" t="s">
        <v>560</v>
      </c>
      <c r="AU577" s="808"/>
      <c r="AV577" s="192">
        <f>N579</f>
        <v>11</v>
      </c>
      <c r="AW577" s="181">
        <f>R579</f>
        <v>10.5</v>
      </c>
      <c r="AX577" s="135">
        <f>+Y604</f>
        <v>0</v>
      </c>
      <c r="AY577" s="135">
        <f>+Z604</f>
        <v>0</v>
      </c>
      <c r="AZ577" s="135">
        <f>+AA604</f>
        <v>0</v>
      </c>
      <c r="BA577" s="135">
        <f t="shared" ref="BA577" si="229">+AB604</f>
        <v>0</v>
      </c>
      <c r="BB577" s="135">
        <f>+AC604</f>
        <v>0</v>
      </c>
      <c r="BC577" s="135">
        <f t="shared" ref="BC577" si="230">+AD604</f>
        <v>0</v>
      </c>
      <c r="BD577" s="135">
        <f t="shared" ref="BD577" si="231">+AE604</f>
        <v>0</v>
      </c>
      <c r="BE577" s="135">
        <f t="shared" ref="BE577" si="232">+AF604</f>
        <v>0</v>
      </c>
      <c r="BF577" s="135">
        <f t="shared" ref="BF577" si="233">+AG604</f>
        <v>0</v>
      </c>
      <c r="BG577" s="135">
        <f t="shared" ref="BG577" si="234">+AH604</f>
        <v>0</v>
      </c>
      <c r="BH577" s="135">
        <f t="shared" ref="BH577" si="235">+AI604</f>
        <v>0</v>
      </c>
      <c r="BI577" s="135">
        <f t="shared" ref="BI577" si="236">+AJ604</f>
        <v>0</v>
      </c>
      <c r="BJ577" s="135">
        <f>+Y607</f>
        <v>0</v>
      </c>
      <c r="BK577" s="135">
        <f t="shared" ref="BK577" si="237">+Z607</f>
        <v>0</v>
      </c>
      <c r="BL577" s="135">
        <f>+AA607</f>
        <v>0</v>
      </c>
      <c r="BM577" s="135">
        <f>+AC607</f>
        <v>0</v>
      </c>
      <c r="BN577" s="135">
        <f t="shared" ref="BN577" si="238">+AD607</f>
        <v>0</v>
      </c>
      <c r="BO577" s="135">
        <f t="shared" ref="BO577" si="239">+AE607</f>
        <v>0</v>
      </c>
      <c r="BP577" s="135">
        <f>+AG607</f>
        <v>0</v>
      </c>
      <c r="BQ577" s="135">
        <f>+AH607</f>
        <v>0</v>
      </c>
      <c r="BR577" s="135">
        <f>+AI607</f>
        <v>0</v>
      </c>
      <c r="BS577" s="153" t="str">
        <f>+Y608</f>
        <v>Ⅰ</v>
      </c>
      <c r="BT577" s="153" t="str">
        <f>+AC608</f>
        <v>Ⅰ</v>
      </c>
      <c r="BU577" s="153" t="str">
        <f>+AG608</f>
        <v>Ⅰ</v>
      </c>
      <c r="BV577" s="153" t="str">
        <f>+Y609</f>
        <v>Ⅰ</v>
      </c>
      <c r="BW577" s="136" t="str">
        <f>IF(Y604&gt;0,R579,"")</f>
        <v/>
      </c>
      <c r="BX577" s="137" t="str">
        <f>IF(Z604&gt;0,"",IF(AA604&gt;0,R579,""))</f>
        <v/>
      </c>
      <c r="BY577" s="137" t="str">
        <f>IF(Y604+Z604&gt;0,"",IF(AA604&gt;0,R579,""))</f>
        <v/>
      </c>
      <c r="BZ577" s="137" t="str">
        <f>IF(Y604+Z604+AA604&gt;0,"",IF(AB604&gt;0,R579,""))</f>
        <v/>
      </c>
      <c r="CA577" s="138">
        <f t="shared" ref="CA577" si="240">+AC603</f>
        <v>0</v>
      </c>
      <c r="CB577" s="138">
        <f t="shared" ref="CB577" si="241">+AD603</f>
        <v>0</v>
      </c>
      <c r="CC577" s="138">
        <f t="shared" ref="CC577" si="242">+AE603</f>
        <v>0</v>
      </c>
      <c r="CD577" s="138">
        <f t="shared" ref="CD577" si="243">+AF603</f>
        <v>0</v>
      </c>
      <c r="CE577" s="138">
        <f t="shared" ref="CE577" si="244">+AG603</f>
        <v>0</v>
      </c>
      <c r="CF577" s="138">
        <f t="shared" ref="CF577" si="245">+AH603</f>
        <v>0</v>
      </c>
      <c r="CG577" s="138">
        <f t="shared" ref="CG577" si="246">+AI603</f>
        <v>0</v>
      </c>
      <c r="CH577" s="138">
        <f t="shared" ref="CH577" si="247">+AJ603</f>
        <v>0</v>
      </c>
    </row>
    <row r="578" spans="2:86" ht="12" customHeight="1" x14ac:dyDescent="0.15">
      <c r="B578" s="763" t="s">
        <v>221</v>
      </c>
      <c r="C578" s="764"/>
      <c r="D578" s="765"/>
      <c r="E578" s="766"/>
      <c r="F578" s="766"/>
      <c r="G578" s="766"/>
      <c r="H578" s="766"/>
      <c r="I578" s="766"/>
      <c r="J578" s="767"/>
      <c r="K578" s="772" t="s">
        <v>458</v>
      </c>
      <c r="L578" s="773"/>
      <c r="M578" s="773"/>
      <c r="N578" s="773"/>
      <c r="O578" s="773"/>
      <c r="P578" s="773"/>
      <c r="Q578" s="773"/>
      <c r="R578" s="773"/>
      <c r="S578" s="773"/>
      <c r="T578" s="773"/>
      <c r="U578" s="773"/>
      <c r="V578" s="773"/>
      <c r="W578" s="773"/>
      <c r="X578" s="773"/>
      <c r="Y578" s="773"/>
      <c r="Z578" s="773"/>
      <c r="AA578" s="773"/>
      <c r="AB578" s="773"/>
      <c r="AC578" s="773"/>
      <c r="AD578" s="773"/>
      <c r="AE578" s="773"/>
      <c r="AF578" s="773"/>
      <c r="AG578" s="773"/>
      <c r="AH578" s="773"/>
      <c r="AI578" s="773"/>
      <c r="AJ578" s="773"/>
      <c r="AK578" s="773"/>
      <c r="AL578" s="773"/>
      <c r="AM578" s="773"/>
      <c r="AN578" s="773"/>
      <c r="AO578" s="774"/>
      <c r="AP578" s="2"/>
    </row>
    <row r="579" spans="2:86" ht="12" customHeight="1" x14ac:dyDescent="0.15">
      <c r="B579" s="473"/>
      <c r="C579" s="768"/>
      <c r="D579" s="766"/>
      <c r="E579" s="766"/>
      <c r="F579" s="766"/>
      <c r="G579" s="766"/>
      <c r="H579" s="766"/>
      <c r="I579" s="766"/>
      <c r="J579" s="767"/>
      <c r="K579" s="751" t="s">
        <v>220</v>
      </c>
      <c r="L579" s="752"/>
      <c r="M579" s="753"/>
      <c r="N579" s="775">
        <v>11</v>
      </c>
      <c r="O579" s="776"/>
      <c r="P579" s="751" t="s">
        <v>459</v>
      </c>
      <c r="Q579" s="753"/>
      <c r="R579" s="777">
        <v>10.5</v>
      </c>
      <c r="S579" s="778"/>
      <c r="T579" s="779"/>
      <c r="U579" s="780" t="s">
        <v>460</v>
      </c>
      <c r="V579" s="781"/>
      <c r="W579" s="780" t="s">
        <v>461</v>
      </c>
      <c r="X579" s="781"/>
      <c r="Y579" s="753" t="s">
        <v>219</v>
      </c>
      <c r="Z579" s="724"/>
      <c r="AA579" s="724"/>
      <c r="AB579" s="724"/>
      <c r="AC579" s="780" t="s">
        <v>462</v>
      </c>
      <c r="AD579" s="786"/>
      <c r="AE579" s="786"/>
      <c r="AF579" s="786"/>
      <c r="AG579" s="786"/>
      <c r="AH579" s="786"/>
      <c r="AI579" s="786"/>
      <c r="AJ579" s="781"/>
      <c r="AK579" s="780" t="s">
        <v>463</v>
      </c>
      <c r="AL579" s="786"/>
      <c r="AM579" s="786"/>
      <c r="AN579" s="788"/>
      <c r="AO579" s="789"/>
      <c r="AP579" s="2"/>
      <c r="AW579" s="169"/>
    </row>
    <row r="580" spans="2:86" ht="12" customHeight="1" x14ac:dyDescent="0.15">
      <c r="B580" s="473"/>
      <c r="C580" s="768"/>
      <c r="D580" s="766"/>
      <c r="E580" s="766"/>
      <c r="F580" s="766"/>
      <c r="G580" s="766"/>
      <c r="H580" s="766"/>
      <c r="I580" s="766"/>
      <c r="J580" s="767"/>
      <c r="K580" s="724" t="s">
        <v>464</v>
      </c>
      <c r="L580" s="724" t="s">
        <v>200</v>
      </c>
      <c r="M580" s="724"/>
      <c r="N580" s="724" t="s">
        <v>199</v>
      </c>
      <c r="O580" s="724"/>
      <c r="P580" s="724" t="s">
        <v>465</v>
      </c>
      <c r="Q580" s="724"/>
      <c r="R580" s="724" t="s">
        <v>6</v>
      </c>
      <c r="S580" s="724"/>
      <c r="T580" s="724"/>
      <c r="U580" s="782"/>
      <c r="V580" s="783"/>
      <c r="W580" s="782"/>
      <c r="X580" s="783"/>
      <c r="Y580" s="753"/>
      <c r="Z580" s="724"/>
      <c r="AA580" s="724"/>
      <c r="AB580" s="724"/>
      <c r="AC580" s="784"/>
      <c r="AD580" s="787"/>
      <c r="AE580" s="787"/>
      <c r="AF580" s="787"/>
      <c r="AG580" s="787"/>
      <c r="AH580" s="787"/>
      <c r="AI580" s="787"/>
      <c r="AJ580" s="785"/>
      <c r="AK580" s="782"/>
      <c r="AL580" s="790"/>
      <c r="AM580" s="790"/>
      <c r="AN580" s="791"/>
      <c r="AO580" s="792"/>
      <c r="AP580" s="2"/>
    </row>
    <row r="581" spans="2:86" ht="12" customHeight="1" x14ac:dyDescent="0.15">
      <c r="B581" s="473"/>
      <c r="C581" s="768"/>
      <c r="D581" s="766"/>
      <c r="E581" s="766"/>
      <c r="F581" s="766"/>
      <c r="G581" s="766"/>
      <c r="H581" s="766"/>
      <c r="I581" s="766"/>
      <c r="J581" s="767"/>
      <c r="K581" s="724"/>
      <c r="L581" s="724"/>
      <c r="M581" s="724"/>
      <c r="N581" s="724"/>
      <c r="O581" s="724"/>
      <c r="P581" s="724"/>
      <c r="Q581" s="724"/>
      <c r="R581" s="724"/>
      <c r="S581" s="724"/>
      <c r="T581" s="724"/>
      <c r="U581" s="782"/>
      <c r="V581" s="783"/>
      <c r="W581" s="782"/>
      <c r="X581" s="783"/>
      <c r="Y581" s="753" t="s">
        <v>466</v>
      </c>
      <c r="Z581" s="724"/>
      <c r="AA581" s="724"/>
      <c r="AB581" s="724"/>
      <c r="AC581" s="724" t="s">
        <v>467</v>
      </c>
      <c r="AD581" s="724"/>
      <c r="AE581" s="724"/>
      <c r="AF581" s="724"/>
      <c r="AG581" s="724" t="s">
        <v>468</v>
      </c>
      <c r="AH581" s="724"/>
      <c r="AI581" s="724"/>
      <c r="AJ581" s="724"/>
      <c r="AK581" s="782"/>
      <c r="AL581" s="790"/>
      <c r="AM581" s="790"/>
      <c r="AN581" s="791"/>
      <c r="AO581" s="792"/>
      <c r="AP581" s="2"/>
    </row>
    <row r="582" spans="2:86" ht="12" customHeight="1" x14ac:dyDescent="0.15">
      <c r="B582" s="473"/>
      <c r="C582" s="768"/>
      <c r="D582" s="766"/>
      <c r="E582" s="766"/>
      <c r="F582" s="766"/>
      <c r="G582" s="766"/>
      <c r="H582" s="766"/>
      <c r="I582" s="766"/>
      <c r="J582" s="767"/>
      <c r="K582" s="724"/>
      <c r="L582" s="724"/>
      <c r="M582" s="724"/>
      <c r="N582" s="724"/>
      <c r="O582" s="724"/>
      <c r="P582" s="724"/>
      <c r="Q582" s="724"/>
      <c r="R582" s="724"/>
      <c r="S582" s="724"/>
      <c r="T582" s="724"/>
      <c r="U582" s="784"/>
      <c r="V582" s="785"/>
      <c r="W582" s="784"/>
      <c r="X582" s="785"/>
      <c r="Y582" s="156" t="s">
        <v>32</v>
      </c>
      <c r="Z582" s="154" t="s">
        <v>33</v>
      </c>
      <c r="AA582" s="154" t="s">
        <v>471</v>
      </c>
      <c r="AB582" s="154" t="s">
        <v>472</v>
      </c>
      <c r="AC582" s="154" t="s">
        <v>32</v>
      </c>
      <c r="AD582" s="154" t="s">
        <v>33</v>
      </c>
      <c r="AE582" s="154" t="s">
        <v>471</v>
      </c>
      <c r="AF582" s="154" t="s">
        <v>472</v>
      </c>
      <c r="AG582" s="154" t="s">
        <v>32</v>
      </c>
      <c r="AH582" s="154" t="s">
        <v>33</v>
      </c>
      <c r="AI582" s="154" t="s">
        <v>471</v>
      </c>
      <c r="AJ582" s="154" t="s">
        <v>472</v>
      </c>
      <c r="AK582" s="784"/>
      <c r="AL582" s="787"/>
      <c r="AM582" s="787"/>
      <c r="AN582" s="793"/>
      <c r="AO582" s="794"/>
      <c r="AP582" s="2"/>
    </row>
    <row r="583" spans="2:86" ht="12" customHeight="1" x14ac:dyDescent="0.15">
      <c r="B583" s="473"/>
      <c r="C583" s="768"/>
      <c r="D583" s="766"/>
      <c r="E583" s="766"/>
      <c r="F583" s="766"/>
      <c r="G583" s="766"/>
      <c r="H583" s="766"/>
      <c r="I583" s="766"/>
      <c r="J583" s="767"/>
      <c r="K583" s="234"/>
      <c r="L583" s="743"/>
      <c r="M583" s="744"/>
      <c r="N583" s="743"/>
      <c r="O583" s="744"/>
      <c r="P583" s="743"/>
      <c r="Q583" s="744"/>
      <c r="R583" s="745"/>
      <c r="S583" s="745"/>
      <c r="T583" s="745"/>
      <c r="U583" s="743"/>
      <c r="V583" s="744"/>
      <c r="W583" s="743"/>
      <c r="X583" s="746"/>
      <c r="Y583" s="235"/>
      <c r="Z583" s="235"/>
      <c r="AA583" s="235"/>
      <c r="AB583" s="235"/>
      <c r="AC583" s="236"/>
      <c r="AD583" s="236"/>
      <c r="AE583" s="236"/>
      <c r="AF583" s="236"/>
      <c r="AG583" s="236"/>
      <c r="AH583" s="236"/>
      <c r="AI583" s="236"/>
      <c r="AJ583" s="236"/>
      <c r="AK583" s="747"/>
      <c r="AL583" s="748"/>
      <c r="AM583" s="748"/>
      <c r="AN583" s="749"/>
      <c r="AO583" s="750"/>
      <c r="AP583" s="2"/>
      <c r="AQ583" s="170">
        <f>IF(P583="外力",1,IF(P583="材質劣化",2,IF(P583="漏水",3,4)))</f>
        <v>4</v>
      </c>
    </row>
    <row r="584" spans="2:86" ht="12" customHeight="1" x14ac:dyDescent="0.15">
      <c r="B584" s="473"/>
      <c r="C584" s="768"/>
      <c r="D584" s="766"/>
      <c r="E584" s="766"/>
      <c r="F584" s="766"/>
      <c r="G584" s="766"/>
      <c r="H584" s="766"/>
      <c r="I584" s="766"/>
      <c r="J584" s="767"/>
      <c r="K584" s="234"/>
      <c r="L584" s="743"/>
      <c r="M584" s="744"/>
      <c r="N584" s="743"/>
      <c r="O584" s="744"/>
      <c r="P584" s="743"/>
      <c r="Q584" s="744"/>
      <c r="R584" s="745"/>
      <c r="S584" s="745"/>
      <c r="T584" s="745"/>
      <c r="U584" s="743"/>
      <c r="V584" s="744"/>
      <c r="W584" s="743"/>
      <c r="X584" s="746"/>
      <c r="Y584" s="235"/>
      <c r="Z584" s="235"/>
      <c r="AA584" s="235"/>
      <c r="AB584" s="235"/>
      <c r="AC584" s="236"/>
      <c r="AD584" s="236"/>
      <c r="AE584" s="236"/>
      <c r="AF584" s="236"/>
      <c r="AG584" s="236"/>
      <c r="AH584" s="236"/>
      <c r="AI584" s="236"/>
      <c r="AJ584" s="236"/>
      <c r="AK584" s="747"/>
      <c r="AL584" s="748"/>
      <c r="AM584" s="748"/>
      <c r="AN584" s="749"/>
      <c r="AO584" s="750"/>
      <c r="AP584" s="2"/>
      <c r="AQ584" s="170">
        <f t="shared" ref="AQ584:AQ602" si="248">IF(P584="外力",1,IF(P584="材質劣化",2,IF(P584="漏水",3,4)))</f>
        <v>4</v>
      </c>
    </row>
    <row r="585" spans="2:86" ht="12" customHeight="1" x14ac:dyDescent="0.15">
      <c r="B585" s="473"/>
      <c r="C585" s="768"/>
      <c r="D585" s="766"/>
      <c r="E585" s="766"/>
      <c r="F585" s="766"/>
      <c r="G585" s="766"/>
      <c r="H585" s="766"/>
      <c r="I585" s="766"/>
      <c r="J585" s="767"/>
      <c r="K585" s="234"/>
      <c r="L585" s="743"/>
      <c r="M585" s="744"/>
      <c r="N585" s="743"/>
      <c r="O585" s="744"/>
      <c r="P585" s="743"/>
      <c r="Q585" s="744"/>
      <c r="R585" s="745"/>
      <c r="S585" s="745"/>
      <c r="T585" s="745"/>
      <c r="U585" s="743"/>
      <c r="V585" s="744"/>
      <c r="W585" s="743"/>
      <c r="X585" s="746"/>
      <c r="Y585" s="235"/>
      <c r="Z585" s="235"/>
      <c r="AA585" s="235"/>
      <c r="AB585" s="235"/>
      <c r="AC585" s="236"/>
      <c r="AD585" s="236"/>
      <c r="AE585" s="236"/>
      <c r="AF585" s="236"/>
      <c r="AG585" s="236"/>
      <c r="AH585" s="236"/>
      <c r="AI585" s="236"/>
      <c r="AJ585" s="236"/>
      <c r="AK585" s="747"/>
      <c r="AL585" s="748"/>
      <c r="AM585" s="748"/>
      <c r="AN585" s="749"/>
      <c r="AO585" s="750"/>
      <c r="AP585" s="2"/>
      <c r="AQ585" s="170">
        <f t="shared" si="248"/>
        <v>4</v>
      </c>
    </row>
    <row r="586" spans="2:86" ht="12" customHeight="1" x14ac:dyDescent="0.15">
      <c r="B586" s="473"/>
      <c r="C586" s="768"/>
      <c r="D586" s="766"/>
      <c r="E586" s="766"/>
      <c r="F586" s="766"/>
      <c r="G586" s="766"/>
      <c r="H586" s="766"/>
      <c r="I586" s="766"/>
      <c r="J586" s="767"/>
      <c r="K586" s="234"/>
      <c r="L586" s="743"/>
      <c r="M586" s="744"/>
      <c r="N586" s="743"/>
      <c r="O586" s="744"/>
      <c r="P586" s="743"/>
      <c r="Q586" s="744"/>
      <c r="R586" s="745"/>
      <c r="S586" s="745"/>
      <c r="T586" s="745"/>
      <c r="U586" s="743"/>
      <c r="V586" s="744"/>
      <c r="W586" s="743"/>
      <c r="X586" s="746"/>
      <c r="Y586" s="235"/>
      <c r="Z586" s="235"/>
      <c r="AA586" s="235"/>
      <c r="AB586" s="235"/>
      <c r="AC586" s="236"/>
      <c r="AD586" s="236"/>
      <c r="AE586" s="236"/>
      <c r="AF586" s="236"/>
      <c r="AG586" s="236"/>
      <c r="AH586" s="236"/>
      <c r="AI586" s="236"/>
      <c r="AJ586" s="236"/>
      <c r="AK586" s="747"/>
      <c r="AL586" s="748"/>
      <c r="AM586" s="748"/>
      <c r="AN586" s="749"/>
      <c r="AO586" s="750"/>
      <c r="AP586" s="2"/>
      <c r="AQ586" s="170">
        <f t="shared" si="248"/>
        <v>4</v>
      </c>
    </row>
    <row r="587" spans="2:86" ht="12" customHeight="1" x14ac:dyDescent="0.15">
      <c r="B587" s="473"/>
      <c r="C587" s="768"/>
      <c r="D587" s="766"/>
      <c r="E587" s="766"/>
      <c r="F587" s="766"/>
      <c r="G587" s="766"/>
      <c r="H587" s="766"/>
      <c r="I587" s="766"/>
      <c r="J587" s="767"/>
      <c r="K587" s="234"/>
      <c r="L587" s="743"/>
      <c r="M587" s="744"/>
      <c r="N587" s="743"/>
      <c r="O587" s="744"/>
      <c r="P587" s="743"/>
      <c r="Q587" s="744"/>
      <c r="R587" s="745"/>
      <c r="S587" s="745"/>
      <c r="T587" s="745"/>
      <c r="U587" s="743"/>
      <c r="V587" s="744"/>
      <c r="W587" s="743"/>
      <c r="X587" s="746"/>
      <c r="Y587" s="235"/>
      <c r="Z587" s="235"/>
      <c r="AA587" s="235"/>
      <c r="AB587" s="235"/>
      <c r="AC587" s="236"/>
      <c r="AD587" s="236"/>
      <c r="AE587" s="236"/>
      <c r="AF587" s="236"/>
      <c r="AG587" s="236"/>
      <c r="AH587" s="236"/>
      <c r="AI587" s="236"/>
      <c r="AJ587" s="236"/>
      <c r="AK587" s="747"/>
      <c r="AL587" s="748"/>
      <c r="AM587" s="748"/>
      <c r="AN587" s="749"/>
      <c r="AO587" s="750"/>
      <c r="AP587" s="2"/>
      <c r="AQ587" s="170">
        <f t="shared" si="248"/>
        <v>4</v>
      </c>
    </row>
    <row r="588" spans="2:86" ht="12" customHeight="1" x14ac:dyDescent="0.15">
      <c r="B588" s="473"/>
      <c r="C588" s="768"/>
      <c r="D588" s="766"/>
      <c r="E588" s="766"/>
      <c r="F588" s="766"/>
      <c r="G588" s="766"/>
      <c r="H588" s="766"/>
      <c r="I588" s="766"/>
      <c r="J588" s="767"/>
      <c r="K588" s="234"/>
      <c r="L588" s="743"/>
      <c r="M588" s="744"/>
      <c r="N588" s="743"/>
      <c r="O588" s="744"/>
      <c r="P588" s="743"/>
      <c r="Q588" s="744"/>
      <c r="R588" s="745"/>
      <c r="S588" s="745"/>
      <c r="T588" s="745"/>
      <c r="U588" s="743"/>
      <c r="V588" s="744"/>
      <c r="W588" s="743"/>
      <c r="X588" s="746"/>
      <c r="Y588" s="235"/>
      <c r="Z588" s="235"/>
      <c r="AA588" s="235"/>
      <c r="AB588" s="235"/>
      <c r="AC588" s="236"/>
      <c r="AD588" s="236"/>
      <c r="AE588" s="236"/>
      <c r="AF588" s="236"/>
      <c r="AG588" s="236"/>
      <c r="AH588" s="236"/>
      <c r="AI588" s="236"/>
      <c r="AJ588" s="236"/>
      <c r="AK588" s="747"/>
      <c r="AL588" s="748"/>
      <c r="AM588" s="748"/>
      <c r="AN588" s="749"/>
      <c r="AO588" s="750"/>
      <c r="AP588" s="2"/>
      <c r="AQ588" s="170">
        <f t="shared" si="248"/>
        <v>4</v>
      </c>
    </row>
    <row r="589" spans="2:86" ht="12" customHeight="1" x14ac:dyDescent="0.15">
      <c r="B589" s="473"/>
      <c r="C589" s="768"/>
      <c r="D589" s="766"/>
      <c r="E589" s="766"/>
      <c r="F589" s="766"/>
      <c r="G589" s="766"/>
      <c r="H589" s="766"/>
      <c r="I589" s="766"/>
      <c r="J589" s="767"/>
      <c r="K589" s="234"/>
      <c r="L589" s="743"/>
      <c r="M589" s="744"/>
      <c r="N589" s="743"/>
      <c r="O589" s="744"/>
      <c r="P589" s="743"/>
      <c r="Q589" s="744"/>
      <c r="R589" s="745"/>
      <c r="S589" s="745"/>
      <c r="T589" s="745"/>
      <c r="U589" s="743"/>
      <c r="V589" s="744"/>
      <c r="W589" s="743"/>
      <c r="X589" s="746"/>
      <c r="Y589" s="235"/>
      <c r="Z589" s="235"/>
      <c r="AA589" s="235"/>
      <c r="AB589" s="235"/>
      <c r="AC589" s="236"/>
      <c r="AD589" s="236"/>
      <c r="AE589" s="236"/>
      <c r="AF589" s="236"/>
      <c r="AG589" s="236"/>
      <c r="AH589" s="236"/>
      <c r="AI589" s="236"/>
      <c r="AJ589" s="236"/>
      <c r="AK589" s="747"/>
      <c r="AL589" s="748"/>
      <c r="AM589" s="748"/>
      <c r="AN589" s="749"/>
      <c r="AO589" s="750"/>
      <c r="AP589" s="2"/>
      <c r="AQ589" s="170">
        <f t="shared" si="248"/>
        <v>4</v>
      </c>
    </row>
    <row r="590" spans="2:86" ht="12" customHeight="1" x14ac:dyDescent="0.15">
      <c r="B590" s="473"/>
      <c r="C590" s="768"/>
      <c r="D590" s="766"/>
      <c r="E590" s="766"/>
      <c r="F590" s="766"/>
      <c r="G590" s="766"/>
      <c r="H590" s="766"/>
      <c r="I590" s="766"/>
      <c r="J590" s="767"/>
      <c r="K590" s="234"/>
      <c r="L590" s="743"/>
      <c r="M590" s="744"/>
      <c r="N590" s="743"/>
      <c r="O590" s="744"/>
      <c r="P590" s="743"/>
      <c r="Q590" s="744"/>
      <c r="R590" s="745"/>
      <c r="S590" s="745"/>
      <c r="T590" s="745"/>
      <c r="U590" s="743"/>
      <c r="V590" s="744"/>
      <c r="W590" s="743"/>
      <c r="X590" s="746"/>
      <c r="Y590" s="235"/>
      <c r="Z590" s="235"/>
      <c r="AA590" s="235"/>
      <c r="AB590" s="235"/>
      <c r="AC590" s="236"/>
      <c r="AD590" s="236"/>
      <c r="AE590" s="236"/>
      <c r="AF590" s="236"/>
      <c r="AG590" s="236"/>
      <c r="AH590" s="236"/>
      <c r="AI590" s="236"/>
      <c r="AJ590" s="236"/>
      <c r="AK590" s="747"/>
      <c r="AL590" s="748"/>
      <c r="AM590" s="748"/>
      <c r="AN590" s="749"/>
      <c r="AO590" s="750"/>
      <c r="AP590" s="2"/>
      <c r="AQ590" s="170">
        <f t="shared" si="248"/>
        <v>4</v>
      </c>
    </row>
    <row r="591" spans="2:86" ht="12" customHeight="1" x14ac:dyDescent="0.15">
      <c r="B591" s="473"/>
      <c r="C591" s="768"/>
      <c r="D591" s="766"/>
      <c r="E591" s="766"/>
      <c r="F591" s="766"/>
      <c r="G591" s="766"/>
      <c r="H591" s="766"/>
      <c r="I591" s="766"/>
      <c r="J591" s="767"/>
      <c r="K591" s="234"/>
      <c r="L591" s="743"/>
      <c r="M591" s="744"/>
      <c r="N591" s="743"/>
      <c r="O591" s="744"/>
      <c r="P591" s="743"/>
      <c r="Q591" s="744"/>
      <c r="R591" s="745"/>
      <c r="S591" s="745"/>
      <c r="T591" s="745"/>
      <c r="U591" s="743"/>
      <c r="V591" s="744"/>
      <c r="W591" s="743"/>
      <c r="X591" s="746"/>
      <c r="Y591" s="235"/>
      <c r="Z591" s="235"/>
      <c r="AA591" s="235"/>
      <c r="AB591" s="235"/>
      <c r="AC591" s="236"/>
      <c r="AD591" s="236"/>
      <c r="AE591" s="236"/>
      <c r="AF591" s="236"/>
      <c r="AG591" s="236"/>
      <c r="AH591" s="236"/>
      <c r="AI591" s="236"/>
      <c r="AJ591" s="236"/>
      <c r="AK591" s="747"/>
      <c r="AL591" s="748"/>
      <c r="AM591" s="748"/>
      <c r="AN591" s="749"/>
      <c r="AO591" s="750"/>
      <c r="AP591" s="2"/>
      <c r="AQ591" s="170">
        <f t="shared" si="248"/>
        <v>4</v>
      </c>
    </row>
    <row r="592" spans="2:86" ht="12" customHeight="1" x14ac:dyDescent="0.15">
      <c r="B592" s="473"/>
      <c r="C592" s="768"/>
      <c r="D592" s="766"/>
      <c r="E592" s="766"/>
      <c r="F592" s="766"/>
      <c r="G592" s="766"/>
      <c r="H592" s="766"/>
      <c r="I592" s="766"/>
      <c r="J592" s="767"/>
      <c r="K592" s="234"/>
      <c r="L592" s="743"/>
      <c r="M592" s="744"/>
      <c r="N592" s="743"/>
      <c r="O592" s="744"/>
      <c r="P592" s="743"/>
      <c r="Q592" s="744"/>
      <c r="R592" s="745"/>
      <c r="S592" s="745"/>
      <c r="T592" s="745"/>
      <c r="U592" s="743"/>
      <c r="V592" s="744"/>
      <c r="W592" s="743"/>
      <c r="X592" s="746"/>
      <c r="Y592" s="235"/>
      <c r="Z592" s="235"/>
      <c r="AA592" s="235"/>
      <c r="AB592" s="235"/>
      <c r="AC592" s="236"/>
      <c r="AD592" s="236"/>
      <c r="AE592" s="236"/>
      <c r="AF592" s="236"/>
      <c r="AG592" s="236"/>
      <c r="AH592" s="236"/>
      <c r="AI592" s="236"/>
      <c r="AJ592" s="236"/>
      <c r="AK592" s="747"/>
      <c r="AL592" s="748"/>
      <c r="AM592" s="748"/>
      <c r="AN592" s="749"/>
      <c r="AO592" s="750"/>
      <c r="AP592" s="2"/>
      <c r="AQ592" s="170">
        <f t="shared" si="248"/>
        <v>4</v>
      </c>
    </row>
    <row r="593" spans="2:46" ht="12" customHeight="1" x14ac:dyDescent="0.15">
      <c r="B593" s="473"/>
      <c r="C593" s="768"/>
      <c r="D593" s="766"/>
      <c r="E593" s="766"/>
      <c r="F593" s="766"/>
      <c r="G593" s="766"/>
      <c r="H593" s="766"/>
      <c r="I593" s="766"/>
      <c r="J593" s="767"/>
      <c r="K593" s="234"/>
      <c r="L593" s="743"/>
      <c r="M593" s="744"/>
      <c r="N593" s="743"/>
      <c r="O593" s="744"/>
      <c r="P593" s="743"/>
      <c r="Q593" s="744"/>
      <c r="R593" s="745"/>
      <c r="S593" s="745"/>
      <c r="T593" s="745"/>
      <c r="U593" s="743"/>
      <c r="V593" s="744"/>
      <c r="W593" s="743"/>
      <c r="X593" s="746"/>
      <c r="Y593" s="235"/>
      <c r="Z593" s="235"/>
      <c r="AA593" s="235"/>
      <c r="AB593" s="235"/>
      <c r="AC593" s="236"/>
      <c r="AD593" s="236"/>
      <c r="AE593" s="236"/>
      <c r="AF593" s="236"/>
      <c r="AG593" s="236"/>
      <c r="AH593" s="236"/>
      <c r="AI593" s="236"/>
      <c r="AJ593" s="236"/>
      <c r="AK593" s="747"/>
      <c r="AL593" s="748"/>
      <c r="AM593" s="748"/>
      <c r="AN593" s="749"/>
      <c r="AO593" s="750"/>
      <c r="AP593" s="2"/>
      <c r="AQ593" s="170">
        <f t="shared" si="248"/>
        <v>4</v>
      </c>
    </row>
    <row r="594" spans="2:46" ht="12" customHeight="1" x14ac:dyDescent="0.15">
      <c r="B594" s="473"/>
      <c r="C594" s="768"/>
      <c r="D594" s="766"/>
      <c r="E594" s="766"/>
      <c r="F594" s="766"/>
      <c r="G594" s="766"/>
      <c r="H594" s="766"/>
      <c r="I594" s="766"/>
      <c r="J594" s="767"/>
      <c r="K594" s="234"/>
      <c r="L594" s="743"/>
      <c r="M594" s="744"/>
      <c r="N594" s="743"/>
      <c r="O594" s="744"/>
      <c r="P594" s="743"/>
      <c r="Q594" s="744"/>
      <c r="R594" s="745"/>
      <c r="S594" s="745"/>
      <c r="T594" s="745"/>
      <c r="U594" s="743"/>
      <c r="V594" s="744"/>
      <c r="W594" s="743"/>
      <c r="X594" s="746"/>
      <c r="Y594" s="235"/>
      <c r="Z594" s="235"/>
      <c r="AA594" s="235"/>
      <c r="AB594" s="235"/>
      <c r="AC594" s="236"/>
      <c r="AD594" s="236"/>
      <c r="AE594" s="236"/>
      <c r="AF594" s="236"/>
      <c r="AG594" s="236"/>
      <c r="AH594" s="236"/>
      <c r="AI594" s="236"/>
      <c r="AJ594" s="236"/>
      <c r="AK594" s="747"/>
      <c r="AL594" s="748"/>
      <c r="AM594" s="748"/>
      <c r="AN594" s="749"/>
      <c r="AO594" s="750"/>
      <c r="AP594" s="2"/>
      <c r="AQ594" s="170">
        <f t="shared" si="248"/>
        <v>4</v>
      </c>
    </row>
    <row r="595" spans="2:46" ht="12" customHeight="1" x14ac:dyDescent="0.15">
      <c r="B595" s="473"/>
      <c r="C595" s="768"/>
      <c r="D595" s="766"/>
      <c r="E595" s="766"/>
      <c r="F595" s="766"/>
      <c r="G595" s="766"/>
      <c r="H595" s="766"/>
      <c r="I595" s="766"/>
      <c r="J595" s="767"/>
      <c r="K595" s="234"/>
      <c r="L595" s="743"/>
      <c r="M595" s="744"/>
      <c r="N595" s="743"/>
      <c r="O595" s="744"/>
      <c r="P595" s="743"/>
      <c r="Q595" s="744"/>
      <c r="R595" s="745"/>
      <c r="S595" s="745"/>
      <c r="T595" s="745"/>
      <c r="U595" s="743"/>
      <c r="V595" s="744"/>
      <c r="W595" s="743"/>
      <c r="X595" s="746"/>
      <c r="Y595" s="235"/>
      <c r="Z595" s="235"/>
      <c r="AA595" s="235"/>
      <c r="AB595" s="235"/>
      <c r="AC595" s="236"/>
      <c r="AD595" s="236"/>
      <c r="AE595" s="236"/>
      <c r="AF595" s="236"/>
      <c r="AG595" s="236"/>
      <c r="AH595" s="236"/>
      <c r="AI595" s="236"/>
      <c r="AJ595" s="236"/>
      <c r="AK595" s="747"/>
      <c r="AL595" s="748"/>
      <c r="AM595" s="748"/>
      <c r="AN595" s="749"/>
      <c r="AO595" s="750"/>
      <c r="AP595" s="2"/>
      <c r="AQ595" s="170">
        <f t="shared" si="248"/>
        <v>4</v>
      </c>
    </row>
    <row r="596" spans="2:46" ht="12" customHeight="1" x14ac:dyDescent="0.15">
      <c r="B596" s="473"/>
      <c r="C596" s="768"/>
      <c r="D596" s="766"/>
      <c r="E596" s="766"/>
      <c r="F596" s="766"/>
      <c r="G596" s="766"/>
      <c r="H596" s="766"/>
      <c r="I596" s="766"/>
      <c r="J596" s="767"/>
      <c r="K596" s="234"/>
      <c r="L596" s="743"/>
      <c r="M596" s="744"/>
      <c r="N596" s="743"/>
      <c r="O596" s="744"/>
      <c r="P596" s="743"/>
      <c r="Q596" s="744"/>
      <c r="R596" s="745"/>
      <c r="S596" s="745"/>
      <c r="T596" s="745"/>
      <c r="U596" s="743"/>
      <c r="V596" s="744"/>
      <c r="W596" s="743"/>
      <c r="X596" s="746"/>
      <c r="Y596" s="235"/>
      <c r="Z596" s="235"/>
      <c r="AA596" s="235"/>
      <c r="AB596" s="235"/>
      <c r="AC596" s="236"/>
      <c r="AD596" s="236"/>
      <c r="AE596" s="236"/>
      <c r="AF596" s="236"/>
      <c r="AG596" s="236"/>
      <c r="AH596" s="236"/>
      <c r="AI596" s="236"/>
      <c r="AJ596" s="236"/>
      <c r="AK596" s="747"/>
      <c r="AL596" s="748"/>
      <c r="AM596" s="748"/>
      <c r="AN596" s="749"/>
      <c r="AO596" s="750"/>
      <c r="AP596" s="2"/>
      <c r="AQ596" s="170">
        <f t="shared" si="248"/>
        <v>4</v>
      </c>
    </row>
    <row r="597" spans="2:46" ht="12" customHeight="1" x14ac:dyDescent="0.15">
      <c r="B597" s="473"/>
      <c r="C597" s="768"/>
      <c r="D597" s="766"/>
      <c r="E597" s="766"/>
      <c r="F597" s="766"/>
      <c r="G597" s="766"/>
      <c r="H597" s="766"/>
      <c r="I597" s="766"/>
      <c r="J597" s="767"/>
      <c r="K597" s="234"/>
      <c r="L597" s="743"/>
      <c r="M597" s="744"/>
      <c r="N597" s="743"/>
      <c r="O597" s="744"/>
      <c r="P597" s="743"/>
      <c r="Q597" s="744"/>
      <c r="R597" s="745"/>
      <c r="S597" s="745"/>
      <c r="T597" s="745"/>
      <c r="U597" s="743"/>
      <c r="V597" s="744"/>
      <c r="W597" s="743"/>
      <c r="X597" s="746"/>
      <c r="Y597" s="235"/>
      <c r="Z597" s="235"/>
      <c r="AA597" s="235"/>
      <c r="AB597" s="235"/>
      <c r="AC597" s="236"/>
      <c r="AD597" s="236"/>
      <c r="AE597" s="236"/>
      <c r="AF597" s="236"/>
      <c r="AG597" s="236"/>
      <c r="AH597" s="236"/>
      <c r="AI597" s="236"/>
      <c r="AJ597" s="236"/>
      <c r="AK597" s="747"/>
      <c r="AL597" s="748"/>
      <c r="AM597" s="748"/>
      <c r="AN597" s="749"/>
      <c r="AO597" s="750"/>
      <c r="AP597" s="2"/>
      <c r="AQ597" s="170">
        <f t="shared" si="248"/>
        <v>4</v>
      </c>
    </row>
    <row r="598" spans="2:46" ht="12" customHeight="1" x14ac:dyDescent="0.15">
      <c r="B598" s="473"/>
      <c r="C598" s="768"/>
      <c r="D598" s="766"/>
      <c r="E598" s="766"/>
      <c r="F598" s="766"/>
      <c r="G598" s="766"/>
      <c r="H598" s="766"/>
      <c r="I598" s="766"/>
      <c r="J598" s="767"/>
      <c r="K598" s="234"/>
      <c r="L598" s="743"/>
      <c r="M598" s="744"/>
      <c r="N598" s="743"/>
      <c r="O598" s="744"/>
      <c r="P598" s="743"/>
      <c r="Q598" s="744"/>
      <c r="R598" s="745"/>
      <c r="S598" s="745"/>
      <c r="T598" s="745"/>
      <c r="U598" s="743"/>
      <c r="V598" s="744"/>
      <c r="W598" s="743"/>
      <c r="X598" s="746"/>
      <c r="Y598" s="235"/>
      <c r="Z598" s="235"/>
      <c r="AA598" s="235"/>
      <c r="AB598" s="235"/>
      <c r="AC598" s="236"/>
      <c r="AD598" s="236"/>
      <c r="AE598" s="236"/>
      <c r="AF598" s="236"/>
      <c r="AG598" s="236"/>
      <c r="AH598" s="236"/>
      <c r="AI598" s="236"/>
      <c r="AJ598" s="236"/>
      <c r="AK598" s="747"/>
      <c r="AL598" s="748"/>
      <c r="AM598" s="748"/>
      <c r="AN598" s="749"/>
      <c r="AO598" s="750"/>
      <c r="AP598" s="2"/>
      <c r="AQ598" s="170">
        <f t="shared" si="248"/>
        <v>4</v>
      </c>
    </row>
    <row r="599" spans="2:46" ht="12" customHeight="1" x14ac:dyDescent="0.15">
      <c r="B599" s="473"/>
      <c r="C599" s="768"/>
      <c r="D599" s="766"/>
      <c r="E599" s="766"/>
      <c r="F599" s="766"/>
      <c r="G599" s="766"/>
      <c r="H599" s="766"/>
      <c r="I599" s="766"/>
      <c r="J599" s="767"/>
      <c r="K599" s="234"/>
      <c r="L599" s="743"/>
      <c r="M599" s="744"/>
      <c r="N599" s="743"/>
      <c r="O599" s="744"/>
      <c r="P599" s="743"/>
      <c r="Q599" s="744"/>
      <c r="R599" s="745"/>
      <c r="S599" s="745"/>
      <c r="T599" s="745"/>
      <c r="U599" s="743"/>
      <c r="V599" s="744"/>
      <c r="W599" s="743"/>
      <c r="X599" s="746"/>
      <c r="Y599" s="235"/>
      <c r="Z599" s="235"/>
      <c r="AA599" s="235"/>
      <c r="AB599" s="235"/>
      <c r="AC599" s="236"/>
      <c r="AD599" s="236"/>
      <c r="AE599" s="236"/>
      <c r="AF599" s="236"/>
      <c r="AG599" s="236"/>
      <c r="AH599" s="236"/>
      <c r="AI599" s="236"/>
      <c r="AJ599" s="236"/>
      <c r="AK599" s="747"/>
      <c r="AL599" s="748"/>
      <c r="AM599" s="748"/>
      <c r="AN599" s="749"/>
      <c r="AO599" s="750"/>
      <c r="AP599" s="2"/>
      <c r="AQ599" s="170">
        <f t="shared" si="248"/>
        <v>4</v>
      </c>
    </row>
    <row r="600" spans="2:46" ht="12" customHeight="1" x14ac:dyDescent="0.15">
      <c r="B600" s="473"/>
      <c r="C600" s="768"/>
      <c r="D600" s="766"/>
      <c r="E600" s="766"/>
      <c r="F600" s="766"/>
      <c r="G600" s="766"/>
      <c r="H600" s="766"/>
      <c r="I600" s="766"/>
      <c r="J600" s="767"/>
      <c r="K600" s="234"/>
      <c r="L600" s="743"/>
      <c r="M600" s="744"/>
      <c r="N600" s="743"/>
      <c r="O600" s="744"/>
      <c r="P600" s="743"/>
      <c r="Q600" s="744"/>
      <c r="R600" s="745"/>
      <c r="S600" s="745"/>
      <c r="T600" s="745"/>
      <c r="U600" s="743"/>
      <c r="V600" s="744"/>
      <c r="W600" s="743"/>
      <c r="X600" s="746"/>
      <c r="Y600" s="235"/>
      <c r="Z600" s="235"/>
      <c r="AA600" s="235"/>
      <c r="AB600" s="235"/>
      <c r="AC600" s="236"/>
      <c r="AD600" s="236"/>
      <c r="AE600" s="236"/>
      <c r="AF600" s="236"/>
      <c r="AG600" s="236"/>
      <c r="AH600" s="236"/>
      <c r="AI600" s="236"/>
      <c r="AJ600" s="236"/>
      <c r="AK600" s="747"/>
      <c r="AL600" s="748"/>
      <c r="AM600" s="748"/>
      <c r="AN600" s="749"/>
      <c r="AO600" s="750"/>
      <c r="AP600" s="2"/>
      <c r="AQ600" s="170">
        <f t="shared" si="248"/>
        <v>4</v>
      </c>
    </row>
    <row r="601" spans="2:46" ht="12" customHeight="1" x14ac:dyDescent="0.15">
      <c r="B601" s="473"/>
      <c r="C601" s="768"/>
      <c r="D601" s="766"/>
      <c r="E601" s="766"/>
      <c r="F601" s="766"/>
      <c r="G601" s="766"/>
      <c r="H601" s="766"/>
      <c r="I601" s="766"/>
      <c r="J601" s="767"/>
      <c r="K601" s="234"/>
      <c r="L601" s="743"/>
      <c r="M601" s="744"/>
      <c r="N601" s="743"/>
      <c r="O601" s="744"/>
      <c r="P601" s="743"/>
      <c r="Q601" s="744"/>
      <c r="R601" s="745"/>
      <c r="S601" s="745"/>
      <c r="T601" s="745"/>
      <c r="U601" s="743"/>
      <c r="V601" s="744"/>
      <c r="W601" s="743"/>
      <c r="X601" s="746"/>
      <c r="Y601" s="235"/>
      <c r="Z601" s="235"/>
      <c r="AA601" s="235"/>
      <c r="AB601" s="235"/>
      <c r="AC601" s="236"/>
      <c r="AD601" s="236"/>
      <c r="AE601" s="236"/>
      <c r="AF601" s="236"/>
      <c r="AG601" s="236"/>
      <c r="AH601" s="236"/>
      <c r="AI601" s="236"/>
      <c r="AJ601" s="236"/>
      <c r="AK601" s="747"/>
      <c r="AL601" s="748"/>
      <c r="AM601" s="748"/>
      <c r="AN601" s="749"/>
      <c r="AO601" s="750"/>
      <c r="AP601" s="2"/>
      <c r="AQ601" s="170">
        <f t="shared" si="248"/>
        <v>4</v>
      </c>
    </row>
    <row r="602" spans="2:46" ht="12" customHeight="1" x14ac:dyDescent="0.15">
      <c r="B602" s="473"/>
      <c r="C602" s="768"/>
      <c r="D602" s="766"/>
      <c r="E602" s="766"/>
      <c r="F602" s="766"/>
      <c r="G602" s="766"/>
      <c r="H602" s="766"/>
      <c r="I602" s="766"/>
      <c r="J602" s="767"/>
      <c r="K602" s="234"/>
      <c r="L602" s="743"/>
      <c r="M602" s="744"/>
      <c r="N602" s="743"/>
      <c r="O602" s="744"/>
      <c r="P602" s="743"/>
      <c r="Q602" s="744"/>
      <c r="R602" s="745"/>
      <c r="S602" s="745"/>
      <c r="T602" s="745"/>
      <c r="U602" s="743"/>
      <c r="V602" s="744"/>
      <c r="W602" s="743"/>
      <c r="X602" s="746"/>
      <c r="Y602" s="235"/>
      <c r="Z602" s="235"/>
      <c r="AA602" s="235"/>
      <c r="AB602" s="235"/>
      <c r="AC602" s="236"/>
      <c r="AD602" s="236"/>
      <c r="AE602" s="236"/>
      <c r="AF602" s="236"/>
      <c r="AG602" s="236"/>
      <c r="AH602" s="236"/>
      <c r="AI602" s="236"/>
      <c r="AJ602" s="236"/>
      <c r="AK602" s="747"/>
      <c r="AL602" s="748"/>
      <c r="AM602" s="748"/>
      <c r="AN602" s="749"/>
      <c r="AO602" s="750"/>
      <c r="AP602" s="2"/>
      <c r="AQ602" s="170">
        <f t="shared" si="248"/>
        <v>4</v>
      </c>
    </row>
    <row r="603" spans="2:46" ht="12" customHeight="1" x14ac:dyDescent="0.15">
      <c r="B603" s="473"/>
      <c r="C603" s="768"/>
      <c r="D603" s="766"/>
      <c r="E603" s="766"/>
      <c r="F603" s="766"/>
      <c r="G603" s="766"/>
      <c r="H603" s="766"/>
      <c r="I603" s="766"/>
      <c r="J603" s="767"/>
      <c r="K603" s="724" t="s">
        <v>218</v>
      </c>
      <c r="L603" s="724" t="s">
        <v>217</v>
      </c>
      <c r="M603" s="724"/>
      <c r="N603" s="724"/>
      <c r="O603" s="724"/>
      <c r="P603" s="724"/>
      <c r="Q603" s="724"/>
      <c r="R603" s="724"/>
      <c r="S603" s="724"/>
      <c r="T603" s="724"/>
      <c r="U603" s="724"/>
      <c r="V603" s="724"/>
      <c r="W603" s="724"/>
      <c r="X603" s="724"/>
      <c r="Y603" s="751" t="s">
        <v>473</v>
      </c>
      <c r="Z603" s="752"/>
      <c r="AA603" s="752"/>
      <c r="AB603" s="753"/>
      <c r="AC603" s="180">
        <f t="shared" ref="AC603:AJ603" si="249">SUM(AC583:AC602)</f>
        <v>0</v>
      </c>
      <c r="AD603" s="180">
        <f t="shared" si="249"/>
        <v>0</v>
      </c>
      <c r="AE603" s="180">
        <f t="shared" si="249"/>
        <v>0</v>
      </c>
      <c r="AF603" s="180">
        <f t="shared" si="249"/>
        <v>0</v>
      </c>
      <c r="AG603" s="180">
        <f t="shared" si="249"/>
        <v>0</v>
      </c>
      <c r="AH603" s="180">
        <f t="shared" si="249"/>
        <v>0</v>
      </c>
      <c r="AI603" s="180">
        <f t="shared" si="249"/>
        <v>0</v>
      </c>
      <c r="AJ603" s="180">
        <f t="shared" si="249"/>
        <v>0</v>
      </c>
      <c r="AK603" s="751" t="s">
        <v>216</v>
      </c>
      <c r="AL603" s="752"/>
      <c r="AM603" s="752"/>
      <c r="AN603" s="597"/>
      <c r="AO603" s="598"/>
      <c r="AP603" s="2"/>
    </row>
    <row r="604" spans="2:46" ht="12" customHeight="1" x14ac:dyDescent="0.15">
      <c r="B604" s="473"/>
      <c r="C604" s="768"/>
      <c r="D604" s="766"/>
      <c r="E604" s="766"/>
      <c r="F604" s="766"/>
      <c r="G604" s="766"/>
      <c r="H604" s="766"/>
      <c r="I604" s="766"/>
      <c r="J604" s="767"/>
      <c r="K604" s="724"/>
      <c r="L604" s="724" t="s">
        <v>474</v>
      </c>
      <c r="M604" s="724"/>
      <c r="N604" s="724"/>
      <c r="O604" s="724" t="s">
        <v>215</v>
      </c>
      <c r="P604" s="724"/>
      <c r="Q604" s="724"/>
      <c r="R604" s="724"/>
      <c r="S604" s="724"/>
      <c r="T604" s="724"/>
      <c r="U604" s="724"/>
      <c r="V604" s="724"/>
      <c r="W604" s="724"/>
      <c r="X604" s="724"/>
      <c r="Y604" s="179">
        <f>COUNTIF(Y583:Y602,"〇")</f>
        <v>0</v>
      </c>
      <c r="Z604" s="179">
        <f>COUNTIF(Z583:Z602,"〇")</f>
        <v>0</v>
      </c>
      <c r="AA604" s="179">
        <f>COUNTIF(AA583:AA602,"〇")</f>
        <v>0</v>
      </c>
      <c r="AB604" s="179">
        <f>COUNTIF(AB583:AB602,"〇")</f>
        <v>0</v>
      </c>
      <c r="AC604" s="179">
        <f t="shared" ref="AC604:AJ604" si="250">COUNT(AC583:AC602)</f>
        <v>0</v>
      </c>
      <c r="AD604" s="179">
        <f t="shared" si="250"/>
        <v>0</v>
      </c>
      <c r="AE604" s="179">
        <f t="shared" si="250"/>
        <v>0</v>
      </c>
      <c r="AF604" s="179">
        <f t="shared" si="250"/>
        <v>0</v>
      </c>
      <c r="AG604" s="179">
        <f t="shared" si="250"/>
        <v>0</v>
      </c>
      <c r="AH604" s="179">
        <f t="shared" si="250"/>
        <v>0</v>
      </c>
      <c r="AI604" s="179">
        <f t="shared" si="250"/>
        <v>0</v>
      </c>
      <c r="AJ604" s="179">
        <f t="shared" si="250"/>
        <v>0</v>
      </c>
      <c r="AK604" s="754"/>
      <c r="AL604" s="755"/>
      <c r="AM604" s="755"/>
      <c r="AN604" s="755"/>
      <c r="AO604" s="756"/>
      <c r="AP604" s="2"/>
    </row>
    <row r="605" spans="2:46" ht="12" customHeight="1" x14ac:dyDescent="0.15">
      <c r="B605" s="473"/>
      <c r="C605" s="768"/>
      <c r="D605" s="766"/>
      <c r="E605" s="766"/>
      <c r="F605" s="766"/>
      <c r="G605" s="766"/>
      <c r="H605" s="766"/>
      <c r="I605" s="766"/>
      <c r="J605" s="767"/>
      <c r="K605" s="724"/>
      <c r="L605" s="724"/>
      <c r="M605" s="724"/>
      <c r="N605" s="724"/>
      <c r="O605" s="724" t="s">
        <v>475</v>
      </c>
      <c r="P605" s="724"/>
      <c r="Q605" s="724"/>
      <c r="R605" s="724"/>
      <c r="S605" s="724"/>
      <c r="T605" s="724"/>
      <c r="U605" s="724"/>
      <c r="V605" s="724"/>
      <c r="W605" s="724"/>
      <c r="X605" s="724"/>
      <c r="Y605" s="737" t="str">
        <f>IF(Y604&gt;0,"Ⅳ",IF(Z604&gt;0,"Ⅲ",IF(AA604&gt;0,"Ⅱa",IF(AB604&gt;0,"Ⅱb","Ⅰ"))))</f>
        <v>Ⅰ</v>
      </c>
      <c r="Z605" s="741"/>
      <c r="AA605" s="741"/>
      <c r="AB605" s="738"/>
      <c r="AC605" s="737" t="str">
        <f>IF(AC604&gt;0,"Ⅳ",IF(AD604&gt;0,"Ⅲ",IF(AE604&gt;0,"Ⅱa",IF(AF604&gt;0,"Ⅱb","Ⅰ"))))</f>
        <v>Ⅰ</v>
      </c>
      <c r="AD605" s="741"/>
      <c r="AE605" s="741"/>
      <c r="AF605" s="738"/>
      <c r="AG605" s="737" t="str">
        <f>IF(AG604&gt;0,"Ⅳ",IF(AH604&gt;0,"Ⅲ",IF(AI604&gt;0,"Ⅱa",IF(AJ604&gt;0,"Ⅱb","Ⅰ"))))</f>
        <v>Ⅰ</v>
      </c>
      <c r="AH605" s="741"/>
      <c r="AI605" s="741"/>
      <c r="AJ605" s="738"/>
      <c r="AK605" s="757"/>
      <c r="AL605" s="758"/>
      <c r="AM605" s="758"/>
      <c r="AN605" s="758"/>
      <c r="AO605" s="759"/>
      <c r="AP605" s="2"/>
      <c r="AQ605" s="52" t="s">
        <v>314</v>
      </c>
      <c r="AR605" s="52" t="s">
        <v>315</v>
      </c>
      <c r="AS605" s="455" t="s">
        <v>318</v>
      </c>
      <c r="AT605" s="600"/>
    </row>
    <row r="606" spans="2:46" ht="12" customHeight="1" x14ac:dyDescent="0.15">
      <c r="B606" s="473"/>
      <c r="C606" s="768"/>
      <c r="D606" s="766"/>
      <c r="E606" s="766"/>
      <c r="F606" s="766"/>
      <c r="G606" s="766"/>
      <c r="H606" s="766"/>
      <c r="I606" s="766"/>
      <c r="J606" s="767"/>
      <c r="K606" s="724"/>
      <c r="L606" s="724" t="s">
        <v>476</v>
      </c>
      <c r="M606" s="724"/>
      <c r="N606" s="724"/>
      <c r="O606" s="724" t="s">
        <v>214</v>
      </c>
      <c r="P606" s="724"/>
      <c r="Q606" s="724"/>
      <c r="R606" s="724"/>
      <c r="S606" s="724"/>
      <c r="T606" s="724"/>
      <c r="U606" s="724"/>
      <c r="V606" s="724"/>
      <c r="W606" s="724"/>
      <c r="X606" s="724"/>
      <c r="Y606" s="80" t="s">
        <v>32</v>
      </c>
      <c r="Z606" s="80" t="s">
        <v>33</v>
      </c>
      <c r="AA606" s="734" t="s">
        <v>34</v>
      </c>
      <c r="AB606" s="734"/>
      <c r="AC606" s="80" t="s">
        <v>32</v>
      </c>
      <c r="AD606" s="80" t="s">
        <v>33</v>
      </c>
      <c r="AE606" s="734" t="s">
        <v>34</v>
      </c>
      <c r="AF606" s="734"/>
      <c r="AG606" s="80" t="s">
        <v>32</v>
      </c>
      <c r="AH606" s="80" t="s">
        <v>33</v>
      </c>
      <c r="AI606" s="734" t="s">
        <v>34</v>
      </c>
      <c r="AJ606" s="734"/>
      <c r="AK606" s="757"/>
      <c r="AL606" s="758"/>
      <c r="AM606" s="758"/>
      <c r="AN606" s="758"/>
      <c r="AO606" s="759"/>
      <c r="AP606" s="2"/>
      <c r="AQ606" s="735">
        <f>+Y604+Z604</f>
        <v>0</v>
      </c>
      <c r="AR606" s="736"/>
      <c r="AS606" s="735">
        <f>+AA604+AB604</f>
        <v>0</v>
      </c>
      <c r="AT606" s="736"/>
    </row>
    <row r="607" spans="2:46" ht="12" customHeight="1" x14ac:dyDescent="0.15">
      <c r="B607" s="473"/>
      <c r="C607" s="768"/>
      <c r="D607" s="766"/>
      <c r="E607" s="766"/>
      <c r="F607" s="766"/>
      <c r="G607" s="766"/>
      <c r="H607" s="766"/>
      <c r="I607" s="766"/>
      <c r="J607" s="767"/>
      <c r="K607" s="724"/>
      <c r="L607" s="724"/>
      <c r="M607" s="724"/>
      <c r="N607" s="724"/>
      <c r="O607" s="724" t="s">
        <v>480</v>
      </c>
      <c r="P607" s="724"/>
      <c r="Q607" s="724"/>
      <c r="R607" s="724"/>
      <c r="S607" s="724"/>
      <c r="T607" s="724"/>
      <c r="U607" s="724"/>
      <c r="V607" s="724"/>
      <c r="W607" s="724"/>
      <c r="X607" s="724"/>
      <c r="Y607" s="179">
        <f>Y604</f>
        <v>0</v>
      </c>
      <c r="Z607" s="179">
        <f>Z604</f>
        <v>0</v>
      </c>
      <c r="AA607" s="737">
        <f>AA604+AB604</f>
        <v>0</v>
      </c>
      <c r="AB607" s="738"/>
      <c r="AC607" s="179">
        <f>+AC604</f>
        <v>0</v>
      </c>
      <c r="AD607" s="179">
        <f>AD604</f>
        <v>0</v>
      </c>
      <c r="AE607" s="737">
        <f>AE604+AF604</f>
        <v>0</v>
      </c>
      <c r="AF607" s="738"/>
      <c r="AG607" s="179">
        <f>AG604</f>
        <v>0</v>
      </c>
      <c r="AH607" s="179">
        <f>AH604</f>
        <v>0</v>
      </c>
      <c r="AI607" s="737">
        <f>AI604+AJ604</f>
        <v>0</v>
      </c>
      <c r="AJ607" s="738"/>
      <c r="AK607" s="757"/>
      <c r="AL607" s="758"/>
      <c r="AM607" s="758"/>
      <c r="AN607" s="758"/>
      <c r="AO607" s="759"/>
      <c r="AP607" s="2"/>
      <c r="AQ607" s="135">
        <f>+Y604+AC607+AG607</f>
        <v>0</v>
      </c>
      <c r="AR607" s="135">
        <f>+Z604+AD607+AH607</f>
        <v>0</v>
      </c>
      <c r="AS607" s="739">
        <f>+AS606+AE607+AI607</f>
        <v>0</v>
      </c>
      <c r="AT607" s="740"/>
    </row>
    <row r="608" spans="2:46" ht="12" customHeight="1" x14ac:dyDescent="0.15">
      <c r="B608" s="473"/>
      <c r="C608" s="768"/>
      <c r="D608" s="766"/>
      <c r="E608" s="766"/>
      <c r="F608" s="766"/>
      <c r="G608" s="766"/>
      <c r="H608" s="766"/>
      <c r="I608" s="766"/>
      <c r="J608" s="767"/>
      <c r="K608" s="724"/>
      <c r="L608" s="724"/>
      <c r="M608" s="724"/>
      <c r="N608" s="724"/>
      <c r="O608" s="724" t="s">
        <v>481</v>
      </c>
      <c r="P608" s="724"/>
      <c r="Q608" s="724"/>
      <c r="R608" s="724"/>
      <c r="S608" s="724"/>
      <c r="T608" s="724"/>
      <c r="U608" s="724"/>
      <c r="V608" s="724"/>
      <c r="W608" s="724"/>
      <c r="X608" s="724"/>
      <c r="Y608" s="737" t="str">
        <f>IF(Y607&gt;=1,"Ⅳ",IF(Z607&gt;=1,"Ⅲ",IF(AA607&gt;=1,"Ⅱ","Ⅰ")))</f>
        <v>Ⅰ</v>
      </c>
      <c r="Z608" s="741"/>
      <c r="AA608" s="741"/>
      <c r="AB608" s="738"/>
      <c r="AC608" s="737" t="str">
        <f>IF(AC607&gt;=1,"Ⅳ",IF(AD607&gt;=1,"Ⅲ",IF(AE607&gt;=1,"Ⅱ","Ⅰ")))</f>
        <v>Ⅰ</v>
      </c>
      <c r="AD608" s="741"/>
      <c r="AE608" s="741"/>
      <c r="AF608" s="738"/>
      <c r="AG608" s="737" t="str">
        <f>IF(AG607&gt;=1,"Ⅳ",IF(AH607&gt;=1,"Ⅲ",IF(AI607&gt;=1,"Ⅱ","Ⅰ")))</f>
        <v>Ⅰ</v>
      </c>
      <c r="AH608" s="741"/>
      <c r="AI608" s="741"/>
      <c r="AJ608" s="738"/>
      <c r="AK608" s="757"/>
      <c r="AL608" s="758"/>
      <c r="AM608" s="758"/>
      <c r="AN608" s="758"/>
      <c r="AO608" s="759"/>
      <c r="AP608" s="2"/>
      <c r="AQ608" s="742" t="str">
        <f>IF(AQ607&gt;0,"Ⅳ",IF(AR607&gt;0,"Ⅲ",IF(AS607&gt;0,"Ⅱ","Ⅰ")))</f>
        <v>Ⅰ</v>
      </c>
      <c r="AR608" s="742"/>
      <c r="AS608" s="742"/>
      <c r="AT608" s="742"/>
    </row>
    <row r="609" spans="2:86" ht="12" customHeight="1" x14ac:dyDescent="0.15">
      <c r="B609" s="473"/>
      <c r="C609" s="768"/>
      <c r="D609" s="766"/>
      <c r="E609" s="766"/>
      <c r="F609" s="766"/>
      <c r="G609" s="766"/>
      <c r="H609" s="766"/>
      <c r="I609" s="766"/>
      <c r="J609" s="767"/>
      <c r="K609" s="724"/>
      <c r="L609" s="724"/>
      <c r="M609" s="724"/>
      <c r="N609" s="724"/>
      <c r="O609" s="724" t="s">
        <v>482</v>
      </c>
      <c r="P609" s="724"/>
      <c r="Q609" s="724"/>
      <c r="R609" s="724"/>
      <c r="S609" s="724"/>
      <c r="T609" s="724"/>
      <c r="U609" s="724"/>
      <c r="V609" s="724"/>
      <c r="W609" s="724"/>
      <c r="X609" s="724"/>
      <c r="Y609" s="737" t="str">
        <f>IF(COUNTIF(Y608:AJ608,"Ⅳ")&gt;0,"Ⅳ",IF(COUNTIF(Y608:AJ608,"Ⅲ")&gt;0,"Ⅲ",IF(COUNTIF(Y608:AJ608,"Ⅱ")&gt;0,"Ⅱ","Ⅰ")))</f>
        <v>Ⅰ</v>
      </c>
      <c r="Z609" s="741"/>
      <c r="AA609" s="741"/>
      <c r="AB609" s="741"/>
      <c r="AC609" s="741"/>
      <c r="AD609" s="741"/>
      <c r="AE609" s="741"/>
      <c r="AF609" s="741"/>
      <c r="AG609" s="741"/>
      <c r="AH609" s="741"/>
      <c r="AI609" s="741"/>
      <c r="AJ609" s="738"/>
      <c r="AK609" s="760"/>
      <c r="AL609" s="761"/>
      <c r="AM609" s="761"/>
      <c r="AN609" s="761"/>
      <c r="AO609" s="762"/>
      <c r="AP609" s="2"/>
    </row>
    <row r="610" spans="2:86" ht="14.25" customHeight="1" x14ac:dyDescent="0.15">
      <c r="B610" s="473"/>
      <c r="C610" s="768"/>
      <c r="D610" s="766"/>
      <c r="E610" s="766"/>
      <c r="F610" s="766"/>
      <c r="G610" s="766"/>
      <c r="H610" s="766"/>
      <c r="I610" s="766"/>
      <c r="J610" s="767"/>
      <c r="K610" s="724" t="s">
        <v>170</v>
      </c>
      <c r="L610" s="725"/>
      <c r="M610" s="725"/>
      <c r="N610" s="725"/>
      <c r="O610" s="725"/>
      <c r="P610" s="725"/>
      <c r="Q610" s="725"/>
      <c r="R610" s="725"/>
      <c r="S610" s="725"/>
      <c r="T610" s="725"/>
      <c r="U610" s="725"/>
      <c r="V610" s="725"/>
      <c r="W610" s="725"/>
      <c r="X610" s="725"/>
      <c r="Y610" s="725"/>
      <c r="Z610" s="725"/>
      <c r="AA610" s="725"/>
      <c r="AB610" s="725"/>
      <c r="AC610" s="725"/>
      <c r="AD610" s="725"/>
      <c r="AE610" s="725"/>
      <c r="AF610" s="725"/>
      <c r="AG610" s="725"/>
      <c r="AH610" s="725"/>
      <c r="AI610" s="725"/>
      <c r="AJ610" s="725"/>
      <c r="AK610" s="725"/>
      <c r="AL610" s="725"/>
      <c r="AM610" s="725"/>
      <c r="AN610" s="725"/>
      <c r="AO610" s="725"/>
      <c r="AP610" s="2"/>
    </row>
    <row r="611" spans="2:86" ht="14.25" customHeight="1" x14ac:dyDescent="0.15">
      <c r="B611" s="473"/>
      <c r="C611" s="768"/>
      <c r="D611" s="766"/>
      <c r="E611" s="766"/>
      <c r="F611" s="766"/>
      <c r="G611" s="766"/>
      <c r="H611" s="766"/>
      <c r="I611" s="766"/>
      <c r="J611" s="767"/>
      <c r="K611" s="724"/>
      <c r="L611" s="725"/>
      <c r="M611" s="725"/>
      <c r="N611" s="725"/>
      <c r="O611" s="725"/>
      <c r="P611" s="725"/>
      <c r="Q611" s="725"/>
      <c r="R611" s="725"/>
      <c r="S611" s="725"/>
      <c r="T611" s="725"/>
      <c r="U611" s="725"/>
      <c r="V611" s="725"/>
      <c r="W611" s="725"/>
      <c r="X611" s="725"/>
      <c r="Y611" s="725"/>
      <c r="Z611" s="725"/>
      <c r="AA611" s="725"/>
      <c r="AB611" s="725"/>
      <c r="AC611" s="725"/>
      <c r="AD611" s="725"/>
      <c r="AE611" s="725"/>
      <c r="AF611" s="725"/>
      <c r="AG611" s="725"/>
      <c r="AH611" s="725"/>
      <c r="AI611" s="725"/>
      <c r="AJ611" s="725"/>
      <c r="AK611" s="725"/>
      <c r="AL611" s="725"/>
      <c r="AM611" s="725"/>
      <c r="AN611" s="725"/>
      <c r="AO611" s="725"/>
      <c r="AP611" s="2"/>
    </row>
    <row r="612" spans="2:86" ht="12" customHeight="1" x14ac:dyDescent="0.15">
      <c r="B612" s="473"/>
      <c r="C612" s="768"/>
      <c r="D612" s="766"/>
      <c r="E612" s="766"/>
      <c r="F612" s="766"/>
      <c r="G612" s="766"/>
      <c r="H612" s="766"/>
      <c r="I612" s="766"/>
      <c r="J612" s="767"/>
      <c r="K612" s="726" t="s">
        <v>483</v>
      </c>
      <c r="L612" s="726"/>
      <c r="M612" s="726"/>
      <c r="N612" s="726"/>
      <c r="O612" s="726"/>
      <c r="P612" s="726"/>
      <c r="Q612" s="726"/>
      <c r="R612" s="726"/>
      <c r="S612" s="726"/>
      <c r="T612" s="726"/>
      <c r="U612" s="726"/>
      <c r="V612" s="726"/>
      <c r="W612" s="726"/>
      <c r="X612" s="726"/>
      <c r="Y612" s="726"/>
      <c r="Z612" s="726"/>
      <c r="AA612" s="726"/>
      <c r="AB612" s="726"/>
      <c r="AC612" s="726"/>
      <c r="AD612" s="726"/>
      <c r="AE612" s="726"/>
      <c r="AF612" s="726"/>
      <c r="AG612" s="726"/>
      <c r="AH612" s="726"/>
      <c r="AI612" s="726"/>
      <c r="AJ612" s="726"/>
      <c r="AK612" s="726"/>
      <c r="AL612" s="726"/>
      <c r="AM612" s="726"/>
      <c r="AN612" s="726"/>
      <c r="AO612" s="726"/>
      <c r="AP612" s="2"/>
    </row>
    <row r="613" spans="2:86" ht="12" customHeight="1" x14ac:dyDescent="0.15">
      <c r="B613" s="473"/>
      <c r="C613" s="768"/>
      <c r="D613" s="766"/>
      <c r="E613" s="766"/>
      <c r="F613" s="766"/>
      <c r="G613" s="766"/>
      <c r="H613" s="766"/>
      <c r="I613" s="766"/>
      <c r="J613" s="767"/>
      <c r="K613" s="727" t="s">
        <v>533</v>
      </c>
      <c r="L613" s="727"/>
      <c r="M613" s="727"/>
      <c r="N613" s="727"/>
      <c r="O613" s="727"/>
      <c r="P613" s="727"/>
      <c r="Q613" s="727"/>
      <c r="R613" s="727"/>
      <c r="S613" s="727"/>
      <c r="T613" s="727"/>
      <c r="U613" s="727"/>
      <c r="V613" s="727"/>
      <c r="W613" s="727"/>
      <c r="X613" s="727"/>
      <c r="Y613" s="727"/>
      <c r="Z613" s="727"/>
      <c r="AA613" s="727"/>
      <c r="AB613" s="727"/>
      <c r="AC613" s="727"/>
      <c r="AD613" s="727"/>
      <c r="AE613" s="727"/>
      <c r="AF613" s="727"/>
      <c r="AG613" s="727"/>
      <c r="AH613" s="727"/>
      <c r="AI613" s="727"/>
      <c r="AJ613" s="727"/>
      <c r="AK613" s="727"/>
      <c r="AL613" s="727"/>
      <c r="AM613" s="727"/>
      <c r="AN613" s="727"/>
      <c r="AO613" s="727"/>
      <c r="AP613" s="2"/>
    </row>
    <row r="614" spans="2:86" ht="12" customHeight="1" x14ac:dyDescent="0.15">
      <c r="B614" s="473"/>
      <c r="C614" s="768"/>
      <c r="D614" s="766"/>
      <c r="E614" s="766"/>
      <c r="F614" s="766"/>
      <c r="G614" s="766"/>
      <c r="H614" s="766"/>
      <c r="I614" s="766"/>
      <c r="J614" s="767"/>
      <c r="K614" s="157" t="s">
        <v>484</v>
      </c>
      <c r="L614" s="158"/>
      <c r="M614" s="158"/>
      <c r="N614" s="158"/>
      <c r="O614" s="158"/>
      <c r="P614" s="158"/>
      <c r="Q614" s="158"/>
      <c r="R614" s="158"/>
      <c r="S614" s="158"/>
      <c r="T614" s="158"/>
      <c r="U614" s="158"/>
      <c r="V614" s="158"/>
      <c r="W614" s="158"/>
      <c r="X614" s="158"/>
      <c r="Y614" s="158"/>
      <c r="Z614" s="158"/>
      <c r="AA614" s="158"/>
      <c r="AB614" s="158"/>
      <c r="AC614" s="158"/>
      <c r="AD614" s="158"/>
      <c r="AE614" s="158"/>
      <c r="AF614" s="158"/>
      <c r="AG614" s="158"/>
      <c r="AH614" s="158"/>
      <c r="AI614" s="158"/>
      <c r="AJ614" s="158"/>
      <c r="AK614" s="158"/>
      <c r="AL614" s="158"/>
      <c r="AM614" s="158"/>
      <c r="AN614" s="158"/>
      <c r="AO614" s="159"/>
      <c r="AP614" s="2"/>
    </row>
    <row r="615" spans="2:86" ht="12" customHeight="1" x14ac:dyDescent="0.15">
      <c r="B615" s="473"/>
      <c r="C615" s="768"/>
      <c r="D615" s="766"/>
      <c r="E615" s="766"/>
      <c r="F615" s="766"/>
      <c r="G615" s="766"/>
      <c r="H615" s="766"/>
      <c r="I615" s="766"/>
      <c r="J615" s="767"/>
      <c r="K615" s="157" t="s">
        <v>485</v>
      </c>
      <c r="L615" s="158"/>
      <c r="M615" s="158"/>
      <c r="N615" s="158"/>
      <c r="O615" s="158"/>
      <c r="P615" s="158"/>
      <c r="Q615" s="158"/>
      <c r="R615" s="158"/>
      <c r="S615" s="158"/>
      <c r="T615" s="158"/>
      <c r="U615" s="158"/>
      <c r="V615" s="158"/>
      <c r="W615" s="158"/>
      <c r="X615" s="158"/>
      <c r="Y615" s="158"/>
      <c r="Z615" s="158"/>
      <c r="AA615" s="158"/>
      <c r="AB615" s="158"/>
      <c r="AC615" s="158"/>
      <c r="AD615" s="158"/>
      <c r="AE615" s="158"/>
      <c r="AF615" s="158"/>
      <c r="AG615" s="158"/>
      <c r="AH615" s="158"/>
      <c r="AI615" s="158"/>
      <c r="AJ615" s="158"/>
      <c r="AK615" s="158"/>
      <c r="AL615" s="158"/>
      <c r="AM615" s="158"/>
      <c r="AN615" s="158"/>
      <c r="AO615" s="159"/>
      <c r="AP615" s="2"/>
    </row>
    <row r="616" spans="2:86" ht="12" customHeight="1" x14ac:dyDescent="0.15">
      <c r="B616" s="473"/>
      <c r="C616" s="768"/>
      <c r="D616" s="766"/>
      <c r="E616" s="766"/>
      <c r="F616" s="766"/>
      <c r="G616" s="766"/>
      <c r="H616" s="766"/>
      <c r="I616" s="766"/>
      <c r="J616" s="767"/>
      <c r="K616" s="728" t="s">
        <v>486</v>
      </c>
      <c r="L616" s="729"/>
      <c r="M616" s="729"/>
      <c r="N616" s="729"/>
      <c r="O616" s="729"/>
      <c r="P616" s="729"/>
      <c r="Q616" s="729"/>
      <c r="R616" s="729"/>
      <c r="S616" s="729"/>
      <c r="T616" s="729"/>
      <c r="U616" s="729"/>
      <c r="V616" s="729"/>
      <c r="W616" s="729"/>
      <c r="X616" s="729"/>
      <c r="Y616" s="729"/>
      <c r="Z616" s="729"/>
      <c r="AA616" s="729"/>
      <c r="AB616" s="729"/>
      <c r="AC616" s="729"/>
      <c r="AD616" s="729"/>
      <c r="AE616" s="729"/>
      <c r="AF616" s="729"/>
      <c r="AG616" s="729"/>
      <c r="AH616" s="729"/>
      <c r="AI616" s="729"/>
      <c r="AJ616" s="729"/>
      <c r="AK616" s="729"/>
      <c r="AL616" s="729"/>
      <c r="AM616" s="729"/>
      <c r="AN616" s="729"/>
      <c r="AO616" s="730"/>
      <c r="AP616" s="2"/>
    </row>
    <row r="617" spans="2:86" ht="12" customHeight="1" x14ac:dyDescent="0.15">
      <c r="B617" s="436"/>
      <c r="C617" s="769"/>
      <c r="D617" s="770"/>
      <c r="E617" s="770"/>
      <c r="F617" s="770"/>
      <c r="G617" s="770"/>
      <c r="H617" s="770"/>
      <c r="I617" s="770"/>
      <c r="J617" s="771"/>
      <c r="K617" s="731"/>
      <c r="L617" s="732"/>
      <c r="M617" s="732"/>
      <c r="N617" s="732"/>
      <c r="O617" s="732"/>
      <c r="P617" s="732"/>
      <c r="Q617" s="732"/>
      <c r="R617" s="732"/>
      <c r="S617" s="732"/>
      <c r="T617" s="732"/>
      <c r="U617" s="732"/>
      <c r="V617" s="732"/>
      <c r="W617" s="732"/>
      <c r="X617" s="732"/>
      <c r="Y617" s="732"/>
      <c r="Z617" s="732"/>
      <c r="AA617" s="732"/>
      <c r="AB617" s="732"/>
      <c r="AC617" s="732"/>
      <c r="AD617" s="732"/>
      <c r="AE617" s="732"/>
      <c r="AF617" s="732"/>
      <c r="AG617" s="732"/>
      <c r="AH617" s="732"/>
      <c r="AI617" s="732"/>
      <c r="AJ617" s="732"/>
      <c r="AK617" s="732"/>
      <c r="AL617" s="732"/>
      <c r="AM617" s="732"/>
      <c r="AN617" s="732"/>
      <c r="AO617" s="733"/>
      <c r="AP617" s="2"/>
    </row>
    <row r="618" spans="2:86" s="6" customFormat="1" ht="12" customHeight="1" x14ac:dyDescent="0.15">
      <c r="B618" s="2" t="s">
        <v>537</v>
      </c>
      <c r="AQ618" s="134"/>
      <c r="AR618" s="134"/>
      <c r="AS618" s="134"/>
      <c r="AT618" s="134"/>
      <c r="AU618" s="134"/>
      <c r="AV618" s="134"/>
      <c r="AW618" s="134"/>
      <c r="AX618" s="134"/>
      <c r="AY618" s="134"/>
      <c r="AZ618" s="134"/>
      <c r="BA618" s="134"/>
      <c r="BB618" s="134"/>
      <c r="BC618" s="134"/>
      <c r="BD618" s="134"/>
      <c r="BE618" s="134"/>
      <c r="BF618" s="134"/>
      <c r="BG618" s="134"/>
      <c r="BH618" s="134"/>
      <c r="BI618" s="134"/>
      <c r="BJ618" s="134"/>
      <c r="BK618" s="134"/>
      <c r="BL618" s="134"/>
      <c r="BM618" s="134"/>
      <c r="BN618" s="134"/>
      <c r="BO618" s="134"/>
      <c r="BP618" s="134"/>
      <c r="BQ618" s="134"/>
      <c r="BR618" s="134"/>
      <c r="BS618" s="134"/>
      <c r="BT618" s="134"/>
      <c r="BU618" s="134"/>
      <c r="BV618" s="134"/>
      <c r="BW618" s="134"/>
      <c r="BX618" s="134"/>
      <c r="BY618" s="134"/>
      <c r="BZ618" s="134"/>
      <c r="CA618" s="134"/>
      <c r="CB618" s="134"/>
      <c r="CC618" s="134"/>
      <c r="CD618" s="134"/>
      <c r="CE618" s="134"/>
      <c r="CF618" s="134"/>
      <c r="CG618" s="134"/>
      <c r="CH618" s="134"/>
    </row>
    <row r="619" spans="2:86" ht="12" customHeight="1" x14ac:dyDescent="0.15">
      <c r="B619" s="2" t="s">
        <v>534</v>
      </c>
    </row>
    <row r="620" spans="2:86" ht="12" customHeight="1" x14ac:dyDescent="0.15">
      <c r="B620" s="2" t="s">
        <v>535</v>
      </c>
    </row>
    <row r="621" spans="2:86" ht="12" customHeight="1" x14ac:dyDescent="0.15">
      <c r="B621" s="2" t="s">
        <v>487</v>
      </c>
    </row>
    <row r="622" spans="2:86" ht="12" customHeight="1" x14ac:dyDescent="0.15">
      <c r="B622" s="2" t="s">
        <v>536</v>
      </c>
    </row>
    <row r="623" spans="2:86" ht="12" customHeight="1" x14ac:dyDescent="0.15">
      <c r="B623" s="2" t="s">
        <v>488</v>
      </c>
    </row>
    <row r="624" spans="2:86" ht="12.75" thickBot="1" x14ac:dyDescent="0.2">
      <c r="B624" s="2" t="s">
        <v>549</v>
      </c>
    </row>
    <row r="625" spans="2:86" x14ac:dyDescent="0.15">
      <c r="AU625" s="808" t="s">
        <v>561</v>
      </c>
      <c r="AV625" s="809" t="s">
        <v>301</v>
      </c>
      <c r="AW625" s="811" t="s">
        <v>302</v>
      </c>
      <c r="AX625" s="795" t="s">
        <v>308</v>
      </c>
      <c r="AY625" s="796"/>
      <c r="AZ625" s="796"/>
      <c r="BA625" s="796"/>
      <c r="BB625" s="796"/>
      <c r="BC625" s="796"/>
      <c r="BD625" s="796"/>
      <c r="BE625" s="796"/>
      <c r="BF625" s="796"/>
      <c r="BG625" s="796"/>
      <c r="BH625" s="796"/>
      <c r="BI625" s="796"/>
      <c r="BJ625" s="796"/>
      <c r="BK625" s="796"/>
      <c r="BL625" s="796"/>
      <c r="BM625" s="796"/>
      <c r="BN625" s="796"/>
      <c r="BO625" s="796"/>
      <c r="BP625" s="796"/>
      <c r="BQ625" s="796"/>
      <c r="BR625" s="797"/>
      <c r="BS625" s="466" t="s">
        <v>303</v>
      </c>
      <c r="BT625" s="798"/>
      <c r="BU625" s="798"/>
      <c r="BV625" s="798"/>
      <c r="BW625" s="799" t="s">
        <v>309</v>
      </c>
      <c r="BX625" s="800"/>
      <c r="BY625" s="800"/>
      <c r="BZ625" s="800"/>
      <c r="CA625" s="800"/>
      <c r="CB625" s="800"/>
      <c r="CC625" s="800"/>
      <c r="CD625" s="800"/>
      <c r="CE625" s="800"/>
      <c r="CF625" s="800"/>
      <c r="CG625" s="800"/>
      <c r="CH625" s="801"/>
    </row>
    <row r="626" spans="2:86" ht="8.25" customHeight="1" x14ac:dyDescent="0.15">
      <c r="AU626" s="808"/>
      <c r="AV626" s="810"/>
      <c r="AW626" s="812"/>
      <c r="AX626" s="802" t="s">
        <v>310</v>
      </c>
      <c r="AY626" s="280"/>
      <c r="AZ626" s="280"/>
      <c r="BA626" s="280"/>
      <c r="BB626" s="280"/>
      <c r="BC626" s="280"/>
      <c r="BD626" s="280"/>
      <c r="BE626" s="280"/>
      <c r="BF626" s="280"/>
      <c r="BG626" s="280"/>
      <c r="BH626" s="280"/>
      <c r="BI626" s="280"/>
      <c r="BJ626" s="280" t="s">
        <v>311</v>
      </c>
      <c r="BK626" s="280"/>
      <c r="BL626" s="280"/>
      <c r="BM626" s="280"/>
      <c r="BN626" s="280"/>
      <c r="BO626" s="280"/>
      <c r="BP626" s="280"/>
      <c r="BQ626" s="280"/>
      <c r="BR626" s="803"/>
      <c r="BS626" s="798"/>
      <c r="BT626" s="798"/>
      <c r="BU626" s="798"/>
      <c r="BV626" s="798"/>
      <c r="BW626" s="804" t="s">
        <v>305</v>
      </c>
      <c r="BX626" s="455"/>
      <c r="BY626" s="455"/>
      <c r="BZ626" s="455"/>
      <c r="CA626" s="280" t="s">
        <v>312</v>
      </c>
      <c r="CB626" s="280"/>
      <c r="CC626" s="280"/>
      <c r="CD626" s="280"/>
      <c r="CE626" s="280"/>
      <c r="CF626" s="280"/>
      <c r="CG626" s="280"/>
      <c r="CH626" s="803"/>
    </row>
    <row r="627" spans="2:86" ht="24.95" customHeight="1" x14ac:dyDescent="0.15">
      <c r="B627" s="567" t="s">
        <v>456</v>
      </c>
      <c r="C627" s="805"/>
      <c r="D627" s="805"/>
      <c r="E627" s="806"/>
      <c r="F627" s="806"/>
      <c r="G627" s="806"/>
      <c r="H627" s="806"/>
      <c r="I627" s="806"/>
      <c r="J627" s="806"/>
      <c r="K627" s="805"/>
      <c r="L627" s="805"/>
      <c r="M627" s="805"/>
      <c r="N627" s="805"/>
      <c r="O627" s="805"/>
      <c r="P627" s="805"/>
      <c r="Q627" s="805"/>
      <c r="R627" s="805"/>
      <c r="S627" s="805"/>
      <c r="T627" s="805"/>
      <c r="U627" s="805"/>
      <c r="V627" s="805"/>
      <c r="W627" s="805"/>
      <c r="X627" s="805"/>
      <c r="Y627" s="805"/>
      <c r="Z627" s="805"/>
      <c r="AA627" s="805"/>
      <c r="AB627" s="805"/>
      <c r="AC627" s="805"/>
      <c r="AD627" s="805"/>
      <c r="AE627" s="805"/>
      <c r="AF627" s="805"/>
      <c r="AG627" s="805"/>
      <c r="AH627" s="805"/>
      <c r="AI627" s="805"/>
      <c r="AJ627" s="805"/>
      <c r="AK627" s="805"/>
      <c r="AL627" s="805"/>
      <c r="AM627" s="805"/>
      <c r="AN627" s="805"/>
      <c r="AO627" s="805"/>
      <c r="AU627" s="808"/>
      <c r="AV627" s="810"/>
      <c r="AW627" s="812"/>
      <c r="AX627" s="802" t="s">
        <v>26</v>
      </c>
      <c r="AY627" s="280"/>
      <c r="AZ627" s="280"/>
      <c r="BA627" s="280"/>
      <c r="BB627" s="280" t="s">
        <v>22</v>
      </c>
      <c r="BC627" s="280"/>
      <c r="BD627" s="280"/>
      <c r="BE627" s="280"/>
      <c r="BF627" s="280" t="s">
        <v>24</v>
      </c>
      <c r="BG627" s="280"/>
      <c r="BH627" s="280"/>
      <c r="BI627" s="280"/>
      <c r="BJ627" s="455" t="s">
        <v>26</v>
      </c>
      <c r="BK627" s="455"/>
      <c r="BL627" s="455"/>
      <c r="BM627" s="455" t="s">
        <v>22</v>
      </c>
      <c r="BN627" s="455"/>
      <c r="BO627" s="455"/>
      <c r="BP627" s="455" t="s">
        <v>24</v>
      </c>
      <c r="BQ627" s="455"/>
      <c r="BR627" s="807"/>
      <c r="BS627" s="466" t="s">
        <v>26</v>
      </c>
      <c r="BT627" s="466" t="s">
        <v>22</v>
      </c>
      <c r="BU627" s="466" t="s">
        <v>24</v>
      </c>
      <c r="BV627" s="466" t="s">
        <v>306</v>
      </c>
      <c r="BW627" s="802" t="s">
        <v>313</v>
      </c>
      <c r="BX627" s="280"/>
      <c r="BY627" s="280"/>
      <c r="BZ627" s="280"/>
      <c r="CA627" s="280" t="s">
        <v>22</v>
      </c>
      <c r="CB627" s="280"/>
      <c r="CC627" s="280"/>
      <c r="CD627" s="280"/>
      <c r="CE627" s="280" t="s">
        <v>24</v>
      </c>
      <c r="CF627" s="280"/>
      <c r="CG627" s="280"/>
      <c r="CH627" s="803"/>
    </row>
    <row r="628" spans="2:86" ht="18" customHeight="1" x14ac:dyDescent="0.15">
      <c r="B628" s="423" t="s">
        <v>27</v>
      </c>
      <c r="C628" s="423"/>
      <c r="D628" s="719"/>
      <c r="E628" s="277" t="s">
        <v>616</v>
      </c>
      <c r="F628" s="278"/>
      <c r="G628" s="278"/>
      <c r="H628" s="278"/>
      <c r="I628" s="278"/>
      <c r="J628" s="279"/>
      <c r="K628" s="298" t="s">
        <v>28</v>
      </c>
      <c r="L628" s="455"/>
      <c r="M628" s="455"/>
      <c r="N628" s="456" t="s">
        <v>620</v>
      </c>
      <c r="O628" s="456"/>
      <c r="P628" s="456"/>
      <c r="Q628" s="456"/>
      <c r="R628" s="456"/>
      <c r="S628" s="456"/>
      <c r="T628" s="280" t="s">
        <v>260</v>
      </c>
      <c r="U628" s="280"/>
      <c r="V628" s="280"/>
      <c r="W628" s="280"/>
      <c r="X628" s="280"/>
      <c r="Y628" s="271" t="s">
        <v>624</v>
      </c>
      <c r="Z628" s="271"/>
      <c r="AA628" s="271"/>
      <c r="AB628" s="271"/>
      <c r="AC628" s="271"/>
      <c r="AD628" s="271"/>
      <c r="AE628" s="271"/>
      <c r="AF628" s="271"/>
      <c r="AG628" s="253" t="s">
        <v>222</v>
      </c>
      <c r="AH628" s="254"/>
      <c r="AI628" s="254"/>
      <c r="AJ628" s="255"/>
      <c r="AK628" s="711">
        <v>44650</v>
      </c>
      <c r="AL628" s="813"/>
      <c r="AM628" s="813"/>
      <c r="AN628" s="813"/>
      <c r="AO628" s="814"/>
      <c r="AQ628" s="153"/>
      <c r="AU628" s="808"/>
      <c r="AV628" s="810"/>
      <c r="AW628" s="812"/>
      <c r="AX628" s="128" t="s">
        <v>314</v>
      </c>
      <c r="AY628" s="129" t="s">
        <v>315</v>
      </c>
      <c r="AZ628" s="129" t="s">
        <v>316</v>
      </c>
      <c r="BA628" s="130" t="s">
        <v>317</v>
      </c>
      <c r="BB628" s="131" t="s">
        <v>314</v>
      </c>
      <c r="BC628" s="129" t="s">
        <v>315</v>
      </c>
      <c r="BD628" s="129" t="s">
        <v>316</v>
      </c>
      <c r="BE628" s="130" t="s">
        <v>317</v>
      </c>
      <c r="BF628" s="131" t="s">
        <v>314</v>
      </c>
      <c r="BG628" s="129" t="s">
        <v>315</v>
      </c>
      <c r="BH628" s="129" t="s">
        <v>316</v>
      </c>
      <c r="BI628" s="130" t="s">
        <v>317</v>
      </c>
      <c r="BJ628" s="131" t="s">
        <v>314</v>
      </c>
      <c r="BK628" s="129" t="s">
        <v>315</v>
      </c>
      <c r="BL628" s="130" t="s">
        <v>318</v>
      </c>
      <c r="BM628" s="131" t="s">
        <v>314</v>
      </c>
      <c r="BN628" s="129" t="s">
        <v>315</v>
      </c>
      <c r="BO628" s="130" t="s">
        <v>318</v>
      </c>
      <c r="BP628" s="131" t="s">
        <v>314</v>
      </c>
      <c r="BQ628" s="129" t="s">
        <v>315</v>
      </c>
      <c r="BR628" s="132" t="s">
        <v>318</v>
      </c>
      <c r="BS628" s="798"/>
      <c r="BT628" s="798"/>
      <c r="BU628" s="798"/>
      <c r="BV628" s="798"/>
      <c r="BW628" s="128" t="s">
        <v>314</v>
      </c>
      <c r="BX628" s="129" t="s">
        <v>315</v>
      </c>
      <c r="BY628" s="129" t="s">
        <v>316</v>
      </c>
      <c r="BZ628" s="130" t="s">
        <v>317</v>
      </c>
      <c r="CA628" s="131" t="s">
        <v>314</v>
      </c>
      <c r="CB628" s="129" t="s">
        <v>315</v>
      </c>
      <c r="CC628" s="129" t="s">
        <v>316</v>
      </c>
      <c r="CD628" s="130" t="s">
        <v>317</v>
      </c>
      <c r="CE628" s="131" t="s">
        <v>314</v>
      </c>
      <c r="CF628" s="129" t="s">
        <v>315</v>
      </c>
      <c r="CG628" s="129" t="s">
        <v>316</v>
      </c>
      <c r="CH628" s="132" t="s">
        <v>317</v>
      </c>
    </row>
    <row r="629" spans="2:86" ht="18" customHeight="1" x14ac:dyDescent="0.15">
      <c r="B629" s="431" t="s">
        <v>0</v>
      </c>
      <c r="C629" s="431"/>
      <c r="D629" s="717"/>
      <c r="E629" s="281" t="s">
        <v>618</v>
      </c>
      <c r="F629" s="282"/>
      <c r="G629" s="282"/>
      <c r="H629" s="282"/>
      <c r="I629" s="282"/>
      <c r="J629" s="284"/>
      <c r="K629" s="573" t="s">
        <v>1</v>
      </c>
      <c r="L629" s="466"/>
      <c r="M629" s="466"/>
      <c r="N629" s="456" t="s">
        <v>622</v>
      </c>
      <c r="O629" s="456"/>
      <c r="P629" s="456"/>
      <c r="Q629" s="456"/>
      <c r="R629" s="456"/>
      <c r="S629" s="456"/>
      <c r="T629" s="280" t="s">
        <v>261</v>
      </c>
      <c r="U629" s="280"/>
      <c r="V629" s="280"/>
      <c r="W629" s="280"/>
      <c r="X629" s="280"/>
      <c r="Y629" s="271" t="s">
        <v>629</v>
      </c>
      <c r="Z629" s="271"/>
      <c r="AA629" s="271"/>
      <c r="AB629" s="271"/>
      <c r="AC629" s="271"/>
      <c r="AD629" s="271"/>
      <c r="AE629" s="271"/>
      <c r="AF629" s="271"/>
      <c r="AG629" s="698"/>
      <c r="AH629" s="710"/>
      <c r="AI629" s="710"/>
      <c r="AJ629" s="699"/>
      <c r="AK629" s="815"/>
      <c r="AL629" s="816"/>
      <c r="AM629" s="816"/>
      <c r="AN629" s="816"/>
      <c r="AO629" s="817"/>
      <c r="AQ629" s="153" t="s">
        <v>560</v>
      </c>
      <c r="AU629" s="808"/>
      <c r="AV629" s="192">
        <f>N631</f>
        <v>12</v>
      </c>
      <c r="AW629" s="181">
        <f>R631</f>
        <v>10.5</v>
      </c>
      <c r="AX629" s="135">
        <f>+Y656</f>
        <v>0</v>
      </c>
      <c r="AY629" s="135">
        <f>+Z656</f>
        <v>0</v>
      </c>
      <c r="AZ629" s="135">
        <f>+AA656</f>
        <v>0</v>
      </c>
      <c r="BA629" s="135">
        <f t="shared" ref="BA629" si="251">+AB656</f>
        <v>0</v>
      </c>
      <c r="BB629" s="135">
        <f>+AC656</f>
        <v>0</v>
      </c>
      <c r="BC629" s="135">
        <f t="shared" ref="BC629" si="252">+AD656</f>
        <v>0</v>
      </c>
      <c r="BD629" s="135">
        <f t="shared" ref="BD629" si="253">+AE656</f>
        <v>0</v>
      </c>
      <c r="BE629" s="135">
        <f t="shared" ref="BE629" si="254">+AF656</f>
        <v>0</v>
      </c>
      <c r="BF629" s="135">
        <f t="shared" ref="BF629" si="255">+AG656</f>
        <v>0</v>
      </c>
      <c r="BG629" s="135">
        <f t="shared" ref="BG629" si="256">+AH656</f>
        <v>0</v>
      </c>
      <c r="BH629" s="135">
        <f t="shared" ref="BH629" si="257">+AI656</f>
        <v>0</v>
      </c>
      <c r="BI629" s="135">
        <f t="shared" ref="BI629" si="258">+AJ656</f>
        <v>0</v>
      </c>
      <c r="BJ629" s="135">
        <f>+Y659</f>
        <v>0</v>
      </c>
      <c r="BK629" s="135">
        <f t="shared" ref="BK629" si="259">+Z659</f>
        <v>0</v>
      </c>
      <c r="BL629" s="135">
        <f>+AA659</f>
        <v>0</v>
      </c>
      <c r="BM629" s="135">
        <f>+AC659</f>
        <v>0</v>
      </c>
      <c r="BN629" s="135">
        <f t="shared" ref="BN629" si="260">+AD659</f>
        <v>0</v>
      </c>
      <c r="BO629" s="135">
        <f t="shared" ref="BO629" si="261">+AE659</f>
        <v>0</v>
      </c>
      <c r="BP629" s="135">
        <f>+AG659</f>
        <v>0</v>
      </c>
      <c r="BQ629" s="135">
        <f>+AH659</f>
        <v>0</v>
      </c>
      <c r="BR629" s="135">
        <f>+AI659</f>
        <v>0</v>
      </c>
      <c r="BS629" s="153" t="str">
        <f>+Y660</f>
        <v>Ⅰ</v>
      </c>
      <c r="BT629" s="153" t="str">
        <f>+AC660</f>
        <v>Ⅰ</v>
      </c>
      <c r="BU629" s="153" t="str">
        <f>+AG660</f>
        <v>Ⅰ</v>
      </c>
      <c r="BV629" s="153" t="str">
        <f>+Y661</f>
        <v>Ⅰ</v>
      </c>
      <c r="BW629" s="136" t="str">
        <f>IF(Y656&gt;0,R631,"")</f>
        <v/>
      </c>
      <c r="BX629" s="137" t="str">
        <f>IF(Z656&gt;0,"",IF(AA656&gt;0,R631,""))</f>
        <v/>
      </c>
      <c r="BY629" s="137" t="str">
        <f>IF(Y656+Z656&gt;0,"",IF(AA656&gt;0,R631,""))</f>
        <v/>
      </c>
      <c r="BZ629" s="137" t="str">
        <f>IF(Y656+Z656+AA656&gt;0,"",IF(AB656&gt;0,R631,""))</f>
        <v/>
      </c>
      <c r="CA629" s="138">
        <f t="shared" ref="CA629" si="262">+AC655</f>
        <v>0</v>
      </c>
      <c r="CB629" s="138">
        <f t="shared" ref="CB629" si="263">+AD655</f>
        <v>0</v>
      </c>
      <c r="CC629" s="138">
        <f t="shared" ref="CC629" si="264">+AE655</f>
        <v>0</v>
      </c>
      <c r="CD629" s="138">
        <f t="shared" ref="CD629" si="265">+AF655</f>
        <v>0</v>
      </c>
      <c r="CE629" s="138">
        <f t="shared" ref="CE629" si="266">+AG655</f>
        <v>0</v>
      </c>
      <c r="CF629" s="138">
        <f t="shared" ref="CF629" si="267">+AH655</f>
        <v>0</v>
      </c>
      <c r="CG629" s="138">
        <f t="shared" ref="CG629" si="268">+AI655</f>
        <v>0</v>
      </c>
      <c r="CH629" s="138">
        <f t="shared" ref="CH629" si="269">+AJ655</f>
        <v>0</v>
      </c>
    </row>
    <row r="630" spans="2:86" ht="12" customHeight="1" x14ac:dyDescent="0.15">
      <c r="B630" s="763" t="s">
        <v>221</v>
      </c>
      <c r="C630" s="764"/>
      <c r="D630" s="765"/>
      <c r="E630" s="766"/>
      <c r="F630" s="766"/>
      <c r="G630" s="766"/>
      <c r="H630" s="766"/>
      <c r="I630" s="766"/>
      <c r="J630" s="767"/>
      <c r="K630" s="772" t="s">
        <v>458</v>
      </c>
      <c r="L630" s="773"/>
      <c r="M630" s="773"/>
      <c r="N630" s="773"/>
      <c r="O630" s="773"/>
      <c r="P630" s="773"/>
      <c r="Q630" s="773"/>
      <c r="R630" s="773"/>
      <c r="S630" s="773"/>
      <c r="T630" s="773"/>
      <c r="U630" s="773"/>
      <c r="V630" s="773"/>
      <c r="W630" s="773"/>
      <c r="X630" s="773"/>
      <c r="Y630" s="773"/>
      <c r="Z630" s="773"/>
      <c r="AA630" s="773"/>
      <c r="AB630" s="773"/>
      <c r="AC630" s="773"/>
      <c r="AD630" s="773"/>
      <c r="AE630" s="773"/>
      <c r="AF630" s="773"/>
      <c r="AG630" s="773"/>
      <c r="AH630" s="773"/>
      <c r="AI630" s="773"/>
      <c r="AJ630" s="773"/>
      <c r="AK630" s="773"/>
      <c r="AL630" s="773"/>
      <c r="AM630" s="773"/>
      <c r="AN630" s="773"/>
      <c r="AO630" s="774"/>
      <c r="AP630" s="2"/>
    </row>
    <row r="631" spans="2:86" ht="12" customHeight="1" x14ac:dyDescent="0.15">
      <c r="B631" s="473"/>
      <c r="C631" s="768"/>
      <c r="D631" s="766"/>
      <c r="E631" s="766"/>
      <c r="F631" s="766"/>
      <c r="G631" s="766"/>
      <c r="H631" s="766"/>
      <c r="I631" s="766"/>
      <c r="J631" s="767"/>
      <c r="K631" s="751" t="s">
        <v>220</v>
      </c>
      <c r="L631" s="752"/>
      <c r="M631" s="753"/>
      <c r="N631" s="775">
        <v>12</v>
      </c>
      <c r="O631" s="776"/>
      <c r="P631" s="751" t="s">
        <v>459</v>
      </c>
      <c r="Q631" s="753"/>
      <c r="R631" s="777">
        <v>10.5</v>
      </c>
      <c r="S631" s="778"/>
      <c r="T631" s="779"/>
      <c r="U631" s="780" t="s">
        <v>460</v>
      </c>
      <c r="V631" s="781"/>
      <c r="W631" s="780" t="s">
        <v>461</v>
      </c>
      <c r="X631" s="781"/>
      <c r="Y631" s="753" t="s">
        <v>219</v>
      </c>
      <c r="Z631" s="724"/>
      <c r="AA631" s="724"/>
      <c r="AB631" s="724"/>
      <c r="AC631" s="780" t="s">
        <v>462</v>
      </c>
      <c r="AD631" s="786"/>
      <c r="AE631" s="786"/>
      <c r="AF631" s="786"/>
      <c r="AG631" s="786"/>
      <c r="AH631" s="786"/>
      <c r="AI631" s="786"/>
      <c r="AJ631" s="781"/>
      <c r="AK631" s="780" t="s">
        <v>463</v>
      </c>
      <c r="AL631" s="786"/>
      <c r="AM631" s="786"/>
      <c r="AN631" s="788"/>
      <c r="AO631" s="789"/>
      <c r="AP631" s="2"/>
      <c r="AW631" s="169"/>
    </row>
    <row r="632" spans="2:86" ht="12" customHeight="1" x14ac:dyDescent="0.15">
      <c r="B632" s="473"/>
      <c r="C632" s="768"/>
      <c r="D632" s="766"/>
      <c r="E632" s="766"/>
      <c r="F632" s="766"/>
      <c r="G632" s="766"/>
      <c r="H632" s="766"/>
      <c r="I632" s="766"/>
      <c r="J632" s="767"/>
      <c r="K632" s="724" t="s">
        <v>464</v>
      </c>
      <c r="L632" s="724" t="s">
        <v>200</v>
      </c>
      <c r="M632" s="724"/>
      <c r="N632" s="724" t="s">
        <v>199</v>
      </c>
      <c r="O632" s="724"/>
      <c r="P632" s="724" t="s">
        <v>465</v>
      </c>
      <c r="Q632" s="724"/>
      <c r="R632" s="724" t="s">
        <v>6</v>
      </c>
      <c r="S632" s="724"/>
      <c r="T632" s="724"/>
      <c r="U632" s="782"/>
      <c r="V632" s="783"/>
      <c r="W632" s="782"/>
      <c r="X632" s="783"/>
      <c r="Y632" s="753"/>
      <c r="Z632" s="724"/>
      <c r="AA632" s="724"/>
      <c r="AB632" s="724"/>
      <c r="AC632" s="784"/>
      <c r="AD632" s="787"/>
      <c r="AE632" s="787"/>
      <c r="AF632" s="787"/>
      <c r="AG632" s="787"/>
      <c r="AH632" s="787"/>
      <c r="AI632" s="787"/>
      <c r="AJ632" s="785"/>
      <c r="AK632" s="782"/>
      <c r="AL632" s="790"/>
      <c r="AM632" s="790"/>
      <c r="AN632" s="791"/>
      <c r="AO632" s="792"/>
      <c r="AP632" s="2"/>
    </row>
    <row r="633" spans="2:86" ht="12" customHeight="1" x14ac:dyDescent="0.15">
      <c r="B633" s="473"/>
      <c r="C633" s="768"/>
      <c r="D633" s="766"/>
      <c r="E633" s="766"/>
      <c r="F633" s="766"/>
      <c r="G633" s="766"/>
      <c r="H633" s="766"/>
      <c r="I633" s="766"/>
      <c r="J633" s="767"/>
      <c r="K633" s="724"/>
      <c r="L633" s="724"/>
      <c r="M633" s="724"/>
      <c r="N633" s="724"/>
      <c r="O633" s="724"/>
      <c r="P633" s="724"/>
      <c r="Q633" s="724"/>
      <c r="R633" s="724"/>
      <c r="S633" s="724"/>
      <c r="T633" s="724"/>
      <c r="U633" s="782"/>
      <c r="V633" s="783"/>
      <c r="W633" s="782"/>
      <c r="X633" s="783"/>
      <c r="Y633" s="753" t="s">
        <v>466</v>
      </c>
      <c r="Z633" s="724"/>
      <c r="AA633" s="724"/>
      <c r="AB633" s="724"/>
      <c r="AC633" s="724" t="s">
        <v>467</v>
      </c>
      <c r="AD633" s="724"/>
      <c r="AE633" s="724"/>
      <c r="AF633" s="724"/>
      <c r="AG633" s="724" t="s">
        <v>468</v>
      </c>
      <c r="AH633" s="724"/>
      <c r="AI633" s="724"/>
      <c r="AJ633" s="724"/>
      <c r="AK633" s="782"/>
      <c r="AL633" s="790"/>
      <c r="AM633" s="790"/>
      <c r="AN633" s="791"/>
      <c r="AO633" s="792"/>
      <c r="AP633" s="2"/>
    </row>
    <row r="634" spans="2:86" ht="12" customHeight="1" x14ac:dyDescent="0.15">
      <c r="B634" s="473"/>
      <c r="C634" s="768"/>
      <c r="D634" s="766"/>
      <c r="E634" s="766"/>
      <c r="F634" s="766"/>
      <c r="G634" s="766"/>
      <c r="H634" s="766"/>
      <c r="I634" s="766"/>
      <c r="J634" s="767"/>
      <c r="K634" s="724"/>
      <c r="L634" s="724"/>
      <c r="M634" s="724"/>
      <c r="N634" s="724"/>
      <c r="O634" s="724"/>
      <c r="P634" s="724"/>
      <c r="Q634" s="724"/>
      <c r="R634" s="724"/>
      <c r="S634" s="724"/>
      <c r="T634" s="724"/>
      <c r="U634" s="784"/>
      <c r="V634" s="785"/>
      <c r="W634" s="784"/>
      <c r="X634" s="785"/>
      <c r="Y634" s="156" t="s">
        <v>32</v>
      </c>
      <c r="Z634" s="154" t="s">
        <v>33</v>
      </c>
      <c r="AA634" s="154" t="s">
        <v>471</v>
      </c>
      <c r="AB634" s="154" t="s">
        <v>472</v>
      </c>
      <c r="AC634" s="154" t="s">
        <v>32</v>
      </c>
      <c r="AD634" s="154" t="s">
        <v>33</v>
      </c>
      <c r="AE634" s="154" t="s">
        <v>471</v>
      </c>
      <c r="AF634" s="154" t="s">
        <v>472</v>
      </c>
      <c r="AG634" s="154" t="s">
        <v>32</v>
      </c>
      <c r="AH634" s="154" t="s">
        <v>33</v>
      </c>
      <c r="AI634" s="154" t="s">
        <v>471</v>
      </c>
      <c r="AJ634" s="154" t="s">
        <v>472</v>
      </c>
      <c r="AK634" s="784"/>
      <c r="AL634" s="787"/>
      <c r="AM634" s="787"/>
      <c r="AN634" s="793"/>
      <c r="AO634" s="794"/>
      <c r="AP634" s="2"/>
    </row>
    <row r="635" spans="2:86" ht="12" customHeight="1" x14ac:dyDescent="0.15">
      <c r="B635" s="473"/>
      <c r="C635" s="768"/>
      <c r="D635" s="766"/>
      <c r="E635" s="766"/>
      <c r="F635" s="766"/>
      <c r="G635" s="766"/>
      <c r="H635" s="766"/>
      <c r="I635" s="766"/>
      <c r="J635" s="767"/>
      <c r="K635" s="234"/>
      <c r="L635" s="743"/>
      <c r="M635" s="744"/>
      <c r="N635" s="743"/>
      <c r="O635" s="744"/>
      <c r="P635" s="743"/>
      <c r="Q635" s="744"/>
      <c r="R635" s="745"/>
      <c r="S635" s="745"/>
      <c r="T635" s="745"/>
      <c r="U635" s="743"/>
      <c r="V635" s="744"/>
      <c r="W635" s="743"/>
      <c r="X635" s="746"/>
      <c r="Y635" s="235"/>
      <c r="Z635" s="235"/>
      <c r="AA635" s="235"/>
      <c r="AB635" s="235"/>
      <c r="AC635" s="236"/>
      <c r="AD635" s="236"/>
      <c r="AE635" s="236"/>
      <c r="AF635" s="236"/>
      <c r="AG635" s="236"/>
      <c r="AH635" s="236"/>
      <c r="AI635" s="236"/>
      <c r="AJ635" s="236"/>
      <c r="AK635" s="747"/>
      <c r="AL635" s="748"/>
      <c r="AM635" s="748"/>
      <c r="AN635" s="749"/>
      <c r="AO635" s="750"/>
      <c r="AP635" s="2"/>
      <c r="AQ635" s="170">
        <f>IF(P635="外力",1,IF(P635="材質劣化",2,IF(P635="漏水",3,4)))</f>
        <v>4</v>
      </c>
    </row>
    <row r="636" spans="2:86" ht="12" customHeight="1" x14ac:dyDescent="0.15">
      <c r="B636" s="473"/>
      <c r="C636" s="768"/>
      <c r="D636" s="766"/>
      <c r="E636" s="766"/>
      <c r="F636" s="766"/>
      <c r="G636" s="766"/>
      <c r="H636" s="766"/>
      <c r="I636" s="766"/>
      <c r="J636" s="767"/>
      <c r="K636" s="234"/>
      <c r="L636" s="743"/>
      <c r="M636" s="744"/>
      <c r="N636" s="743"/>
      <c r="O636" s="744"/>
      <c r="P636" s="743"/>
      <c r="Q636" s="744"/>
      <c r="R636" s="745"/>
      <c r="S636" s="745"/>
      <c r="T636" s="745"/>
      <c r="U636" s="743"/>
      <c r="V636" s="744"/>
      <c r="W636" s="743"/>
      <c r="X636" s="746"/>
      <c r="Y636" s="235"/>
      <c r="Z636" s="235"/>
      <c r="AA636" s="235"/>
      <c r="AB636" s="235"/>
      <c r="AC636" s="236"/>
      <c r="AD636" s="236"/>
      <c r="AE636" s="236"/>
      <c r="AF636" s="236"/>
      <c r="AG636" s="236"/>
      <c r="AH636" s="236"/>
      <c r="AI636" s="236"/>
      <c r="AJ636" s="236"/>
      <c r="AK636" s="747"/>
      <c r="AL636" s="748"/>
      <c r="AM636" s="748"/>
      <c r="AN636" s="749"/>
      <c r="AO636" s="750"/>
      <c r="AP636" s="2"/>
      <c r="AQ636" s="170">
        <f t="shared" ref="AQ636:AQ654" si="270">IF(P636="外力",1,IF(P636="材質劣化",2,IF(P636="漏水",3,4)))</f>
        <v>4</v>
      </c>
    </row>
    <row r="637" spans="2:86" ht="12" customHeight="1" x14ac:dyDescent="0.15">
      <c r="B637" s="473"/>
      <c r="C637" s="768"/>
      <c r="D637" s="766"/>
      <c r="E637" s="766"/>
      <c r="F637" s="766"/>
      <c r="G637" s="766"/>
      <c r="H637" s="766"/>
      <c r="I637" s="766"/>
      <c r="J637" s="767"/>
      <c r="K637" s="234"/>
      <c r="L637" s="743"/>
      <c r="M637" s="744"/>
      <c r="N637" s="743"/>
      <c r="O637" s="744"/>
      <c r="P637" s="743"/>
      <c r="Q637" s="744"/>
      <c r="R637" s="745"/>
      <c r="S637" s="745"/>
      <c r="T637" s="745"/>
      <c r="U637" s="743"/>
      <c r="V637" s="744"/>
      <c r="W637" s="743"/>
      <c r="X637" s="746"/>
      <c r="Y637" s="235"/>
      <c r="Z637" s="235"/>
      <c r="AA637" s="235"/>
      <c r="AB637" s="235"/>
      <c r="AC637" s="236"/>
      <c r="AD637" s="236"/>
      <c r="AE637" s="236"/>
      <c r="AF637" s="236"/>
      <c r="AG637" s="236"/>
      <c r="AH637" s="236"/>
      <c r="AI637" s="236"/>
      <c r="AJ637" s="236"/>
      <c r="AK637" s="747"/>
      <c r="AL637" s="748"/>
      <c r="AM637" s="748"/>
      <c r="AN637" s="749"/>
      <c r="AO637" s="750"/>
      <c r="AP637" s="2"/>
      <c r="AQ637" s="170">
        <f t="shared" si="270"/>
        <v>4</v>
      </c>
    </row>
    <row r="638" spans="2:86" ht="12" customHeight="1" x14ac:dyDescent="0.15">
      <c r="B638" s="473"/>
      <c r="C638" s="768"/>
      <c r="D638" s="766"/>
      <c r="E638" s="766"/>
      <c r="F638" s="766"/>
      <c r="G638" s="766"/>
      <c r="H638" s="766"/>
      <c r="I638" s="766"/>
      <c r="J638" s="767"/>
      <c r="K638" s="234"/>
      <c r="L638" s="743"/>
      <c r="M638" s="744"/>
      <c r="N638" s="743"/>
      <c r="O638" s="744"/>
      <c r="P638" s="743"/>
      <c r="Q638" s="744"/>
      <c r="R638" s="745"/>
      <c r="S638" s="745"/>
      <c r="T638" s="745"/>
      <c r="U638" s="743"/>
      <c r="V638" s="744"/>
      <c r="W638" s="743"/>
      <c r="X638" s="746"/>
      <c r="Y638" s="235"/>
      <c r="Z638" s="235"/>
      <c r="AA638" s="235"/>
      <c r="AB638" s="235"/>
      <c r="AC638" s="236"/>
      <c r="AD638" s="236"/>
      <c r="AE638" s="236"/>
      <c r="AF638" s="236"/>
      <c r="AG638" s="236"/>
      <c r="AH638" s="236"/>
      <c r="AI638" s="236"/>
      <c r="AJ638" s="236"/>
      <c r="AK638" s="747"/>
      <c r="AL638" s="748"/>
      <c r="AM638" s="748"/>
      <c r="AN638" s="749"/>
      <c r="AO638" s="750"/>
      <c r="AP638" s="2"/>
      <c r="AQ638" s="170">
        <f t="shared" si="270"/>
        <v>4</v>
      </c>
    </row>
    <row r="639" spans="2:86" ht="12" customHeight="1" x14ac:dyDescent="0.15">
      <c r="B639" s="473"/>
      <c r="C639" s="768"/>
      <c r="D639" s="766"/>
      <c r="E639" s="766"/>
      <c r="F639" s="766"/>
      <c r="G639" s="766"/>
      <c r="H639" s="766"/>
      <c r="I639" s="766"/>
      <c r="J639" s="767"/>
      <c r="K639" s="234"/>
      <c r="L639" s="743"/>
      <c r="M639" s="744"/>
      <c r="N639" s="743"/>
      <c r="O639" s="744"/>
      <c r="P639" s="743"/>
      <c r="Q639" s="744"/>
      <c r="R639" s="745"/>
      <c r="S639" s="745"/>
      <c r="T639" s="745"/>
      <c r="U639" s="743"/>
      <c r="V639" s="744"/>
      <c r="W639" s="743"/>
      <c r="X639" s="746"/>
      <c r="Y639" s="235"/>
      <c r="Z639" s="235"/>
      <c r="AA639" s="235"/>
      <c r="AB639" s="235"/>
      <c r="AC639" s="236"/>
      <c r="AD639" s="236"/>
      <c r="AE639" s="236"/>
      <c r="AF639" s="236"/>
      <c r="AG639" s="236"/>
      <c r="AH639" s="236"/>
      <c r="AI639" s="236"/>
      <c r="AJ639" s="236"/>
      <c r="AK639" s="747"/>
      <c r="AL639" s="748"/>
      <c r="AM639" s="748"/>
      <c r="AN639" s="749"/>
      <c r="AO639" s="750"/>
      <c r="AP639" s="2"/>
      <c r="AQ639" s="170">
        <f t="shared" si="270"/>
        <v>4</v>
      </c>
    </row>
    <row r="640" spans="2:86" ht="12" customHeight="1" x14ac:dyDescent="0.15">
      <c r="B640" s="473"/>
      <c r="C640" s="768"/>
      <c r="D640" s="766"/>
      <c r="E640" s="766"/>
      <c r="F640" s="766"/>
      <c r="G640" s="766"/>
      <c r="H640" s="766"/>
      <c r="I640" s="766"/>
      <c r="J640" s="767"/>
      <c r="K640" s="234"/>
      <c r="L640" s="743"/>
      <c r="M640" s="744"/>
      <c r="N640" s="743"/>
      <c r="O640" s="744"/>
      <c r="P640" s="743"/>
      <c r="Q640" s="744"/>
      <c r="R640" s="745"/>
      <c r="S640" s="745"/>
      <c r="T640" s="745"/>
      <c r="U640" s="743"/>
      <c r="V640" s="744"/>
      <c r="W640" s="743"/>
      <c r="X640" s="746"/>
      <c r="Y640" s="235"/>
      <c r="Z640" s="235"/>
      <c r="AA640" s="235"/>
      <c r="AB640" s="235"/>
      <c r="AC640" s="236"/>
      <c r="AD640" s="236"/>
      <c r="AE640" s="236"/>
      <c r="AF640" s="236"/>
      <c r="AG640" s="236"/>
      <c r="AH640" s="236"/>
      <c r="AI640" s="236"/>
      <c r="AJ640" s="236"/>
      <c r="AK640" s="747"/>
      <c r="AL640" s="748"/>
      <c r="AM640" s="748"/>
      <c r="AN640" s="749"/>
      <c r="AO640" s="750"/>
      <c r="AP640" s="2"/>
      <c r="AQ640" s="170">
        <f t="shared" si="270"/>
        <v>4</v>
      </c>
    </row>
    <row r="641" spans="2:43" ht="12" customHeight="1" x14ac:dyDescent="0.15">
      <c r="B641" s="473"/>
      <c r="C641" s="768"/>
      <c r="D641" s="766"/>
      <c r="E641" s="766"/>
      <c r="F641" s="766"/>
      <c r="G641" s="766"/>
      <c r="H641" s="766"/>
      <c r="I641" s="766"/>
      <c r="J641" s="767"/>
      <c r="K641" s="234"/>
      <c r="L641" s="743"/>
      <c r="M641" s="744"/>
      <c r="N641" s="743"/>
      <c r="O641" s="744"/>
      <c r="P641" s="743"/>
      <c r="Q641" s="744"/>
      <c r="R641" s="745"/>
      <c r="S641" s="745"/>
      <c r="T641" s="745"/>
      <c r="U641" s="743"/>
      <c r="V641" s="744"/>
      <c r="W641" s="743"/>
      <c r="X641" s="746"/>
      <c r="Y641" s="235"/>
      <c r="Z641" s="235"/>
      <c r="AA641" s="235"/>
      <c r="AB641" s="235"/>
      <c r="AC641" s="236"/>
      <c r="AD641" s="236"/>
      <c r="AE641" s="236"/>
      <c r="AF641" s="236"/>
      <c r="AG641" s="236"/>
      <c r="AH641" s="236"/>
      <c r="AI641" s="236"/>
      <c r="AJ641" s="236"/>
      <c r="AK641" s="747"/>
      <c r="AL641" s="748"/>
      <c r="AM641" s="748"/>
      <c r="AN641" s="749"/>
      <c r="AO641" s="750"/>
      <c r="AP641" s="2"/>
      <c r="AQ641" s="170">
        <f t="shared" si="270"/>
        <v>4</v>
      </c>
    </row>
    <row r="642" spans="2:43" ht="12" customHeight="1" x14ac:dyDescent="0.15">
      <c r="B642" s="473"/>
      <c r="C642" s="768"/>
      <c r="D642" s="766"/>
      <c r="E642" s="766"/>
      <c r="F642" s="766"/>
      <c r="G642" s="766"/>
      <c r="H642" s="766"/>
      <c r="I642" s="766"/>
      <c r="J642" s="767"/>
      <c r="K642" s="234"/>
      <c r="L642" s="743"/>
      <c r="M642" s="744"/>
      <c r="N642" s="743"/>
      <c r="O642" s="744"/>
      <c r="P642" s="743"/>
      <c r="Q642" s="744"/>
      <c r="R642" s="745"/>
      <c r="S642" s="745"/>
      <c r="T642" s="745"/>
      <c r="U642" s="743"/>
      <c r="V642" s="744"/>
      <c r="W642" s="743"/>
      <c r="X642" s="746"/>
      <c r="Y642" s="235"/>
      <c r="Z642" s="235"/>
      <c r="AA642" s="235"/>
      <c r="AB642" s="235"/>
      <c r="AC642" s="236"/>
      <c r="AD642" s="236"/>
      <c r="AE642" s="236"/>
      <c r="AF642" s="236"/>
      <c r="AG642" s="236"/>
      <c r="AH642" s="236"/>
      <c r="AI642" s="236"/>
      <c r="AJ642" s="236"/>
      <c r="AK642" s="747"/>
      <c r="AL642" s="748"/>
      <c r="AM642" s="748"/>
      <c r="AN642" s="749"/>
      <c r="AO642" s="750"/>
      <c r="AP642" s="2"/>
      <c r="AQ642" s="170">
        <f t="shared" si="270"/>
        <v>4</v>
      </c>
    </row>
    <row r="643" spans="2:43" ht="12" customHeight="1" x14ac:dyDescent="0.15">
      <c r="B643" s="473"/>
      <c r="C643" s="768"/>
      <c r="D643" s="766"/>
      <c r="E643" s="766"/>
      <c r="F643" s="766"/>
      <c r="G643" s="766"/>
      <c r="H643" s="766"/>
      <c r="I643" s="766"/>
      <c r="J643" s="767"/>
      <c r="K643" s="234"/>
      <c r="L643" s="743"/>
      <c r="M643" s="744"/>
      <c r="N643" s="743"/>
      <c r="O643" s="744"/>
      <c r="P643" s="743"/>
      <c r="Q643" s="744"/>
      <c r="R643" s="745"/>
      <c r="S643" s="745"/>
      <c r="T643" s="745"/>
      <c r="U643" s="743"/>
      <c r="V643" s="744"/>
      <c r="W643" s="743"/>
      <c r="X643" s="746"/>
      <c r="Y643" s="235"/>
      <c r="Z643" s="235"/>
      <c r="AA643" s="235"/>
      <c r="AB643" s="235"/>
      <c r="AC643" s="236"/>
      <c r="AD643" s="236"/>
      <c r="AE643" s="236"/>
      <c r="AF643" s="236"/>
      <c r="AG643" s="236"/>
      <c r="AH643" s="236"/>
      <c r="AI643" s="236"/>
      <c r="AJ643" s="236"/>
      <c r="AK643" s="747"/>
      <c r="AL643" s="748"/>
      <c r="AM643" s="748"/>
      <c r="AN643" s="749"/>
      <c r="AO643" s="750"/>
      <c r="AP643" s="2"/>
      <c r="AQ643" s="170">
        <f t="shared" si="270"/>
        <v>4</v>
      </c>
    </row>
    <row r="644" spans="2:43" ht="12" customHeight="1" x14ac:dyDescent="0.15">
      <c r="B644" s="473"/>
      <c r="C644" s="768"/>
      <c r="D644" s="766"/>
      <c r="E644" s="766"/>
      <c r="F644" s="766"/>
      <c r="G644" s="766"/>
      <c r="H644" s="766"/>
      <c r="I644" s="766"/>
      <c r="J644" s="767"/>
      <c r="K644" s="234"/>
      <c r="L644" s="743"/>
      <c r="M644" s="744"/>
      <c r="N644" s="743"/>
      <c r="O644" s="744"/>
      <c r="P644" s="743"/>
      <c r="Q644" s="744"/>
      <c r="R644" s="745"/>
      <c r="S644" s="745"/>
      <c r="T644" s="745"/>
      <c r="U644" s="743"/>
      <c r="V644" s="744"/>
      <c r="W644" s="743"/>
      <c r="X644" s="746"/>
      <c r="Y644" s="235"/>
      <c r="Z644" s="235"/>
      <c r="AA644" s="235"/>
      <c r="AB644" s="235"/>
      <c r="AC644" s="236"/>
      <c r="AD644" s="236"/>
      <c r="AE644" s="236"/>
      <c r="AF644" s="236"/>
      <c r="AG644" s="236"/>
      <c r="AH644" s="236"/>
      <c r="AI644" s="236"/>
      <c r="AJ644" s="236"/>
      <c r="AK644" s="747"/>
      <c r="AL644" s="748"/>
      <c r="AM644" s="748"/>
      <c r="AN644" s="749"/>
      <c r="AO644" s="750"/>
      <c r="AP644" s="2"/>
      <c r="AQ644" s="170">
        <f t="shared" si="270"/>
        <v>4</v>
      </c>
    </row>
    <row r="645" spans="2:43" ht="12" customHeight="1" x14ac:dyDescent="0.15">
      <c r="B645" s="473"/>
      <c r="C645" s="768"/>
      <c r="D645" s="766"/>
      <c r="E645" s="766"/>
      <c r="F645" s="766"/>
      <c r="G645" s="766"/>
      <c r="H645" s="766"/>
      <c r="I645" s="766"/>
      <c r="J645" s="767"/>
      <c r="K645" s="234"/>
      <c r="L645" s="743"/>
      <c r="M645" s="744"/>
      <c r="N645" s="743"/>
      <c r="O645" s="744"/>
      <c r="P645" s="743"/>
      <c r="Q645" s="744"/>
      <c r="R645" s="745"/>
      <c r="S645" s="745"/>
      <c r="T645" s="745"/>
      <c r="U645" s="743"/>
      <c r="V645" s="744"/>
      <c r="W645" s="743"/>
      <c r="X645" s="746"/>
      <c r="Y645" s="235"/>
      <c r="Z645" s="235"/>
      <c r="AA645" s="235"/>
      <c r="AB645" s="235"/>
      <c r="AC645" s="236"/>
      <c r="AD645" s="236"/>
      <c r="AE645" s="236"/>
      <c r="AF645" s="236"/>
      <c r="AG645" s="236"/>
      <c r="AH645" s="236"/>
      <c r="AI645" s="236"/>
      <c r="AJ645" s="236"/>
      <c r="AK645" s="747"/>
      <c r="AL645" s="748"/>
      <c r="AM645" s="748"/>
      <c r="AN645" s="749"/>
      <c r="AO645" s="750"/>
      <c r="AP645" s="2"/>
      <c r="AQ645" s="170">
        <f t="shared" si="270"/>
        <v>4</v>
      </c>
    </row>
    <row r="646" spans="2:43" ht="12" customHeight="1" x14ac:dyDescent="0.15">
      <c r="B646" s="473"/>
      <c r="C646" s="768"/>
      <c r="D646" s="766"/>
      <c r="E646" s="766"/>
      <c r="F646" s="766"/>
      <c r="G646" s="766"/>
      <c r="H646" s="766"/>
      <c r="I646" s="766"/>
      <c r="J646" s="767"/>
      <c r="K646" s="234"/>
      <c r="L646" s="743"/>
      <c r="M646" s="744"/>
      <c r="N646" s="743"/>
      <c r="O646" s="744"/>
      <c r="P646" s="743"/>
      <c r="Q646" s="744"/>
      <c r="R646" s="745"/>
      <c r="S646" s="745"/>
      <c r="T646" s="745"/>
      <c r="U646" s="743"/>
      <c r="V646" s="744"/>
      <c r="W646" s="743"/>
      <c r="X646" s="746"/>
      <c r="Y646" s="235"/>
      <c r="Z646" s="235"/>
      <c r="AA646" s="235"/>
      <c r="AB646" s="235"/>
      <c r="AC646" s="236"/>
      <c r="AD646" s="236"/>
      <c r="AE646" s="236"/>
      <c r="AF646" s="236"/>
      <c r="AG646" s="236"/>
      <c r="AH646" s="236"/>
      <c r="AI646" s="236"/>
      <c r="AJ646" s="236"/>
      <c r="AK646" s="747"/>
      <c r="AL646" s="748"/>
      <c r="AM646" s="748"/>
      <c r="AN646" s="749"/>
      <c r="AO646" s="750"/>
      <c r="AP646" s="2"/>
      <c r="AQ646" s="170">
        <f t="shared" si="270"/>
        <v>4</v>
      </c>
    </row>
    <row r="647" spans="2:43" ht="12" customHeight="1" x14ac:dyDescent="0.15">
      <c r="B647" s="473"/>
      <c r="C647" s="768"/>
      <c r="D647" s="766"/>
      <c r="E647" s="766"/>
      <c r="F647" s="766"/>
      <c r="G647" s="766"/>
      <c r="H647" s="766"/>
      <c r="I647" s="766"/>
      <c r="J647" s="767"/>
      <c r="K647" s="234"/>
      <c r="L647" s="743"/>
      <c r="M647" s="744"/>
      <c r="N647" s="743"/>
      <c r="O647" s="744"/>
      <c r="P647" s="743"/>
      <c r="Q647" s="744"/>
      <c r="R647" s="745"/>
      <c r="S647" s="745"/>
      <c r="T647" s="745"/>
      <c r="U647" s="743"/>
      <c r="V647" s="744"/>
      <c r="W647" s="743"/>
      <c r="X647" s="746"/>
      <c r="Y647" s="235"/>
      <c r="Z647" s="235"/>
      <c r="AA647" s="235"/>
      <c r="AB647" s="235"/>
      <c r="AC647" s="236"/>
      <c r="AD647" s="236"/>
      <c r="AE647" s="236"/>
      <c r="AF647" s="236"/>
      <c r="AG647" s="236"/>
      <c r="AH647" s="236"/>
      <c r="AI647" s="236"/>
      <c r="AJ647" s="236"/>
      <c r="AK647" s="747"/>
      <c r="AL647" s="748"/>
      <c r="AM647" s="748"/>
      <c r="AN647" s="749"/>
      <c r="AO647" s="750"/>
      <c r="AP647" s="2"/>
      <c r="AQ647" s="170">
        <f t="shared" si="270"/>
        <v>4</v>
      </c>
    </row>
    <row r="648" spans="2:43" ht="12" customHeight="1" x14ac:dyDescent="0.15">
      <c r="B648" s="473"/>
      <c r="C648" s="768"/>
      <c r="D648" s="766"/>
      <c r="E648" s="766"/>
      <c r="F648" s="766"/>
      <c r="G648" s="766"/>
      <c r="H648" s="766"/>
      <c r="I648" s="766"/>
      <c r="J648" s="767"/>
      <c r="K648" s="234"/>
      <c r="L648" s="743"/>
      <c r="M648" s="744"/>
      <c r="N648" s="743"/>
      <c r="O648" s="744"/>
      <c r="P648" s="743"/>
      <c r="Q648" s="744"/>
      <c r="R648" s="745"/>
      <c r="S648" s="745"/>
      <c r="T648" s="745"/>
      <c r="U648" s="743"/>
      <c r="V648" s="744"/>
      <c r="W648" s="743"/>
      <c r="X648" s="746"/>
      <c r="Y648" s="235"/>
      <c r="Z648" s="235"/>
      <c r="AA648" s="235"/>
      <c r="AB648" s="235"/>
      <c r="AC648" s="236"/>
      <c r="AD648" s="236"/>
      <c r="AE648" s="236"/>
      <c r="AF648" s="236"/>
      <c r="AG648" s="236"/>
      <c r="AH648" s="236"/>
      <c r="AI648" s="236"/>
      <c r="AJ648" s="236"/>
      <c r="AK648" s="747"/>
      <c r="AL648" s="748"/>
      <c r="AM648" s="748"/>
      <c r="AN648" s="749"/>
      <c r="AO648" s="750"/>
      <c r="AP648" s="2"/>
      <c r="AQ648" s="170">
        <f t="shared" si="270"/>
        <v>4</v>
      </c>
    </row>
    <row r="649" spans="2:43" ht="12" customHeight="1" x14ac:dyDescent="0.15">
      <c r="B649" s="473"/>
      <c r="C649" s="768"/>
      <c r="D649" s="766"/>
      <c r="E649" s="766"/>
      <c r="F649" s="766"/>
      <c r="G649" s="766"/>
      <c r="H649" s="766"/>
      <c r="I649" s="766"/>
      <c r="J649" s="767"/>
      <c r="K649" s="234"/>
      <c r="L649" s="743"/>
      <c r="M649" s="744"/>
      <c r="N649" s="743"/>
      <c r="O649" s="744"/>
      <c r="P649" s="743"/>
      <c r="Q649" s="744"/>
      <c r="R649" s="745"/>
      <c r="S649" s="745"/>
      <c r="T649" s="745"/>
      <c r="U649" s="743"/>
      <c r="V649" s="744"/>
      <c r="W649" s="743"/>
      <c r="X649" s="746"/>
      <c r="Y649" s="235"/>
      <c r="Z649" s="235"/>
      <c r="AA649" s="235"/>
      <c r="AB649" s="235"/>
      <c r="AC649" s="236"/>
      <c r="AD649" s="236"/>
      <c r="AE649" s="236"/>
      <c r="AF649" s="236"/>
      <c r="AG649" s="236"/>
      <c r="AH649" s="236"/>
      <c r="AI649" s="236"/>
      <c r="AJ649" s="236"/>
      <c r="AK649" s="747"/>
      <c r="AL649" s="748"/>
      <c r="AM649" s="748"/>
      <c r="AN649" s="749"/>
      <c r="AO649" s="750"/>
      <c r="AP649" s="2"/>
      <c r="AQ649" s="170">
        <f t="shared" si="270"/>
        <v>4</v>
      </c>
    </row>
    <row r="650" spans="2:43" ht="12" customHeight="1" x14ac:dyDescent="0.15">
      <c r="B650" s="473"/>
      <c r="C650" s="768"/>
      <c r="D650" s="766"/>
      <c r="E650" s="766"/>
      <c r="F650" s="766"/>
      <c r="G650" s="766"/>
      <c r="H650" s="766"/>
      <c r="I650" s="766"/>
      <c r="J650" s="767"/>
      <c r="K650" s="234"/>
      <c r="L650" s="743"/>
      <c r="M650" s="744"/>
      <c r="N650" s="743"/>
      <c r="O650" s="744"/>
      <c r="P650" s="743"/>
      <c r="Q650" s="744"/>
      <c r="R650" s="745"/>
      <c r="S650" s="745"/>
      <c r="T650" s="745"/>
      <c r="U650" s="743"/>
      <c r="V650" s="744"/>
      <c r="W650" s="743"/>
      <c r="X650" s="746"/>
      <c r="Y650" s="235"/>
      <c r="Z650" s="235"/>
      <c r="AA650" s="235"/>
      <c r="AB650" s="235"/>
      <c r="AC650" s="236"/>
      <c r="AD650" s="236"/>
      <c r="AE650" s="236"/>
      <c r="AF650" s="236"/>
      <c r="AG650" s="236"/>
      <c r="AH650" s="236"/>
      <c r="AI650" s="236"/>
      <c r="AJ650" s="236"/>
      <c r="AK650" s="747"/>
      <c r="AL650" s="748"/>
      <c r="AM650" s="748"/>
      <c r="AN650" s="749"/>
      <c r="AO650" s="750"/>
      <c r="AP650" s="2"/>
      <c r="AQ650" s="170">
        <f t="shared" si="270"/>
        <v>4</v>
      </c>
    </row>
    <row r="651" spans="2:43" ht="12" customHeight="1" x14ac:dyDescent="0.15">
      <c r="B651" s="473"/>
      <c r="C651" s="768"/>
      <c r="D651" s="766"/>
      <c r="E651" s="766"/>
      <c r="F651" s="766"/>
      <c r="G651" s="766"/>
      <c r="H651" s="766"/>
      <c r="I651" s="766"/>
      <c r="J651" s="767"/>
      <c r="K651" s="234"/>
      <c r="L651" s="743"/>
      <c r="M651" s="744"/>
      <c r="N651" s="743"/>
      <c r="O651" s="744"/>
      <c r="P651" s="743"/>
      <c r="Q651" s="744"/>
      <c r="R651" s="745"/>
      <c r="S651" s="745"/>
      <c r="T651" s="745"/>
      <c r="U651" s="743"/>
      <c r="V651" s="744"/>
      <c r="W651" s="743"/>
      <c r="X651" s="746"/>
      <c r="Y651" s="235"/>
      <c r="Z651" s="235"/>
      <c r="AA651" s="235"/>
      <c r="AB651" s="235"/>
      <c r="AC651" s="236"/>
      <c r="AD651" s="236"/>
      <c r="AE651" s="236"/>
      <c r="AF651" s="236"/>
      <c r="AG651" s="236"/>
      <c r="AH651" s="236"/>
      <c r="AI651" s="236"/>
      <c r="AJ651" s="236"/>
      <c r="AK651" s="747"/>
      <c r="AL651" s="748"/>
      <c r="AM651" s="748"/>
      <c r="AN651" s="749"/>
      <c r="AO651" s="750"/>
      <c r="AP651" s="2"/>
      <c r="AQ651" s="170">
        <f t="shared" si="270"/>
        <v>4</v>
      </c>
    </row>
    <row r="652" spans="2:43" ht="12" customHeight="1" x14ac:dyDescent="0.15">
      <c r="B652" s="473"/>
      <c r="C652" s="768"/>
      <c r="D652" s="766"/>
      <c r="E652" s="766"/>
      <c r="F652" s="766"/>
      <c r="G652" s="766"/>
      <c r="H652" s="766"/>
      <c r="I652" s="766"/>
      <c r="J652" s="767"/>
      <c r="K652" s="234"/>
      <c r="L652" s="743"/>
      <c r="M652" s="744"/>
      <c r="N652" s="743"/>
      <c r="O652" s="744"/>
      <c r="P652" s="743"/>
      <c r="Q652" s="744"/>
      <c r="R652" s="745"/>
      <c r="S652" s="745"/>
      <c r="T652" s="745"/>
      <c r="U652" s="743"/>
      <c r="V652" s="744"/>
      <c r="W652" s="743"/>
      <c r="X652" s="746"/>
      <c r="Y652" s="235"/>
      <c r="Z652" s="235"/>
      <c r="AA652" s="235"/>
      <c r="AB652" s="235"/>
      <c r="AC652" s="236"/>
      <c r="AD652" s="236"/>
      <c r="AE652" s="236"/>
      <c r="AF652" s="236"/>
      <c r="AG652" s="236"/>
      <c r="AH652" s="236"/>
      <c r="AI652" s="236"/>
      <c r="AJ652" s="236"/>
      <c r="AK652" s="747"/>
      <c r="AL652" s="748"/>
      <c r="AM652" s="748"/>
      <c r="AN652" s="749"/>
      <c r="AO652" s="750"/>
      <c r="AP652" s="2"/>
      <c r="AQ652" s="170">
        <f t="shared" si="270"/>
        <v>4</v>
      </c>
    </row>
    <row r="653" spans="2:43" ht="12" customHeight="1" x14ac:dyDescent="0.15">
      <c r="B653" s="473"/>
      <c r="C653" s="768"/>
      <c r="D653" s="766"/>
      <c r="E653" s="766"/>
      <c r="F653" s="766"/>
      <c r="G653" s="766"/>
      <c r="H653" s="766"/>
      <c r="I653" s="766"/>
      <c r="J653" s="767"/>
      <c r="K653" s="234"/>
      <c r="L653" s="743"/>
      <c r="M653" s="744"/>
      <c r="N653" s="743"/>
      <c r="O653" s="744"/>
      <c r="P653" s="743"/>
      <c r="Q653" s="744"/>
      <c r="R653" s="745"/>
      <c r="S653" s="745"/>
      <c r="T653" s="745"/>
      <c r="U653" s="743"/>
      <c r="V653" s="744"/>
      <c r="W653" s="743"/>
      <c r="X653" s="746"/>
      <c r="Y653" s="235"/>
      <c r="Z653" s="235"/>
      <c r="AA653" s="235"/>
      <c r="AB653" s="235"/>
      <c r="AC653" s="236"/>
      <c r="AD653" s="236"/>
      <c r="AE653" s="236"/>
      <c r="AF653" s="236"/>
      <c r="AG653" s="236"/>
      <c r="AH653" s="236"/>
      <c r="AI653" s="236"/>
      <c r="AJ653" s="236"/>
      <c r="AK653" s="747"/>
      <c r="AL653" s="748"/>
      <c r="AM653" s="748"/>
      <c r="AN653" s="749"/>
      <c r="AO653" s="750"/>
      <c r="AP653" s="2"/>
      <c r="AQ653" s="170">
        <f t="shared" si="270"/>
        <v>4</v>
      </c>
    </row>
    <row r="654" spans="2:43" ht="12" customHeight="1" x14ac:dyDescent="0.15">
      <c r="B654" s="473"/>
      <c r="C654" s="768"/>
      <c r="D654" s="766"/>
      <c r="E654" s="766"/>
      <c r="F654" s="766"/>
      <c r="G654" s="766"/>
      <c r="H654" s="766"/>
      <c r="I654" s="766"/>
      <c r="J654" s="767"/>
      <c r="K654" s="234"/>
      <c r="L654" s="743"/>
      <c r="M654" s="744"/>
      <c r="N654" s="743"/>
      <c r="O654" s="744"/>
      <c r="P654" s="743"/>
      <c r="Q654" s="744"/>
      <c r="R654" s="745"/>
      <c r="S654" s="745"/>
      <c r="T654" s="745"/>
      <c r="U654" s="743"/>
      <c r="V654" s="744"/>
      <c r="W654" s="743"/>
      <c r="X654" s="746"/>
      <c r="Y654" s="235"/>
      <c r="Z654" s="235"/>
      <c r="AA654" s="235"/>
      <c r="AB654" s="235"/>
      <c r="AC654" s="236"/>
      <c r="AD654" s="236"/>
      <c r="AE654" s="236"/>
      <c r="AF654" s="236"/>
      <c r="AG654" s="236"/>
      <c r="AH654" s="236"/>
      <c r="AI654" s="236"/>
      <c r="AJ654" s="236"/>
      <c r="AK654" s="747"/>
      <c r="AL654" s="748"/>
      <c r="AM654" s="748"/>
      <c r="AN654" s="749"/>
      <c r="AO654" s="750"/>
      <c r="AP654" s="2"/>
      <c r="AQ654" s="170">
        <f t="shared" si="270"/>
        <v>4</v>
      </c>
    </row>
    <row r="655" spans="2:43" ht="12" customHeight="1" x14ac:dyDescent="0.15">
      <c r="B655" s="473"/>
      <c r="C655" s="768"/>
      <c r="D655" s="766"/>
      <c r="E655" s="766"/>
      <c r="F655" s="766"/>
      <c r="G655" s="766"/>
      <c r="H655" s="766"/>
      <c r="I655" s="766"/>
      <c r="J655" s="767"/>
      <c r="K655" s="724" t="s">
        <v>218</v>
      </c>
      <c r="L655" s="724" t="s">
        <v>217</v>
      </c>
      <c r="M655" s="724"/>
      <c r="N655" s="724"/>
      <c r="O655" s="724"/>
      <c r="P655" s="724"/>
      <c r="Q655" s="724"/>
      <c r="R655" s="724"/>
      <c r="S655" s="724"/>
      <c r="T655" s="724"/>
      <c r="U655" s="724"/>
      <c r="V655" s="724"/>
      <c r="W655" s="724"/>
      <c r="X655" s="724"/>
      <c r="Y655" s="751" t="s">
        <v>473</v>
      </c>
      <c r="Z655" s="752"/>
      <c r="AA655" s="752"/>
      <c r="AB655" s="753"/>
      <c r="AC655" s="180">
        <f t="shared" ref="AC655:AJ655" si="271">SUM(AC635:AC654)</f>
        <v>0</v>
      </c>
      <c r="AD655" s="180">
        <f t="shared" si="271"/>
        <v>0</v>
      </c>
      <c r="AE655" s="180">
        <f t="shared" si="271"/>
        <v>0</v>
      </c>
      <c r="AF655" s="180">
        <f t="shared" si="271"/>
        <v>0</v>
      </c>
      <c r="AG655" s="180">
        <f t="shared" si="271"/>
        <v>0</v>
      </c>
      <c r="AH655" s="180">
        <f t="shared" si="271"/>
        <v>0</v>
      </c>
      <c r="AI655" s="180">
        <f t="shared" si="271"/>
        <v>0</v>
      </c>
      <c r="AJ655" s="180">
        <f t="shared" si="271"/>
        <v>0</v>
      </c>
      <c r="AK655" s="751" t="s">
        <v>216</v>
      </c>
      <c r="AL655" s="752"/>
      <c r="AM655" s="752"/>
      <c r="AN655" s="597"/>
      <c r="AO655" s="598"/>
      <c r="AP655" s="2"/>
    </row>
    <row r="656" spans="2:43" ht="12" customHeight="1" x14ac:dyDescent="0.15">
      <c r="B656" s="473"/>
      <c r="C656" s="768"/>
      <c r="D656" s="766"/>
      <c r="E656" s="766"/>
      <c r="F656" s="766"/>
      <c r="G656" s="766"/>
      <c r="H656" s="766"/>
      <c r="I656" s="766"/>
      <c r="J656" s="767"/>
      <c r="K656" s="724"/>
      <c r="L656" s="724" t="s">
        <v>474</v>
      </c>
      <c r="M656" s="724"/>
      <c r="N656" s="724"/>
      <c r="O656" s="724" t="s">
        <v>215</v>
      </c>
      <c r="P656" s="724"/>
      <c r="Q656" s="724"/>
      <c r="R656" s="724"/>
      <c r="S656" s="724"/>
      <c r="T656" s="724"/>
      <c r="U656" s="724"/>
      <c r="V656" s="724"/>
      <c r="W656" s="724"/>
      <c r="X656" s="724"/>
      <c r="Y656" s="179">
        <f>COUNTIF(Y635:Y654,"〇")</f>
        <v>0</v>
      </c>
      <c r="Z656" s="179">
        <f>COUNTIF(Z635:Z654,"〇")</f>
        <v>0</v>
      </c>
      <c r="AA656" s="179">
        <f>COUNTIF(AA635:AA654,"〇")</f>
        <v>0</v>
      </c>
      <c r="AB656" s="179">
        <f>COUNTIF(AB635:AB654,"〇")</f>
        <v>0</v>
      </c>
      <c r="AC656" s="179">
        <f t="shared" ref="AC656:AJ656" si="272">COUNT(AC635:AC654)</f>
        <v>0</v>
      </c>
      <c r="AD656" s="179">
        <f t="shared" si="272"/>
        <v>0</v>
      </c>
      <c r="AE656" s="179">
        <f t="shared" si="272"/>
        <v>0</v>
      </c>
      <c r="AF656" s="179">
        <f t="shared" si="272"/>
        <v>0</v>
      </c>
      <c r="AG656" s="179">
        <f t="shared" si="272"/>
        <v>0</v>
      </c>
      <c r="AH656" s="179">
        <f t="shared" si="272"/>
        <v>0</v>
      </c>
      <c r="AI656" s="179">
        <f t="shared" si="272"/>
        <v>0</v>
      </c>
      <c r="AJ656" s="179">
        <f t="shared" si="272"/>
        <v>0</v>
      </c>
      <c r="AK656" s="754"/>
      <c r="AL656" s="755"/>
      <c r="AM656" s="755"/>
      <c r="AN656" s="755"/>
      <c r="AO656" s="756"/>
      <c r="AP656" s="2"/>
    </row>
    <row r="657" spans="2:86" ht="12" customHeight="1" x14ac:dyDescent="0.15">
      <c r="B657" s="473"/>
      <c r="C657" s="768"/>
      <c r="D657" s="766"/>
      <c r="E657" s="766"/>
      <c r="F657" s="766"/>
      <c r="G657" s="766"/>
      <c r="H657" s="766"/>
      <c r="I657" s="766"/>
      <c r="J657" s="767"/>
      <c r="K657" s="724"/>
      <c r="L657" s="724"/>
      <c r="M657" s="724"/>
      <c r="N657" s="724"/>
      <c r="O657" s="724" t="s">
        <v>475</v>
      </c>
      <c r="P657" s="724"/>
      <c r="Q657" s="724"/>
      <c r="R657" s="724"/>
      <c r="S657" s="724"/>
      <c r="T657" s="724"/>
      <c r="U657" s="724"/>
      <c r="V657" s="724"/>
      <c r="W657" s="724"/>
      <c r="X657" s="724"/>
      <c r="Y657" s="737" t="str">
        <f>IF(Y656&gt;0,"Ⅳ",IF(Z656&gt;0,"Ⅲ",IF(AA656&gt;0,"Ⅱa",IF(AB656&gt;0,"Ⅱb","Ⅰ"))))</f>
        <v>Ⅰ</v>
      </c>
      <c r="Z657" s="741"/>
      <c r="AA657" s="741"/>
      <c r="AB657" s="738"/>
      <c r="AC657" s="737" t="str">
        <f>IF(AC656&gt;0,"Ⅳ",IF(AD656&gt;0,"Ⅲ",IF(AE656&gt;0,"Ⅱa",IF(AF656&gt;0,"Ⅱb","Ⅰ"))))</f>
        <v>Ⅰ</v>
      </c>
      <c r="AD657" s="741"/>
      <c r="AE657" s="741"/>
      <c r="AF657" s="738"/>
      <c r="AG657" s="737" t="str">
        <f>IF(AG656&gt;0,"Ⅳ",IF(AH656&gt;0,"Ⅲ",IF(AI656&gt;0,"Ⅱa",IF(AJ656&gt;0,"Ⅱb","Ⅰ"))))</f>
        <v>Ⅰ</v>
      </c>
      <c r="AH657" s="741"/>
      <c r="AI657" s="741"/>
      <c r="AJ657" s="738"/>
      <c r="AK657" s="757"/>
      <c r="AL657" s="758"/>
      <c r="AM657" s="758"/>
      <c r="AN657" s="758"/>
      <c r="AO657" s="759"/>
      <c r="AP657" s="2"/>
      <c r="AQ657" s="52" t="s">
        <v>314</v>
      </c>
      <c r="AR657" s="52" t="s">
        <v>315</v>
      </c>
      <c r="AS657" s="455" t="s">
        <v>318</v>
      </c>
      <c r="AT657" s="600"/>
    </row>
    <row r="658" spans="2:86" ht="12" customHeight="1" x14ac:dyDescent="0.15">
      <c r="B658" s="473"/>
      <c r="C658" s="768"/>
      <c r="D658" s="766"/>
      <c r="E658" s="766"/>
      <c r="F658" s="766"/>
      <c r="G658" s="766"/>
      <c r="H658" s="766"/>
      <c r="I658" s="766"/>
      <c r="J658" s="767"/>
      <c r="K658" s="724"/>
      <c r="L658" s="724" t="s">
        <v>476</v>
      </c>
      <c r="M658" s="724"/>
      <c r="N658" s="724"/>
      <c r="O658" s="724" t="s">
        <v>214</v>
      </c>
      <c r="P658" s="724"/>
      <c r="Q658" s="724"/>
      <c r="R658" s="724"/>
      <c r="S658" s="724"/>
      <c r="T658" s="724"/>
      <c r="U658" s="724"/>
      <c r="V658" s="724"/>
      <c r="W658" s="724"/>
      <c r="X658" s="724"/>
      <c r="Y658" s="80" t="s">
        <v>32</v>
      </c>
      <c r="Z658" s="80" t="s">
        <v>33</v>
      </c>
      <c r="AA658" s="734" t="s">
        <v>34</v>
      </c>
      <c r="AB658" s="734"/>
      <c r="AC658" s="80" t="s">
        <v>32</v>
      </c>
      <c r="AD658" s="80" t="s">
        <v>33</v>
      </c>
      <c r="AE658" s="734" t="s">
        <v>34</v>
      </c>
      <c r="AF658" s="734"/>
      <c r="AG658" s="80" t="s">
        <v>32</v>
      </c>
      <c r="AH658" s="80" t="s">
        <v>33</v>
      </c>
      <c r="AI658" s="734" t="s">
        <v>34</v>
      </c>
      <c r="AJ658" s="734"/>
      <c r="AK658" s="757"/>
      <c r="AL658" s="758"/>
      <c r="AM658" s="758"/>
      <c r="AN658" s="758"/>
      <c r="AO658" s="759"/>
      <c r="AP658" s="2"/>
      <c r="AQ658" s="735">
        <f>+Y656+Z656</f>
        <v>0</v>
      </c>
      <c r="AR658" s="736"/>
      <c r="AS658" s="735">
        <f>+AA656+AB656</f>
        <v>0</v>
      </c>
      <c r="AT658" s="736"/>
    </row>
    <row r="659" spans="2:86" ht="12" customHeight="1" x14ac:dyDescent="0.15">
      <c r="B659" s="473"/>
      <c r="C659" s="768"/>
      <c r="D659" s="766"/>
      <c r="E659" s="766"/>
      <c r="F659" s="766"/>
      <c r="G659" s="766"/>
      <c r="H659" s="766"/>
      <c r="I659" s="766"/>
      <c r="J659" s="767"/>
      <c r="K659" s="724"/>
      <c r="L659" s="724"/>
      <c r="M659" s="724"/>
      <c r="N659" s="724"/>
      <c r="O659" s="724" t="s">
        <v>480</v>
      </c>
      <c r="P659" s="724"/>
      <c r="Q659" s="724"/>
      <c r="R659" s="724"/>
      <c r="S659" s="724"/>
      <c r="T659" s="724"/>
      <c r="U659" s="724"/>
      <c r="V659" s="724"/>
      <c r="W659" s="724"/>
      <c r="X659" s="724"/>
      <c r="Y659" s="179">
        <f>Y656</f>
        <v>0</v>
      </c>
      <c r="Z659" s="179">
        <f>Z656</f>
        <v>0</v>
      </c>
      <c r="AA659" s="737">
        <f>AA656+AB656</f>
        <v>0</v>
      </c>
      <c r="AB659" s="738"/>
      <c r="AC659" s="179">
        <f>+AC656</f>
        <v>0</v>
      </c>
      <c r="AD659" s="179">
        <f>AD656</f>
        <v>0</v>
      </c>
      <c r="AE659" s="737">
        <f>AE656+AF656</f>
        <v>0</v>
      </c>
      <c r="AF659" s="738"/>
      <c r="AG659" s="179">
        <f>AG656</f>
        <v>0</v>
      </c>
      <c r="AH659" s="179">
        <f>AH656</f>
        <v>0</v>
      </c>
      <c r="AI659" s="737">
        <f>AI656+AJ656</f>
        <v>0</v>
      </c>
      <c r="AJ659" s="738"/>
      <c r="AK659" s="757"/>
      <c r="AL659" s="758"/>
      <c r="AM659" s="758"/>
      <c r="AN659" s="758"/>
      <c r="AO659" s="759"/>
      <c r="AP659" s="2"/>
      <c r="AQ659" s="135">
        <f>+Y656+AC659+AG659</f>
        <v>0</v>
      </c>
      <c r="AR659" s="135">
        <f>+Z656+AD659+AH659</f>
        <v>0</v>
      </c>
      <c r="AS659" s="739">
        <f>+AS658+AE659+AI659</f>
        <v>0</v>
      </c>
      <c r="AT659" s="740"/>
    </row>
    <row r="660" spans="2:86" ht="12" customHeight="1" x14ac:dyDescent="0.15">
      <c r="B660" s="473"/>
      <c r="C660" s="768"/>
      <c r="D660" s="766"/>
      <c r="E660" s="766"/>
      <c r="F660" s="766"/>
      <c r="G660" s="766"/>
      <c r="H660" s="766"/>
      <c r="I660" s="766"/>
      <c r="J660" s="767"/>
      <c r="K660" s="724"/>
      <c r="L660" s="724"/>
      <c r="M660" s="724"/>
      <c r="N660" s="724"/>
      <c r="O660" s="724" t="s">
        <v>481</v>
      </c>
      <c r="P660" s="724"/>
      <c r="Q660" s="724"/>
      <c r="R660" s="724"/>
      <c r="S660" s="724"/>
      <c r="T660" s="724"/>
      <c r="U660" s="724"/>
      <c r="V660" s="724"/>
      <c r="W660" s="724"/>
      <c r="X660" s="724"/>
      <c r="Y660" s="737" t="str">
        <f>IF(Y659&gt;=1,"Ⅳ",IF(Z659&gt;=1,"Ⅲ",IF(AA659&gt;=1,"Ⅱ","Ⅰ")))</f>
        <v>Ⅰ</v>
      </c>
      <c r="Z660" s="741"/>
      <c r="AA660" s="741"/>
      <c r="AB660" s="738"/>
      <c r="AC660" s="737" t="str">
        <f>IF(AC659&gt;=1,"Ⅳ",IF(AD659&gt;=1,"Ⅲ",IF(AE659&gt;=1,"Ⅱ","Ⅰ")))</f>
        <v>Ⅰ</v>
      </c>
      <c r="AD660" s="741"/>
      <c r="AE660" s="741"/>
      <c r="AF660" s="738"/>
      <c r="AG660" s="737" t="str">
        <f>IF(AG659&gt;=1,"Ⅳ",IF(AH659&gt;=1,"Ⅲ",IF(AI659&gt;=1,"Ⅱ","Ⅰ")))</f>
        <v>Ⅰ</v>
      </c>
      <c r="AH660" s="741"/>
      <c r="AI660" s="741"/>
      <c r="AJ660" s="738"/>
      <c r="AK660" s="757"/>
      <c r="AL660" s="758"/>
      <c r="AM660" s="758"/>
      <c r="AN660" s="758"/>
      <c r="AO660" s="759"/>
      <c r="AP660" s="2"/>
      <c r="AQ660" s="742" t="str">
        <f>IF(AQ659&gt;0,"Ⅳ",IF(AR659&gt;0,"Ⅲ",IF(AS659&gt;0,"Ⅱ","Ⅰ")))</f>
        <v>Ⅰ</v>
      </c>
      <c r="AR660" s="742"/>
      <c r="AS660" s="742"/>
      <c r="AT660" s="742"/>
    </row>
    <row r="661" spans="2:86" ht="12" customHeight="1" x14ac:dyDescent="0.15">
      <c r="B661" s="473"/>
      <c r="C661" s="768"/>
      <c r="D661" s="766"/>
      <c r="E661" s="766"/>
      <c r="F661" s="766"/>
      <c r="G661" s="766"/>
      <c r="H661" s="766"/>
      <c r="I661" s="766"/>
      <c r="J661" s="767"/>
      <c r="K661" s="724"/>
      <c r="L661" s="724"/>
      <c r="M661" s="724"/>
      <c r="N661" s="724"/>
      <c r="O661" s="724" t="s">
        <v>482</v>
      </c>
      <c r="P661" s="724"/>
      <c r="Q661" s="724"/>
      <c r="R661" s="724"/>
      <c r="S661" s="724"/>
      <c r="T661" s="724"/>
      <c r="U661" s="724"/>
      <c r="V661" s="724"/>
      <c r="W661" s="724"/>
      <c r="X661" s="724"/>
      <c r="Y661" s="737" t="str">
        <f>IF(COUNTIF(Y660:AJ660,"Ⅳ")&gt;0,"Ⅳ",IF(COUNTIF(Y660:AJ660,"Ⅲ")&gt;0,"Ⅲ",IF(COUNTIF(Y660:AJ660,"Ⅱ")&gt;0,"Ⅱ","Ⅰ")))</f>
        <v>Ⅰ</v>
      </c>
      <c r="Z661" s="741"/>
      <c r="AA661" s="741"/>
      <c r="AB661" s="741"/>
      <c r="AC661" s="741"/>
      <c r="AD661" s="741"/>
      <c r="AE661" s="741"/>
      <c r="AF661" s="741"/>
      <c r="AG661" s="741"/>
      <c r="AH661" s="741"/>
      <c r="AI661" s="741"/>
      <c r="AJ661" s="738"/>
      <c r="AK661" s="760"/>
      <c r="AL661" s="761"/>
      <c r="AM661" s="761"/>
      <c r="AN661" s="761"/>
      <c r="AO661" s="762"/>
      <c r="AP661" s="2"/>
    </row>
    <row r="662" spans="2:86" ht="14.25" customHeight="1" x14ac:dyDescent="0.15">
      <c r="B662" s="473"/>
      <c r="C662" s="768"/>
      <c r="D662" s="766"/>
      <c r="E662" s="766"/>
      <c r="F662" s="766"/>
      <c r="G662" s="766"/>
      <c r="H662" s="766"/>
      <c r="I662" s="766"/>
      <c r="J662" s="767"/>
      <c r="K662" s="724" t="s">
        <v>170</v>
      </c>
      <c r="L662" s="725"/>
      <c r="M662" s="725"/>
      <c r="N662" s="725"/>
      <c r="O662" s="725"/>
      <c r="P662" s="725"/>
      <c r="Q662" s="725"/>
      <c r="R662" s="725"/>
      <c r="S662" s="725"/>
      <c r="T662" s="725"/>
      <c r="U662" s="725"/>
      <c r="V662" s="725"/>
      <c r="W662" s="725"/>
      <c r="X662" s="725"/>
      <c r="Y662" s="725"/>
      <c r="Z662" s="725"/>
      <c r="AA662" s="725"/>
      <c r="AB662" s="725"/>
      <c r="AC662" s="725"/>
      <c r="AD662" s="725"/>
      <c r="AE662" s="725"/>
      <c r="AF662" s="725"/>
      <c r="AG662" s="725"/>
      <c r="AH662" s="725"/>
      <c r="AI662" s="725"/>
      <c r="AJ662" s="725"/>
      <c r="AK662" s="725"/>
      <c r="AL662" s="725"/>
      <c r="AM662" s="725"/>
      <c r="AN662" s="725"/>
      <c r="AO662" s="725"/>
      <c r="AP662" s="2"/>
    </row>
    <row r="663" spans="2:86" ht="14.25" customHeight="1" x14ac:dyDescent="0.15">
      <c r="B663" s="473"/>
      <c r="C663" s="768"/>
      <c r="D663" s="766"/>
      <c r="E663" s="766"/>
      <c r="F663" s="766"/>
      <c r="G663" s="766"/>
      <c r="H663" s="766"/>
      <c r="I663" s="766"/>
      <c r="J663" s="767"/>
      <c r="K663" s="724"/>
      <c r="L663" s="725"/>
      <c r="M663" s="725"/>
      <c r="N663" s="725"/>
      <c r="O663" s="725"/>
      <c r="P663" s="725"/>
      <c r="Q663" s="725"/>
      <c r="R663" s="725"/>
      <c r="S663" s="725"/>
      <c r="T663" s="725"/>
      <c r="U663" s="725"/>
      <c r="V663" s="725"/>
      <c r="W663" s="725"/>
      <c r="X663" s="725"/>
      <c r="Y663" s="725"/>
      <c r="Z663" s="725"/>
      <c r="AA663" s="725"/>
      <c r="AB663" s="725"/>
      <c r="AC663" s="725"/>
      <c r="AD663" s="725"/>
      <c r="AE663" s="725"/>
      <c r="AF663" s="725"/>
      <c r="AG663" s="725"/>
      <c r="AH663" s="725"/>
      <c r="AI663" s="725"/>
      <c r="AJ663" s="725"/>
      <c r="AK663" s="725"/>
      <c r="AL663" s="725"/>
      <c r="AM663" s="725"/>
      <c r="AN663" s="725"/>
      <c r="AO663" s="725"/>
      <c r="AP663" s="2"/>
    </row>
    <row r="664" spans="2:86" ht="12" customHeight="1" x14ac:dyDescent="0.15">
      <c r="B664" s="473"/>
      <c r="C664" s="768"/>
      <c r="D664" s="766"/>
      <c r="E664" s="766"/>
      <c r="F664" s="766"/>
      <c r="G664" s="766"/>
      <c r="H664" s="766"/>
      <c r="I664" s="766"/>
      <c r="J664" s="767"/>
      <c r="K664" s="726" t="s">
        <v>483</v>
      </c>
      <c r="L664" s="726"/>
      <c r="M664" s="726"/>
      <c r="N664" s="726"/>
      <c r="O664" s="726"/>
      <c r="P664" s="726"/>
      <c r="Q664" s="726"/>
      <c r="R664" s="726"/>
      <c r="S664" s="726"/>
      <c r="T664" s="726"/>
      <c r="U664" s="726"/>
      <c r="V664" s="726"/>
      <c r="W664" s="726"/>
      <c r="X664" s="726"/>
      <c r="Y664" s="726"/>
      <c r="Z664" s="726"/>
      <c r="AA664" s="726"/>
      <c r="AB664" s="726"/>
      <c r="AC664" s="726"/>
      <c r="AD664" s="726"/>
      <c r="AE664" s="726"/>
      <c r="AF664" s="726"/>
      <c r="AG664" s="726"/>
      <c r="AH664" s="726"/>
      <c r="AI664" s="726"/>
      <c r="AJ664" s="726"/>
      <c r="AK664" s="726"/>
      <c r="AL664" s="726"/>
      <c r="AM664" s="726"/>
      <c r="AN664" s="726"/>
      <c r="AO664" s="726"/>
      <c r="AP664" s="2"/>
    </row>
    <row r="665" spans="2:86" ht="12" customHeight="1" x14ac:dyDescent="0.15">
      <c r="B665" s="473"/>
      <c r="C665" s="768"/>
      <c r="D665" s="766"/>
      <c r="E665" s="766"/>
      <c r="F665" s="766"/>
      <c r="G665" s="766"/>
      <c r="H665" s="766"/>
      <c r="I665" s="766"/>
      <c r="J665" s="767"/>
      <c r="K665" s="727" t="s">
        <v>533</v>
      </c>
      <c r="L665" s="727"/>
      <c r="M665" s="727"/>
      <c r="N665" s="727"/>
      <c r="O665" s="727"/>
      <c r="P665" s="727"/>
      <c r="Q665" s="727"/>
      <c r="R665" s="727"/>
      <c r="S665" s="727"/>
      <c r="T665" s="727"/>
      <c r="U665" s="727"/>
      <c r="V665" s="727"/>
      <c r="W665" s="727"/>
      <c r="X665" s="727"/>
      <c r="Y665" s="727"/>
      <c r="Z665" s="727"/>
      <c r="AA665" s="727"/>
      <c r="AB665" s="727"/>
      <c r="AC665" s="727"/>
      <c r="AD665" s="727"/>
      <c r="AE665" s="727"/>
      <c r="AF665" s="727"/>
      <c r="AG665" s="727"/>
      <c r="AH665" s="727"/>
      <c r="AI665" s="727"/>
      <c r="AJ665" s="727"/>
      <c r="AK665" s="727"/>
      <c r="AL665" s="727"/>
      <c r="AM665" s="727"/>
      <c r="AN665" s="727"/>
      <c r="AO665" s="727"/>
      <c r="AP665" s="2"/>
    </row>
    <row r="666" spans="2:86" ht="12" customHeight="1" x14ac:dyDescent="0.15">
      <c r="B666" s="473"/>
      <c r="C666" s="768"/>
      <c r="D666" s="766"/>
      <c r="E666" s="766"/>
      <c r="F666" s="766"/>
      <c r="G666" s="766"/>
      <c r="H666" s="766"/>
      <c r="I666" s="766"/>
      <c r="J666" s="767"/>
      <c r="K666" s="157" t="s">
        <v>484</v>
      </c>
      <c r="L666" s="158"/>
      <c r="M666" s="158"/>
      <c r="N666" s="158"/>
      <c r="O666" s="158"/>
      <c r="P666" s="158"/>
      <c r="Q666" s="158"/>
      <c r="R666" s="158"/>
      <c r="S666" s="158"/>
      <c r="T666" s="158"/>
      <c r="U666" s="158"/>
      <c r="V666" s="158"/>
      <c r="W666" s="158"/>
      <c r="X666" s="158"/>
      <c r="Y666" s="158"/>
      <c r="Z666" s="158"/>
      <c r="AA666" s="158"/>
      <c r="AB666" s="158"/>
      <c r="AC666" s="158"/>
      <c r="AD666" s="158"/>
      <c r="AE666" s="158"/>
      <c r="AF666" s="158"/>
      <c r="AG666" s="158"/>
      <c r="AH666" s="158"/>
      <c r="AI666" s="158"/>
      <c r="AJ666" s="158"/>
      <c r="AK666" s="158"/>
      <c r="AL666" s="158"/>
      <c r="AM666" s="158"/>
      <c r="AN666" s="158"/>
      <c r="AO666" s="159"/>
      <c r="AP666" s="2"/>
    </row>
    <row r="667" spans="2:86" ht="12" customHeight="1" x14ac:dyDescent="0.15">
      <c r="B667" s="473"/>
      <c r="C667" s="768"/>
      <c r="D667" s="766"/>
      <c r="E667" s="766"/>
      <c r="F667" s="766"/>
      <c r="G667" s="766"/>
      <c r="H667" s="766"/>
      <c r="I667" s="766"/>
      <c r="J667" s="767"/>
      <c r="K667" s="157" t="s">
        <v>485</v>
      </c>
      <c r="L667" s="158"/>
      <c r="M667" s="158"/>
      <c r="N667" s="158"/>
      <c r="O667" s="158"/>
      <c r="P667" s="158"/>
      <c r="Q667" s="158"/>
      <c r="R667" s="158"/>
      <c r="S667" s="158"/>
      <c r="T667" s="158"/>
      <c r="U667" s="158"/>
      <c r="V667" s="158"/>
      <c r="W667" s="158"/>
      <c r="X667" s="158"/>
      <c r="Y667" s="158"/>
      <c r="Z667" s="158"/>
      <c r="AA667" s="158"/>
      <c r="AB667" s="158"/>
      <c r="AC667" s="158"/>
      <c r="AD667" s="158"/>
      <c r="AE667" s="158"/>
      <c r="AF667" s="158"/>
      <c r="AG667" s="158"/>
      <c r="AH667" s="158"/>
      <c r="AI667" s="158"/>
      <c r="AJ667" s="158"/>
      <c r="AK667" s="158"/>
      <c r="AL667" s="158"/>
      <c r="AM667" s="158"/>
      <c r="AN667" s="158"/>
      <c r="AO667" s="159"/>
      <c r="AP667" s="2"/>
    </row>
    <row r="668" spans="2:86" ht="12" customHeight="1" x14ac:dyDescent="0.15">
      <c r="B668" s="473"/>
      <c r="C668" s="768"/>
      <c r="D668" s="766"/>
      <c r="E668" s="766"/>
      <c r="F668" s="766"/>
      <c r="G668" s="766"/>
      <c r="H668" s="766"/>
      <c r="I668" s="766"/>
      <c r="J668" s="767"/>
      <c r="K668" s="728" t="s">
        <v>486</v>
      </c>
      <c r="L668" s="729"/>
      <c r="M668" s="729"/>
      <c r="N668" s="729"/>
      <c r="O668" s="729"/>
      <c r="P668" s="729"/>
      <c r="Q668" s="729"/>
      <c r="R668" s="729"/>
      <c r="S668" s="729"/>
      <c r="T668" s="729"/>
      <c r="U668" s="729"/>
      <c r="V668" s="729"/>
      <c r="W668" s="729"/>
      <c r="X668" s="729"/>
      <c r="Y668" s="729"/>
      <c r="Z668" s="729"/>
      <c r="AA668" s="729"/>
      <c r="AB668" s="729"/>
      <c r="AC668" s="729"/>
      <c r="AD668" s="729"/>
      <c r="AE668" s="729"/>
      <c r="AF668" s="729"/>
      <c r="AG668" s="729"/>
      <c r="AH668" s="729"/>
      <c r="AI668" s="729"/>
      <c r="AJ668" s="729"/>
      <c r="AK668" s="729"/>
      <c r="AL668" s="729"/>
      <c r="AM668" s="729"/>
      <c r="AN668" s="729"/>
      <c r="AO668" s="730"/>
      <c r="AP668" s="2"/>
    </row>
    <row r="669" spans="2:86" ht="12" customHeight="1" x14ac:dyDescent="0.15">
      <c r="B669" s="436"/>
      <c r="C669" s="769"/>
      <c r="D669" s="770"/>
      <c r="E669" s="770"/>
      <c r="F669" s="770"/>
      <c r="G669" s="770"/>
      <c r="H669" s="770"/>
      <c r="I669" s="770"/>
      <c r="J669" s="771"/>
      <c r="K669" s="731"/>
      <c r="L669" s="732"/>
      <c r="M669" s="732"/>
      <c r="N669" s="732"/>
      <c r="O669" s="732"/>
      <c r="P669" s="732"/>
      <c r="Q669" s="732"/>
      <c r="R669" s="732"/>
      <c r="S669" s="732"/>
      <c r="T669" s="732"/>
      <c r="U669" s="732"/>
      <c r="V669" s="732"/>
      <c r="W669" s="732"/>
      <c r="X669" s="732"/>
      <c r="Y669" s="732"/>
      <c r="Z669" s="732"/>
      <c r="AA669" s="732"/>
      <c r="AB669" s="732"/>
      <c r="AC669" s="732"/>
      <c r="AD669" s="732"/>
      <c r="AE669" s="732"/>
      <c r="AF669" s="732"/>
      <c r="AG669" s="732"/>
      <c r="AH669" s="732"/>
      <c r="AI669" s="732"/>
      <c r="AJ669" s="732"/>
      <c r="AK669" s="732"/>
      <c r="AL669" s="732"/>
      <c r="AM669" s="732"/>
      <c r="AN669" s="732"/>
      <c r="AO669" s="733"/>
      <c r="AP669" s="2"/>
    </row>
    <row r="670" spans="2:86" s="6" customFormat="1" ht="12" customHeight="1" x14ac:dyDescent="0.15">
      <c r="B670" s="2" t="s">
        <v>537</v>
      </c>
      <c r="AQ670" s="134"/>
      <c r="AR670" s="134"/>
      <c r="AS670" s="134"/>
      <c r="AT670" s="134"/>
      <c r="AU670" s="134"/>
      <c r="AV670" s="134"/>
      <c r="AW670" s="134"/>
      <c r="AX670" s="134"/>
      <c r="AY670" s="134"/>
      <c r="AZ670" s="134"/>
      <c r="BA670" s="134"/>
      <c r="BB670" s="134"/>
      <c r="BC670" s="134"/>
      <c r="BD670" s="134"/>
      <c r="BE670" s="134"/>
      <c r="BF670" s="134"/>
      <c r="BG670" s="134"/>
      <c r="BH670" s="134"/>
      <c r="BI670" s="134"/>
      <c r="BJ670" s="134"/>
      <c r="BK670" s="134"/>
      <c r="BL670" s="134"/>
      <c r="BM670" s="134"/>
      <c r="BN670" s="134"/>
      <c r="BO670" s="134"/>
      <c r="BP670" s="134"/>
      <c r="BQ670" s="134"/>
      <c r="BR670" s="134"/>
      <c r="BS670" s="134"/>
      <c r="BT670" s="134"/>
      <c r="BU670" s="134"/>
      <c r="BV670" s="134"/>
      <c r="BW670" s="134"/>
      <c r="BX670" s="134"/>
      <c r="BY670" s="134"/>
      <c r="BZ670" s="134"/>
      <c r="CA670" s="134"/>
      <c r="CB670" s="134"/>
      <c r="CC670" s="134"/>
      <c r="CD670" s="134"/>
      <c r="CE670" s="134"/>
      <c r="CF670" s="134"/>
      <c r="CG670" s="134"/>
      <c r="CH670" s="134"/>
    </row>
    <row r="671" spans="2:86" ht="12" customHeight="1" x14ac:dyDescent="0.15">
      <c r="B671" s="2" t="s">
        <v>534</v>
      </c>
    </row>
    <row r="672" spans="2:86" ht="12" customHeight="1" x14ac:dyDescent="0.15">
      <c r="B672" s="2" t="s">
        <v>535</v>
      </c>
    </row>
    <row r="673" spans="2:86" ht="12" customHeight="1" x14ac:dyDescent="0.15">
      <c r="B673" s="2" t="s">
        <v>487</v>
      </c>
    </row>
    <row r="674" spans="2:86" ht="12" customHeight="1" x14ac:dyDescent="0.15">
      <c r="B674" s="2" t="s">
        <v>536</v>
      </c>
    </row>
    <row r="675" spans="2:86" ht="12" customHeight="1" x14ac:dyDescent="0.15">
      <c r="B675" s="2" t="s">
        <v>488</v>
      </c>
    </row>
    <row r="676" spans="2:86" ht="12.75" thickBot="1" x14ac:dyDescent="0.2">
      <c r="B676" s="2" t="s">
        <v>549</v>
      </c>
    </row>
    <row r="677" spans="2:86" x14ac:dyDescent="0.15">
      <c r="AU677" s="808" t="s">
        <v>561</v>
      </c>
      <c r="AV677" s="809" t="s">
        <v>301</v>
      </c>
      <c r="AW677" s="811" t="s">
        <v>302</v>
      </c>
      <c r="AX677" s="795" t="s">
        <v>308</v>
      </c>
      <c r="AY677" s="796"/>
      <c r="AZ677" s="796"/>
      <c r="BA677" s="796"/>
      <c r="BB677" s="796"/>
      <c r="BC677" s="796"/>
      <c r="BD677" s="796"/>
      <c r="BE677" s="796"/>
      <c r="BF677" s="796"/>
      <c r="BG677" s="796"/>
      <c r="BH677" s="796"/>
      <c r="BI677" s="796"/>
      <c r="BJ677" s="796"/>
      <c r="BK677" s="796"/>
      <c r="BL677" s="796"/>
      <c r="BM677" s="796"/>
      <c r="BN677" s="796"/>
      <c r="BO677" s="796"/>
      <c r="BP677" s="796"/>
      <c r="BQ677" s="796"/>
      <c r="BR677" s="797"/>
      <c r="BS677" s="466" t="s">
        <v>303</v>
      </c>
      <c r="BT677" s="798"/>
      <c r="BU677" s="798"/>
      <c r="BV677" s="798"/>
      <c r="BW677" s="799" t="s">
        <v>309</v>
      </c>
      <c r="BX677" s="800"/>
      <c r="BY677" s="800"/>
      <c r="BZ677" s="800"/>
      <c r="CA677" s="800"/>
      <c r="CB677" s="800"/>
      <c r="CC677" s="800"/>
      <c r="CD677" s="800"/>
      <c r="CE677" s="800"/>
      <c r="CF677" s="800"/>
      <c r="CG677" s="800"/>
      <c r="CH677" s="801"/>
    </row>
    <row r="678" spans="2:86" ht="8.25" customHeight="1" x14ac:dyDescent="0.15">
      <c r="AU678" s="808"/>
      <c r="AV678" s="810"/>
      <c r="AW678" s="812"/>
      <c r="AX678" s="802" t="s">
        <v>310</v>
      </c>
      <c r="AY678" s="280"/>
      <c r="AZ678" s="280"/>
      <c r="BA678" s="280"/>
      <c r="BB678" s="280"/>
      <c r="BC678" s="280"/>
      <c r="BD678" s="280"/>
      <c r="BE678" s="280"/>
      <c r="BF678" s="280"/>
      <c r="BG678" s="280"/>
      <c r="BH678" s="280"/>
      <c r="BI678" s="280"/>
      <c r="BJ678" s="280" t="s">
        <v>311</v>
      </c>
      <c r="BK678" s="280"/>
      <c r="BL678" s="280"/>
      <c r="BM678" s="280"/>
      <c r="BN678" s="280"/>
      <c r="BO678" s="280"/>
      <c r="BP678" s="280"/>
      <c r="BQ678" s="280"/>
      <c r="BR678" s="803"/>
      <c r="BS678" s="798"/>
      <c r="BT678" s="798"/>
      <c r="BU678" s="798"/>
      <c r="BV678" s="798"/>
      <c r="BW678" s="804" t="s">
        <v>305</v>
      </c>
      <c r="BX678" s="455"/>
      <c r="BY678" s="455"/>
      <c r="BZ678" s="455"/>
      <c r="CA678" s="280" t="s">
        <v>312</v>
      </c>
      <c r="CB678" s="280"/>
      <c r="CC678" s="280"/>
      <c r="CD678" s="280"/>
      <c r="CE678" s="280"/>
      <c r="CF678" s="280"/>
      <c r="CG678" s="280"/>
      <c r="CH678" s="803"/>
    </row>
    <row r="679" spans="2:86" ht="24.95" customHeight="1" x14ac:dyDescent="0.15">
      <c r="B679" s="567" t="s">
        <v>456</v>
      </c>
      <c r="C679" s="805"/>
      <c r="D679" s="805"/>
      <c r="E679" s="806"/>
      <c r="F679" s="806"/>
      <c r="G679" s="806"/>
      <c r="H679" s="806"/>
      <c r="I679" s="806"/>
      <c r="J679" s="806"/>
      <c r="K679" s="805"/>
      <c r="L679" s="805"/>
      <c r="M679" s="805"/>
      <c r="N679" s="805"/>
      <c r="O679" s="805"/>
      <c r="P679" s="805"/>
      <c r="Q679" s="805"/>
      <c r="R679" s="805"/>
      <c r="S679" s="805"/>
      <c r="T679" s="805"/>
      <c r="U679" s="805"/>
      <c r="V679" s="805"/>
      <c r="W679" s="805"/>
      <c r="X679" s="805"/>
      <c r="Y679" s="805"/>
      <c r="Z679" s="805"/>
      <c r="AA679" s="805"/>
      <c r="AB679" s="805"/>
      <c r="AC679" s="805"/>
      <c r="AD679" s="805"/>
      <c r="AE679" s="805"/>
      <c r="AF679" s="805"/>
      <c r="AG679" s="805"/>
      <c r="AH679" s="805"/>
      <c r="AI679" s="805"/>
      <c r="AJ679" s="805"/>
      <c r="AK679" s="805"/>
      <c r="AL679" s="805"/>
      <c r="AM679" s="805"/>
      <c r="AN679" s="805"/>
      <c r="AO679" s="805"/>
      <c r="AU679" s="808"/>
      <c r="AV679" s="810"/>
      <c r="AW679" s="812"/>
      <c r="AX679" s="802" t="s">
        <v>26</v>
      </c>
      <c r="AY679" s="280"/>
      <c r="AZ679" s="280"/>
      <c r="BA679" s="280"/>
      <c r="BB679" s="280" t="s">
        <v>22</v>
      </c>
      <c r="BC679" s="280"/>
      <c r="BD679" s="280"/>
      <c r="BE679" s="280"/>
      <c r="BF679" s="280" t="s">
        <v>24</v>
      </c>
      <c r="BG679" s="280"/>
      <c r="BH679" s="280"/>
      <c r="BI679" s="280"/>
      <c r="BJ679" s="455" t="s">
        <v>26</v>
      </c>
      <c r="BK679" s="455"/>
      <c r="BL679" s="455"/>
      <c r="BM679" s="455" t="s">
        <v>22</v>
      </c>
      <c r="BN679" s="455"/>
      <c r="BO679" s="455"/>
      <c r="BP679" s="455" t="s">
        <v>24</v>
      </c>
      <c r="BQ679" s="455"/>
      <c r="BR679" s="807"/>
      <c r="BS679" s="466" t="s">
        <v>26</v>
      </c>
      <c r="BT679" s="466" t="s">
        <v>22</v>
      </c>
      <c r="BU679" s="466" t="s">
        <v>24</v>
      </c>
      <c r="BV679" s="466" t="s">
        <v>306</v>
      </c>
      <c r="BW679" s="802" t="s">
        <v>313</v>
      </c>
      <c r="BX679" s="280"/>
      <c r="BY679" s="280"/>
      <c r="BZ679" s="280"/>
      <c r="CA679" s="280" t="s">
        <v>22</v>
      </c>
      <c r="CB679" s="280"/>
      <c r="CC679" s="280"/>
      <c r="CD679" s="280"/>
      <c r="CE679" s="280" t="s">
        <v>24</v>
      </c>
      <c r="CF679" s="280"/>
      <c r="CG679" s="280"/>
      <c r="CH679" s="803"/>
    </row>
    <row r="680" spans="2:86" ht="18" customHeight="1" x14ac:dyDescent="0.15">
      <c r="B680" s="423" t="s">
        <v>27</v>
      </c>
      <c r="C680" s="423"/>
      <c r="D680" s="719"/>
      <c r="E680" s="277" t="s">
        <v>616</v>
      </c>
      <c r="F680" s="278"/>
      <c r="G680" s="278"/>
      <c r="H680" s="278"/>
      <c r="I680" s="278"/>
      <c r="J680" s="279"/>
      <c r="K680" s="298" t="s">
        <v>28</v>
      </c>
      <c r="L680" s="455"/>
      <c r="M680" s="455"/>
      <c r="N680" s="456" t="s">
        <v>620</v>
      </c>
      <c r="O680" s="456"/>
      <c r="P680" s="456"/>
      <c r="Q680" s="456"/>
      <c r="R680" s="456"/>
      <c r="S680" s="456"/>
      <c r="T680" s="280" t="s">
        <v>260</v>
      </c>
      <c r="U680" s="280"/>
      <c r="V680" s="280"/>
      <c r="W680" s="280"/>
      <c r="X680" s="280"/>
      <c r="Y680" s="271" t="s">
        <v>624</v>
      </c>
      <c r="Z680" s="271"/>
      <c r="AA680" s="271"/>
      <c r="AB680" s="271"/>
      <c r="AC680" s="271"/>
      <c r="AD680" s="271"/>
      <c r="AE680" s="271"/>
      <c r="AF680" s="271"/>
      <c r="AG680" s="253" t="s">
        <v>222</v>
      </c>
      <c r="AH680" s="254"/>
      <c r="AI680" s="254"/>
      <c r="AJ680" s="255"/>
      <c r="AK680" s="711">
        <v>44650</v>
      </c>
      <c r="AL680" s="813"/>
      <c r="AM680" s="813"/>
      <c r="AN680" s="813"/>
      <c r="AO680" s="814"/>
      <c r="AQ680" s="153"/>
      <c r="AU680" s="808"/>
      <c r="AV680" s="810"/>
      <c r="AW680" s="812"/>
      <c r="AX680" s="128" t="s">
        <v>314</v>
      </c>
      <c r="AY680" s="129" t="s">
        <v>315</v>
      </c>
      <c r="AZ680" s="129" t="s">
        <v>316</v>
      </c>
      <c r="BA680" s="130" t="s">
        <v>317</v>
      </c>
      <c r="BB680" s="131" t="s">
        <v>314</v>
      </c>
      <c r="BC680" s="129" t="s">
        <v>315</v>
      </c>
      <c r="BD680" s="129" t="s">
        <v>316</v>
      </c>
      <c r="BE680" s="130" t="s">
        <v>317</v>
      </c>
      <c r="BF680" s="131" t="s">
        <v>314</v>
      </c>
      <c r="BG680" s="129" t="s">
        <v>315</v>
      </c>
      <c r="BH680" s="129" t="s">
        <v>316</v>
      </c>
      <c r="BI680" s="130" t="s">
        <v>317</v>
      </c>
      <c r="BJ680" s="131" t="s">
        <v>314</v>
      </c>
      <c r="BK680" s="129" t="s">
        <v>315</v>
      </c>
      <c r="BL680" s="130" t="s">
        <v>318</v>
      </c>
      <c r="BM680" s="131" t="s">
        <v>314</v>
      </c>
      <c r="BN680" s="129" t="s">
        <v>315</v>
      </c>
      <c r="BO680" s="130" t="s">
        <v>318</v>
      </c>
      <c r="BP680" s="131" t="s">
        <v>314</v>
      </c>
      <c r="BQ680" s="129" t="s">
        <v>315</v>
      </c>
      <c r="BR680" s="132" t="s">
        <v>318</v>
      </c>
      <c r="BS680" s="798"/>
      <c r="BT680" s="798"/>
      <c r="BU680" s="798"/>
      <c r="BV680" s="798"/>
      <c r="BW680" s="128" t="s">
        <v>314</v>
      </c>
      <c r="BX680" s="129" t="s">
        <v>315</v>
      </c>
      <c r="BY680" s="129" t="s">
        <v>316</v>
      </c>
      <c r="BZ680" s="130" t="s">
        <v>317</v>
      </c>
      <c r="CA680" s="131" t="s">
        <v>314</v>
      </c>
      <c r="CB680" s="129" t="s">
        <v>315</v>
      </c>
      <c r="CC680" s="129" t="s">
        <v>316</v>
      </c>
      <c r="CD680" s="130" t="s">
        <v>317</v>
      </c>
      <c r="CE680" s="131" t="s">
        <v>314</v>
      </c>
      <c r="CF680" s="129" t="s">
        <v>315</v>
      </c>
      <c r="CG680" s="129" t="s">
        <v>316</v>
      </c>
      <c r="CH680" s="132" t="s">
        <v>317</v>
      </c>
    </row>
    <row r="681" spans="2:86" ht="18" customHeight="1" x14ac:dyDescent="0.15">
      <c r="B681" s="431" t="s">
        <v>0</v>
      </c>
      <c r="C681" s="431"/>
      <c r="D681" s="717"/>
      <c r="E681" s="281" t="s">
        <v>618</v>
      </c>
      <c r="F681" s="282"/>
      <c r="G681" s="282"/>
      <c r="H681" s="282"/>
      <c r="I681" s="282"/>
      <c r="J681" s="284"/>
      <c r="K681" s="573" t="s">
        <v>1</v>
      </c>
      <c r="L681" s="466"/>
      <c r="M681" s="466"/>
      <c r="N681" s="456" t="s">
        <v>622</v>
      </c>
      <c r="O681" s="456"/>
      <c r="P681" s="456"/>
      <c r="Q681" s="456"/>
      <c r="R681" s="456"/>
      <c r="S681" s="456"/>
      <c r="T681" s="280" t="s">
        <v>261</v>
      </c>
      <c r="U681" s="280"/>
      <c r="V681" s="280"/>
      <c r="W681" s="280"/>
      <c r="X681" s="280"/>
      <c r="Y681" s="271" t="s">
        <v>629</v>
      </c>
      <c r="Z681" s="271"/>
      <c r="AA681" s="271"/>
      <c r="AB681" s="271"/>
      <c r="AC681" s="271"/>
      <c r="AD681" s="271"/>
      <c r="AE681" s="271"/>
      <c r="AF681" s="271"/>
      <c r="AG681" s="698"/>
      <c r="AH681" s="710"/>
      <c r="AI681" s="710"/>
      <c r="AJ681" s="699"/>
      <c r="AK681" s="815"/>
      <c r="AL681" s="816"/>
      <c r="AM681" s="816"/>
      <c r="AN681" s="816"/>
      <c r="AO681" s="817"/>
      <c r="AQ681" s="153" t="s">
        <v>560</v>
      </c>
      <c r="AU681" s="808"/>
      <c r="AV681" s="192">
        <f>N683</f>
        <v>13</v>
      </c>
      <c r="AW681" s="181">
        <f>R683</f>
        <v>10.5</v>
      </c>
      <c r="AX681" s="135">
        <f>+Y708</f>
        <v>0</v>
      </c>
      <c r="AY681" s="135">
        <f>+Z708</f>
        <v>0</v>
      </c>
      <c r="AZ681" s="135">
        <f>+AA708</f>
        <v>0</v>
      </c>
      <c r="BA681" s="135">
        <f t="shared" ref="BA681" si="273">+AB708</f>
        <v>0</v>
      </c>
      <c r="BB681" s="135">
        <f>+AC708</f>
        <v>0</v>
      </c>
      <c r="BC681" s="135">
        <f t="shared" ref="BC681" si="274">+AD708</f>
        <v>0</v>
      </c>
      <c r="BD681" s="135">
        <f t="shared" ref="BD681" si="275">+AE708</f>
        <v>0</v>
      </c>
      <c r="BE681" s="135">
        <f t="shared" ref="BE681" si="276">+AF708</f>
        <v>0</v>
      </c>
      <c r="BF681" s="135">
        <f t="shared" ref="BF681" si="277">+AG708</f>
        <v>0</v>
      </c>
      <c r="BG681" s="135">
        <f t="shared" ref="BG681" si="278">+AH708</f>
        <v>0</v>
      </c>
      <c r="BH681" s="135">
        <f t="shared" ref="BH681" si="279">+AI708</f>
        <v>0</v>
      </c>
      <c r="BI681" s="135">
        <f t="shared" ref="BI681" si="280">+AJ708</f>
        <v>0</v>
      </c>
      <c r="BJ681" s="135">
        <f>+Y711</f>
        <v>0</v>
      </c>
      <c r="BK681" s="135">
        <f t="shared" ref="BK681" si="281">+Z711</f>
        <v>0</v>
      </c>
      <c r="BL681" s="135">
        <f>+AA711</f>
        <v>0</v>
      </c>
      <c r="BM681" s="135">
        <f>+AC711</f>
        <v>0</v>
      </c>
      <c r="BN681" s="135">
        <f t="shared" ref="BN681" si="282">+AD711</f>
        <v>0</v>
      </c>
      <c r="BO681" s="135">
        <f t="shared" ref="BO681" si="283">+AE711</f>
        <v>0</v>
      </c>
      <c r="BP681" s="135">
        <f>+AG711</f>
        <v>0</v>
      </c>
      <c r="BQ681" s="135">
        <f>+AH711</f>
        <v>0</v>
      </c>
      <c r="BR681" s="135">
        <f>+AI711</f>
        <v>0</v>
      </c>
      <c r="BS681" s="153" t="str">
        <f>+Y712</f>
        <v>Ⅰ</v>
      </c>
      <c r="BT681" s="153" t="str">
        <f>+AC712</f>
        <v>Ⅰ</v>
      </c>
      <c r="BU681" s="153" t="str">
        <f>+AG712</f>
        <v>Ⅰ</v>
      </c>
      <c r="BV681" s="153" t="str">
        <f>+Y713</f>
        <v>Ⅰ</v>
      </c>
      <c r="BW681" s="136" t="str">
        <f>IF(Y708&gt;0,R683,"")</f>
        <v/>
      </c>
      <c r="BX681" s="137" t="str">
        <f>IF(Z708&gt;0,"",IF(AA708&gt;0,R683,""))</f>
        <v/>
      </c>
      <c r="BY681" s="137" t="str">
        <f>IF(Y708+Z708&gt;0,"",IF(AA708&gt;0,R683,""))</f>
        <v/>
      </c>
      <c r="BZ681" s="137" t="str">
        <f>IF(Y708+Z708+AA708&gt;0,"",IF(AB708&gt;0,R683,""))</f>
        <v/>
      </c>
      <c r="CA681" s="138">
        <f t="shared" ref="CA681" si="284">+AC707</f>
        <v>0</v>
      </c>
      <c r="CB681" s="138">
        <f t="shared" ref="CB681" si="285">+AD707</f>
        <v>0</v>
      </c>
      <c r="CC681" s="138">
        <f t="shared" ref="CC681" si="286">+AE707</f>
        <v>0</v>
      </c>
      <c r="CD681" s="138">
        <f t="shared" ref="CD681" si="287">+AF707</f>
        <v>0</v>
      </c>
      <c r="CE681" s="138">
        <f t="shared" ref="CE681" si="288">+AG707</f>
        <v>0</v>
      </c>
      <c r="CF681" s="138">
        <f t="shared" ref="CF681" si="289">+AH707</f>
        <v>0</v>
      </c>
      <c r="CG681" s="138">
        <f t="shared" ref="CG681" si="290">+AI707</f>
        <v>0</v>
      </c>
      <c r="CH681" s="138">
        <f t="shared" ref="CH681" si="291">+AJ707</f>
        <v>0</v>
      </c>
    </row>
    <row r="682" spans="2:86" ht="12" customHeight="1" x14ac:dyDescent="0.15">
      <c r="B682" s="763" t="s">
        <v>221</v>
      </c>
      <c r="C682" s="764"/>
      <c r="D682" s="765"/>
      <c r="E682" s="766"/>
      <c r="F682" s="766"/>
      <c r="G682" s="766"/>
      <c r="H682" s="766"/>
      <c r="I682" s="766"/>
      <c r="J682" s="767"/>
      <c r="K682" s="772" t="s">
        <v>458</v>
      </c>
      <c r="L682" s="773"/>
      <c r="M682" s="773"/>
      <c r="N682" s="773"/>
      <c r="O682" s="773"/>
      <c r="P682" s="773"/>
      <c r="Q682" s="773"/>
      <c r="R682" s="773"/>
      <c r="S682" s="773"/>
      <c r="T682" s="773"/>
      <c r="U682" s="773"/>
      <c r="V682" s="773"/>
      <c r="W682" s="773"/>
      <c r="X682" s="773"/>
      <c r="Y682" s="773"/>
      <c r="Z682" s="773"/>
      <c r="AA682" s="773"/>
      <c r="AB682" s="773"/>
      <c r="AC682" s="773"/>
      <c r="AD682" s="773"/>
      <c r="AE682" s="773"/>
      <c r="AF682" s="773"/>
      <c r="AG682" s="773"/>
      <c r="AH682" s="773"/>
      <c r="AI682" s="773"/>
      <c r="AJ682" s="773"/>
      <c r="AK682" s="773"/>
      <c r="AL682" s="773"/>
      <c r="AM682" s="773"/>
      <c r="AN682" s="773"/>
      <c r="AO682" s="774"/>
      <c r="AP682" s="2"/>
    </row>
    <row r="683" spans="2:86" ht="12" customHeight="1" x14ac:dyDescent="0.15">
      <c r="B683" s="473"/>
      <c r="C683" s="768"/>
      <c r="D683" s="766"/>
      <c r="E683" s="766"/>
      <c r="F683" s="766"/>
      <c r="G683" s="766"/>
      <c r="H683" s="766"/>
      <c r="I683" s="766"/>
      <c r="J683" s="767"/>
      <c r="K683" s="751" t="s">
        <v>220</v>
      </c>
      <c r="L683" s="752"/>
      <c r="M683" s="753"/>
      <c r="N683" s="775">
        <v>13</v>
      </c>
      <c r="O683" s="776"/>
      <c r="P683" s="751" t="s">
        <v>459</v>
      </c>
      <c r="Q683" s="753"/>
      <c r="R683" s="777">
        <v>10.5</v>
      </c>
      <c r="S683" s="778"/>
      <c r="T683" s="779"/>
      <c r="U683" s="780" t="s">
        <v>460</v>
      </c>
      <c r="V683" s="781"/>
      <c r="W683" s="780" t="s">
        <v>461</v>
      </c>
      <c r="X683" s="781"/>
      <c r="Y683" s="753" t="s">
        <v>219</v>
      </c>
      <c r="Z683" s="724"/>
      <c r="AA683" s="724"/>
      <c r="AB683" s="724"/>
      <c r="AC683" s="780" t="s">
        <v>462</v>
      </c>
      <c r="AD683" s="786"/>
      <c r="AE683" s="786"/>
      <c r="AF683" s="786"/>
      <c r="AG683" s="786"/>
      <c r="AH683" s="786"/>
      <c r="AI683" s="786"/>
      <c r="AJ683" s="781"/>
      <c r="AK683" s="780" t="s">
        <v>463</v>
      </c>
      <c r="AL683" s="786"/>
      <c r="AM683" s="786"/>
      <c r="AN683" s="788"/>
      <c r="AO683" s="789"/>
      <c r="AP683" s="2"/>
      <c r="AW683" s="169"/>
    </row>
    <row r="684" spans="2:86" ht="12" customHeight="1" x14ac:dyDescent="0.15">
      <c r="B684" s="473"/>
      <c r="C684" s="768"/>
      <c r="D684" s="766"/>
      <c r="E684" s="766"/>
      <c r="F684" s="766"/>
      <c r="G684" s="766"/>
      <c r="H684" s="766"/>
      <c r="I684" s="766"/>
      <c r="J684" s="767"/>
      <c r="K684" s="724" t="s">
        <v>464</v>
      </c>
      <c r="L684" s="724" t="s">
        <v>200</v>
      </c>
      <c r="M684" s="724"/>
      <c r="N684" s="724" t="s">
        <v>199</v>
      </c>
      <c r="O684" s="724"/>
      <c r="P684" s="724" t="s">
        <v>465</v>
      </c>
      <c r="Q684" s="724"/>
      <c r="R684" s="724" t="s">
        <v>6</v>
      </c>
      <c r="S684" s="724"/>
      <c r="T684" s="724"/>
      <c r="U684" s="782"/>
      <c r="V684" s="783"/>
      <c r="W684" s="782"/>
      <c r="X684" s="783"/>
      <c r="Y684" s="753"/>
      <c r="Z684" s="724"/>
      <c r="AA684" s="724"/>
      <c r="AB684" s="724"/>
      <c r="AC684" s="784"/>
      <c r="AD684" s="787"/>
      <c r="AE684" s="787"/>
      <c r="AF684" s="787"/>
      <c r="AG684" s="787"/>
      <c r="AH684" s="787"/>
      <c r="AI684" s="787"/>
      <c r="AJ684" s="785"/>
      <c r="AK684" s="782"/>
      <c r="AL684" s="790"/>
      <c r="AM684" s="790"/>
      <c r="AN684" s="791"/>
      <c r="AO684" s="792"/>
      <c r="AP684" s="2"/>
    </row>
    <row r="685" spans="2:86" ht="12" customHeight="1" x14ac:dyDescent="0.15">
      <c r="B685" s="473"/>
      <c r="C685" s="768"/>
      <c r="D685" s="766"/>
      <c r="E685" s="766"/>
      <c r="F685" s="766"/>
      <c r="G685" s="766"/>
      <c r="H685" s="766"/>
      <c r="I685" s="766"/>
      <c r="J685" s="767"/>
      <c r="K685" s="724"/>
      <c r="L685" s="724"/>
      <c r="M685" s="724"/>
      <c r="N685" s="724"/>
      <c r="O685" s="724"/>
      <c r="P685" s="724"/>
      <c r="Q685" s="724"/>
      <c r="R685" s="724"/>
      <c r="S685" s="724"/>
      <c r="T685" s="724"/>
      <c r="U685" s="782"/>
      <c r="V685" s="783"/>
      <c r="W685" s="782"/>
      <c r="X685" s="783"/>
      <c r="Y685" s="753" t="s">
        <v>466</v>
      </c>
      <c r="Z685" s="724"/>
      <c r="AA685" s="724"/>
      <c r="AB685" s="724"/>
      <c r="AC685" s="724" t="s">
        <v>467</v>
      </c>
      <c r="AD685" s="724"/>
      <c r="AE685" s="724"/>
      <c r="AF685" s="724"/>
      <c r="AG685" s="724" t="s">
        <v>468</v>
      </c>
      <c r="AH685" s="724"/>
      <c r="AI685" s="724"/>
      <c r="AJ685" s="724"/>
      <c r="AK685" s="782"/>
      <c r="AL685" s="790"/>
      <c r="AM685" s="790"/>
      <c r="AN685" s="791"/>
      <c r="AO685" s="792"/>
      <c r="AP685" s="2"/>
    </row>
    <row r="686" spans="2:86" ht="12" customHeight="1" x14ac:dyDescent="0.15">
      <c r="B686" s="473"/>
      <c r="C686" s="768"/>
      <c r="D686" s="766"/>
      <c r="E686" s="766"/>
      <c r="F686" s="766"/>
      <c r="G686" s="766"/>
      <c r="H686" s="766"/>
      <c r="I686" s="766"/>
      <c r="J686" s="767"/>
      <c r="K686" s="724"/>
      <c r="L686" s="724"/>
      <c r="M686" s="724"/>
      <c r="N686" s="724"/>
      <c r="O686" s="724"/>
      <c r="P686" s="724"/>
      <c r="Q686" s="724"/>
      <c r="R686" s="724"/>
      <c r="S686" s="724"/>
      <c r="T686" s="724"/>
      <c r="U686" s="784"/>
      <c r="V686" s="785"/>
      <c r="W686" s="784"/>
      <c r="X686" s="785"/>
      <c r="Y686" s="156" t="s">
        <v>32</v>
      </c>
      <c r="Z686" s="154" t="s">
        <v>33</v>
      </c>
      <c r="AA686" s="154" t="s">
        <v>471</v>
      </c>
      <c r="AB686" s="154" t="s">
        <v>472</v>
      </c>
      <c r="AC686" s="154" t="s">
        <v>32</v>
      </c>
      <c r="AD686" s="154" t="s">
        <v>33</v>
      </c>
      <c r="AE686" s="154" t="s">
        <v>471</v>
      </c>
      <c r="AF686" s="154" t="s">
        <v>472</v>
      </c>
      <c r="AG686" s="154" t="s">
        <v>32</v>
      </c>
      <c r="AH686" s="154" t="s">
        <v>33</v>
      </c>
      <c r="AI686" s="154" t="s">
        <v>471</v>
      </c>
      <c r="AJ686" s="154" t="s">
        <v>472</v>
      </c>
      <c r="AK686" s="784"/>
      <c r="AL686" s="787"/>
      <c r="AM686" s="787"/>
      <c r="AN686" s="793"/>
      <c r="AO686" s="794"/>
      <c r="AP686" s="2"/>
    </row>
    <row r="687" spans="2:86" ht="12" customHeight="1" x14ac:dyDescent="0.15">
      <c r="B687" s="473"/>
      <c r="C687" s="768"/>
      <c r="D687" s="766"/>
      <c r="E687" s="766"/>
      <c r="F687" s="766"/>
      <c r="G687" s="766"/>
      <c r="H687" s="766"/>
      <c r="I687" s="766"/>
      <c r="J687" s="767"/>
      <c r="K687" s="234"/>
      <c r="L687" s="743"/>
      <c r="M687" s="744"/>
      <c r="N687" s="743"/>
      <c r="O687" s="744"/>
      <c r="P687" s="743"/>
      <c r="Q687" s="744"/>
      <c r="R687" s="745"/>
      <c r="S687" s="745"/>
      <c r="T687" s="745"/>
      <c r="U687" s="743"/>
      <c r="V687" s="744"/>
      <c r="W687" s="743"/>
      <c r="X687" s="746"/>
      <c r="Y687" s="235"/>
      <c r="Z687" s="235"/>
      <c r="AA687" s="235"/>
      <c r="AB687" s="235"/>
      <c r="AC687" s="236"/>
      <c r="AD687" s="236"/>
      <c r="AE687" s="236"/>
      <c r="AF687" s="236"/>
      <c r="AG687" s="236"/>
      <c r="AH687" s="236"/>
      <c r="AI687" s="236"/>
      <c r="AJ687" s="236"/>
      <c r="AK687" s="747"/>
      <c r="AL687" s="748"/>
      <c r="AM687" s="748"/>
      <c r="AN687" s="749"/>
      <c r="AO687" s="750"/>
      <c r="AP687" s="2"/>
      <c r="AQ687" s="170">
        <f>IF(P687="外力",1,IF(P687="材質劣化",2,IF(P687="漏水",3,4)))</f>
        <v>4</v>
      </c>
    </row>
    <row r="688" spans="2:86" ht="12" customHeight="1" x14ac:dyDescent="0.15">
      <c r="B688" s="473"/>
      <c r="C688" s="768"/>
      <c r="D688" s="766"/>
      <c r="E688" s="766"/>
      <c r="F688" s="766"/>
      <c r="G688" s="766"/>
      <c r="H688" s="766"/>
      <c r="I688" s="766"/>
      <c r="J688" s="767"/>
      <c r="K688" s="234"/>
      <c r="L688" s="743"/>
      <c r="M688" s="744"/>
      <c r="N688" s="743"/>
      <c r="O688" s="744"/>
      <c r="P688" s="743"/>
      <c r="Q688" s="744"/>
      <c r="R688" s="745"/>
      <c r="S688" s="745"/>
      <c r="T688" s="745"/>
      <c r="U688" s="743"/>
      <c r="V688" s="744"/>
      <c r="W688" s="743"/>
      <c r="X688" s="746"/>
      <c r="Y688" s="235"/>
      <c r="Z688" s="235"/>
      <c r="AA688" s="235"/>
      <c r="AB688" s="235"/>
      <c r="AC688" s="236"/>
      <c r="AD688" s="236"/>
      <c r="AE688" s="236"/>
      <c r="AF688" s="236"/>
      <c r="AG688" s="236"/>
      <c r="AH688" s="236"/>
      <c r="AI688" s="236"/>
      <c r="AJ688" s="236"/>
      <c r="AK688" s="747"/>
      <c r="AL688" s="748"/>
      <c r="AM688" s="748"/>
      <c r="AN688" s="749"/>
      <c r="AO688" s="750"/>
      <c r="AP688" s="2"/>
      <c r="AQ688" s="170">
        <f t="shared" ref="AQ688:AQ706" si="292">IF(P688="外力",1,IF(P688="材質劣化",2,IF(P688="漏水",3,4)))</f>
        <v>4</v>
      </c>
    </row>
    <row r="689" spans="2:43" ht="12" customHeight="1" x14ac:dyDescent="0.15">
      <c r="B689" s="473"/>
      <c r="C689" s="768"/>
      <c r="D689" s="766"/>
      <c r="E689" s="766"/>
      <c r="F689" s="766"/>
      <c r="G689" s="766"/>
      <c r="H689" s="766"/>
      <c r="I689" s="766"/>
      <c r="J689" s="767"/>
      <c r="K689" s="234"/>
      <c r="L689" s="743"/>
      <c r="M689" s="744"/>
      <c r="N689" s="743"/>
      <c r="O689" s="744"/>
      <c r="P689" s="743"/>
      <c r="Q689" s="744"/>
      <c r="R689" s="745"/>
      <c r="S689" s="745"/>
      <c r="T689" s="745"/>
      <c r="U689" s="743"/>
      <c r="V689" s="744"/>
      <c r="W689" s="743"/>
      <c r="X689" s="746"/>
      <c r="Y689" s="235"/>
      <c r="Z689" s="235"/>
      <c r="AA689" s="235"/>
      <c r="AB689" s="235"/>
      <c r="AC689" s="236"/>
      <c r="AD689" s="236"/>
      <c r="AE689" s="236"/>
      <c r="AF689" s="236"/>
      <c r="AG689" s="236"/>
      <c r="AH689" s="236"/>
      <c r="AI689" s="236"/>
      <c r="AJ689" s="236"/>
      <c r="AK689" s="747"/>
      <c r="AL689" s="748"/>
      <c r="AM689" s="748"/>
      <c r="AN689" s="749"/>
      <c r="AO689" s="750"/>
      <c r="AP689" s="2"/>
      <c r="AQ689" s="170">
        <f t="shared" si="292"/>
        <v>4</v>
      </c>
    </row>
    <row r="690" spans="2:43" ht="12" customHeight="1" x14ac:dyDescent="0.15">
      <c r="B690" s="473"/>
      <c r="C690" s="768"/>
      <c r="D690" s="766"/>
      <c r="E690" s="766"/>
      <c r="F690" s="766"/>
      <c r="G690" s="766"/>
      <c r="H690" s="766"/>
      <c r="I690" s="766"/>
      <c r="J690" s="767"/>
      <c r="K690" s="234"/>
      <c r="L690" s="743"/>
      <c r="M690" s="744"/>
      <c r="N690" s="743"/>
      <c r="O690" s="744"/>
      <c r="P690" s="743"/>
      <c r="Q690" s="744"/>
      <c r="R690" s="745"/>
      <c r="S690" s="745"/>
      <c r="T690" s="745"/>
      <c r="U690" s="743"/>
      <c r="V690" s="744"/>
      <c r="W690" s="743"/>
      <c r="X690" s="746"/>
      <c r="Y690" s="235"/>
      <c r="Z690" s="235"/>
      <c r="AA690" s="235"/>
      <c r="AB690" s="235"/>
      <c r="AC690" s="236"/>
      <c r="AD690" s="236"/>
      <c r="AE690" s="236"/>
      <c r="AF690" s="236"/>
      <c r="AG690" s="236"/>
      <c r="AH690" s="236"/>
      <c r="AI690" s="236"/>
      <c r="AJ690" s="236"/>
      <c r="AK690" s="747"/>
      <c r="AL690" s="748"/>
      <c r="AM690" s="748"/>
      <c r="AN690" s="749"/>
      <c r="AO690" s="750"/>
      <c r="AP690" s="2"/>
      <c r="AQ690" s="170">
        <f t="shared" si="292"/>
        <v>4</v>
      </c>
    </row>
    <row r="691" spans="2:43" ht="12" customHeight="1" x14ac:dyDescent="0.15">
      <c r="B691" s="473"/>
      <c r="C691" s="768"/>
      <c r="D691" s="766"/>
      <c r="E691" s="766"/>
      <c r="F691" s="766"/>
      <c r="G691" s="766"/>
      <c r="H691" s="766"/>
      <c r="I691" s="766"/>
      <c r="J691" s="767"/>
      <c r="K691" s="234"/>
      <c r="L691" s="743"/>
      <c r="M691" s="744"/>
      <c r="N691" s="743"/>
      <c r="O691" s="744"/>
      <c r="P691" s="743"/>
      <c r="Q691" s="744"/>
      <c r="R691" s="745"/>
      <c r="S691" s="745"/>
      <c r="T691" s="745"/>
      <c r="U691" s="743"/>
      <c r="V691" s="744"/>
      <c r="W691" s="743"/>
      <c r="X691" s="746"/>
      <c r="Y691" s="235"/>
      <c r="Z691" s="235"/>
      <c r="AA691" s="235"/>
      <c r="AB691" s="235"/>
      <c r="AC691" s="236"/>
      <c r="AD691" s="236"/>
      <c r="AE691" s="236"/>
      <c r="AF691" s="236"/>
      <c r="AG691" s="236"/>
      <c r="AH691" s="236"/>
      <c r="AI691" s="236"/>
      <c r="AJ691" s="236"/>
      <c r="AK691" s="747"/>
      <c r="AL691" s="748"/>
      <c r="AM691" s="748"/>
      <c r="AN691" s="749"/>
      <c r="AO691" s="750"/>
      <c r="AP691" s="2"/>
      <c r="AQ691" s="170">
        <f t="shared" si="292"/>
        <v>4</v>
      </c>
    </row>
    <row r="692" spans="2:43" ht="12" customHeight="1" x14ac:dyDescent="0.15">
      <c r="B692" s="473"/>
      <c r="C692" s="768"/>
      <c r="D692" s="766"/>
      <c r="E692" s="766"/>
      <c r="F692" s="766"/>
      <c r="G692" s="766"/>
      <c r="H692" s="766"/>
      <c r="I692" s="766"/>
      <c r="J692" s="767"/>
      <c r="K692" s="234"/>
      <c r="L692" s="743"/>
      <c r="M692" s="744"/>
      <c r="N692" s="743"/>
      <c r="O692" s="744"/>
      <c r="P692" s="743"/>
      <c r="Q692" s="744"/>
      <c r="R692" s="745"/>
      <c r="S692" s="745"/>
      <c r="T692" s="745"/>
      <c r="U692" s="743"/>
      <c r="V692" s="744"/>
      <c r="W692" s="743"/>
      <c r="X692" s="746"/>
      <c r="Y692" s="235"/>
      <c r="Z692" s="235"/>
      <c r="AA692" s="235"/>
      <c r="AB692" s="235"/>
      <c r="AC692" s="236"/>
      <c r="AD692" s="236"/>
      <c r="AE692" s="236"/>
      <c r="AF692" s="236"/>
      <c r="AG692" s="236"/>
      <c r="AH692" s="236"/>
      <c r="AI692" s="236"/>
      <c r="AJ692" s="236"/>
      <c r="AK692" s="747"/>
      <c r="AL692" s="748"/>
      <c r="AM692" s="748"/>
      <c r="AN692" s="749"/>
      <c r="AO692" s="750"/>
      <c r="AP692" s="2"/>
      <c r="AQ692" s="170">
        <f t="shared" si="292"/>
        <v>4</v>
      </c>
    </row>
    <row r="693" spans="2:43" ht="12" customHeight="1" x14ac:dyDescent="0.15">
      <c r="B693" s="473"/>
      <c r="C693" s="768"/>
      <c r="D693" s="766"/>
      <c r="E693" s="766"/>
      <c r="F693" s="766"/>
      <c r="G693" s="766"/>
      <c r="H693" s="766"/>
      <c r="I693" s="766"/>
      <c r="J693" s="767"/>
      <c r="K693" s="234"/>
      <c r="L693" s="743"/>
      <c r="M693" s="744"/>
      <c r="N693" s="743"/>
      <c r="O693" s="744"/>
      <c r="P693" s="743"/>
      <c r="Q693" s="744"/>
      <c r="R693" s="745"/>
      <c r="S693" s="745"/>
      <c r="T693" s="745"/>
      <c r="U693" s="743"/>
      <c r="V693" s="744"/>
      <c r="W693" s="743"/>
      <c r="X693" s="746"/>
      <c r="Y693" s="235"/>
      <c r="Z693" s="235"/>
      <c r="AA693" s="235"/>
      <c r="AB693" s="235"/>
      <c r="AC693" s="236"/>
      <c r="AD693" s="236"/>
      <c r="AE693" s="236"/>
      <c r="AF693" s="236"/>
      <c r="AG693" s="236"/>
      <c r="AH693" s="236"/>
      <c r="AI693" s="236"/>
      <c r="AJ693" s="236"/>
      <c r="AK693" s="747"/>
      <c r="AL693" s="748"/>
      <c r="AM693" s="748"/>
      <c r="AN693" s="749"/>
      <c r="AO693" s="750"/>
      <c r="AP693" s="2"/>
      <c r="AQ693" s="170">
        <f t="shared" si="292"/>
        <v>4</v>
      </c>
    </row>
    <row r="694" spans="2:43" ht="12" customHeight="1" x14ac:dyDescent="0.15">
      <c r="B694" s="473"/>
      <c r="C694" s="768"/>
      <c r="D694" s="766"/>
      <c r="E694" s="766"/>
      <c r="F694" s="766"/>
      <c r="G694" s="766"/>
      <c r="H694" s="766"/>
      <c r="I694" s="766"/>
      <c r="J694" s="767"/>
      <c r="K694" s="234"/>
      <c r="L694" s="743"/>
      <c r="M694" s="744"/>
      <c r="N694" s="743"/>
      <c r="O694" s="744"/>
      <c r="P694" s="743"/>
      <c r="Q694" s="744"/>
      <c r="R694" s="745"/>
      <c r="S694" s="745"/>
      <c r="T694" s="745"/>
      <c r="U694" s="743"/>
      <c r="V694" s="744"/>
      <c r="W694" s="743"/>
      <c r="X694" s="746"/>
      <c r="Y694" s="235"/>
      <c r="Z694" s="235"/>
      <c r="AA694" s="235"/>
      <c r="AB694" s="235"/>
      <c r="AC694" s="236"/>
      <c r="AD694" s="236"/>
      <c r="AE694" s="236"/>
      <c r="AF694" s="236"/>
      <c r="AG694" s="236"/>
      <c r="AH694" s="236"/>
      <c r="AI694" s="236"/>
      <c r="AJ694" s="236"/>
      <c r="AK694" s="747"/>
      <c r="AL694" s="748"/>
      <c r="AM694" s="748"/>
      <c r="AN694" s="749"/>
      <c r="AO694" s="750"/>
      <c r="AP694" s="2"/>
      <c r="AQ694" s="170">
        <f t="shared" si="292"/>
        <v>4</v>
      </c>
    </row>
    <row r="695" spans="2:43" ht="12" customHeight="1" x14ac:dyDescent="0.15">
      <c r="B695" s="473"/>
      <c r="C695" s="768"/>
      <c r="D695" s="766"/>
      <c r="E695" s="766"/>
      <c r="F695" s="766"/>
      <c r="G695" s="766"/>
      <c r="H695" s="766"/>
      <c r="I695" s="766"/>
      <c r="J695" s="767"/>
      <c r="K695" s="234"/>
      <c r="L695" s="743"/>
      <c r="M695" s="744"/>
      <c r="N695" s="743"/>
      <c r="O695" s="744"/>
      <c r="P695" s="743"/>
      <c r="Q695" s="744"/>
      <c r="R695" s="745"/>
      <c r="S695" s="745"/>
      <c r="T695" s="745"/>
      <c r="U695" s="743"/>
      <c r="V695" s="744"/>
      <c r="W695" s="743"/>
      <c r="X695" s="746"/>
      <c r="Y695" s="235"/>
      <c r="Z695" s="235"/>
      <c r="AA695" s="235"/>
      <c r="AB695" s="235"/>
      <c r="AC695" s="236"/>
      <c r="AD695" s="236"/>
      <c r="AE695" s="236"/>
      <c r="AF695" s="236"/>
      <c r="AG695" s="236"/>
      <c r="AH695" s="236"/>
      <c r="AI695" s="236"/>
      <c r="AJ695" s="236"/>
      <c r="AK695" s="747"/>
      <c r="AL695" s="748"/>
      <c r="AM695" s="748"/>
      <c r="AN695" s="749"/>
      <c r="AO695" s="750"/>
      <c r="AP695" s="2"/>
      <c r="AQ695" s="170">
        <f t="shared" si="292"/>
        <v>4</v>
      </c>
    </row>
    <row r="696" spans="2:43" ht="12" customHeight="1" x14ac:dyDescent="0.15">
      <c r="B696" s="473"/>
      <c r="C696" s="768"/>
      <c r="D696" s="766"/>
      <c r="E696" s="766"/>
      <c r="F696" s="766"/>
      <c r="G696" s="766"/>
      <c r="H696" s="766"/>
      <c r="I696" s="766"/>
      <c r="J696" s="767"/>
      <c r="K696" s="234"/>
      <c r="L696" s="743"/>
      <c r="M696" s="744"/>
      <c r="N696" s="743"/>
      <c r="O696" s="744"/>
      <c r="P696" s="743"/>
      <c r="Q696" s="744"/>
      <c r="R696" s="745"/>
      <c r="S696" s="745"/>
      <c r="T696" s="745"/>
      <c r="U696" s="743"/>
      <c r="V696" s="744"/>
      <c r="W696" s="743"/>
      <c r="X696" s="746"/>
      <c r="Y696" s="235"/>
      <c r="Z696" s="235"/>
      <c r="AA696" s="235"/>
      <c r="AB696" s="235"/>
      <c r="AC696" s="236"/>
      <c r="AD696" s="236"/>
      <c r="AE696" s="236"/>
      <c r="AF696" s="236"/>
      <c r="AG696" s="236"/>
      <c r="AH696" s="236"/>
      <c r="AI696" s="236"/>
      <c r="AJ696" s="236"/>
      <c r="AK696" s="747"/>
      <c r="AL696" s="748"/>
      <c r="AM696" s="748"/>
      <c r="AN696" s="749"/>
      <c r="AO696" s="750"/>
      <c r="AP696" s="2"/>
      <c r="AQ696" s="170">
        <f t="shared" si="292"/>
        <v>4</v>
      </c>
    </row>
    <row r="697" spans="2:43" ht="12" customHeight="1" x14ac:dyDescent="0.15">
      <c r="B697" s="473"/>
      <c r="C697" s="768"/>
      <c r="D697" s="766"/>
      <c r="E697" s="766"/>
      <c r="F697" s="766"/>
      <c r="G697" s="766"/>
      <c r="H697" s="766"/>
      <c r="I697" s="766"/>
      <c r="J697" s="767"/>
      <c r="K697" s="234"/>
      <c r="L697" s="743"/>
      <c r="M697" s="744"/>
      <c r="N697" s="743"/>
      <c r="O697" s="744"/>
      <c r="P697" s="743"/>
      <c r="Q697" s="744"/>
      <c r="R697" s="745"/>
      <c r="S697" s="745"/>
      <c r="T697" s="745"/>
      <c r="U697" s="743"/>
      <c r="V697" s="744"/>
      <c r="W697" s="743"/>
      <c r="X697" s="746"/>
      <c r="Y697" s="235"/>
      <c r="Z697" s="235"/>
      <c r="AA697" s="235"/>
      <c r="AB697" s="235"/>
      <c r="AC697" s="236"/>
      <c r="AD697" s="236"/>
      <c r="AE697" s="236"/>
      <c r="AF697" s="236"/>
      <c r="AG697" s="236"/>
      <c r="AH697" s="236"/>
      <c r="AI697" s="236"/>
      <c r="AJ697" s="236"/>
      <c r="AK697" s="747"/>
      <c r="AL697" s="748"/>
      <c r="AM697" s="748"/>
      <c r="AN697" s="749"/>
      <c r="AO697" s="750"/>
      <c r="AP697" s="2"/>
      <c r="AQ697" s="170">
        <f t="shared" si="292"/>
        <v>4</v>
      </c>
    </row>
    <row r="698" spans="2:43" ht="12" customHeight="1" x14ac:dyDescent="0.15">
      <c r="B698" s="473"/>
      <c r="C698" s="768"/>
      <c r="D698" s="766"/>
      <c r="E698" s="766"/>
      <c r="F698" s="766"/>
      <c r="G698" s="766"/>
      <c r="H698" s="766"/>
      <c r="I698" s="766"/>
      <c r="J698" s="767"/>
      <c r="K698" s="234"/>
      <c r="L698" s="743"/>
      <c r="M698" s="744"/>
      <c r="N698" s="743"/>
      <c r="O698" s="744"/>
      <c r="P698" s="743"/>
      <c r="Q698" s="744"/>
      <c r="R698" s="745"/>
      <c r="S698" s="745"/>
      <c r="T698" s="745"/>
      <c r="U698" s="743"/>
      <c r="V698" s="744"/>
      <c r="W698" s="743"/>
      <c r="X698" s="746"/>
      <c r="Y698" s="235"/>
      <c r="Z698" s="235"/>
      <c r="AA698" s="235"/>
      <c r="AB698" s="235"/>
      <c r="AC698" s="236"/>
      <c r="AD698" s="236"/>
      <c r="AE698" s="236"/>
      <c r="AF698" s="236"/>
      <c r="AG698" s="236"/>
      <c r="AH698" s="236"/>
      <c r="AI698" s="236"/>
      <c r="AJ698" s="236"/>
      <c r="AK698" s="747"/>
      <c r="AL698" s="748"/>
      <c r="AM698" s="748"/>
      <c r="AN698" s="749"/>
      <c r="AO698" s="750"/>
      <c r="AP698" s="2"/>
      <c r="AQ698" s="170">
        <f t="shared" si="292"/>
        <v>4</v>
      </c>
    </row>
    <row r="699" spans="2:43" ht="12" customHeight="1" x14ac:dyDescent="0.15">
      <c r="B699" s="473"/>
      <c r="C699" s="768"/>
      <c r="D699" s="766"/>
      <c r="E699" s="766"/>
      <c r="F699" s="766"/>
      <c r="G699" s="766"/>
      <c r="H699" s="766"/>
      <c r="I699" s="766"/>
      <c r="J699" s="767"/>
      <c r="K699" s="234"/>
      <c r="L699" s="743"/>
      <c r="M699" s="744"/>
      <c r="N699" s="743"/>
      <c r="O699" s="744"/>
      <c r="P699" s="743"/>
      <c r="Q699" s="744"/>
      <c r="R699" s="745"/>
      <c r="S699" s="745"/>
      <c r="T699" s="745"/>
      <c r="U699" s="743"/>
      <c r="V699" s="744"/>
      <c r="W699" s="743"/>
      <c r="X699" s="746"/>
      <c r="Y699" s="235"/>
      <c r="Z699" s="235"/>
      <c r="AA699" s="235"/>
      <c r="AB699" s="235"/>
      <c r="AC699" s="236"/>
      <c r="AD699" s="236"/>
      <c r="AE699" s="236"/>
      <c r="AF699" s="236"/>
      <c r="AG699" s="236"/>
      <c r="AH699" s="236"/>
      <c r="AI699" s="236"/>
      <c r="AJ699" s="236"/>
      <c r="AK699" s="747"/>
      <c r="AL699" s="748"/>
      <c r="AM699" s="748"/>
      <c r="AN699" s="749"/>
      <c r="AO699" s="750"/>
      <c r="AP699" s="2"/>
      <c r="AQ699" s="170">
        <f t="shared" si="292"/>
        <v>4</v>
      </c>
    </row>
    <row r="700" spans="2:43" ht="12" customHeight="1" x14ac:dyDescent="0.15">
      <c r="B700" s="473"/>
      <c r="C700" s="768"/>
      <c r="D700" s="766"/>
      <c r="E700" s="766"/>
      <c r="F700" s="766"/>
      <c r="G700" s="766"/>
      <c r="H700" s="766"/>
      <c r="I700" s="766"/>
      <c r="J700" s="767"/>
      <c r="K700" s="234"/>
      <c r="L700" s="743"/>
      <c r="M700" s="744"/>
      <c r="N700" s="743"/>
      <c r="O700" s="744"/>
      <c r="P700" s="743"/>
      <c r="Q700" s="744"/>
      <c r="R700" s="745"/>
      <c r="S700" s="745"/>
      <c r="T700" s="745"/>
      <c r="U700" s="743"/>
      <c r="V700" s="744"/>
      <c r="W700" s="743"/>
      <c r="X700" s="746"/>
      <c r="Y700" s="235"/>
      <c r="Z700" s="235"/>
      <c r="AA700" s="235"/>
      <c r="AB700" s="235"/>
      <c r="AC700" s="236"/>
      <c r="AD700" s="236"/>
      <c r="AE700" s="236"/>
      <c r="AF700" s="236"/>
      <c r="AG700" s="236"/>
      <c r="AH700" s="236"/>
      <c r="AI700" s="236"/>
      <c r="AJ700" s="236"/>
      <c r="AK700" s="747"/>
      <c r="AL700" s="748"/>
      <c r="AM700" s="748"/>
      <c r="AN700" s="749"/>
      <c r="AO700" s="750"/>
      <c r="AP700" s="2"/>
      <c r="AQ700" s="170">
        <f t="shared" si="292"/>
        <v>4</v>
      </c>
    </row>
    <row r="701" spans="2:43" ht="12" customHeight="1" x14ac:dyDescent="0.15">
      <c r="B701" s="473"/>
      <c r="C701" s="768"/>
      <c r="D701" s="766"/>
      <c r="E701" s="766"/>
      <c r="F701" s="766"/>
      <c r="G701" s="766"/>
      <c r="H701" s="766"/>
      <c r="I701" s="766"/>
      <c r="J701" s="767"/>
      <c r="K701" s="234"/>
      <c r="L701" s="743"/>
      <c r="M701" s="744"/>
      <c r="N701" s="743"/>
      <c r="O701" s="744"/>
      <c r="P701" s="743"/>
      <c r="Q701" s="744"/>
      <c r="R701" s="745"/>
      <c r="S701" s="745"/>
      <c r="T701" s="745"/>
      <c r="U701" s="743"/>
      <c r="V701" s="744"/>
      <c r="W701" s="743"/>
      <c r="X701" s="746"/>
      <c r="Y701" s="235"/>
      <c r="Z701" s="235"/>
      <c r="AA701" s="235"/>
      <c r="AB701" s="235"/>
      <c r="AC701" s="236"/>
      <c r="AD701" s="236"/>
      <c r="AE701" s="236"/>
      <c r="AF701" s="236"/>
      <c r="AG701" s="236"/>
      <c r="AH701" s="236"/>
      <c r="AI701" s="236"/>
      <c r="AJ701" s="236"/>
      <c r="AK701" s="747"/>
      <c r="AL701" s="748"/>
      <c r="AM701" s="748"/>
      <c r="AN701" s="749"/>
      <c r="AO701" s="750"/>
      <c r="AP701" s="2"/>
      <c r="AQ701" s="170">
        <f t="shared" si="292"/>
        <v>4</v>
      </c>
    </row>
    <row r="702" spans="2:43" ht="12" customHeight="1" x14ac:dyDescent="0.15">
      <c r="B702" s="473"/>
      <c r="C702" s="768"/>
      <c r="D702" s="766"/>
      <c r="E702" s="766"/>
      <c r="F702" s="766"/>
      <c r="G702" s="766"/>
      <c r="H702" s="766"/>
      <c r="I702" s="766"/>
      <c r="J702" s="767"/>
      <c r="K702" s="234"/>
      <c r="L702" s="743"/>
      <c r="M702" s="744"/>
      <c r="N702" s="743"/>
      <c r="O702" s="744"/>
      <c r="P702" s="743"/>
      <c r="Q702" s="744"/>
      <c r="R702" s="745"/>
      <c r="S702" s="745"/>
      <c r="T702" s="745"/>
      <c r="U702" s="743"/>
      <c r="V702" s="744"/>
      <c r="W702" s="743"/>
      <c r="X702" s="746"/>
      <c r="Y702" s="235"/>
      <c r="Z702" s="235"/>
      <c r="AA702" s="235"/>
      <c r="AB702" s="235"/>
      <c r="AC702" s="236"/>
      <c r="AD702" s="236"/>
      <c r="AE702" s="236"/>
      <c r="AF702" s="236"/>
      <c r="AG702" s="236"/>
      <c r="AH702" s="236"/>
      <c r="AI702" s="236"/>
      <c r="AJ702" s="236"/>
      <c r="AK702" s="747"/>
      <c r="AL702" s="748"/>
      <c r="AM702" s="748"/>
      <c r="AN702" s="749"/>
      <c r="AO702" s="750"/>
      <c r="AP702" s="2"/>
      <c r="AQ702" s="170">
        <f t="shared" si="292"/>
        <v>4</v>
      </c>
    </row>
    <row r="703" spans="2:43" ht="12" customHeight="1" x14ac:dyDescent="0.15">
      <c r="B703" s="473"/>
      <c r="C703" s="768"/>
      <c r="D703" s="766"/>
      <c r="E703" s="766"/>
      <c r="F703" s="766"/>
      <c r="G703" s="766"/>
      <c r="H703" s="766"/>
      <c r="I703" s="766"/>
      <c r="J703" s="767"/>
      <c r="K703" s="234"/>
      <c r="L703" s="743"/>
      <c r="M703" s="744"/>
      <c r="N703" s="743"/>
      <c r="O703" s="744"/>
      <c r="P703" s="743"/>
      <c r="Q703" s="744"/>
      <c r="R703" s="745"/>
      <c r="S703" s="745"/>
      <c r="T703" s="745"/>
      <c r="U703" s="743"/>
      <c r="V703" s="744"/>
      <c r="W703" s="743"/>
      <c r="X703" s="746"/>
      <c r="Y703" s="235"/>
      <c r="Z703" s="235"/>
      <c r="AA703" s="235"/>
      <c r="AB703" s="235"/>
      <c r="AC703" s="236"/>
      <c r="AD703" s="236"/>
      <c r="AE703" s="236"/>
      <c r="AF703" s="236"/>
      <c r="AG703" s="236"/>
      <c r="AH703" s="236"/>
      <c r="AI703" s="236"/>
      <c r="AJ703" s="236"/>
      <c r="AK703" s="747"/>
      <c r="AL703" s="748"/>
      <c r="AM703" s="748"/>
      <c r="AN703" s="749"/>
      <c r="AO703" s="750"/>
      <c r="AP703" s="2"/>
      <c r="AQ703" s="170">
        <f t="shared" si="292"/>
        <v>4</v>
      </c>
    </row>
    <row r="704" spans="2:43" ht="12" customHeight="1" x14ac:dyDescent="0.15">
      <c r="B704" s="473"/>
      <c r="C704" s="768"/>
      <c r="D704" s="766"/>
      <c r="E704" s="766"/>
      <c r="F704" s="766"/>
      <c r="G704" s="766"/>
      <c r="H704" s="766"/>
      <c r="I704" s="766"/>
      <c r="J704" s="767"/>
      <c r="K704" s="234"/>
      <c r="L704" s="743"/>
      <c r="M704" s="744"/>
      <c r="N704" s="743"/>
      <c r="O704" s="744"/>
      <c r="P704" s="743"/>
      <c r="Q704" s="744"/>
      <c r="R704" s="745"/>
      <c r="S704" s="745"/>
      <c r="T704" s="745"/>
      <c r="U704" s="743"/>
      <c r="V704" s="744"/>
      <c r="W704" s="743"/>
      <c r="X704" s="746"/>
      <c r="Y704" s="235"/>
      <c r="Z704" s="235"/>
      <c r="AA704" s="235"/>
      <c r="AB704" s="235"/>
      <c r="AC704" s="236"/>
      <c r="AD704" s="236"/>
      <c r="AE704" s="236"/>
      <c r="AF704" s="236"/>
      <c r="AG704" s="236"/>
      <c r="AH704" s="236"/>
      <c r="AI704" s="236"/>
      <c r="AJ704" s="236"/>
      <c r="AK704" s="747"/>
      <c r="AL704" s="748"/>
      <c r="AM704" s="748"/>
      <c r="AN704" s="749"/>
      <c r="AO704" s="750"/>
      <c r="AP704" s="2"/>
      <c r="AQ704" s="170">
        <f t="shared" si="292"/>
        <v>4</v>
      </c>
    </row>
    <row r="705" spans="2:46" ht="12" customHeight="1" x14ac:dyDescent="0.15">
      <c r="B705" s="473"/>
      <c r="C705" s="768"/>
      <c r="D705" s="766"/>
      <c r="E705" s="766"/>
      <c r="F705" s="766"/>
      <c r="G705" s="766"/>
      <c r="H705" s="766"/>
      <c r="I705" s="766"/>
      <c r="J705" s="767"/>
      <c r="K705" s="234"/>
      <c r="L705" s="743"/>
      <c r="M705" s="744"/>
      <c r="N705" s="743"/>
      <c r="O705" s="744"/>
      <c r="P705" s="743"/>
      <c r="Q705" s="744"/>
      <c r="R705" s="745"/>
      <c r="S705" s="745"/>
      <c r="T705" s="745"/>
      <c r="U705" s="743"/>
      <c r="V705" s="744"/>
      <c r="W705" s="743"/>
      <c r="X705" s="746"/>
      <c r="Y705" s="235"/>
      <c r="Z705" s="235"/>
      <c r="AA705" s="235"/>
      <c r="AB705" s="235"/>
      <c r="AC705" s="236"/>
      <c r="AD705" s="236"/>
      <c r="AE705" s="236"/>
      <c r="AF705" s="236"/>
      <c r="AG705" s="236"/>
      <c r="AH705" s="236"/>
      <c r="AI705" s="236"/>
      <c r="AJ705" s="236"/>
      <c r="AK705" s="747"/>
      <c r="AL705" s="748"/>
      <c r="AM705" s="748"/>
      <c r="AN705" s="749"/>
      <c r="AO705" s="750"/>
      <c r="AP705" s="2"/>
      <c r="AQ705" s="170">
        <f t="shared" si="292"/>
        <v>4</v>
      </c>
    </row>
    <row r="706" spans="2:46" ht="12" customHeight="1" x14ac:dyDescent="0.15">
      <c r="B706" s="473"/>
      <c r="C706" s="768"/>
      <c r="D706" s="766"/>
      <c r="E706" s="766"/>
      <c r="F706" s="766"/>
      <c r="G706" s="766"/>
      <c r="H706" s="766"/>
      <c r="I706" s="766"/>
      <c r="J706" s="767"/>
      <c r="K706" s="234"/>
      <c r="L706" s="743"/>
      <c r="M706" s="744"/>
      <c r="N706" s="743"/>
      <c r="O706" s="744"/>
      <c r="P706" s="743"/>
      <c r="Q706" s="744"/>
      <c r="R706" s="745"/>
      <c r="S706" s="745"/>
      <c r="T706" s="745"/>
      <c r="U706" s="743"/>
      <c r="V706" s="744"/>
      <c r="W706" s="743"/>
      <c r="X706" s="746"/>
      <c r="Y706" s="235"/>
      <c r="Z706" s="235"/>
      <c r="AA706" s="235"/>
      <c r="AB706" s="235"/>
      <c r="AC706" s="236"/>
      <c r="AD706" s="236"/>
      <c r="AE706" s="236"/>
      <c r="AF706" s="236"/>
      <c r="AG706" s="236"/>
      <c r="AH706" s="236"/>
      <c r="AI706" s="236"/>
      <c r="AJ706" s="236"/>
      <c r="AK706" s="747"/>
      <c r="AL706" s="748"/>
      <c r="AM706" s="748"/>
      <c r="AN706" s="749"/>
      <c r="AO706" s="750"/>
      <c r="AP706" s="2"/>
      <c r="AQ706" s="170">
        <f t="shared" si="292"/>
        <v>4</v>
      </c>
    </row>
    <row r="707" spans="2:46" ht="12" customHeight="1" x14ac:dyDescent="0.15">
      <c r="B707" s="473"/>
      <c r="C707" s="768"/>
      <c r="D707" s="766"/>
      <c r="E707" s="766"/>
      <c r="F707" s="766"/>
      <c r="G707" s="766"/>
      <c r="H707" s="766"/>
      <c r="I707" s="766"/>
      <c r="J707" s="767"/>
      <c r="K707" s="724" t="s">
        <v>218</v>
      </c>
      <c r="L707" s="724" t="s">
        <v>217</v>
      </c>
      <c r="M707" s="724"/>
      <c r="N707" s="724"/>
      <c r="O707" s="724"/>
      <c r="P707" s="724"/>
      <c r="Q707" s="724"/>
      <c r="R707" s="724"/>
      <c r="S707" s="724"/>
      <c r="T707" s="724"/>
      <c r="U707" s="724"/>
      <c r="V707" s="724"/>
      <c r="W707" s="724"/>
      <c r="X707" s="724"/>
      <c r="Y707" s="751" t="s">
        <v>473</v>
      </c>
      <c r="Z707" s="752"/>
      <c r="AA707" s="752"/>
      <c r="AB707" s="753"/>
      <c r="AC707" s="180">
        <f t="shared" ref="AC707:AJ707" si="293">SUM(AC687:AC706)</f>
        <v>0</v>
      </c>
      <c r="AD707" s="180">
        <f t="shared" si="293"/>
        <v>0</v>
      </c>
      <c r="AE707" s="180">
        <f t="shared" si="293"/>
        <v>0</v>
      </c>
      <c r="AF707" s="180">
        <f t="shared" si="293"/>
        <v>0</v>
      </c>
      <c r="AG707" s="180">
        <f t="shared" si="293"/>
        <v>0</v>
      </c>
      <c r="AH707" s="180">
        <f t="shared" si="293"/>
        <v>0</v>
      </c>
      <c r="AI707" s="180">
        <f t="shared" si="293"/>
        <v>0</v>
      </c>
      <c r="AJ707" s="180">
        <f t="shared" si="293"/>
        <v>0</v>
      </c>
      <c r="AK707" s="751" t="s">
        <v>216</v>
      </c>
      <c r="AL707" s="752"/>
      <c r="AM707" s="752"/>
      <c r="AN707" s="597"/>
      <c r="AO707" s="598"/>
      <c r="AP707" s="2"/>
    </row>
    <row r="708" spans="2:46" ht="12" customHeight="1" x14ac:dyDescent="0.15">
      <c r="B708" s="473"/>
      <c r="C708" s="768"/>
      <c r="D708" s="766"/>
      <c r="E708" s="766"/>
      <c r="F708" s="766"/>
      <c r="G708" s="766"/>
      <c r="H708" s="766"/>
      <c r="I708" s="766"/>
      <c r="J708" s="767"/>
      <c r="K708" s="724"/>
      <c r="L708" s="724" t="s">
        <v>474</v>
      </c>
      <c r="M708" s="724"/>
      <c r="N708" s="724"/>
      <c r="O708" s="724" t="s">
        <v>215</v>
      </c>
      <c r="P708" s="724"/>
      <c r="Q708" s="724"/>
      <c r="R708" s="724"/>
      <c r="S708" s="724"/>
      <c r="T708" s="724"/>
      <c r="U708" s="724"/>
      <c r="V708" s="724"/>
      <c r="W708" s="724"/>
      <c r="X708" s="724"/>
      <c r="Y708" s="179">
        <f>COUNTIF(Y687:Y706,"〇")</f>
        <v>0</v>
      </c>
      <c r="Z708" s="179">
        <f>COUNTIF(Z687:Z706,"〇")</f>
        <v>0</v>
      </c>
      <c r="AA708" s="179">
        <f>COUNTIF(AA687:AA706,"〇")</f>
        <v>0</v>
      </c>
      <c r="AB708" s="179">
        <f>COUNTIF(AB687:AB706,"〇")</f>
        <v>0</v>
      </c>
      <c r="AC708" s="179">
        <f t="shared" ref="AC708:AJ708" si="294">COUNT(AC687:AC706)</f>
        <v>0</v>
      </c>
      <c r="AD708" s="179">
        <f t="shared" si="294"/>
        <v>0</v>
      </c>
      <c r="AE708" s="179">
        <f t="shared" si="294"/>
        <v>0</v>
      </c>
      <c r="AF708" s="179">
        <f t="shared" si="294"/>
        <v>0</v>
      </c>
      <c r="AG708" s="179">
        <f t="shared" si="294"/>
        <v>0</v>
      </c>
      <c r="AH708" s="179">
        <f t="shared" si="294"/>
        <v>0</v>
      </c>
      <c r="AI708" s="179">
        <f t="shared" si="294"/>
        <v>0</v>
      </c>
      <c r="AJ708" s="179">
        <f t="shared" si="294"/>
        <v>0</v>
      </c>
      <c r="AK708" s="754"/>
      <c r="AL708" s="755"/>
      <c r="AM708" s="755"/>
      <c r="AN708" s="755"/>
      <c r="AO708" s="756"/>
      <c r="AP708" s="2"/>
    </row>
    <row r="709" spans="2:46" ht="12" customHeight="1" x14ac:dyDescent="0.15">
      <c r="B709" s="473"/>
      <c r="C709" s="768"/>
      <c r="D709" s="766"/>
      <c r="E709" s="766"/>
      <c r="F709" s="766"/>
      <c r="G709" s="766"/>
      <c r="H709" s="766"/>
      <c r="I709" s="766"/>
      <c r="J709" s="767"/>
      <c r="K709" s="724"/>
      <c r="L709" s="724"/>
      <c r="M709" s="724"/>
      <c r="N709" s="724"/>
      <c r="O709" s="724" t="s">
        <v>475</v>
      </c>
      <c r="P709" s="724"/>
      <c r="Q709" s="724"/>
      <c r="R709" s="724"/>
      <c r="S709" s="724"/>
      <c r="T709" s="724"/>
      <c r="U709" s="724"/>
      <c r="V709" s="724"/>
      <c r="W709" s="724"/>
      <c r="X709" s="724"/>
      <c r="Y709" s="737" t="str">
        <f>IF(Y708&gt;0,"Ⅳ",IF(Z708&gt;0,"Ⅲ",IF(AA708&gt;0,"Ⅱa",IF(AB708&gt;0,"Ⅱb","Ⅰ"))))</f>
        <v>Ⅰ</v>
      </c>
      <c r="Z709" s="741"/>
      <c r="AA709" s="741"/>
      <c r="AB709" s="738"/>
      <c r="AC709" s="737" t="str">
        <f>IF(AC708&gt;0,"Ⅳ",IF(AD708&gt;0,"Ⅲ",IF(AE708&gt;0,"Ⅱa",IF(AF708&gt;0,"Ⅱb","Ⅰ"))))</f>
        <v>Ⅰ</v>
      </c>
      <c r="AD709" s="741"/>
      <c r="AE709" s="741"/>
      <c r="AF709" s="738"/>
      <c r="AG709" s="737" t="str">
        <f>IF(AG708&gt;0,"Ⅳ",IF(AH708&gt;0,"Ⅲ",IF(AI708&gt;0,"Ⅱa",IF(AJ708&gt;0,"Ⅱb","Ⅰ"))))</f>
        <v>Ⅰ</v>
      </c>
      <c r="AH709" s="741"/>
      <c r="AI709" s="741"/>
      <c r="AJ709" s="738"/>
      <c r="AK709" s="757"/>
      <c r="AL709" s="758"/>
      <c r="AM709" s="758"/>
      <c r="AN709" s="758"/>
      <c r="AO709" s="759"/>
      <c r="AP709" s="2"/>
      <c r="AQ709" s="52" t="s">
        <v>314</v>
      </c>
      <c r="AR709" s="52" t="s">
        <v>315</v>
      </c>
      <c r="AS709" s="455" t="s">
        <v>318</v>
      </c>
      <c r="AT709" s="600"/>
    </row>
    <row r="710" spans="2:46" ht="12" customHeight="1" x14ac:dyDescent="0.15">
      <c r="B710" s="473"/>
      <c r="C710" s="768"/>
      <c r="D710" s="766"/>
      <c r="E710" s="766"/>
      <c r="F710" s="766"/>
      <c r="G710" s="766"/>
      <c r="H710" s="766"/>
      <c r="I710" s="766"/>
      <c r="J710" s="767"/>
      <c r="K710" s="724"/>
      <c r="L710" s="724" t="s">
        <v>476</v>
      </c>
      <c r="M710" s="724"/>
      <c r="N710" s="724"/>
      <c r="O710" s="724" t="s">
        <v>214</v>
      </c>
      <c r="P710" s="724"/>
      <c r="Q710" s="724"/>
      <c r="R710" s="724"/>
      <c r="S710" s="724"/>
      <c r="T710" s="724"/>
      <c r="U710" s="724"/>
      <c r="V710" s="724"/>
      <c r="W710" s="724"/>
      <c r="X710" s="724"/>
      <c r="Y710" s="80" t="s">
        <v>32</v>
      </c>
      <c r="Z710" s="80" t="s">
        <v>33</v>
      </c>
      <c r="AA710" s="734" t="s">
        <v>34</v>
      </c>
      <c r="AB710" s="734"/>
      <c r="AC710" s="80" t="s">
        <v>32</v>
      </c>
      <c r="AD710" s="80" t="s">
        <v>33</v>
      </c>
      <c r="AE710" s="734" t="s">
        <v>34</v>
      </c>
      <c r="AF710" s="734"/>
      <c r="AG710" s="80" t="s">
        <v>32</v>
      </c>
      <c r="AH710" s="80" t="s">
        <v>33</v>
      </c>
      <c r="AI710" s="734" t="s">
        <v>34</v>
      </c>
      <c r="AJ710" s="734"/>
      <c r="AK710" s="757"/>
      <c r="AL710" s="758"/>
      <c r="AM710" s="758"/>
      <c r="AN710" s="758"/>
      <c r="AO710" s="759"/>
      <c r="AP710" s="2"/>
      <c r="AQ710" s="735">
        <f>+Y708+Z708</f>
        <v>0</v>
      </c>
      <c r="AR710" s="736"/>
      <c r="AS710" s="735">
        <f>+AA708+AB708</f>
        <v>0</v>
      </c>
      <c r="AT710" s="736"/>
    </row>
    <row r="711" spans="2:46" ht="12" customHeight="1" x14ac:dyDescent="0.15">
      <c r="B711" s="473"/>
      <c r="C711" s="768"/>
      <c r="D711" s="766"/>
      <c r="E711" s="766"/>
      <c r="F711" s="766"/>
      <c r="G711" s="766"/>
      <c r="H711" s="766"/>
      <c r="I711" s="766"/>
      <c r="J711" s="767"/>
      <c r="K711" s="724"/>
      <c r="L711" s="724"/>
      <c r="M711" s="724"/>
      <c r="N711" s="724"/>
      <c r="O711" s="724" t="s">
        <v>480</v>
      </c>
      <c r="P711" s="724"/>
      <c r="Q711" s="724"/>
      <c r="R711" s="724"/>
      <c r="S711" s="724"/>
      <c r="T711" s="724"/>
      <c r="U711" s="724"/>
      <c r="V711" s="724"/>
      <c r="W711" s="724"/>
      <c r="X711" s="724"/>
      <c r="Y711" s="179">
        <f>Y708</f>
        <v>0</v>
      </c>
      <c r="Z711" s="179">
        <f>Z708</f>
        <v>0</v>
      </c>
      <c r="AA711" s="737">
        <f>AA708+AB708</f>
        <v>0</v>
      </c>
      <c r="AB711" s="738"/>
      <c r="AC711" s="179">
        <f>+AC708</f>
        <v>0</v>
      </c>
      <c r="AD711" s="179">
        <f>AD708</f>
        <v>0</v>
      </c>
      <c r="AE711" s="737">
        <f>AE708+AF708</f>
        <v>0</v>
      </c>
      <c r="AF711" s="738"/>
      <c r="AG711" s="179">
        <f>AG708</f>
        <v>0</v>
      </c>
      <c r="AH711" s="179">
        <f>AH708</f>
        <v>0</v>
      </c>
      <c r="AI711" s="737">
        <f>AI708+AJ708</f>
        <v>0</v>
      </c>
      <c r="AJ711" s="738"/>
      <c r="AK711" s="757"/>
      <c r="AL711" s="758"/>
      <c r="AM711" s="758"/>
      <c r="AN711" s="758"/>
      <c r="AO711" s="759"/>
      <c r="AP711" s="2"/>
      <c r="AQ711" s="135">
        <f>+Y708+AC711+AG711</f>
        <v>0</v>
      </c>
      <c r="AR711" s="135">
        <f>+Z708+AD711+AH711</f>
        <v>0</v>
      </c>
      <c r="AS711" s="739">
        <f>+AS710+AE711+AI711</f>
        <v>0</v>
      </c>
      <c r="AT711" s="740"/>
    </row>
    <row r="712" spans="2:46" ht="12" customHeight="1" x14ac:dyDescent="0.15">
      <c r="B712" s="473"/>
      <c r="C712" s="768"/>
      <c r="D712" s="766"/>
      <c r="E712" s="766"/>
      <c r="F712" s="766"/>
      <c r="G712" s="766"/>
      <c r="H712" s="766"/>
      <c r="I712" s="766"/>
      <c r="J712" s="767"/>
      <c r="K712" s="724"/>
      <c r="L712" s="724"/>
      <c r="M712" s="724"/>
      <c r="N712" s="724"/>
      <c r="O712" s="724" t="s">
        <v>481</v>
      </c>
      <c r="P712" s="724"/>
      <c r="Q712" s="724"/>
      <c r="R712" s="724"/>
      <c r="S712" s="724"/>
      <c r="T712" s="724"/>
      <c r="U712" s="724"/>
      <c r="V712" s="724"/>
      <c r="W712" s="724"/>
      <c r="X712" s="724"/>
      <c r="Y712" s="737" t="str">
        <f>IF(Y711&gt;=1,"Ⅳ",IF(Z711&gt;=1,"Ⅲ",IF(AA711&gt;=1,"Ⅱ","Ⅰ")))</f>
        <v>Ⅰ</v>
      </c>
      <c r="Z712" s="741"/>
      <c r="AA712" s="741"/>
      <c r="AB712" s="738"/>
      <c r="AC712" s="737" t="str">
        <f>IF(AC711&gt;=1,"Ⅳ",IF(AD711&gt;=1,"Ⅲ",IF(AE711&gt;=1,"Ⅱ","Ⅰ")))</f>
        <v>Ⅰ</v>
      </c>
      <c r="AD712" s="741"/>
      <c r="AE712" s="741"/>
      <c r="AF712" s="738"/>
      <c r="AG712" s="737" t="str">
        <f>IF(AG711&gt;=1,"Ⅳ",IF(AH711&gt;=1,"Ⅲ",IF(AI711&gt;=1,"Ⅱ","Ⅰ")))</f>
        <v>Ⅰ</v>
      </c>
      <c r="AH712" s="741"/>
      <c r="AI712" s="741"/>
      <c r="AJ712" s="738"/>
      <c r="AK712" s="757"/>
      <c r="AL712" s="758"/>
      <c r="AM712" s="758"/>
      <c r="AN712" s="758"/>
      <c r="AO712" s="759"/>
      <c r="AP712" s="2"/>
      <c r="AQ712" s="742" t="str">
        <f>IF(AQ711&gt;0,"Ⅳ",IF(AR711&gt;0,"Ⅲ",IF(AS711&gt;0,"Ⅱ","Ⅰ")))</f>
        <v>Ⅰ</v>
      </c>
      <c r="AR712" s="742"/>
      <c r="AS712" s="742"/>
      <c r="AT712" s="742"/>
    </row>
    <row r="713" spans="2:46" ht="12" customHeight="1" x14ac:dyDescent="0.15">
      <c r="B713" s="473"/>
      <c r="C713" s="768"/>
      <c r="D713" s="766"/>
      <c r="E713" s="766"/>
      <c r="F713" s="766"/>
      <c r="G713" s="766"/>
      <c r="H713" s="766"/>
      <c r="I713" s="766"/>
      <c r="J713" s="767"/>
      <c r="K713" s="724"/>
      <c r="L713" s="724"/>
      <c r="M713" s="724"/>
      <c r="N713" s="724"/>
      <c r="O713" s="724" t="s">
        <v>482</v>
      </c>
      <c r="P713" s="724"/>
      <c r="Q713" s="724"/>
      <c r="R713" s="724"/>
      <c r="S713" s="724"/>
      <c r="T713" s="724"/>
      <c r="U713" s="724"/>
      <c r="V713" s="724"/>
      <c r="W713" s="724"/>
      <c r="X713" s="724"/>
      <c r="Y713" s="737" t="str">
        <f>IF(COUNTIF(Y712:AJ712,"Ⅳ")&gt;0,"Ⅳ",IF(COUNTIF(Y712:AJ712,"Ⅲ")&gt;0,"Ⅲ",IF(COUNTIF(Y712:AJ712,"Ⅱ")&gt;0,"Ⅱ","Ⅰ")))</f>
        <v>Ⅰ</v>
      </c>
      <c r="Z713" s="741"/>
      <c r="AA713" s="741"/>
      <c r="AB713" s="741"/>
      <c r="AC713" s="741"/>
      <c r="AD713" s="741"/>
      <c r="AE713" s="741"/>
      <c r="AF713" s="741"/>
      <c r="AG713" s="741"/>
      <c r="AH713" s="741"/>
      <c r="AI713" s="741"/>
      <c r="AJ713" s="738"/>
      <c r="AK713" s="760"/>
      <c r="AL713" s="761"/>
      <c r="AM713" s="761"/>
      <c r="AN713" s="761"/>
      <c r="AO713" s="762"/>
      <c r="AP713" s="2"/>
    </row>
    <row r="714" spans="2:46" ht="14.25" customHeight="1" x14ac:dyDescent="0.15">
      <c r="B714" s="473"/>
      <c r="C714" s="768"/>
      <c r="D714" s="766"/>
      <c r="E714" s="766"/>
      <c r="F714" s="766"/>
      <c r="G714" s="766"/>
      <c r="H714" s="766"/>
      <c r="I714" s="766"/>
      <c r="J714" s="767"/>
      <c r="K714" s="724" t="s">
        <v>170</v>
      </c>
      <c r="L714" s="725"/>
      <c r="M714" s="725"/>
      <c r="N714" s="725"/>
      <c r="O714" s="725"/>
      <c r="P714" s="725"/>
      <c r="Q714" s="725"/>
      <c r="R714" s="725"/>
      <c r="S714" s="725"/>
      <c r="T714" s="725"/>
      <c r="U714" s="725"/>
      <c r="V714" s="725"/>
      <c r="W714" s="725"/>
      <c r="X714" s="725"/>
      <c r="Y714" s="725"/>
      <c r="Z714" s="725"/>
      <c r="AA714" s="725"/>
      <c r="AB714" s="725"/>
      <c r="AC714" s="725"/>
      <c r="AD714" s="725"/>
      <c r="AE714" s="725"/>
      <c r="AF714" s="725"/>
      <c r="AG714" s="725"/>
      <c r="AH714" s="725"/>
      <c r="AI714" s="725"/>
      <c r="AJ714" s="725"/>
      <c r="AK714" s="725"/>
      <c r="AL714" s="725"/>
      <c r="AM714" s="725"/>
      <c r="AN714" s="725"/>
      <c r="AO714" s="725"/>
      <c r="AP714" s="2"/>
    </row>
    <row r="715" spans="2:46" ht="14.25" customHeight="1" x14ac:dyDescent="0.15">
      <c r="B715" s="473"/>
      <c r="C715" s="768"/>
      <c r="D715" s="766"/>
      <c r="E715" s="766"/>
      <c r="F715" s="766"/>
      <c r="G715" s="766"/>
      <c r="H715" s="766"/>
      <c r="I715" s="766"/>
      <c r="J715" s="767"/>
      <c r="K715" s="724"/>
      <c r="L715" s="725"/>
      <c r="M715" s="725"/>
      <c r="N715" s="725"/>
      <c r="O715" s="725"/>
      <c r="P715" s="725"/>
      <c r="Q715" s="725"/>
      <c r="R715" s="725"/>
      <c r="S715" s="725"/>
      <c r="T715" s="725"/>
      <c r="U715" s="725"/>
      <c r="V715" s="725"/>
      <c r="W715" s="725"/>
      <c r="X715" s="725"/>
      <c r="Y715" s="725"/>
      <c r="Z715" s="725"/>
      <c r="AA715" s="725"/>
      <c r="AB715" s="725"/>
      <c r="AC715" s="725"/>
      <c r="AD715" s="725"/>
      <c r="AE715" s="725"/>
      <c r="AF715" s="725"/>
      <c r="AG715" s="725"/>
      <c r="AH715" s="725"/>
      <c r="AI715" s="725"/>
      <c r="AJ715" s="725"/>
      <c r="AK715" s="725"/>
      <c r="AL715" s="725"/>
      <c r="AM715" s="725"/>
      <c r="AN715" s="725"/>
      <c r="AO715" s="725"/>
      <c r="AP715" s="2"/>
    </row>
    <row r="716" spans="2:46" ht="12" customHeight="1" x14ac:dyDescent="0.15">
      <c r="B716" s="473"/>
      <c r="C716" s="768"/>
      <c r="D716" s="766"/>
      <c r="E716" s="766"/>
      <c r="F716" s="766"/>
      <c r="G716" s="766"/>
      <c r="H716" s="766"/>
      <c r="I716" s="766"/>
      <c r="J716" s="767"/>
      <c r="K716" s="726" t="s">
        <v>483</v>
      </c>
      <c r="L716" s="726"/>
      <c r="M716" s="726"/>
      <c r="N716" s="726"/>
      <c r="O716" s="726"/>
      <c r="P716" s="726"/>
      <c r="Q716" s="726"/>
      <c r="R716" s="726"/>
      <c r="S716" s="726"/>
      <c r="T716" s="726"/>
      <c r="U716" s="726"/>
      <c r="V716" s="726"/>
      <c r="W716" s="726"/>
      <c r="X716" s="726"/>
      <c r="Y716" s="726"/>
      <c r="Z716" s="726"/>
      <c r="AA716" s="726"/>
      <c r="AB716" s="726"/>
      <c r="AC716" s="726"/>
      <c r="AD716" s="726"/>
      <c r="AE716" s="726"/>
      <c r="AF716" s="726"/>
      <c r="AG716" s="726"/>
      <c r="AH716" s="726"/>
      <c r="AI716" s="726"/>
      <c r="AJ716" s="726"/>
      <c r="AK716" s="726"/>
      <c r="AL716" s="726"/>
      <c r="AM716" s="726"/>
      <c r="AN716" s="726"/>
      <c r="AO716" s="726"/>
      <c r="AP716" s="2"/>
    </row>
    <row r="717" spans="2:46" ht="12" customHeight="1" x14ac:dyDescent="0.15">
      <c r="B717" s="473"/>
      <c r="C717" s="768"/>
      <c r="D717" s="766"/>
      <c r="E717" s="766"/>
      <c r="F717" s="766"/>
      <c r="G717" s="766"/>
      <c r="H717" s="766"/>
      <c r="I717" s="766"/>
      <c r="J717" s="767"/>
      <c r="K717" s="727" t="s">
        <v>533</v>
      </c>
      <c r="L717" s="727"/>
      <c r="M717" s="727"/>
      <c r="N717" s="727"/>
      <c r="O717" s="727"/>
      <c r="P717" s="727"/>
      <c r="Q717" s="727"/>
      <c r="R717" s="727"/>
      <c r="S717" s="727"/>
      <c r="T717" s="727"/>
      <c r="U717" s="727"/>
      <c r="V717" s="727"/>
      <c r="W717" s="727"/>
      <c r="X717" s="727"/>
      <c r="Y717" s="727"/>
      <c r="Z717" s="727"/>
      <c r="AA717" s="727"/>
      <c r="AB717" s="727"/>
      <c r="AC717" s="727"/>
      <c r="AD717" s="727"/>
      <c r="AE717" s="727"/>
      <c r="AF717" s="727"/>
      <c r="AG717" s="727"/>
      <c r="AH717" s="727"/>
      <c r="AI717" s="727"/>
      <c r="AJ717" s="727"/>
      <c r="AK717" s="727"/>
      <c r="AL717" s="727"/>
      <c r="AM717" s="727"/>
      <c r="AN717" s="727"/>
      <c r="AO717" s="727"/>
      <c r="AP717" s="2"/>
    </row>
    <row r="718" spans="2:46" ht="12" customHeight="1" x14ac:dyDescent="0.15">
      <c r="B718" s="473"/>
      <c r="C718" s="768"/>
      <c r="D718" s="766"/>
      <c r="E718" s="766"/>
      <c r="F718" s="766"/>
      <c r="G718" s="766"/>
      <c r="H718" s="766"/>
      <c r="I718" s="766"/>
      <c r="J718" s="767"/>
      <c r="K718" s="157" t="s">
        <v>484</v>
      </c>
      <c r="L718" s="158"/>
      <c r="M718" s="158"/>
      <c r="N718" s="158"/>
      <c r="O718" s="158"/>
      <c r="P718" s="158"/>
      <c r="Q718" s="158"/>
      <c r="R718" s="158"/>
      <c r="S718" s="158"/>
      <c r="T718" s="158"/>
      <c r="U718" s="158"/>
      <c r="V718" s="158"/>
      <c r="W718" s="158"/>
      <c r="X718" s="158"/>
      <c r="Y718" s="158"/>
      <c r="Z718" s="158"/>
      <c r="AA718" s="158"/>
      <c r="AB718" s="158"/>
      <c r="AC718" s="158"/>
      <c r="AD718" s="158"/>
      <c r="AE718" s="158"/>
      <c r="AF718" s="158"/>
      <c r="AG718" s="158"/>
      <c r="AH718" s="158"/>
      <c r="AI718" s="158"/>
      <c r="AJ718" s="158"/>
      <c r="AK718" s="158"/>
      <c r="AL718" s="158"/>
      <c r="AM718" s="158"/>
      <c r="AN718" s="158"/>
      <c r="AO718" s="159"/>
      <c r="AP718" s="2"/>
    </row>
    <row r="719" spans="2:46" ht="12" customHeight="1" x14ac:dyDescent="0.15">
      <c r="B719" s="473"/>
      <c r="C719" s="768"/>
      <c r="D719" s="766"/>
      <c r="E719" s="766"/>
      <c r="F719" s="766"/>
      <c r="G719" s="766"/>
      <c r="H719" s="766"/>
      <c r="I719" s="766"/>
      <c r="J719" s="767"/>
      <c r="K719" s="157" t="s">
        <v>485</v>
      </c>
      <c r="L719" s="158"/>
      <c r="M719" s="158"/>
      <c r="N719" s="158"/>
      <c r="O719" s="158"/>
      <c r="P719" s="158"/>
      <c r="Q719" s="158"/>
      <c r="R719" s="158"/>
      <c r="S719" s="158"/>
      <c r="T719" s="158"/>
      <c r="U719" s="158"/>
      <c r="V719" s="158"/>
      <c r="W719" s="158"/>
      <c r="X719" s="158"/>
      <c r="Y719" s="158"/>
      <c r="Z719" s="158"/>
      <c r="AA719" s="158"/>
      <c r="AB719" s="158"/>
      <c r="AC719" s="158"/>
      <c r="AD719" s="158"/>
      <c r="AE719" s="158"/>
      <c r="AF719" s="158"/>
      <c r="AG719" s="158"/>
      <c r="AH719" s="158"/>
      <c r="AI719" s="158"/>
      <c r="AJ719" s="158"/>
      <c r="AK719" s="158"/>
      <c r="AL719" s="158"/>
      <c r="AM719" s="158"/>
      <c r="AN719" s="158"/>
      <c r="AO719" s="159"/>
      <c r="AP719" s="2"/>
    </row>
    <row r="720" spans="2:46" ht="12" customHeight="1" x14ac:dyDescent="0.15">
      <c r="B720" s="473"/>
      <c r="C720" s="768"/>
      <c r="D720" s="766"/>
      <c r="E720" s="766"/>
      <c r="F720" s="766"/>
      <c r="G720" s="766"/>
      <c r="H720" s="766"/>
      <c r="I720" s="766"/>
      <c r="J720" s="767"/>
      <c r="K720" s="728" t="s">
        <v>486</v>
      </c>
      <c r="L720" s="729"/>
      <c r="M720" s="729"/>
      <c r="N720" s="729"/>
      <c r="O720" s="729"/>
      <c r="P720" s="729"/>
      <c r="Q720" s="729"/>
      <c r="R720" s="729"/>
      <c r="S720" s="729"/>
      <c r="T720" s="729"/>
      <c r="U720" s="729"/>
      <c r="V720" s="729"/>
      <c r="W720" s="729"/>
      <c r="X720" s="729"/>
      <c r="Y720" s="729"/>
      <c r="Z720" s="729"/>
      <c r="AA720" s="729"/>
      <c r="AB720" s="729"/>
      <c r="AC720" s="729"/>
      <c r="AD720" s="729"/>
      <c r="AE720" s="729"/>
      <c r="AF720" s="729"/>
      <c r="AG720" s="729"/>
      <c r="AH720" s="729"/>
      <c r="AI720" s="729"/>
      <c r="AJ720" s="729"/>
      <c r="AK720" s="729"/>
      <c r="AL720" s="729"/>
      <c r="AM720" s="729"/>
      <c r="AN720" s="729"/>
      <c r="AO720" s="730"/>
      <c r="AP720" s="2"/>
    </row>
    <row r="721" spans="2:86" ht="12" customHeight="1" x14ac:dyDescent="0.15">
      <c r="B721" s="436"/>
      <c r="C721" s="769"/>
      <c r="D721" s="770"/>
      <c r="E721" s="770"/>
      <c r="F721" s="770"/>
      <c r="G721" s="770"/>
      <c r="H721" s="770"/>
      <c r="I721" s="770"/>
      <c r="J721" s="771"/>
      <c r="K721" s="731"/>
      <c r="L721" s="732"/>
      <c r="M721" s="732"/>
      <c r="N721" s="732"/>
      <c r="O721" s="732"/>
      <c r="P721" s="732"/>
      <c r="Q721" s="732"/>
      <c r="R721" s="732"/>
      <c r="S721" s="732"/>
      <c r="T721" s="732"/>
      <c r="U721" s="732"/>
      <c r="V721" s="732"/>
      <c r="W721" s="732"/>
      <c r="X721" s="732"/>
      <c r="Y721" s="732"/>
      <c r="Z721" s="732"/>
      <c r="AA721" s="732"/>
      <c r="AB721" s="732"/>
      <c r="AC721" s="732"/>
      <c r="AD721" s="732"/>
      <c r="AE721" s="732"/>
      <c r="AF721" s="732"/>
      <c r="AG721" s="732"/>
      <c r="AH721" s="732"/>
      <c r="AI721" s="732"/>
      <c r="AJ721" s="732"/>
      <c r="AK721" s="732"/>
      <c r="AL721" s="732"/>
      <c r="AM721" s="732"/>
      <c r="AN721" s="732"/>
      <c r="AO721" s="733"/>
      <c r="AP721" s="2"/>
    </row>
    <row r="722" spans="2:86" s="6" customFormat="1" ht="12" customHeight="1" x14ac:dyDescent="0.15">
      <c r="B722" s="2" t="s">
        <v>537</v>
      </c>
      <c r="AQ722" s="134"/>
      <c r="AR722" s="134"/>
      <c r="AS722" s="134"/>
      <c r="AT722" s="134"/>
      <c r="AU722" s="134"/>
      <c r="AV722" s="134"/>
      <c r="AW722" s="134"/>
      <c r="AX722" s="134"/>
      <c r="AY722" s="134"/>
      <c r="AZ722" s="134"/>
      <c r="BA722" s="134"/>
      <c r="BB722" s="134"/>
      <c r="BC722" s="134"/>
      <c r="BD722" s="134"/>
      <c r="BE722" s="134"/>
      <c r="BF722" s="134"/>
      <c r="BG722" s="134"/>
      <c r="BH722" s="134"/>
      <c r="BI722" s="134"/>
      <c r="BJ722" s="134"/>
      <c r="BK722" s="134"/>
      <c r="BL722" s="134"/>
      <c r="BM722" s="134"/>
      <c r="BN722" s="134"/>
      <c r="BO722" s="134"/>
      <c r="BP722" s="134"/>
      <c r="BQ722" s="134"/>
      <c r="BR722" s="134"/>
      <c r="BS722" s="134"/>
      <c r="BT722" s="134"/>
      <c r="BU722" s="134"/>
      <c r="BV722" s="134"/>
      <c r="BW722" s="134"/>
      <c r="BX722" s="134"/>
      <c r="BY722" s="134"/>
      <c r="BZ722" s="134"/>
      <c r="CA722" s="134"/>
      <c r="CB722" s="134"/>
      <c r="CC722" s="134"/>
      <c r="CD722" s="134"/>
      <c r="CE722" s="134"/>
      <c r="CF722" s="134"/>
      <c r="CG722" s="134"/>
      <c r="CH722" s="134"/>
    </row>
    <row r="723" spans="2:86" ht="12" customHeight="1" x14ac:dyDescent="0.15">
      <c r="B723" s="2" t="s">
        <v>534</v>
      </c>
    </row>
    <row r="724" spans="2:86" ht="12" customHeight="1" x14ac:dyDescent="0.15">
      <c r="B724" s="2" t="s">
        <v>535</v>
      </c>
    </row>
    <row r="725" spans="2:86" ht="12" customHeight="1" x14ac:dyDescent="0.15">
      <c r="B725" s="2" t="s">
        <v>487</v>
      </c>
    </row>
    <row r="726" spans="2:86" ht="12" customHeight="1" x14ac:dyDescent="0.15">
      <c r="B726" s="2" t="s">
        <v>536</v>
      </c>
    </row>
    <row r="727" spans="2:86" ht="12" customHeight="1" x14ac:dyDescent="0.15">
      <c r="B727" s="2" t="s">
        <v>488</v>
      </c>
    </row>
    <row r="728" spans="2:86" ht="12.75" thickBot="1" x14ac:dyDescent="0.2">
      <c r="B728" s="2" t="s">
        <v>549</v>
      </c>
    </row>
    <row r="729" spans="2:86" x14ac:dyDescent="0.15">
      <c r="AU729" s="808" t="s">
        <v>561</v>
      </c>
      <c r="AV729" s="809" t="s">
        <v>301</v>
      </c>
      <c r="AW729" s="811" t="s">
        <v>302</v>
      </c>
      <c r="AX729" s="795" t="s">
        <v>308</v>
      </c>
      <c r="AY729" s="796"/>
      <c r="AZ729" s="796"/>
      <c r="BA729" s="796"/>
      <c r="BB729" s="796"/>
      <c r="BC729" s="796"/>
      <c r="BD729" s="796"/>
      <c r="BE729" s="796"/>
      <c r="BF729" s="796"/>
      <c r="BG729" s="796"/>
      <c r="BH729" s="796"/>
      <c r="BI729" s="796"/>
      <c r="BJ729" s="796"/>
      <c r="BK729" s="796"/>
      <c r="BL729" s="796"/>
      <c r="BM729" s="796"/>
      <c r="BN729" s="796"/>
      <c r="BO729" s="796"/>
      <c r="BP729" s="796"/>
      <c r="BQ729" s="796"/>
      <c r="BR729" s="797"/>
      <c r="BS729" s="466" t="s">
        <v>303</v>
      </c>
      <c r="BT729" s="798"/>
      <c r="BU729" s="798"/>
      <c r="BV729" s="798"/>
      <c r="BW729" s="799" t="s">
        <v>309</v>
      </c>
      <c r="BX729" s="800"/>
      <c r="BY729" s="800"/>
      <c r="BZ729" s="800"/>
      <c r="CA729" s="800"/>
      <c r="CB729" s="800"/>
      <c r="CC729" s="800"/>
      <c r="CD729" s="800"/>
      <c r="CE729" s="800"/>
      <c r="CF729" s="800"/>
      <c r="CG729" s="800"/>
      <c r="CH729" s="801"/>
    </row>
    <row r="730" spans="2:86" ht="8.25" customHeight="1" x14ac:dyDescent="0.15">
      <c r="AU730" s="808"/>
      <c r="AV730" s="810"/>
      <c r="AW730" s="812"/>
      <c r="AX730" s="802" t="s">
        <v>310</v>
      </c>
      <c r="AY730" s="280"/>
      <c r="AZ730" s="280"/>
      <c r="BA730" s="280"/>
      <c r="BB730" s="280"/>
      <c r="BC730" s="280"/>
      <c r="BD730" s="280"/>
      <c r="BE730" s="280"/>
      <c r="BF730" s="280"/>
      <c r="BG730" s="280"/>
      <c r="BH730" s="280"/>
      <c r="BI730" s="280"/>
      <c r="BJ730" s="280" t="s">
        <v>311</v>
      </c>
      <c r="BK730" s="280"/>
      <c r="BL730" s="280"/>
      <c r="BM730" s="280"/>
      <c r="BN730" s="280"/>
      <c r="BO730" s="280"/>
      <c r="BP730" s="280"/>
      <c r="BQ730" s="280"/>
      <c r="BR730" s="803"/>
      <c r="BS730" s="798"/>
      <c r="BT730" s="798"/>
      <c r="BU730" s="798"/>
      <c r="BV730" s="798"/>
      <c r="BW730" s="804" t="s">
        <v>305</v>
      </c>
      <c r="BX730" s="455"/>
      <c r="BY730" s="455"/>
      <c r="BZ730" s="455"/>
      <c r="CA730" s="280" t="s">
        <v>312</v>
      </c>
      <c r="CB730" s="280"/>
      <c r="CC730" s="280"/>
      <c r="CD730" s="280"/>
      <c r="CE730" s="280"/>
      <c r="CF730" s="280"/>
      <c r="CG730" s="280"/>
      <c r="CH730" s="803"/>
    </row>
    <row r="731" spans="2:86" ht="24.95" customHeight="1" x14ac:dyDescent="0.15">
      <c r="B731" s="567" t="s">
        <v>456</v>
      </c>
      <c r="C731" s="805"/>
      <c r="D731" s="805"/>
      <c r="E731" s="806"/>
      <c r="F731" s="806"/>
      <c r="G731" s="806"/>
      <c r="H731" s="806"/>
      <c r="I731" s="806"/>
      <c r="J731" s="806"/>
      <c r="K731" s="805"/>
      <c r="L731" s="805"/>
      <c r="M731" s="805"/>
      <c r="N731" s="805"/>
      <c r="O731" s="805"/>
      <c r="P731" s="805"/>
      <c r="Q731" s="805"/>
      <c r="R731" s="805"/>
      <c r="S731" s="805"/>
      <c r="T731" s="805"/>
      <c r="U731" s="805"/>
      <c r="V731" s="805"/>
      <c r="W731" s="805"/>
      <c r="X731" s="805"/>
      <c r="Y731" s="805"/>
      <c r="Z731" s="805"/>
      <c r="AA731" s="805"/>
      <c r="AB731" s="805"/>
      <c r="AC731" s="805"/>
      <c r="AD731" s="805"/>
      <c r="AE731" s="805"/>
      <c r="AF731" s="805"/>
      <c r="AG731" s="805"/>
      <c r="AH731" s="805"/>
      <c r="AI731" s="805"/>
      <c r="AJ731" s="805"/>
      <c r="AK731" s="805"/>
      <c r="AL731" s="805"/>
      <c r="AM731" s="805"/>
      <c r="AN731" s="805"/>
      <c r="AO731" s="805"/>
      <c r="AU731" s="808"/>
      <c r="AV731" s="810"/>
      <c r="AW731" s="812"/>
      <c r="AX731" s="802" t="s">
        <v>26</v>
      </c>
      <c r="AY731" s="280"/>
      <c r="AZ731" s="280"/>
      <c r="BA731" s="280"/>
      <c r="BB731" s="280" t="s">
        <v>22</v>
      </c>
      <c r="BC731" s="280"/>
      <c r="BD731" s="280"/>
      <c r="BE731" s="280"/>
      <c r="BF731" s="280" t="s">
        <v>24</v>
      </c>
      <c r="BG731" s="280"/>
      <c r="BH731" s="280"/>
      <c r="BI731" s="280"/>
      <c r="BJ731" s="455" t="s">
        <v>26</v>
      </c>
      <c r="BK731" s="455"/>
      <c r="BL731" s="455"/>
      <c r="BM731" s="455" t="s">
        <v>22</v>
      </c>
      <c r="BN731" s="455"/>
      <c r="BO731" s="455"/>
      <c r="BP731" s="455" t="s">
        <v>24</v>
      </c>
      <c r="BQ731" s="455"/>
      <c r="BR731" s="807"/>
      <c r="BS731" s="466" t="s">
        <v>26</v>
      </c>
      <c r="BT731" s="466" t="s">
        <v>22</v>
      </c>
      <c r="BU731" s="466" t="s">
        <v>24</v>
      </c>
      <c r="BV731" s="466" t="s">
        <v>306</v>
      </c>
      <c r="BW731" s="802" t="s">
        <v>313</v>
      </c>
      <c r="BX731" s="280"/>
      <c r="BY731" s="280"/>
      <c r="BZ731" s="280"/>
      <c r="CA731" s="280" t="s">
        <v>22</v>
      </c>
      <c r="CB731" s="280"/>
      <c r="CC731" s="280"/>
      <c r="CD731" s="280"/>
      <c r="CE731" s="280" t="s">
        <v>24</v>
      </c>
      <c r="CF731" s="280"/>
      <c r="CG731" s="280"/>
      <c r="CH731" s="803"/>
    </row>
    <row r="732" spans="2:86" ht="18" customHeight="1" x14ac:dyDescent="0.15">
      <c r="B732" s="423" t="s">
        <v>27</v>
      </c>
      <c r="C732" s="423"/>
      <c r="D732" s="719"/>
      <c r="E732" s="277" t="s">
        <v>616</v>
      </c>
      <c r="F732" s="278"/>
      <c r="G732" s="278"/>
      <c r="H732" s="278"/>
      <c r="I732" s="278"/>
      <c r="J732" s="279"/>
      <c r="K732" s="298" t="s">
        <v>28</v>
      </c>
      <c r="L732" s="455"/>
      <c r="M732" s="455"/>
      <c r="N732" s="456" t="s">
        <v>620</v>
      </c>
      <c r="O732" s="456"/>
      <c r="P732" s="456"/>
      <c r="Q732" s="456"/>
      <c r="R732" s="456"/>
      <c r="S732" s="456"/>
      <c r="T732" s="280" t="s">
        <v>260</v>
      </c>
      <c r="U732" s="280"/>
      <c r="V732" s="280"/>
      <c r="W732" s="280"/>
      <c r="X732" s="280"/>
      <c r="Y732" s="271" t="s">
        <v>624</v>
      </c>
      <c r="Z732" s="271"/>
      <c r="AA732" s="271"/>
      <c r="AB732" s="271"/>
      <c r="AC732" s="271"/>
      <c r="AD732" s="271"/>
      <c r="AE732" s="271"/>
      <c r="AF732" s="271"/>
      <c r="AG732" s="253" t="s">
        <v>222</v>
      </c>
      <c r="AH732" s="254"/>
      <c r="AI732" s="254"/>
      <c r="AJ732" s="255"/>
      <c r="AK732" s="711">
        <v>44650</v>
      </c>
      <c r="AL732" s="813"/>
      <c r="AM732" s="813"/>
      <c r="AN732" s="813"/>
      <c r="AO732" s="814"/>
      <c r="AQ732" s="153"/>
      <c r="AU732" s="808"/>
      <c r="AV732" s="810"/>
      <c r="AW732" s="812"/>
      <c r="AX732" s="128" t="s">
        <v>314</v>
      </c>
      <c r="AY732" s="129" t="s">
        <v>315</v>
      </c>
      <c r="AZ732" s="129" t="s">
        <v>316</v>
      </c>
      <c r="BA732" s="130" t="s">
        <v>317</v>
      </c>
      <c r="BB732" s="131" t="s">
        <v>314</v>
      </c>
      <c r="BC732" s="129" t="s">
        <v>315</v>
      </c>
      <c r="BD732" s="129" t="s">
        <v>316</v>
      </c>
      <c r="BE732" s="130" t="s">
        <v>317</v>
      </c>
      <c r="BF732" s="131" t="s">
        <v>314</v>
      </c>
      <c r="BG732" s="129" t="s">
        <v>315</v>
      </c>
      <c r="BH732" s="129" t="s">
        <v>316</v>
      </c>
      <c r="BI732" s="130" t="s">
        <v>317</v>
      </c>
      <c r="BJ732" s="131" t="s">
        <v>314</v>
      </c>
      <c r="BK732" s="129" t="s">
        <v>315</v>
      </c>
      <c r="BL732" s="130" t="s">
        <v>318</v>
      </c>
      <c r="BM732" s="131" t="s">
        <v>314</v>
      </c>
      <c r="BN732" s="129" t="s">
        <v>315</v>
      </c>
      <c r="BO732" s="130" t="s">
        <v>318</v>
      </c>
      <c r="BP732" s="131" t="s">
        <v>314</v>
      </c>
      <c r="BQ732" s="129" t="s">
        <v>315</v>
      </c>
      <c r="BR732" s="132" t="s">
        <v>318</v>
      </c>
      <c r="BS732" s="798"/>
      <c r="BT732" s="798"/>
      <c r="BU732" s="798"/>
      <c r="BV732" s="798"/>
      <c r="BW732" s="128" t="s">
        <v>314</v>
      </c>
      <c r="BX732" s="129" t="s">
        <v>315</v>
      </c>
      <c r="BY732" s="129" t="s">
        <v>316</v>
      </c>
      <c r="BZ732" s="130" t="s">
        <v>317</v>
      </c>
      <c r="CA732" s="131" t="s">
        <v>314</v>
      </c>
      <c r="CB732" s="129" t="s">
        <v>315</v>
      </c>
      <c r="CC732" s="129" t="s">
        <v>316</v>
      </c>
      <c r="CD732" s="130" t="s">
        <v>317</v>
      </c>
      <c r="CE732" s="131" t="s">
        <v>314</v>
      </c>
      <c r="CF732" s="129" t="s">
        <v>315</v>
      </c>
      <c r="CG732" s="129" t="s">
        <v>316</v>
      </c>
      <c r="CH732" s="132" t="s">
        <v>317</v>
      </c>
    </row>
    <row r="733" spans="2:86" ht="18" customHeight="1" x14ac:dyDescent="0.15">
      <c r="B733" s="431" t="s">
        <v>0</v>
      </c>
      <c r="C733" s="431"/>
      <c r="D733" s="717"/>
      <c r="E733" s="281" t="s">
        <v>618</v>
      </c>
      <c r="F733" s="282"/>
      <c r="G733" s="282"/>
      <c r="H733" s="282"/>
      <c r="I733" s="282"/>
      <c r="J733" s="284"/>
      <c r="K733" s="573" t="s">
        <v>1</v>
      </c>
      <c r="L733" s="466"/>
      <c r="M733" s="466"/>
      <c r="N733" s="456" t="s">
        <v>622</v>
      </c>
      <c r="O733" s="456"/>
      <c r="P733" s="456"/>
      <c r="Q733" s="456"/>
      <c r="R733" s="456"/>
      <c r="S733" s="456"/>
      <c r="T733" s="280" t="s">
        <v>261</v>
      </c>
      <c r="U733" s="280"/>
      <c r="V733" s="280"/>
      <c r="W733" s="280"/>
      <c r="X733" s="280"/>
      <c r="Y733" s="271" t="s">
        <v>629</v>
      </c>
      <c r="Z733" s="271"/>
      <c r="AA733" s="271"/>
      <c r="AB733" s="271"/>
      <c r="AC733" s="271"/>
      <c r="AD733" s="271"/>
      <c r="AE733" s="271"/>
      <c r="AF733" s="271"/>
      <c r="AG733" s="698"/>
      <c r="AH733" s="710"/>
      <c r="AI733" s="710"/>
      <c r="AJ733" s="699"/>
      <c r="AK733" s="815"/>
      <c r="AL733" s="816"/>
      <c r="AM733" s="816"/>
      <c r="AN733" s="816"/>
      <c r="AO733" s="817"/>
      <c r="AQ733" s="153" t="s">
        <v>560</v>
      </c>
      <c r="AU733" s="808"/>
      <c r="AV733" s="192">
        <f>N735</f>
        <v>14</v>
      </c>
      <c r="AW733" s="181">
        <f>R735</f>
        <v>10.5</v>
      </c>
      <c r="AX733" s="135">
        <f>+Y760</f>
        <v>0</v>
      </c>
      <c r="AY733" s="135">
        <f>+Z760</f>
        <v>0</v>
      </c>
      <c r="AZ733" s="135">
        <f>+AA760</f>
        <v>0</v>
      </c>
      <c r="BA733" s="135">
        <f t="shared" ref="BA733" si="295">+AB760</f>
        <v>0</v>
      </c>
      <c r="BB733" s="135">
        <f>+AC760</f>
        <v>0</v>
      </c>
      <c r="BC733" s="135">
        <f t="shared" ref="BC733" si="296">+AD760</f>
        <v>0</v>
      </c>
      <c r="BD733" s="135">
        <f t="shared" ref="BD733" si="297">+AE760</f>
        <v>0</v>
      </c>
      <c r="BE733" s="135">
        <f t="shared" ref="BE733" si="298">+AF760</f>
        <v>0</v>
      </c>
      <c r="BF733" s="135">
        <f t="shared" ref="BF733" si="299">+AG760</f>
        <v>0</v>
      </c>
      <c r="BG733" s="135">
        <f t="shared" ref="BG733" si="300">+AH760</f>
        <v>0</v>
      </c>
      <c r="BH733" s="135">
        <f t="shared" ref="BH733" si="301">+AI760</f>
        <v>0</v>
      </c>
      <c r="BI733" s="135">
        <f t="shared" ref="BI733" si="302">+AJ760</f>
        <v>0</v>
      </c>
      <c r="BJ733" s="135">
        <f>+Y763</f>
        <v>0</v>
      </c>
      <c r="BK733" s="135">
        <f t="shared" ref="BK733" si="303">+Z763</f>
        <v>0</v>
      </c>
      <c r="BL733" s="135">
        <f>+AA763</f>
        <v>0</v>
      </c>
      <c r="BM733" s="135">
        <f>+AC763</f>
        <v>0</v>
      </c>
      <c r="BN733" s="135">
        <f t="shared" ref="BN733" si="304">+AD763</f>
        <v>0</v>
      </c>
      <c r="BO733" s="135">
        <f t="shared" ref="BO733" si="305">+AE763</f>
        <v>0</v>
      </c>
      <c r="BP733" s="135">
        <f>+AG763</f>
        <v>0</v>
      </c>
      <c r="BQ733" s="135">
        <f>+AH763</f>
        <v>0</v>
      </c>
      <c r="BR733" s="135">
        <f>+AI763</f>
        <v>0</v>
      </c>
      <c r="BS733" s="153" t="str">
        <f>+Y764</f>
        <v>Ⅰ</v>
      </c>
      <c r="BT733" s="153" t="str">
        <f>+AC764</f>
        <v>Ⅰ</v>
      </c>
      <c r="BU733" s="153" t="str">
        <f>+AG764</f>
        <v>Ⅰ</v>
      </c>
      <c r="BV733" s="153" t="str">
        <f>+Y765</f>
        <v>Ⅰ</v>
      </c>
      <c r="BW733" s="136" t="str">
        <f>IF(Y760&gt;0,R735,"")</f>
        <v/>
      </c>
      <c r="BX733" s="137" t="str">
        <f>IF(Z760&gt;0,"",IF(AA760&gt;0,R735,""))</f>
        <v/>
      </c>
      <c r="BY733" s="137" t="str">
        <f>IF(Y760+Z760&gt;0,"",IF(AA760&gt;0,R735,""))</f>
        <v/>
      </c>
      <c r="BZ733" s="137" t="str">
        <f>IF(Y760+Z760+AA760&gt;0,"",IF(AB760&gt;0,R735,""))</f>
        <v/>
      </c>
      <c r="CA733" s="138">
        <f t="shared" ref="CA733" si="306">+AC759</f>
        <v>0</v>
      </c>
      <c r="CB733" s="138">
        <f t="shared" ref="CB733" si="307">+AD759</f>
        <v>0</v>
      </c>
      <c r="CC733" s="138">
        <f t="shared" ref="CC733" si="308">+AE759</f>
        <v>0</v>
      </c>
      <c r="CD733" s="138">
        <f t="shared" ref="CD733" si="309">+AF759</f>
        <v>0</v>
      </c>
      <c r="CE733" s="138">
        <f t="shared" ref="CE733" si="310">+AG759</f>
        <v>0</v>
      </c>
      <c r="CF733" s="138">
        <f t="shared" ref="CF733" si="311">+AH759</f>
        <v>0</v>
      </c>
      <c r="CG733" s="138">
        <f t="shared" ref="CG733" si="312">+AI759</f>
        <v>0</v>
      </c>
      <c r="CH733" s="138">
        <f t="shared" ref="CH733" si="313">+AJ759</f>
        <v>0</v>
      </c>
    </row>
    <row r="734" spans="2:86" ht="12" customHeight="1" x14ac:dyDescent="0.15">
      <c r="B734" s="763" t="s">
        <v>221</v>
      </c>
      <c r="C734" s="764"/>
      <c r="D734" s="765"/>
      <c r="E734" s="766"/>
      <c r="F734" s="766"/>
      <c r="G734" s="766"/>
      <c r="H734" s="766"/>
      <c r="I734" s="766"/>
      <c r="J734" s="767"/>
      <c r="K734" s="772" t="s">
        <v>458</v>
      </c>
      <c r="L734" s="773"/>
      <c r="M734" s="773"/>
      <c r="N734" s="773"/>
      <c r="O734" s="773"/>
      <c r="P734" s="773"/>
      <c r="Q734" s="773"/>
      <c r="R734" s="773"/>
      <c r="S734" s="773"/>
      <c r="T734" s="773"/>
      <c r="U734" s="773"/>
      <c r="V734" s="773"/>
      <c r="W734" s="773"/>
      <c r="X734" s="773"/>
      <c r="Y734" s="773"/>
      <c r="Z734" s="773"/>
      <c r="AA734" s="773"/>
      <c r="AB734" s="773"/>
      <c r="AC734" s="773"/>
      <c r="AD734" s="773"/>
      <c r="AE734" s="773"/>
      <c r="AF734" s="773"/>
      <c r="AG734" s="773"/>
      <c r="AH734" s="773"/>
      <c r="AI734" s="773"/>
      <c r="AJ734" s="773"/>
      <c r="AK734" s="773"/>
      <c r="AL734" s="773"/>
      <c r="AM734" s="773"/>
      <c r="AN734" s="773"/>
      <c r="AO734" s="774"/>
      <c r="AP734" s="2"/>
    </row>
    <row r="735" spans="2:86" ht="12" customHeight="1" x14ac:dyDescent="0.15">
      <c r="B735" s="473"/>
      <c r="C735" s="768"/>
      <c r="D735" s="766"/>
      <c r="E735" s="766"/>
      <c r="F735" s="766"/>
      <c r="G735" s="766"/>
      <c r="H735" s="766"/>
      <c r="I735" s="766"/>
      <c r="J735" s="767"/>
      <c r="K735" s="751" t="s">
        <v>220</v>
      </c>
      <c r="L735" s="752"/>
      <c r="M735" s="753"/>
      <c r="N735" s="775">
        <v>14</v>
      </c>
      <c r="O735" s="776"/>
      <c r="P735" s="751" t="s">
        <v>459</v>
      </c>
      <c r="Q735" s="753"/>
      <c r="R735" s="777">
        <v>10.5</v>
      </c>
      <c r="S735" s="778"/>
      <c r="T735" s="779"/>
      <c r="U735" s="780" t="s">
        <v>460</v>
      </c>
      <c r="V735" s="781"/>
      <c r="W735" s="780" t="s">
        <v>461</v>
      </c>
      <c r="X735" s="781"/>
      <c r="Y735" s="753" t="s">
        <v>219</v>
      </c>
      <c r="Z735" s="724"/>
      <c r="AA735" s="724"/>
      <c r="AB735" s="724"/>
      <c r="AC735" s="780" t="s">
        <v>462</v>
      </c>
      <c r="AD735" s="786"/>
      <c r="AE735" s="786"/>
      <c r="AF735" s="786"/>
      <c r="AG735" s="786"/>
      <c r="AH735" s="786"/>
      <c r="AI735" s="786"/>
      <c r="AJ735" s="781"/>
      <c r="AK735" s="780" t="s">
        <v>463</v>
      </c>
      <c r="AL735" s="786"/>
      <c r="AM735" s="786"/>
      <c r="AN735" s="788"/>
      <c r="AO735" s="789"/>
      <c r="AP735" s="2"/>
      <c r="AW735" s="169"/>
    </row>
    <row r="736" spans="2:86" ht="12" customHeight="1" x14ac:dyDescent="0.15">
      <c r="B736" s="473"/>
      <c r="C736" s="768"/>
      <c r="D736" s="766"/>
      <c r="E736" s="766"/>
      <c r="F736" s="766"/>
      <c r="G736" s="766"/>
      <c r="H736" s="766"/>
      <c r="I736" s="766"/>
      <c r="J736" s="767"/>
      <c r="K736" s="724" t="s">
        <v>464</v>
      </c>
      <c r="L736" s="724" t="s">
        <v>200</v>
      </c>
      <c r="M736" s="724"/>
      <c r="N736" s="724" t="s">
        <v>199</v>
      </c>
      <c r="O736" s="724"/>
      <c r="P736" s="724" t="s">
        <v>465</v>
      </c>
      <c r="Q736" s="724"/>
      <c r="R736" s="724" t="s">
        <v>6</v>
      </c>
      <c r="S736" s="724"/>
      <c r="T736" s="724"/>
      <c r="U736" s="782"/>
      <c r="V736" s="783"/>
      <c r="W736" s="782"/>
      <c r="X736" s="783"/>
      <c r="Y736" s="753"/>
      <c r="Z736" s="724"/>
      <c r="AA736" s="724"/>
      <c r="AB736" s="724"/>
      <c r="AC736" s="784"/>
      <c r="AD736" s="787"/>
      <c r="AE736" s="787"/>
      <c r="AF736" s="787"/>
      <c r="AG736" s="787"/>
      <c r="AH736" s="787"/>
      <c r="AI736" s="787"/>
      <c r="AJ736" s="785"/>
      <c r="AK736" s="782"/>
      <c r="AL736" s="790"/>
      <c r="AM736" s="790"/>
      <c r="AN736" s="791"/>
      <c r="AO736" s="792"/>
      <c r="AP736" s="2"/>
    </row>
    <row r="737" spans="2:43" ht="12" customHeight="1" x14ac:dyDescent="0.15">
      <c r="B737" s="473"/>
      <c r="C737" s="768"/>
      <c r="D737" s="766"/>
      <c r="E737" s="766"/>
      <c r="F737" s="766"/>
      <c r="G737" s="766"/>
      <c r="H737" s="766"/>
      <c r="I737" s="766"/>
      <c r="J737" s="767"/>
      <c r="K737" s="724"/>
      <c r="L737" s="724"/>
      <c r="M737" s="724"/>
      <c r="N737" s="724"/>
      <c r="O737" s="724"/>
      <c r="P737" s="724"/>
      <c r="Q737" s="724"/>
      <c r="R737" s="724"/>
      <c r="S737" s="724"/>
      <c r="T737" s="724"/>
      <c r="U737" s="782"/>
      <c r="V737" s="783"/>
      <c r="W737" s="782"/>
      <c r="X737" s="783"/>
      <c r="Y737" s="753" t="s">
        <v>466</v>
      </c>
      <c r="Z737" s="724"/>
      <c r="AA737" s="724"/>
      <c r="AB737" s="724"/>
      <c r="AC737" s="724" t="s">
        <v>467</v>
      </c>
      <c r="AD737" s="724"/>
      <c r="AE737" s="724"/>
      <c r="AF737" s="724"/>
      <c r="AG737" s="724" t="s">
        <v>468</v>
      </c>
      <c r="AH737" s="724"/>
      <c r="AI737" s="724"/>
      <c r="AJ737" s="724"/>
      <c r="AK737" s="782"/>
      <c r="AL737" s="790"/>
      <c r="AM737" s="790"/>
      <c r="AN737" s="791"/>
      <c r="AO737" s="792"/>
      <c r="AP737" s="2"/>
    </row>
    <row r="738" spans="2:43" ht="12" customHeight="1" x14ac:dyDescent="0.15">
      <c r="B738" s="473"/>
      <c r="C738" s="768"/>
      <c r="D738" s="766"/>
      <c r="E738" s="766"/>
      <c r="F738" s="766"/>
      <c r="G738" s="766"/>
      <c r="H738" s="766"/>
      <c r="I738" s="766"/>
      <c r="J738" s="767"/>
      <c r="K738" s="724"/>
      <c r="L738" s="724"/>
      <c r="M738" s="724"/>
      <c r="N738" s="724"/>
      <c r="O738" s="724"/>
      <c r="P738" s="724"/>
      <c r="Q738" s="724"/>
      <c r="R738" s="724"/>
      <c r="S738" s="724"/>
      <c r="T738" s="724"/>
      <c r="U738" s="784"/>
      <c r="V738" s="785"/>
      <c r="W738" s="784"/>
      <c r="X738" s="785"/>
      <c r="Y738" s="156" t="s">
        <v>32</v>
      </c>
      <c r="Z738" s="154" t="s">
        <v>33</v>
      </c>
      <c r="AA738" s="154" t="s">
        <v>471</v>
      </c>
      <c r="AB738" s="154" t="s">
        <v>472</v>
      </c>
      <c r="AC738" s="154" t="s">
        <v>32</v>
      </c>
      <c r="AD738" s="154" t="s">
        <v>33</v>
      </c>
      <c r="AE738" s="154" t="s">
        <v>471</v>
      </c>
      <c r="AF738" s="154" t="s">
        <v>472</v>
      </c>
      <c r="AG738" s="154" t="s">
        <v>32</v>
      </c>
      <c r="AH738" s="154" t="s">
        <v>33</v>
      </c>
      <c r="AI738" s="154" t="s">
        <v>471</v>
      </c>
      <c r="AJ738" s="154" t="s">
        <v>472</v>
      </c>
      <c r="AK738" s="784"/>
      <c r="AL738" s="787"/>
      <c r="AM738" s="787"/>
      <c r="AN738" s="793"/>
      <c r="AO738" s="794"/>
      <c r="AP738" s="2"/>
    </row>
    <row r="739" spans="2:43" ht="12" customHeight="1" x14ac:dyDescent="0.15">
      <c r="B739" s="473"/>
      <c r="C739" s="768"/>
      <c r="D739" s="766"/>
      <c r="E739" s="766"/>
      <c r="F739" s="766"/>
      <c r="G739" s="766"/>
      <c r="H739" s="766"/>
      <c r="I739" s="766"/>
      <c r="J739" s="767"/>
      <c r="K739" s="234"/>
      <c r="L739" s="743"/>
      <c r="M739" s="744"/>
      <c r="N739" s="743"/>
      <c r="O739" s="744"/>
      <c r="P739" s="743"/>
      <c r="Q739" s="744"/>
      <c r="R739" s="745"/>
      <c r="S739" s="745"/>
      <c r="T739" s="745"/>
      <c r="U739" s="743"/>
      <c r="V739" s="744"/>
      <c r="W739" s="743"/>
      <c r="X739" s="746"/>
      <c r="Y739" s="235"/>
      <c r="Z739" s="235"/>
      <c r="AA739" s="235"/>
      <c r="AB739" s="235"/>
      <c r="AC739" s="236"/>
      <c r="AD739" s="236"/>
      <c r="AE739" s="236"/>
      <c r="AF739" s="236"/>
      <c r="AG739" s="236"/>
      <c r="AH739" s="236"/>
      <c r="AI739" s="236"/>
      <c r="AJ739" s="236"/>
      <c r="AK739" s="747"/>
      <c r="AL739" s="748"/>
      <c r="AM739" s="748"/>
      <c r="AN739" s="749"/>
      <c r="AO739" s="750"/>
      <c r="AP739" s="2"/>
      <c r="AQ739" s="170">
        <f>IF(P739="外力",1,IF(P739="材質劣化",2,IF(P739="漏水",3,4)))</f>
        <v>4</v>
      </c>
    </row>
    <row r="740" spans="2:43" ht="12" customHeight="1" x14ac:dyDescent="0.15">
      <c r="B740" s="473"/>
      <c r="C740" s="768"/>
      <c r="D740" s="766"/>
      <c r="E740" s="766"/>
      <c r="F740" s="766"/>
      <c r="G740" s="766"/>
      <c r="H740" s="766"/>
      <c r="I740" s="766"/>
      <c r="J740" s="767"/>
      <c r="K740" s="234"/>
      <c r="L740" s="743"/>
      <c r="M740" s="744"/>
      <c r="N740" s="743"/>
      <c r="O740" s="744"/>
      <c r="P740" s="743"/>
      <c r="Q740" s="744"/>
      <c r="R740" s="745"/>
      <c r="S740" s="745"/>
      <c r="T740" s="745"/>
      <c r="U740" s="743"/>
      <c r="V740" s="744"/>
      <c r="W740" s="743"/>
      <c r="X740" s="746"/>
      <c r="Y740" s="235"/>
      <c r="Z740" s="235"/>
      <c r="AA740" s="235"/>
      <c r="AB740" s="235"/>
      <c r="AC740" s="236"/>
      <c r="AD740" s="236"/>
      <c r="AE740" s="236"/>
      <c r="AF740" s="236"/>
      <c r="AG740" s="236"/>
      <c r="AH740" s="236"/>
      <c r="AI740" s="236"/>
      <c r="AJ740" s="236"/>
      <c r="AK740" s="747"/>
      <c r="AL740" s="748"/>
      <c r="AM740" s="748"/>
      <c r="AN740" s="749"/>
      <c r="AO740" s="750"/>
      <c r="AP740" s="2"/>
      <c r="AQ740" s="170">
        <f t="shared" ref="AQ740:AQ758" si="314">IF(P740="外力",1,IF(P740="材質劣化",2,IF(P740="漏水",3,4)))</f>
        <v>4</v>
      </c>
    </row>
    <row r="741" spans="2:43" ht="12" customHeight="1" x14ac:dyDescent="0.15">
      <c r="B741" s="473"/>
      <c r="C741" s="768"/>
      <c r="D741" s="766"/>
      <c r="E741" s="766"/>
      <c r="F741" s="766"/>
      <c r="G741" s="766"/>
      <c r="H741" s="766"/>
      <c r="I741" s="766"/>
      <c r="J741" s="767"/>
      <c r="K741" s="234"/>
      <c r="L741" s="743"/>
      <c r="M741" s="744"/>
      <c r="N741" s="743"/>
      <c r="O741" s="744"/>
      <c r="P741" s="743"/>
      <c r="Q741" s="744"/>
      <c r="R741" s="745"/>
      <c r="S741" s="745"/>
      <c r="T741" s="745"/>
      <c r="U741" s="743"/>
      <c r="V741" s="744"/>
      <c r="W741" s="743"/>
      <c r="X741" s="746"/>
      <c r="Y741" s="235"/>
      <c r="Z741" s="235"/>
      <c r="AA741" s="235"/>
      <c r="AB741" s="235"/>
      <c r="AC741" s="236"/>
      <c r="AD741" s="236"/>
      <c r="AE741" s="236"/>
      <c r="AF741" s="236"/>
      <c r="AG741" s="236"/>
      <c r="AH741" s="236"/>
      <c r="AI741" s="236"/>
      <c r="AJ741" s="236"/>
      <c r="AK741" s="747"/>
      <c r="AL741" s="748"/>
      <c r="AM741" s="748"/>
      <c r="AN741" s="749"/>
      <c r="AO741" s="750"/>
      <c r="AP741" s="2"/>
      <c r="AQ741" s="170">
        <f t="shared" si="314"/>
        <v>4</v>
      </c>
    </row>
    <row r="742" spans="2:43" ht="12" customHeight="1" x14ac:dyDescent="0.15">
      <c r="B742" s="473"/>
      <c r="C742" s="768"/>
      <c r="D742" s="766"/>
      <c r="E742" s="766"/>
      <c r="F742" s="766"/>
      <c r="G742" s="766"/>
      <c r="H742" s="766"/>
      <c r="I742" s="766"/>
      <c r="J742" s="767"/>
      <c r="K742" s="234"/>
      <c r="L742" s="743"/>
      <c r="M742" s="744"/>
      <c r="N742" s="743"/>
      <c r="O742" s="744"/>
      <c r="P742" s="743"/>
      <c r="Q742" s="744"/>
      <c r="R742" s="745"/>
      <c r="S742" s="745"/>
      <c r="T742" s="745"/>
      <c r="U742" s="743"/>
      <c r="V742" s="744"/>
      <c r="W742" s="743"/>
      <c r="X742" s="746"/>
      <c r="Y742" s="235"/>
      <c r="Z742" s="235"/>
      <c r="AA742" s="235"/>
      <c r="AB742" s="235"/>
      <c r="AC742" s="236"/>
      <c r="AD742" s="236"/>
      <c r="AE742" s="236"/>
      <c r="AF742" s="236"/>
      <c r="AG742" s="236"/>
      <c r="AH742" s="236"/>
      <c r="AI742" s="236"/>
      <c r="AJ742" s="236"/>
      <c r="AK742" s="747"/>
      <c r="AL742" s="748"/>
      <c r="AM742" s="748"/>
      <c r="AN742" s="749"/>
      <c r="AO742" s="750"/>
      <c r="AP742" s="2"/>
      <c r="AQ742" s="170">
        <f t="shared" si="314"/>
        <v>4</v>
      </c>
    </row>
    <row r="743" spans="2:43" ht="12" customHeight="1" x14ac:dyDescent="0.15">
      <c r="B743" s="473"/>
      <c r="C743" s="768"/>
      <c r="D743" s="766"/>
      <c r="E743" s="766"/>
      <c r="F743" s="766"/>
      <c r="G743" s="766"/>
      <c r="H743" s="766"/>
      <c r="I743" s="766"/>
      <c r="J743" s="767"/>
      <c r="K743" s="234"/>
      <c r="L743" s="743"/>
      <c r="M743" s="744"/>
      <c r="N743" s="743"/>
      <c r="O743" s="744"/>
      <c r="P743" s="743"/>
      <c r="Q743" s="744"/>
      <c r="R743" s="745"/>
      <c r="S743" s="745"/>
      <c r="T743" s="745"/>
      <c r="U743" s="743"/>
      <c r="V743" s="744"/>
      <c r="W743" s="743"/>
      <c r="X743" s="746"/>
      <c r="Y743" s="235"/>
      <c r="Z743" s="235"/>
      <c r="AA743" s="235"/>
      <c r="AB743" s="235"/>
      <c r="AC743" s="236"/>
      <c r="AD743" s="236"/>
      <c r="AE743" s="236"/>
      <c r="AF743" s="236"/>
      <c r="AG743" s="236"/>
      <c r="AH743" s="236"/>
      <c r="AI743" s="236"/>
      <c r="AJ743" s="236"/>
      <c r="AK743" s="747"/>
      <c r="AL743" s="748"/>
      <c r="AM743" s="748"/>
      <c r="AN743" s="749"/>
      <c r="AO743" s="750"/>
      <c r="AP743" s="2"/>
      <c r="AQ743" s="170">
        <f t="shared" si="314"/>
        <v>4</v>
      </c>
    </row>
    <row r="744" spans="2:43" ht="12" customHeight="1" x14ac:dyDescent="0.15">
      <c r="B744" s="473"/>
      <c r="C744" s="768"/>
      <c r="D744" s="766"/>
      <c r="E744" s="766"/>
      <c r="F744" s="766"/>
      <c r="G744" s="766"/>
      <c r="H744" s="766"/>
      <c r="I744" s="766"/>
      <c r="J744" s="767"/>
      <c r="K744" s="234"/>
      <c r="L744" s="743"/>
      <c r="M744" s="744"/>
      <c r="N744" s="743"/>
      <c r="O744" s="744"/>
      <c r="P744" s="743"/>
      <c r="Q744" s="744"/>
      <c r="R744" s="745"/>
      <c r="S744" s="745"/>
      <c r="T744" s="745"/>
      <c r="U744" s="743"/>
      <c r="V744" s="744"/>
      <c r="W744" s="743"/>
      <c r="X744" s="746"/>
      <c r="Y744" s="235"/>
      <c r="Z744" s="235"/>
      <c r="AA744" s="235"/>
      <c r="AB744" s="235"/>
      <c r="AC744" s="236"/>
      <c r="AD744" s="236"/>
      <c r="AE744" s="236"/>
      <c r="AF744" s="236"/>
      <c r="AG744" s="236"/>
      <c r="AH744" s="236"/>
      <c r="AI744" s="236"/>
      <c r="AJ744" s="236"/>
      <c r="AK744" s="747"/>
      <c r="AL744" s="748"/>
      <c r="AM744" s="748"/>
      <c r="AN744" s="749"/>
      <c r="AO744" s="750"/>
      <c r="AP744" s="2"/>
      <c r="AQ744" s="170">
        <f t="shared" si="314"/>
        <v>4</v>
      </c>
    </row>
    <row r="745" spans="2:43" ht="12" customHeight="1" x14ac:dyDescent="0.15">
      <c r="B745" s="473"/>
      <c r="C745" s="768"/>
      <c r="D745" s="766"/>
      <c r="E745" s="766"/>
      <c r="F745" s="766"/>
      <c r="G745" s="766"/>
      <c r="H745" s="766"/>
      <c r="I745" s="766"/>
      <c r="J745" s="767"/>
      <c r="K745" s="234"/>
      <c r="L745" s="743"/>
      <c r="M745" s="744"/>
      <c r="N745" s="743"/>
      <c r="O745" s="744"/>
      <c r="P745" s="743"/>
      <c r="Q745" s="744"/>
      <c r="R745" s="745"/>
      <c r="S745" s="745"/>
      <c r="T745" s="745"/>
      <c r="U745" s="743"/>
      <c r="V745" s="744"/>
      <c r="W745" s="743"/>
      <c r="X745" s="746"/>
      <c r="Y745" s="235"/>
      <c r="Z745" s="235"/>
      <c r="AA745" s="235"/>
      <c r="AB745" s="235"/>
      <c r="AC745" s="236"/>
      <c r="AD745" s="236"/>
      <c r="AE745" s="236"/>
      <c r="AF745" s="236"/>
      <c r="AG745" s="236"/>
      <c r="AH745" s="236"/>
      <c r="AI745" s="236"/>
      <c r="AJ745" s="236"/>
      <c r="AK745" s="747"/>
      <c r="AL745" s="748"/>
      <c r="AM745" s="748"/>
      <c r="AN745" s="749"/>
      <c r="AO745" s="750"/>
      <c r="AP745" s="2"/>
      <c r="AQ745" s="170">
        <f t="shared" si="314"/>
        <v>4</v>
      </c>
    </row>
    <row r="746" spans="2:43" ht="12" customHeight="1" x14ac:dyDescent="0.15">
      <c r="B746" s="473"/>
      <c r="C746" s="768"/>
      <c r="D746" s="766"/>
      <c r="E746" s="766"/>
      <c r="F746" s="766"/>
      <c r="G746" s="766"/>
      <c r="H746" s="766"/>
      <c r="I746" s="766"/>
      <c r="J746" s="767"/>
      <c r="K746" s="234"/>
      <c r="L746" s="743"/>
      <c r="M746" s="744"/>
      <c r="N746" s="743"/>
      <c r="O746" s="744"/>
      <c r="P746" s="743"/>
      <c r="Q746" s="744"/>
      <c r="R746" s="745"/>
      <c r="S746" s="745"/>
      <c r="T746" s="745"/>
      <c r="U746" s="743"/>
      <c r="V746" s="744"/>
      <c r="W746" s="743"/>
      <c r="X746" s="746"/>
      <c r="Y746" s="235"/>
      <c r="Z746" s="235"/>
      <c r="AA746" s="235"/>
      <c r="AB746" s="235"/>
      <c r="AC746" s="236"/>
      <c r="AD746" s="236"/>
      <c r="AE746" s="236"/>
      <c r="AF746" s="236"/>
      <c r="AG746" s="236"/>
      <c r="AH746" s="236"/>
      <c r="AI746" s="236"/>
      <c r="AJ746" s="236"/>
      <c r="AK746" s="747"/>
      <c r="AL746" s="748"/>
      <c r="AM746" s="748"/>
      <c r="AN746" s="749"/>
      <c r="AO746" s="750"/>
      <c r="AP746" s="2"/>
      <c r="AQ746" s="170">
        <f t="shared" si="314"/>
        <v>4</v>
      </c>
    </row>
    <row r="747" spans="2:43" ht="12" customHeight="1" x14ac:dyDescent="0.15">
      <c r="B747" s="473"/>
      <c r="C747" s="768"/>
      <c r="D747" s="766"/>
      <c r="E747" s="766"/>
      <c r="F747" s="766"/>
      <c r="G747" s="766"/>
      <c r="H747" s="766"/>
      <c r="I747" s="766"/>
      <c r="J747" s="767"/>
      <c r="K747" s="234"/>
      <c r="L747" s="743"/>
      <c r="M747" s="744"/>
      <c r="N747" s="743"/>
      <c r="O747" s="744"/>
      <c r="P747" s="743"/>
      <c r="Q747" s="744"/>
      <c r="R747" s="745"/>
      <c r="S747" s="745"/>
      <c r="T747" s="745"/>
      <c r="U747" s="743"/>
      <c r="V747" s="744"/>
      <c r="W747" s="743"/>
      <c r="X747" s="746"/>
      <c r="Y747" s="235"/>
      <c r="Z747" s="235"/>
      <c r="AA747" s="235"/>
      <c r="AB747" s="235"/>
      <c r="AC747" s="236"/>
      <c r="AD747" s="236"/>
      <c r="AE747" s="236"/>
      <c r="AF747" s="236"/>
      <c r="AG747" s="236"/>
      <c r="AH747" s="236"/>
      <c r="AI747" s="236"/>
      <c r="AJ747" s="236"/>
      <c r="AK747" s="747"/>
      <c r="AL747" s="748"/>
      <c r="AM747" s="748"/>
      <c r="AN747" s="749"/>
      <c r="AO747" s="750"/>
      <c r="AP747" s="2"/>
      <c r="AQ747" s="170">
        <f t="shared" si="314"/>
        <v>4</v>
      </c>
    </row>
    <row r="748" spans="2:43" ht="12" customHeight="1" x14ac:dyDescent="0.15">
      <c r="B748" s="473"/>
      <c r="C748" s="768"/>
      <c r="D748" s="766"/>
      <c r="E748" s="766"/>
      <c r="F748" s="766"/>
      <c r="G748" s="766"/>
      <c r="H748" s="766"/>
      <c r="I748" s="766"/>
      <c r="J748" s="767"/>
      <c r="K748" s="234"/>
      <c r="L748" s="743"/>
      <c r="M748" s="744"/>
      <c r="N748" s="743"/>
      <c r="O748" s="744"/>
      <c r="P748" s="743"/>
      <c r="Q748" s="744"/>
      <c r="R748" s="745"/>
      <c r="S748" s="745"/>
      <c r="T748" s="745"/>
      <c r="U748" s="743"/>
      <c r="V748" s="744"/>
      <c r="W748" s="743"/>
      <c r="X748" s="746"/>
      <c r="Y748" s="235"/>
      <c r="Z748" s="235"/>
      <c r="AA748" s="235"/>
      <c r="AB748" s="235"/>
      <c r="AC748" s="236"/>
      <c r="AD748" s="236"/>
      <c r="AE748" s="236"/>
      <c r="AF748" s="236"/>
      <c r="AG748" s="236"/>
      <c r="AH748" s="236"/>
      <c r="AI748" s="236"/>
      <c r="AJ748" s="236"/>
      <c r="AK748" s="747"/>
      <c r="AL748" s="748"/>
      <c r="AM748" s="748"/>
      <c r="AN748" s="749"/>
      <c r="AO748" s="750"/>
      <c r="AP748" s="2"/>
      <c r="AQ748" s="170">
        <f t="shared" si="314"/>
        <v>4</v>
      </c>
    </row>
    <row r="749" spans="2:43" ht="12" customHeight="1" x14ac:dyDescent="0.15">
      <c r="B749" s="473"/>
      <c r="C749" s="768"/>
      <c r="D749" s="766"/>
      <c r="E749" s="766"/>
      <c r="F749" s="766"/>
      <c r="G749" s="766"/>
      <c r="H749" s="766"/>
      <c r="I749" s="766"/>
      <c r="J749" s="767"/>
      <c r="K749" s="234"/>
      <c r="L749" s="743"/>
      <c r="M749" s="744"/>
      <c r="N749" s="743"/>
      <c r="O749" s="744"/>
      <c r="P749" s="743"/>
      <c r="Q749" s="744"/>
      <c r="R749" s="745"/>
      <c r="S749" s="745"/>
      <c r="T749" s="745"/>
      <c r="U749" s="743"/>
      <c r="V749" s="744"/>
      <c r="W749" s="743"/>
      <c r="X749" s="746"/>
      <c r="Y749" s="235"/>
      <c r="Z749" s="235"/>
      <c r="AA749" s="235"/>
      <c r="AB749" s="235"/>
      <c r="AC749" s="236"/>
      <c r="AD749" s="236"/>
      <c r="AE749" s="236"/>
      <c r="AF749" s="236"/>
      <c r="AG749" s="236"/>
      <c r="AH749" s="236"/>
      <c r="AI749" s="236"/>
      <c r="AJ749" s="236"/>
      <c r="AK749" s="747"/>
      <c r="AL749" s="748"/>
      <c r="AM749" s="748"/>
      <c r="AN749" s="749"/>
      <c r="AO749" s="750"/>
      <c r="AP749" s="2"/>
      <c r="AQ749" s="170">
        <f t="shared" si="314"/>
        <v>4</v>
      </c>
    </row>
    <row r="750" spans="2:43" ht="12" customHeight="1" x14ac:dyDescent="0.15">
      <c r="B750" s="473"/>
      <c r="C750" s="768"/>
      <c r="D750" s="766"/>
      <c r="E750" s="766"/>
      <c r="F750" s="766"/>
      <c r="G750" s="766"/>
      <c r="H750" s="766"/>
      <c r="I750" s="766"/>
      <c r="J750" s="767"/>
      <c r="K750" s="234"/>
      <c r="L750" s="743"/>
      <c r="M750" s="744"/>
      <c r="N750" s="743"/>
      <c r="O750" s="744"/>
      <c r="P750" s="743"/>
      <c r="Q750" s="744"/>
      <c r="R750" s="745"/>
      <c r="S750" s="745"/>
      <c r="T750" s="745"/>
      <c r="U750" s="743"/>
      <c r="V750" s="744"/>
      <c r="W750" s="743"/>
      <c r="X750" s="746"/>
      <c r="Y750" s="235"/>
      <c r="Z750" s="235"/>
      <c r="AA750" s="235"/>
      <c r="AB750" s="235"/>
      <c r="AC750" s="236"/>
      <c r="AD750" s="236"/>
      <c r="AE750" s="236"/>
      <c r="AF750" s="236"/>
      <c r="AG750" s="236"/>
      <c r="AH750" s="236"/>
      <c r="AI750" s="236"/>
      <c r="AJ750" s="236"/>
      <c r="AK750" s="747"/>
      <c r="AL750" s="748"/>
      <c r="AM750" s="748"/>
      <c r="AN750" s="749"/>
      <c r="AO750" s="750"/>
      <c r="AP750" s="2"/>
      <c r="AQ750" s="170">
        <f t="shared" si="314"/>
        <v>4</v>
      </c>
    </row>
    <row r="751" spans="2:43" ht="12" customHeight="1" x14ac:dyDescent="0.15">
      <c r="B751" s="473"/>
      <c r="C751" s="768"/>
      <c r="D751" s="766"/>
      <c r="E751" s="766"/>
      <c r="F751" s="766"/>
      <c r="G751" s="766"/>
      <c r="H751" s="766"/>
      <c r="I751" s="766"/>
      <c r="J751" s="767"/>
      <c r="K751" s="234"/>
      <c r="L751" s="743"/>
      <c r="M751" s="744"/>
      <c r="N751" s="743"/>
      <c r="O751" s="744"/>
      <c r="P751" s="743"/>
      <c r="Q751" s="744"/>
      <c r="R751" s="745"/>
      <c r="S751" s="745"/>
      <c r="T751" s="745"/>
      <c r="U751" s="743"/>
      <c r="V751" s="744"/>
      <c r="W751" s="743"/>
      <c r="X751" s="746"/>
      <c r="Y751" s="235"/>
      <c r="Z751" s="235"/>
      <c r="AA751" s="235"/>
      <c r="AB751" s="235"/>
      <c r="AC751" s="236"/>
      <c r="AD751" s="236"/>
      <c r="AE751" s="236"/>
      <c r="AF751" s="236"/>
      <c r="AG751" s="236"/>
      <c r="AH751" s="236"/>
      <c r="AI751" s="236"/>
      <c r="AJ751" s="236"/>
      <c r="AK751" s="747"/>
      <c r="AL751" s="748"/>
      <c r="AM751" s="748"/>
      <c r="AN751" s="749"/>
      <c r="AO751" s="750"/>
      <c r="AP751" s="2"/>
      <c r="AQ751" s="170">
        <f t="shared" si="314"/>
        <v>4</v>
      </c>
    </row>
    <row r="752" spans="2:43" ht="12" customHeight="1" x14ac:dyDescent="0.15">
      <c r="B752" s="473"/>
      <c r="C752" s="768"/>
      <c r="D752" s="766"/>
      <c r="E752" s="766"/>
      <c r="F752" s="766"/>
      <c r="G752" s="766"/>
      <c r="H752" s="766"/>
      <c r="I752" s="766"/>
      <c r="J752" s="767"/>
      <c r="K752" s="234"/>
      <c r="L752" s="743"/>
      <c r="M752" s="744"/>
      <c r="N752" s="743"/>
      <c r="O752" s="744"/>
      <c r="P752" s="743"/>
      <c r="Q752" s="744"/>
      <c r="R752" s="745"/>
      <c r="S752" s="745"/>
      <c r="T752" s="745"/>
      <c r="U752" s="743"/>
      <c r="V752" s="744"/>
      <c r="W752" s="743"/>
      <c r="X752" s="746"/>
      <c r="Y752" s="235"/>
      <c r="Z752" s="235"/>
      <c r="AA752" s="235"/>
      <c r="AB752" s="235"/>
      <c r="AC752" s="236"/>
      <c r="AD752" s="236"/>
      <c r="AE752" s="236"/>
      <c r="AF752" s="236"/>
      <c r="AG752" s="236"/>
      <c r="AH752" s="236"/>
      <c r="AI752" s="236"/>
      <c r="AJ752" s="236"/>
      <c r="AK752" s="747"/>
      <c r="AL752" s="748"/>
      <c r="AM752" s="748"/>
      <c r="AN752" s="749"/>
      <c r="AO752" s="750"/>
      <c r="AP752" s="2"/>
      <c r="AQ752" s="170">
        <f t="shared" si="314"/>
        <v>4</v>
      </c>
    </row>
    <row r="753" spans="2:46" ht="12" customHeight="1" x14ac:dyDescent="0.15">
      <c r="B753" s="473"/>
      <c r="C753" s="768"/>
      <c r="D753" s="766"/>
      <c r="E753" s="766"/>
      <c r="F753" s="766"/>
      <c r="G753" s="766"/>
      <c r="H753" s="766"/>
      <c r="I753" s="766"/>
      <c r="J753" s="767"/>
      <c r="K753" s="234"/>
      <c r="L753" s="743"/>
      <c r="M753" s="744"/>
      <c r="N753" s="743"/>
      <c r="O753" s="744"/>
      <c r="P753" s="743"/>
      <c r="Q753" s="744"/>
      <c r="R753" s="745"/>
      <c r="S753" s="745"/>
      <c r="T753" s="745"/>
      <c r="U753" s="743"/>
      <c r="V753" s="744"/>
      <c r="W753" s="743"/>
      <c r="X753" s="746"/>
      <c r="Y753" s="235"/>
      <c r="Z753" s="235"/>
      <c r="AA753" s="235"/>
      <c r="AB753" s="235"/>
      <c r="AC753" s="236"/>
      <c r="AD753" s="236"/>
      <c r="AE753" s="236"/>
      <c r="AF753" s="236"/>
      <c r="AG753" s="236"/>
      <c r="AH753" s="236"/>
      <c r="AI753" s="236"/>
      <c r="AJ753" s="236"/>
      <c r="AK753" s="747"/>
      <c r="AL753" s="748"/>
      <c r="AM753" s="748"/>
      <c r="AN753" s="749"/>
      <c r="AO753" s="750"/>
      <c r="AP753" s="2"/>
      <c r="AQ753" s="170">
        <f t="shared" si="314"/>
        <v>4</v>
      </c>
    </row>
    <row r="754" spans="2:46" ht="12" customHeight="1" x14ac:dyDescent="0.15">
      <c r="B754" s="473"/>
      <c r="C754" s="768"/>
      <c r="D754" s="766"/>
      <c r="E754" s="766"/>
      <c r="F754" s="766"/>
      <c r="G754" s="766"/>
      <c r="H754" s="766"/>
      <c r="I754" s="766"/>
      <c r="J754" s="767"/>
      <c r="K754" s="234"/>
      <c r="L754" s="743"/>
      <c r="M754" s="744"/>
      <c r="N754" s="743"/>
      <c r="O754" s="744"/>
      <c r="P754" s="743"/>
      <c r="Q754" s="744"/>
      <c r="R754" s="745"/>
      <c r="S754" s="745"/>
      <c r="T754" s="745"/>
      <c r="U754" s="743"/>
      <c r="V754" s="744"/>
      <c r="W754" s="743"/>
      <c r="X754" s="746"/>
      <c r="Y754" s="235"/>
      <c r="Z754" s="235"/>
      <c r="AA754" s="235"/>
      <c r="AB754" s="235"/>
      <c r="AC754" s="236"/>
      <c r="AD754" s="236"/>
      <c r="AE754" s="236"/>
      <c r="AF754" s="236"/>
      <c r="AG754" s="236"/>
      <c r="AH754" s="236"/>
      <c r="AI754" s="236"/>
      <c r="AJ754" s="236"/>
      <c r="AK754" s="747"/>
      <c r="AL754" s="748"/>
      <c r="AM754" s="748"/>
      <c r="AN754" s="749"/>
      <c r="AO754" s="750"/>
      <c r="AP754" s="2"/>
      <c r="AQ754" s="170">
        <f t="shared" si="314"/>
        <v>4</v>
      </c>
    </row>
    <row r="755" spans="2:46" ht="12" customHeight="1" x14ac:dyDescent="0.15">
      <c r="B755" s="473"/>
      <c r="C755" s="768"/>
      <c r="D755" s="766"/>
      <c r="E755" s="766"/>
      <c r="F755" s="766"/>
      <c r="G755" s="766"/>
      <c r="H755" s="766"/>
      <c r="I755" s="766"/>
      <c r="J755" s="767"/>
      <c r="K755" s="234"/>
      <c r="L755" s="743"/>
      <c r="M755" s="744"/>
      <c r="N755" s="743"/>
      <c r="O755" s="744"/>
      <c r="P755" s="743"/>
      <c r="Q755" s="744"/>
      <c r="R755" s="745"/>
      <c r="S755" s="745"/>
      <c r="T755" s="745"/>
      <c r="U755" s="743"/>
      <c r="V755" s="744"/>
      <c r="W755" s="743"/>
      <c r="X755" s="746"/>
      <c r="Y755" s="235"/>
      <c r="Z755" s="235"/>
      <c r="AA755" s="235"/>
      <c r="AB755" s="235"/>
      <c r="AC755" s="236"/>
      <c r="AD755" s="236"/>
      <c r="AE755" s="236"/>
      <c r="AF755" s="236"/>
      <c r="AG755" s="236"/>
      <c r="AH755" s="236"/>
      <c r="AI755" s="236"/>
      <c r="AJ755" s="236"/>
      <c r="AK755" s="747"/>
      <c r="AL755" s="748"/>
      <c r="AM755" s="748"/>
      <c r="AN755" s="749"/>
      <c r="AO755" s="750"/>
      <c r="AP755" s="2"/>
      <c r="AQ755" s="170">
        <f t="shared" si="314"/>
        <v>4</v>
      </c>
    </row>
    <row r="756" spans="2:46" ht="12" customHeight="1" x14ac:dyDescent="0.15">
      <c r="B756" s="473"/>
      <c r="C756" s="768"/>
      <c r="D756" s="766"/>
      <c r="E756" s="766"/>
      <c r="F756" s="766"/>
      <c r="G756" s="766"/>
      <c r="H756" s="766"/>
      <c r="I756" s="766"/>
      <c r="J756" s="767"/>
      <c r="K756" s="234"/>
      <c r="L756" s="743"/>
      <c r="M756" s="744"/>
      <c r="N756" s="743"/>
      <c r="O756" s="744"/>
      <c r="P756" s="743"/>
      <c r="Q756" s="744"/>
      <c r="R756" s="745"/>
      <c r="S756" s="745"/>
      <c r="T756" s="745"/>
      <c r="U756" s="743"/>
      <c r="V756" s="744"/>
      <c r="W756" s="743"/>
      <c r="X756" s="746"/>
      <c r="Y756" s="235"/>
      <c r="Z756" s="235"/>
      <c r="AA756" s="235"/>
      <c r="AB756" s="235"/>
      <c r="AC756" s="236"/>
      <c r="AD756" s="236"/>
      <c r="AE756" s="236"/>
      <c r="AF756" s="236"/>
      <c r="AG756" s="236"/>
      <c r="AH756" s="236"/>
      <c r="AI756" s="236"/>
      <c r="AJ756" s="236"/>
      <c r="AK756" s="747"/>
      <c r="AL756" s="748"/>
      <c r="AM756" s="748"/>
      <c r="AN756" s="749"/>
      <c r="AO756" s="750"/>
      <c r="AP756" s="2"/>
      <c r="AQ756" s="170">
        <f t="shared" si="314"/>
        <v>4</v>
      </c>
    </row>
    <row r="757" spans="2:46" ht="12" customHeight="1" x14ac:dyDescent="0.15">
      <c r="B757" s="473"/>
      <c r="C757" s="768"/>
      <c r="D757" s="766"/>
      <c r="E757" s="766"/>
      <c r="F757" s="766"/>
      <c r="G757" s="766"/>
      <c r="H757" s="766"/>
      <c r="I757" s="766"/>
      <c r="J757" s="767"/>
      <c r="K757" s="234"/>
      <c r="L757" s="743"/>
      <c r="M757" s="744"/>
      <c r="N757" s="743"/>
      <c r="O757" s="744"/>
      <c r="P757" s="743"/>
      <c r="Q757" s="744"/>
      <c r="R757" s="745"/>
      <c r="S757" s="745"/>
      <c r="T757" s="745"/>
      <c r="U757" s="743"/>
      <c r="V757" s="744"/>
      <c r="W757" s="743"/>
      <c r="X757" s="746"/>
      <c r="Y757" s="235"/>
      <c r="Z757" s="235"/>
      <c r="AA757" s="235"/>
      <c r="AB757" s="235"/>
      <c r="AC757" s="236"/>
      <c r="AD757" s="236"/>
      <c r="AE757" s="236"/>
      <c r="AF757" s="236"/>
      <c r="AG757" s="236"/>
      <c r="AH757" s="236"/>
      <c r="AI757" s="236"/>
      <c r="AJ757" s="236"/>
      <c r="AK757" s="747"/>
      <c r="AL757" s="748"/>
      <c r="AM757" s="748"/>
      <c r="AN757" s="749"/>
      <c r="AO757" s="750"/>
      <c r="AP757" s="2"/>
      <c r="AQ757" s="170">
        <f t="shared" si="314"/>
        <v>4</v>
      </c>
    </row>
    <row r="758" spans="2:46" ht="12" customHeight="1" x14ac:dyDescent="0.15">
      <c r="B758" s="473"/>
      <c r="C758" s="768"/>
      <c r="D758" s="766"/>
      <c r="E758" s="766"/>
      <c r="F758" s="766"/>
      <c r="G758" s="766"/>
      <c r="H758" s="766"/>
      <c r="I758" s="766"/>
      <c r="J758" s="767"/>
      <c r="K758" s="234"/>
      <c r="L758" s="743"/>
      <c r="M758" s="744"/>
      <c r="N758" s="743"/>
      <c r="O758" s="744"/>
      <c r="P758" s="743"/>
      <c r="Q758" s="744"/>
      <c r="R758" s="745"/>
      <c r="S758" s="745"/>
      <c r="T758" s="745"/>
      <c r="U758" s="743"/>
      <c r="V758" s="744"/>
      <c r="W758" s="743"/>
      <c r="X758" s="746"/>
      <c r="Y758" s="235"/>
      <c r="Z758" s="235"/>
      <c r="AA758" s="235"/>
      <c r="AB758" s="235"/>
      <c r="AC758" s="236"/>
      <c r="AD758" s="236"/>
      <c r="AE758" s="236"/>
      <c r="AF758" s="236"/>
      <c r="AG758" s="236"/>
      <c r="AH758" s="236"/>
      <c r="AI758" s="236"/>
      <c r="AJ758" s="236"/>
      <c r="AK758" s="747"/>
      <c r="AL758" s="748"/>
      <c r="AM758" s="748"/>
      <c r="AN758" s="749"/>
      <c r="AO758" s="750"/>
      <c r="AP758" s="2"/>
      <c r="AQ758" s="170">
        <f t="shared" si="314"/>
        <v>4</v>
      </c>
    </row>
    <row r="759" spans="2:46" ht="12" customHeight="1" x14ac:dyDescent="0.15">
      <c r="B759" s="473"/>
      <c r="C759" s="768"/>
      <c r="D759" s="766"/>
      <c r="E759" s="766"/>
      <c r="F759" s="766"/>
      <c r="G759" s="766"/>
      <c r="H759" s="766"/>
      <c r="I759" s="766"/>
      <c r="J759" s="767"/>
      <c r="K759" s="724" t="s">
        <v>218</v>
      </c>
      <c r="L759" s="724" t="s">
        <v>217</v>
      </c>
      <c r="M759" s="724"/>
      <c r="N759" s="724"/>
      <c r="O759" s="724"/>
      <c r="P759" s="724"/>
      <c r="Q759" s="724"/>
      <c r="R759" s="724"/>
      <c r="S759" s="724"/>
      <c r="T759" s="724"/>
      <c r="U759" s="724"/>
      <c r="V759" s="724"/>
      <c r="W759" s="724"/>
      <c r="X759" s="724"/>
      <c r="Y759" s="751" t="s">
        <v>473</v>
      </c>
      <c r="Z759" s="752"/>
      <c r="AA759" s="752"/>
      <c r="AB759" s="753"/>
      <c r="AC759" s="180">
        <f t="shared" ref="AC759:AJ759" si="315">SUM(AC739:AC758)</f>
        <v>0</v>
      </c>
      <c r="AD759" s="180">
        <f t="shared" si="315"/>
        <v>0</v>
      </c>
      <c r="AE759" s="180">
        <f t="shared" si="315"/>
        <v>0</v>
      </c>
      <c r="AF759" s="180">
        <f t="shared" si="315"/>
        <v>0</v>
      </c>
      <c r="AG759" s="180">
        <f t="shared" si="315"/>
        <v>0</v>
      </c>
      <c r="AH759" s="180">
        <f t="shared" si="315"/>
        <v>0</v>
      </c>
      <c r="AI759" s="180">
        <f t="shared" si="315"/>
        <v>0</v>
      </c>
      <c r="AJ759" s="180">
        <f t="shared" si="315"/>
        <v>0</v>
      </c>
      <c r="AK759" s="751" t="s">
        <v>216</v>
      </c>
      <c r="AL759" s="752"/>
      <c r="AM759" s="752"/>
      <c r="AN759" s="597"/>
      <c r="AO759" s="598"/>
      <c r="AP759" s="2"/>
    </row>
    <row r="760" spans="2:46" ht="12" customHeight="1" x14ac:dyDescent="0.15">
      <c r="B760" s="473"/>
      <c r="C760" s="768"/>
      <c r="D760" s="766"/>
      <c r="E760" s="766"/>
      <c r="F760" s="766"/>
      <c r="G760" s="766"/>
      <c r="H760" s="766"/>
      <c r="I760" s="766"/>
      <c r="J760" s="767"/>
      <c r="K760" s="724"/>
      <c r="L760" s="724" t="s">
        <v>474</v>
      </c>
      <c r="M760" s="724"/>
      <c r="N760" s="724"/>
      <c r="O760" s="724" t="s">
        <v>215</v>
      </c>
      <c r="P760" s="724"/>
      <c r="Q760" s="724"/>
      <c r="R760" s="724"/>
      <c r="S760" s="724"/>
      <c r="T760" s="724"/>
      <c r="U760" s="724"/>
      <c r="V760" s="724"/>
      <c r="W760" s="724"/>
      <c r="X760" s="724"/>
      <c r="Y760" s="179">
        <f>COUNTIF(Y739:Y758,"〇")</f>
        <v>0</v>
      </c>
      <c r="Z760" s="179">
        <f>COUNTIF(Z739:Z758,"〇")</f>
        <v>0</v>
      </c>
      <c r="AA760" s="179">
        <f>COUNTIF(AA739:AA758,"〇")</f>
        <v>0</v>
      </c>
      <c r="AB760" s="179">
        <f>COUNTIF(AB739:AB758,"〇")</f>
        <v>0</v>
      </c>
      <c r="AC760" s="179">
        <f t="shared" ref="AC760:AJ760" si="316">COUNT(AC739:AC758)</f>
        <v>0</v>
      </c>
      <c r="AD760" s="179">
        <f t="shared" si="316"/>
        <v>0</v>
      </c>
      <c r="AE760" s="179">
        <f t="shared" si="316"/>
        <v>0</v>
      </c>
      <c r="AF760" s="179">
        <f t="shared" si="316"/>
        <v>0</v>
      </c>
      <c r="AG760" s="179">
        <f t="shared" si="316"/>
        <v>0</v>
      </c>
      <c r="AH760" s="179">
        <f t="shared" si="316"/>
        <v>0</v>
      </c>
      <c r="AI760" s="179">
        <f t="shared" si="316"/>
        <v>0</v>
      </c>
      <c r="AJ760" s="179">
        <f t="shared" si="316"/>
        <v>0</v>
      </c>
      <c r="AK760" s="754"/>
      <c r="AL760" s="755"/>
      <c r="AM760" s="755"/>
      <c r="AN760" s="755"/>
      <c r="AO760" s="756"/>
      <c r="AP760" s="2"/>
    </row>
    <row r="761" spans="2:46" ht="12" customHeight="1" x14ac:dyDescent="0.15">
      <c r="B761" s="473"/>
      <c r="C761" s="768"/>
      <c r="D761" s="766"/>
      <c r="E761" s="766"/>
      <c r="F761" s="766"/>
      <c r="G761" s="766"/>
      <c r="H761" s="766"/>
      <c r="I761" s="766"/>
      <c r="J761" s="767"/>
      <c r="K761" s="724"/>
      <c r="L761" s="724"/>
      <c r="M761" s="724"/>
      <c r="N761" s="724"/>
      <c r="O761" s="724" t="s">
        <v>475</v>
      </c>
      <c r="P761" s="724"/>
      <c r="Q761" s="724"/>
      <c r="R761" s="724"/>
      <c r="S761" s="724"/>
      <c r="T761" s="724"/>
      <c r="U761" s="724"/>
      <c r="V761" s="724"/>
      <c r="W761" s="724"/>
      <c r="X761" s="724"/>
      <c r="Y761" s="737" t="str">
        <f>IF(Y760&gt;0,"Ⅳ",IF(Z760&gt;0,"Ⅲ",IF(AA760&gt;0,"Ⅱa",IF(AB760&gt;0,"Ⅱb","Ⅰ"))))</f>
        <v>Ⅰ</v>
      </c>
      <c r="Z761" s="741"/>
      <c r="AA761" s="741"/>
      <c r="AB761" s="738"/>
      <c r="AC761" s="737" t="str">
        <f>IF(AC760&gt;0,"Ⅳ",IF(AD760&gt;0,"Ⅲ",IF(AE760&gt;0,"Ⅱa",IF(AF760&gt;0,"Ⅱb","Ⅰ"))))</f>
        <v>Ⅰ</v>
      </c>
      <c r="AD761" s="741"/>
      <c r="AE761" s="741"/>
      <c r="AF761" s="738"/>
      <c r="AG761" s="737" t="str">
        <f>IF(AG760&gt;0,"Ⅳ",IF(AH760&gt;0,"Ⅲ",IF(AI760&gt;0,"Ⅱa",IF(AJ760&gt;0,"Ⅱb","Ⅰ"))))</f>
        <v>Ⅰ</v>
      </c>
      <c r="AH761" s="741"/>
      <c r="AI761" s="741"/>
      <c r="AJ761" s="738"/>
      <c r="AK761" s="757"/>
      <c r="AL761" s="758"/>
      <c r="AM761" s="758"/>
      <c r="AN761" s="758"/>
      <c r="AO761" s="759"/>
      <c r="AP761" s="2"/>
      <c r="AQ761" s="52" t="s">
        <v>314</v>
      </c>
      <c r="AR761" s="52" t="s">
        <v>315</v>
      </c>
      <c r="AS761" s="455" t="s">
        <v>318</v>
      </c>
      <c r="AT761" s="600"/>
    </row>
    <row r="762" spans="2:46" ht="12" customHeight="1" x14ac:dyDescent="0.15">
      <c r="B762" s="473"/>
      <c r="C762" s="768"/>
      <c r="D762" s="766"/>
      <c r="E762" s="766"/>
      <c r="F762" s="766"/>
      <c r="G762" s="766"/>
      <c r="H762" s="766"/>
      <c r="I762" s="766"/>
      <c r="J762" s="767"/>
      <c r="K762" s="724"/>
      <c r="L762" s="724" t="s">
        <v>476</v>
      </c>
      <c r="M762" s="724"/>
      <c r="N762" s="724"/>
      <c r="O762" s="724" t="s">
        <v>214</v>
      </c>
      <c r="P762" s="724"/>
      <c r="Q762" s="724"/>
      <c r="R762" s="724"/>
      <c r="S762" s="724"/>
      <c r="T762" s="724"/>
      <c r="U762" s="724"/>
      <c r="V762" s="724"/>
      <c r="W762" s="724"/>
      <c r="X762" s="724"/>
      <c r="Y762" s="80" t="s">
        <v>32</v>
      </c>
      <c r="Z762" s="80" t="s">
        <v>33</v>
      </c>
      <c r="AA762" s="734" t="s">
        <v>34</v>
      </c>
      <c r="AB762" s="734"/>
      <c r="AC762" s="80" t="s">
        <v>32</v>
      </c>
      <c r="AD762" s="80" t="s">
        <v>33</v>
      </c>
      <c r="AE762" s="734" t="s">
        <v>34</v>
      </c>
      <c r="AF762" s="734"/>
      <c r="AG762" s="80" t="s">
        <v>32</v>
      </c>
      <c r="AH762" s="80" t="s">
        <v>33</v>
      </c>
      <c r="AI762" s="734" t="s">
        <v>34</v>
      </c>
      <c r="AJ762" s="734"/>
      <c r="AK762" s="757"/>
      <c r="AL762" s="758"/>
      <c r="AM762" s="758"/>
      <c r="AN762" s="758"/>
      <c r="AO762" s="759"/>
      <c r="AP762" s="2"/>
      <c r="AQ762" s="735">
        <f>+Y760+Z760</f>
        <v>0</v>
      </c>
      <c r="AR762" s="736"/>
      <c r="AS762" s="735">
        <f>+AA760+AB760</f>
        <v>0</v>
      </c>
      <c r="AT762" s="736"/>
    </row>
    <row r="763" spans="2:46" ht="12" customHeight="1" x14ac:dyDescent="0.15">
      <c r="B763" s="473"/>
      <c r="C763" s="768"/>
      <c r="D763" s="766"/>
      <c r="E763" s="766"/>
      <c r="F763" s="766"/>
      <c r="G763" s="766"/>
      <c r="H763" s="766"/>
      <c r="I763" s="766"/>
      <c r="J763" s="767"/>
      <c r="K763" s="724"/>
      <c r="L763" s="724"/>
      <c r="M763" s="724"/>
      <c r="N763" s="724"/>
      <c r="O763" s="724" t="s">
        <v>480</v>
      </c>
      <c r="P763" s="724"/>
      <c r="Q763" s="724"/>
      <c r="R763" s="724"/>
      <c r="S763" s="724"/>
      <c r="T763" s="724"/>
      <c r="U763" s="724"/>
      <c r="V763" s="724"/>
      <c r="W763" s="724"/>
      <c r="X763" s="724"/>
      <c r="Y763" s="179">
        <f>Y760</f>
        <v>0</v>
      </c>
      <c r="Z763" s="179">
        <f>Z760</f>
        <v>0</v>
      </c>
      <c r="AA763" s="737">
        <f>AA760+AB760</f>
        <v>0</v>
      </c>
      <c r="AB763" s="738"/>
      <c r="AC763" s="179">
        <f>+AC760</f>
        <v>0</v>
      </c>
      <c r="AD763" s="179">
        <f>AD760</f>
        <v>0</v>
      </c>
      <c r="AE763" s="737">
        <f>AE760+AF760</f>
        <v>0</v>
      </c>
      <c r="AF763" s="738"/>
      <c r="AG763" s="179">
        <f>AG760</f>
        <v>0</v>
      </c>
      <c r="AH763" s="179">
        <f>AH760</f>
        <v>0</v>
      </c>
      <c r="AI763" s="737">
        <f>AI760+AJ760</f>
        <v>0</v>
      </c>
      <c r="AJ763" s="738"/>
      <c r="AK763" s="757"/>
      <c r="AL763" s="758"/>
      <c r="AM763" s="758"/>
      <c r="AN763" s="758"/>
      <c r="AO763" s="759"/>
      <c r="AP763" s="2"/>
      <c r="AQ763" s="135">
        <f>+Y760+AC763+AG763</f>
        <v>0</v>
      </c>
      <c r="AR763" s="135">
        <f>+Z760+AD763+AH763</f>
        <v>0</v>
      </c>
      <c r="AS763" s="739">
        <f>+AS762+AE763+AI763</f>
        <v>0</v>
      </c>
      <c r="AT763" s="740"/>
    </row>
    <row r="764" spans="2:46" ht="12" customHeight="1" x14ac:dyDescent="0.15">
      <c r="B764" s="473"/>
      <c r="C764" s="768"/>
      <c r="D764" s="766"/>
      <c r="E764" s="766"/>
      <c r="F764" s="766"/>
      <c r="G764" s="766"/>
      <c r="H764" s="766"/>
      <c r="I764" s="766"/>
      <c r="J764" s="767"/>
      <c r="K764" s="724"/>
      <c r="L764" s="724"/>
      <c r="M764" s="724"/>
      <c r="N764" s="724"/>
      <c r="O764" s="724" t="s">
        <v>481</v>
      </c>
      <c r="P764" s="724"/>
      <c r="Q764" s="724"/>
      <c r="R764" s="724"/>
      <c r="S764" s="724"/>
      <c r="T764" s="724"/>
      <c r="U764" s="724"/>
      <c r="V764" s="724"/>
      <c r="W764" s="724"/>
      <c r="X764" s="724"/>
      <c r="Y764" s="737" t="str">
        <f>IF(Y763&gt;=1,"Ⅳ",IF(Z763&gt;=1,"Ⅲ",IF(AA763&gt;=1,"Ⅱ","Ⅰ")))</f>
        <v>Ⅰ</v>
      </c>
      <c r="Z764" s="741"/>
      <c r="AA764" s="741"/>
      <c r="AB764" s="738"/>
      <c r="AC764" s="737" t="str">
        <f>IF(AC763&gt;=1,"Ⅳ",IF(AD763&gt;=1,"Ⅲ",IF(AE763&gt;=1,"Ⅱ","Ⅰ")))</f>
        <v>Ⅰ</v>
      </c>
      <c r="AD764" s="741"/>
      <c r="AE764" s="741"/>
      <c r="AF764" s="738"/>
      <c r="AG764" s="737" t="str">
        <f>IF(AG763&gt;=1,"Ⅳ",IF(AH763&gt;=1,"Ⅲ",IF(AI763&gt;=1,"Ⅱ","Ⅰ")))</f>
        <v>Ⅰ</v>
      </c>
      <c r="AH764" s="741"/>
      <c r="AI764" s="741"/>
      <c r="AJ764" s="738"/>
      <c r="AK764" s="757"/>
      <c r="AL764" s="758"/>
      <c r="AM764" s="758"/>
      <c r="AN764" s="758"/>
      <c r="AO764" s="759"/>
      <c r="AP764" s="2"/>
      <c r="AQ764" s="742" t="str">
        <f>IF(AQ763&gt;0,"Ⅳ",IF(AR763&gt;0,"Ⅲ",IF(AS763&gt;0,"Ⅱ","Ⅰ")))</f>
        <v>Ⅰ</v>
      </c>
      <c r="AR764" s="742"/>
      <c r="AS764" s="742"/>
      <c r="AT764" s="742"/>
    </row>
    <row r="765" spans="2:46" ht="12" customHeight="1" x14ac:dyDescent="0.15">
      <c r="B765" s="473"/>
      <c r="C765" s="768"/>
      <c r="D765" s="766"/>
      <c r="E765" s="766"/>
      <c r="F765" s="766"/>
      <c r="G765" s="766"/>
      <c r="H765" s="766"/>
      <c r="I765" s="766"/>
      <c r="J765" s="767"/>
      <c r="K765" s="724"/>
      <c r="L765" s="724"/>
      <c r="M765" s="724"/>
      <c r="N765" s="724"/>
      <c r="O765" s="724" t="s">
        <v>482</v>
      </c>
      <c r="P765" s="724"/>
      <c r="Q765" s="724"/>
      <c r="R765" s="724"/>
      <c r="S765" s="724"/>
      <c r="T765" s="724"/>
      <c r="U765" s="724"/>
      <c r="V765" s="724"/>
      <c r="W765" s="724"/>
      <c r="X765" s="724"/>
      <c r="Y765" s="737" t="str">
        <f>IF(COUNTIF(Y764:AJ764,"Ⅳ")&gt;0,"Ⅳ",IF(COUNTIF(Y764:AJ764,"Ⅲ")&gt;0,"Ⅲ",IF(COUNTIF(Y764:AJ764,"Ⅱ")&gt;0,"Ⅱ","Ⅰ")))</f>
        <v>Ⅰ</v>
      </c>
      <c r="Z765" s="741"/>
      <c r="AA765" s="741"/>
      <c r="AB765" s="741"/>
      <c r="AC765" s="741"/>
      <c r="AD765" s="741"/>
      <c r="AE765" s="741"/>
      <c r="AF765" s="741"/>
      <c r="AG765" s="741"/>
      <c r="AH765" s="741"/>
      <c r="AI765" s="741"/>
      <c r="AJ765" s="738"/>
      <c r="AK765" s="760"/>
      <c r="AL765" s="761"/>
      <c r="AM765" s="761"/>
      <c r="AN765" s="761"/>
      <c r="AO765" s="762"/>
      <c r="AP765" s="2"/>
    </row>
    <row r="766" spans="2:46" ht="14.25" customHeight="1" x14ac:dyDescent="0.15">
      <c r="B766" s="473"/>
      <c r="C766" s="768"/>
      <c r="D766" s="766"/>
      <c r="E766" s="766"/>
      <c r="F766" s="766"/>
      <c r="G766" s="766"/>
      <c r="H766" s="766"/>
      <c r="I766" s="766"/>
      <c r="J766" s="767"/>
      <c r="K766" s="724" t="s">
        <v>170</v>
      </c>
      <c r="L766" s="725"/>
      <c r="M766" s="725"/>
      <c r="N766" s="725"/>
      <c r="O766" s="725"/>
      <c r="P766" s="725"/>
      <c r="Q766" s="725"/>
      <c r="R766" s="725"/>
      <c r="S766" s="725"/>
      <c r="T766" s="725"/>
      <c r="U766" s="725"/>
      <c r="V766" s="725"/>
      <c r="W766" s="725"/>
      <c r="X766" s="725"/>
      <c r="Y766" s="725"/>
      <c r="Z766" s="725"/>
      <c r="AA766" s="725"/>
      <c r="AB766" s="725"/>
      <c r="AC766" s="725"/>
      <c r="AD766" s="725"/>
      <c r="AE766" s="725"/>
      <c r="AF766" s="725"/>
      <c r="AG766" s="725"/>
      <c r="AH766" s="725"/>
      <c r="AI766" s="725"/>
      <c r="AJ766" s="725"/>
      <c r="AK766" s="725"/>
      <c r="AL766" s="725"/>
      <c r="AM766" s="725"/>
      <c r="AN766" s="725"/>
      <c r="AO766" s="725"/>
      <c r="AP766" s="2"/>
    </row>
    <row r="767" spans="2:46" ht="14.25" customHeight="1" x14ac:dyDescent="0.15">
      <c r="B767" s="473"/>
      <c r="C767" s="768"/>
      <c r="D767" s="766"/>
      <c r="E767" s="766"/>
      <c r="F767" s="766"/>
      <c r="G767" s="766"/>
      <c r="H767" s="766"/>
      <c r="I767" s="766"/>
      <c r="J767" s="767"/>
      <c r="K767" s="724"/>
      <c r="L767" s="725"/>
      <c r="M767" s="725"/>
      <c r="N767" s="725"/>
      <c r="O767" s="725"/>
      <c r="P767" s="725"/>
      <c r="Q767" s="725"/>
      <c r="R767" s="725"/>
      <c r="S767" s="725"/>
      <c r="T767" s="725"/>
      <c r="U767" s="725"/>
      <c r="V767" s="725"/>
      <c r="W767" s="725"/>
      <c r="X767" s="725"/>
      <c r="Y767" s="725"/>
      <c r="Z767" s="725"/>
      <c r="AA767" s="725"/>
      <c r="AB767" s="725"/>
      <c r="AC767" s="725"/>
      <c r="AD767" s="725"/>
      <c r="AE767" s="725"/>
      <c r="AF767" s="725"/>
      <c r="AG767" s="725"/>
      <c r="AH767" s="725"/>
      <c r="AI767" s="725"/>
      <c r="AJ767" s="725"/>
      <c r="AK767" s="725"/>
      <c r="AL767" s="725"/>
      <c r="AM767" s="725"/>
      <c r="AN767" s="725"/>
      <c r="AO767" s="725"/>
      <c r="AP767" s="2"/>
    </row>
    <row r="768" spans="2:46" ht="12" customHeight="1" x14ac:dyDescent="0.15">
      <c r="B768" s="473"/>
      <c r="C768" s="768"/>
      <c r="D768" s="766"/>
      <c r="E768" s="766"/>
      <c r="F768" s="766"/>
      <c r="G768" s="766"/>
      <c r="H768" s="766"/>
      <c r="I768" s="766"/>
      <c r="J768" s="767"/>
      <c r="K768" s="726" t="s">
        <v>483</v>
      </c>
      <c r="L768" s="726"/>
      <c r="M768" s="726"/>
      <c r="N768" s="726"/>
      <c r="O768" s="726"/>
      <c r="P768" s="726"/>
      <c r="Q768" s="726"/>
      <c r="R768" s="726"/>
      <c r="S768" s="726"/>
      <c r="T768" s="726"/>
      <c r="U768" s="726"/>
      <c r="V768" s="726"/>
      <c r="W768" s="726"/>
      <c r="X768" s="726"/>
      <c r="Y768" s="726"/>
      <c r="Z768" s="726"/>
      <c r="AA768" s="726"/>
      <c r="AB768" s="726"/>
      <c r="AC768" s="726"/>
      <c r="AD768" s="726"/>
      <c r="AE768" s="726"/>
      <c r="AF768" s="726"/>
      <c r="AG768" s="726"/>
      <c r="AH768" s="726"/>
      <c r="AI768" s="726"/>
      <c r="AJ768" s="726"/>
      <c r="AK768" s="726"/>
      <c r="AL768" s="726"/>
      <c r="AM768" s="726"/>
      <c r="AN768" s="726"/>
      <c r="AO768" s="726"/>
      <c r="AP768" s="2"/>
    </row>
    <row r="769" spans="2:86" ht="12" customHeight="1" x14ac:dyDescent="0.15">
      <c r="B769" s="473"/>
      <c r="C769" s="768"/>
      <c r="D769" s="766"/>
      <c r="E769" s="766"/>
      <c r="F769" s="766"/>
      <c r="G769" s="766"/>
      <c r="H769" s="766"/>
      <c r="I769" s="766"/>
      <c r="J769" s="767"/>
      <c r="K769" s="727" t="s">
        <v>533</v>
      </c>
      <c r="L769" s="727"/>
      <c r="M769" s="727"/>
      <c r="N769" s="727"/>
      <c r="O769" s="727"/>
      <c r="P769" s="727"/>
      <c r="Q769" s="727"/>
      <c r="R769" s="727"/>
      <c r="S769" s="727"/>
      <c r="T769" s="727"/>
      <c r="U769" s="727"/>
      <c r="V769" s="727"/>
      <c r="W769" s="727"/>
      <c r="X769" s="727"/>
      <c r="Y769" s="727"/>
      <c r="Z769" s="727"/>
      <c r="AA769" s="727"/>
      <c r="AB769" s="727"/>
      <c r="AC769" s="727"/>
      <c r="AD769" s="727"/>
      <c r="AE769" s="727"/>
      <c r="AF769" s="727"/>
      <c r="AG769" s="727"/>
      <c r="AH769" s="727"/>
      <c r="AI769" s="727"/>
      <c r="AJ769" s="727"/>
      <c r="AK769" s="727"/>
      <c r="AL769" s="727"/>
      <c r="AM769" s="727"/>
      <c r="AN769" s="727"/>
      <c r="AO769" s="727"/>
      <c r="AP769" s="2"/>
    </row>
    <row r="770" spans="2:86" ht="12" customHeight="1" x14ac:dyDescent="0.15">
      <c r="B770" s="473"/>
      <c r="C770" s="768"/>
      <c r="D770" s="766"/>
      <c r="E770" s="766"/>
      <c r="F770" s="766"/>
      <c r="G770" s="766"/>
      <c r="H770" s="766"/>
      <c r="I770" s="766"/>
      <c r="J770" s="767"/>
      <c r="K770" s="157" t="s">
        <v>484</v>
      </c>
      <c r="L770" s="158"/>
      <c r="M770" s="158"/>
      <c r="N770" s="158"/>
      <c r="O770" s="158"/>
      <c r="P770" s="158"/>
      <c r="Q770" s="158"/>
      <c r="R770" s="158"/>
      <c r="S770" s="158"/>
      <c r="T770" s="158"/>
      <c r="U770" s="158"/>
      <c r="V770" s="158"/>
      <c r="W770" s="158"/>
      <c r="X770" s="158"/>
      <c r="Y770" s="158"/>
      <c r="Z770" s="158"/>
      <c r="AA770" s="158"/>
      <c r="AB770" s="158"/>
      <c r="AC770" s="158"/>
      <c r="AD770" s="158"/>
      <c r="AE770" s="158"/>
      <c r="AF770" s="158"/>
      <c r="AG770" s="158"/>
      <c r="AH770" s="158"/>
      <c r="AI770" s="158"/>
      <c r="AJ770" s="158"/>
      <c r="AK770" s="158"/>
      <c r="AL770" s="158"/>
      <c r="AM770" s="158"/>
      <c r="AN770" s="158"/>
      <c r="AO770" s="159"/>
      <c r="AP770" s="2"/>
    </row>
    <row r="771" spans="2:86" ht="12" customHeight="1" x14ac:dyDescent="0.15">
      <c r="B771" s="473"/>
      <c r="C771" s="768"/>
      <c r="D771" s="766"/>
      <c r="E771" s="766"/>
      <c r="F771" s="766"/>
      <c r="G771" s="766"/>
      <c r="H771" s="766"/>
      <c r="I771" s="766"/>
      <c r="J771" s="767"/>
      <c r="K771" s="157" t="s">
        <v>485</v>
      </c>
      <c r="L771" s="158"/>
      <c r="M771" s="158"/>
      <c r="N771" s="158"/>
      <c r="O771" s="158"/>
      <c r="P771" s="158"/>
      <c r="Q771" s="158"/>
      <c r="R771" s="158"/>
      <c r="S771" s="158"/>
      <c r="T771" s="158"/>
      <c r="U771" s="158"/>
      <c r="V771" s="158"/>
      <c r="W771" s="158"/>
      <c r="X771" s="158"/>
      <c r="Y771" s="158"/>
      <c r="Z771" s="158"/>
      <c r="AA771" s="158"/>
      <c r="AB771" s="158"/>
      <c r="AC771" s="158"/>
      <c r="AD771" s="158"/>
      <c r="AE771" s="158"/>
      <c r="AF771" s="158"/>
      <c r="AG771" s="158"/>
      <c r="AH771" s="158"/>
      <c r="AI771" s="158"/>
      <c r="AJ771" s="158"/>
      <c r="AK771" s="158"/>
      <c r="AL771" s="158"/>
      <c r="AM771" s="158"/>
      <c r="AN771" s="158"/>
      <c r="AO771" s="159"/>
      <c r="AP771" s="2"/>
    </row>
    <row r="772" spans="2:86" ht="12" customHeight="1" x14ac:dyDescent="0.15">
      <c r="B772" s="473"/>
      <c r="C772" s="768"/>
      <c r="D772" s="766"/>
      <c r="E772" s="766"/>
      <c r="F772" s="766"/>
      <c r="G772" s="766"/>
      <c r="H772" s="766"/>
      <c r="I772" s="766"/>
      <c r="J772" s="767"/>
      <c r="K772" s="728" t="s">
        <v>486</v>
      </c>
      <c r="L772" s="729"/>
      <c r="M772" s="729"/>
      <c r="N772" s="729"/>
      <c r="O772" s="729"/>
      <c r="P772" s="729"/>
      <c r="Q772" s="729"/>
      <c r="R772" s="729"/>
      <c r="S772" s="729"/>
      <c r="T772" s="729"/>
      <c r="U772" s="729"/>
      <c r="V772" s="729"/>
      <c r="W772" s="729"/>
      <c r="X772" s="729"/>
      <c r="Y772" s="729"/>
      <c r="Z772" s="729"/>
      <c r="AA772" s="729"/>
      <c r="AB772" s="729"/>
      <c r="AC772" s="729"/>
      <c r="AD772" s="729"/>
      <c r="AE772" s="729"/>
      <c r="AF772" s="729"/>
      <c r="AG772" s="729"/>
      <c r="AH772" s="729"/>
      <c r="AI772" s="729"/>
      <c r="AJ772" s="729"/>
      <c r="AK772" s="729"/>
      <c r="AL772" s="729"/>
      <c r="AM772" s="729"/>
      <c r="AN772" s="729"/>
      <c r="AO772" s="730"/>
      <c r="AP772" s="2"/>
    </row>
    <row r="773" spans="2:86" ht="12" customHeight="1" x14ac:dyDescent="0.15">
      <c r="B773" s="436"/>
      <c r="C773" s="769"/>
      <c r="D773" s="770"/>
      <c r="E773" s="770"/>
      <c r="F773" s="770"/>
      <c r="G773" s="770"/>
      <c r="H773" s="770"/>
      <c r="I773" s="770"/>
      <c r="J773" s="771"/>
      <c r="K773" s="731"/>
      <c r="L773" s="732"/>
      <c r="M773" s="732"/>
      <c r="N773" s="732"/>
      <c r="O773" s="732"/>
      <c r="P773" s="732"/>
      <c r="Q773" s="732"/>
      <c r="R773" s="732"/>
      <c r="S773" s="732"/>
      <c r="T773" s="732"/>
      <c r="U773" s="732"/>
      <c r="V773" s="732"/>
      <c r="W773" s="732"/>
      <c r="X773" s="732"/>
      <c r="Y773" s="732"/>
      <c r="Z773" s="732"/>
      <c r="AA773" s="732"/>
      <c r="AB773" s="732"/>
      <c r="AC773" s="732"/>
      <c r="AD773" s="732"/>
      <c r="AE773" s="732"/>
      <c r="AF773" s="732"/>
      <c r="AG773" s="732"/>
      <c r="AH773" s="732"/>
      <c r="AI773" s="732"/>
      <c r="AJ773" s="732"/>
      <c r="AK773" s="732"/>
      <c r="AL773" s="732"/>
      <c r="AM773" s="732"/>
      <c r="AN773" s="732"/>
      <c r="AO773" s="733"/>
      <c r="AP773" s="2"/>
    </row>
    <row r="774" spans="2:86" s="6" customFormat="1" ht="12" customHeight="1" x14ac:dyDescent="0.15">
      <c r="B774" s="2" t="s">
        <v>537</v>
      </c>
      <c r="AQ774" s="134"/>
      <c r="AR774" s="134"/>
      <c r="AS774" s="134"/>
      <c r="AT774" s="134"/>
      <c r="AU774" s="134"/>
      <c r="AV774" s="134"/>
      <c r="AW774" s="134"/>
      <c r="AX774" s="134"/>
      <c r="AY774" s="134"/>
      <c r="AZ774" s="134"/>
      <c r="BA774" s="134"/>
      <c r="BB774" s="134"/>
      <c r="BC774" s="134"/>
      <c r="BD774" s="134"/>
      <c r="BE774" s="134"/>
      <c r="BF774" s="134"/>
      <c r="BG774" s="134"/>
      <c r="BH774" s="134"/>
      <c r="BI774" s="134"/>
      <c r="BJ774" s="134"/>
      <c r="BK774" s="134"/>
      <c r="BL774" s="134"/>
      <c r="BM774" s="134"/>
      <c r="BN774" s="134"/>
      <c r="BO774" s="134"/>
      <c r="BP774" s="134"/>
      <c r="BQ774" s="134"/>
      <c r="BR774" s="134"/>
      <c r="BS774" s="134"/>
      <c r="BT774" s="134"/>
      <c r="BU774" s="134"/>
      <c r="BV774" s="134"/>
      <c r="BW774" s="134"/>
      <c r="BX774" s="134"/>
      <c r="BY774" s="134"/>
      <c r="BZ774" s="134"/>
      <c r="CA774" s="134"/>
      <c r="CB774" s="134"/>
      <c r="CC774" s="134"/>
      <c r="CD774" s="134"/>
      <c r="CE774" s="134"/>
      <c r="CF774" s="134"/>
      <c r="CG774" s="134"/>
      <c r="CH774" s="134"/>
    </row>
    <row r="775" spans="2:86" ht="12" customHeight="1" x14ac:dyDescent="0.15">
      <c r="B775" s="2" t="s">
        <v>534</v>
      </c>
    </row>
    <row r="776" spans="2:86" ht="12" customHeight="1" x14ac:dyDescent="0.15">
      <c r="B776" s="2" t="s">
        <v>535</v>
      </c>
    </row>
    <row r="777" spans="2:86" ht="12" customHeight="1" x14ac:dyDescent="0.15">
      <c r="B777" s="2" t="s">
        <v>487</v>
      </c>
    </row>
    <row r="778" spans="2:86" ht="12" customHeight="1" x14ac:dyDescent="0.15">
      <c r="B778" s="2" t="s">
        <v>536</v>
      </c>
    </row>
    <row r="779" spans="2:86" ht="12" customHeight="1" x14ac:dyDescent="0.15">
      <c r="B779" s="2" t="s">
        <v>488</v>
      </c>
    </row>
    <row r="780" spans="2:86" ht="12.75" thickBot="1" x14ac:dyDescent="0.2">
      <c r="B780" s="2" t="s">
        <v>549</v>
      </c>
    </row>
    <row r="781" spans="2:86" x14ac:dyDescent="0.15">
      <c r="AU781" s="808" t="s">
        <v>561</v>
      </c>
      <c r="AV781" s="809" t="s">
        <v>301</v>
      </c>
      <c r="AW781" s="811" t="s">
        <v>302</v>
      </c>
      <c r="AX781" s="795" t="s">
        <v>308</v>
      </c>
      <c r="AY781" s="796"/>
      <c r="AZ781" s="796"/>
      <c r="BA781" s="796"/>
      <c r="BB781" s="796"/>
      <c r="BC781" s="796"/>
      <c r="BD781" s="796"/>
      <c r="BE781" s="796"/>
      <c r="BF781" s="796"/>
      <c r="BG781" s="796"/>
      <c r="BH781" s="796"/>
      <c r="BI781" s="796"/>
      <c r="BJ781" s="796"/>
      <c r="BK781" s="796"/>
      <c r="BL781" s="796"/>
      <c r="BM781" s="796"/>
      <c r="BN781" s="796"/>
      <c r="BO781" s="796"/>
      <c r="BP781" s="796"/>
      <c r="BQ781" s="796"/>
      <c r="BR781" s="797"/>
      <c r="BS781" s="466" t="s">
        <v>303</v>
      </c>
      <c r="BT781" s="798"/>
      <c r="BU781" s="798"/>
      <c r="BV781" s="798"/>
      <c r="BW781" s="799" t="s">
        <v>309</v>
      </c>
      <c r="BX781" s="800"/>
      <c r="BY781" s="800"/>
      <c r="BZ781" s="800"/>
      <c r="CA781" s="800"/>
      <c r="CB781" s="800"/>
      <c r="CC781" s="800"/>
      <c r="CD781" s="800"/>
      <c r="CE781" s="800"/>
      <c r="CF781" s="800"/>
      <c r="CG781" s="800"/>
      <c r="CH781" s="801"/>
    </row>
    <row r="782" spans="2:86" ht="8.25" customHeight="1" x14ac:dyDescent="0.15">
      <c r="AU782" s="808"/>
      <c r="AV782" s="810"/>
      <c r="AW782" s="812"/>
      <c r="AX782" s="802" t="s">
        <v>310</v>
      </c>
      <c r="AY782" s="280"/>
      <c r="AZ782" s="280"/>
      <c r="BA782" s="280"/>
      <c r="BB782" s="280"/>
      <c r="BC782" s="280"/>
      <c r="BD782" s="280"/>
      <c r="BE782" s="280"/>
      <c r="BF782" s="280"/>
      <c r="BG782" s="280"/>
      <c r="BH782" s="280"/>
      <c r="BI782" s="280"/>
      <c r="BJ782" s="280" t="s">
        <v>311</v>
      </c>
      <c r="BK782" s="280"/>
      <c r="BL782" s="280"/>
      <c r="BM782" s="280"/>
      <c r="BN782" s="280"/>
      <c r="BO782" s="280"/>
      <c r="BP782" s="280"/>
      <c r="BQ782" s="280"/>
      <c r="BR782" s="803"/>
      <c r="BS782" s="798"/>
      <c r="BT782" s="798"/>
      <c r="BU782" s="798"/>
      <c r="BV782" s="798"/>
      <c r="BW782" s="804" t="s">
        <v>305</v>
      </c>
      <c r="BX782" s="455"/>
      <c r="BY782" s="455"/>
      <c r="BZ782" s="455"/>
      <c r="CA782" s="280" t="s">
        <v>312</v>
      </c>
      <c r="CB782" s="280"/>
      <c r="CC782" s="280"/>
      <c r="CD782" s="280"/>
      <c r="CE782" s="280"/>
      <c r="CF782" s="280"/>
      <c r="CG782" s="280"/>
      <c r="CH782" s="803"/>
    </row>
    <row r="783" spans="2:86" ht="24.95" customHeight="1" x14ac:dyDescent="0.15">
      <c r="B783" s="567" t="s">
        <v>456</v>
      </c>
      <c r="C783" s="805"/>
      <c r="D783" s="805"/>
      <c r="E783" s="806"/>
      <c r="F783" s="806"/>
      <c r="G783" s="806"/>
      <c r="H783" s="806"/>
      <c r="I783" s="806"/>
      <c r="J783" s="806"/>
      <c r="K783" s="805"/>
      <c r="L783" s="805"/>
      <c r="M783" s="805"/>
      <c r="N783" s="805"/>
      <c r="O783" s="805"/>
      <c r="P783" s="805"/>
      <c r="Q783" s="805"/>
      <c r="R783" s="805"/>
      <c r="S783" s="805"/>
      <c r="T783" s="805"/>
      <c r="U783" s="805"/>
      <c r="V783" s="805"/>
      <c r="W783" s="805"/>
      <c r="X783" s="805"/>
      <c r="Y783" s="805"/>
      <c r="Z783" s="805"/>
      <c r="AA783" s="805"/>
      <c r="AB783" s="805"/>
      <c r="AC783" s="805"/>
      <c r="AD783" s="805"/>
      <c r="AE783" s="805"/>
      <c r="AF783" s="805"/>
      <c r="AG783" s="805"/>
      <c r="AH783" s="805"/>
      <c r="AI783" s="805"/>
      <c r="AJ783" s="805"/>
      <c r="AK783" s="805"/>
      <c r="AL783" s="805"/>
      <c r="AM783" s="805"/>
      <c r="AN783" s="805"/>
      <c r="AO783" s="805"/>
      <c r="AU783" s="808"/>
      <c r="AV783" s="810"/>
      <c r="AW783" s="812"/>
      <c r="AX783" s="802" t="s">
        <v>26</v>
      </c>
      <c r="AY783" s="280"/>
      <c r="AZ783" s="280"/>
      <c r="BA783" s="280"/>
      <c r="BB783" s="280" t="s">
        <v>22</v>
      </c>
      <c r="BC783" s="280"/>
      <c r="BD783" s="280"/>
      <c r="BE783" s="280"/>
      <c r="BF783" s="280" t="s">
        <v>24</v>
      </c>
      <c r="BG783" s="280"/>
      <c r="BH783" s="280"/>
      <c r="BI783" s="280"/>
      <c r="BJ783" s="455" t="s">
        <v>26</v>
      </c>
      <c r="BK783" s="455"/>
      <c r="BL783" s="455"/>
      <c r="BM783" s="455" t="s">
        <v>22</v>
      </c>
      <c r="BN783" s="455"/>
      <c r="BO783" s="455"/>
      <c r="BP783" s="455" t="s">
        <v>24</v>
      </c>
      <c r="BQ783" s="455"/>
      <c r="BR783" s="807"/>
      <c r="BS783" s="466" t="s">
        <v>26</v>
      </c>
      <c r="BT783" s="466" t="s">
        <v>22</v>
      </c>
      <c r="BU783" s="466" t="s">
        <v>24</v>
      </c>
      <c r="BV783" s="466" t="s">
        <v>306</v>
      </c>
      <c r="BW783" s="802" t="s">
        <v>313</v>
      </c>
      <c r="BX783" s="280"/>
      <c r="BY783" s="280"/>
      <c r="BZ783" s="280"/>
      <c r="CA783" s="280" t="s">
        <v>22</v>
      </c>
      <c r="CB783" s="280"/>
      <c r="CC783" s="280"/>
      <c r="CD783" s="280"/>
      <c r="CE783" s="280" t="s">
        <v>24</v>
      </c>
      <c r="CF783" s="280"/>
      <c r="CG783" s="280"/>
      <c r="CH783" s="803"/>
    </row>
    <row r="784" spans="2:86" ht="18" customHeight="1" x14ac:dyDescent="0.15">
      <c r="B784" s="423" t="s">
        <v>27</v>
      </c>
      <c r="C784" s="423"/>
      <c r="D784" s="719"/>
      <c r="E784" s="277" t="s">
        <v>616</v>
      </c>
      <c r="F784" s="278"/>
      <c r="G784" s="278"/>
      <c r="H784" s="278"/>
      <c r="I784" s="278"/>
      <c r="J784" s="279"/>
      <c r="K784" s="298" t="s">
        <v>28</v>
      </c>
      <c r="L784" s="455"/>
      <c r="M784" s="455"/>
      <c r="N784" s="456" t="s">
        <v>620</v>
      </c>
      <c r="O784" s="456"/>
      <c r="P784" s="456"/>
      <c r="Q784" s="456"/>
      <c r="R784" s="456"/>
      <c r="S784" s="456"/>
      <c r="T784" s="280" t="s">
        <v>260</v>
      </c>
      <c r="U784" s="280"/>
      <c r="V784" s="280"/>
      <c r="W784" s="280"/>
      <c r="X784" s="280"/>
      <c r="Y784" s="271" t="s">
        <v>624</v>
      </c>
      <c r="Z784" s="271"/>
      <c r="AA784" s="271"/>
      <c r="AB784" s="271"/>
      <c r="AC784" s="271"/>
      <c r="AD784" s="271"/>
      <c r="AE784" s="271"/>
      <c r="AF784" s="271"/>
      <c r="AG784" s="253" t="s">
        <v>222</v>
      </c>
      <c r="AH784" s="254"/>
      <c r="AI784" s="254"/>
      <c r="AJ784" s="255"/>
      <c r="AK784" s="711">
        <v>44650</v>
      </c>
      <c r="AL784" s="813"/>
      <c r="AM784" s="813"/>
      <c r="AN784" s="813"/>
      <c r="AO784" s="814"/>
      <c r="AQ784" s="153"/>
      <c r="AU784" s="808"/>
      <c r="AV784" s="810"/>
      <c r="AW784" s="812"/>
      <c r="AX784" s="128" t="s">
        <v>314</v>
      </c>
      <c r="AY784" s="129" t="s">
        <v>315</v>
      </c>
      <c r="AZ784" s="129" t="s">
        <v>316</v>
      </c>
      <c r="BA784" s="130" t="s">
        <v>317</v>
      </c>
      <c r="BB784" s="131" t="s">
        <v>314</v>
      </c>
      <c r="BC784" s="129" t="s">
        <v>315</v>
      </c>
      <c r="BD784" s="129" t="s">
        <v>316</v>
      </c>
      <c r="BE784" s="130" t="s">
        <v>317</v>
      </c>
      <c r="BF784" s="131" t="s">
        <v>314</v>
      </c>
      <c r="BG784" s="129" t="s">
        <v>315</v>
      </c>
      <c r="BH784" s="129" t="s">
        <v>316</v>
      </c>
      <c r="BI784" s="130" t="s">
        <v>317</v>
      </c>
      <c r="BJ784" s="131" t="s">
        <v>314</v>
      </c>
      <c r="BK784" s="129" t="s">
        <v>315</v>
      </c>
      <c r="BL784" s="130" t="s">
        <v>318</v>
      </c>
      <c r="BM784" s="131" t="s">
        <v>314</v>
      </c>
      <c r="BN784" s="129" t="s">
        <v>315</v>
      </c>
      <c r="BO784" s="130" t="s">
        <v>318</v>
      </c>
      <c r="BP784" s="131" t="s">
        <v>314</v>
      </c>
      <c r="BQ784" s="129" t="s">
        <v>315</v>
      </c>
      <c r="BR784" s="132" t="s">
        <v>318</v>
      </c>
      <c r="BS784" s="798"/>
      <c r="BT784" s="798"/>
      <c r="BU784" s="798"/>
      <c r="BV784" s="798"/>
      <c r="BW784" s="128" t="s">
        <v>314</v>
      </c>
      <c r="BX784" s="129" t="s">
        <v>315</v>
      </c>
      <c r="BY784" s="129" t="s">
        <v>316</v>
      </c>
      <c r="BZ784" s="130" t="s">
        <v>317</v>
      </c>
      <c r="CA784" s="131" t="s">
        <v>314</v>
      </c>
      <c r="CB784" s="129" t="s">
        <v>315</v>
      </c>
      <c r="CC784" s="129" t="s">
        <v>316</v>
      </c>
      <c r="CD784" s="130" t="s">
        <v>317</v>
      </c>
      <c r="CE784" s="131" t="s">
        <v>314</v>
      </c>
      <c r="CF784" s="129" t="s">
        <v>315</v>
      </c>
      <c r="CG784" s="129" t="s">
        <v>316</v>
      </c>
      <c r="CH784" s="132" t="s">
        <v>317</v>
      </c>
    </row>
    <row r="785" spans="2:86" ht="18" customHeight="1" x14ac:dyDescent="0.15">
      <c r="B785" s="431" t="s">
        <v>0</v>
      </c>
      <c r="C785" s="431"/>
      <c r="D785" s="717"/>
      <c r="E785" s="281" t="s">
        <v>618</v>
      </c>
      <c r="F785" s="282"/>
      <c r="G785" s="282"/>
      <c r="H785" s="282"/>
      <c r="I785" s="282"/>
      <c r="J785" s="284"/>
      <c r="K785" s="573" t="s">
        <v>1</v>
      </c>
      <c r="L785" s="466"/>
      <c r="M785" s="466"/>
      <c r="N785" s="456" t="s">
        <v>622</v>
      </c>
      <c r="O785" s="456"/>
      <c r="P785" s="456"/>
      <c r="Q785" s="456"/>
      <c r="R785" s="456"/>
      <c r="S785" s="456"/>
      <c r="T785" s="280" t="s">
        <v>261</v>
      </c>
      <c r="U785" s="280"/>
      <c r="V785" s="280"/>
      <c r="W785" s="280"/>
      <c r="X785" s="280"/>
      <c r="Y785" s="271" t="s">
        <v>629</v>
      </c>
      <c r="Z785" s="271"/>
      <c r="AA785" s="271"/>
      <c r="AB785" s="271"/>
      <c r="AC785" s="271"/>
      <c r="AD785" s="271"/>
      <c r="AE785" s="271"/>
      <c r="AF785" s="271"/>
      <c r="AG785" s="698"/>
      <c r="AH785" s="710"/>
      <c r="AI785" s="710"/>
      <c r="AJ785" s="699"/>
      <c r="AK785" s="815"/>
      <c r="AL785" s="816"/>
      <c r="AM785" s="816"/>
      <c r="AN785" s="816"/>
      <c r="AO785" s="817"/>
      <c r="AQ785" s="153" t="s">
        <v>560</v>
      </c>
      <c r="AU785" s="808"/>
      <c r="AV785" s="192">
        <f>N787</f>
        <v>15</v>
      </c>
      <c r="AW785" s="181">
        <f>R787</f>
        <v>10.5</v>
      </c>
      <c r="AX785" s="135">
        <f>+Y812</f>
        <v>0</v>
      </c>
      <c r="AY785" s="135">
        <f>+Z812</f>
        <v>0</v>
      </c>
      <c r="AZ785" s="135">
        <f>+AA812</f>
        <v>0</v>
      </c>
      <c r="BA785" s="135">
        <f t="shared" ref="BA785" si="317">+AB812</f>
        <v>0</v>
      </c>
      <c r="BB785" s="135">
        <f>+AC812</f>
        <v>0</v>
      </c>
      <c r="BC785" s="135">
        <f t="shared" ref="BC785" si="318">+AD812</f>
        <v>0</v>
      </c>
      <c r="BD785" s="135">
        <f t="shared" ref="BD785" si="319">+AE812</f>
        <v>0</v>
      </c>
      <c r="BE785" s="135">
        <f t="shared" ref="BE785" si="320">+AF812</f>
        <v>0</v>
      </c>
      <c r="BF785" s="135">
        <f t="shared" ref="BF785" si="321">+AG812</f>
        <v>0</v>
      </c>
      <c r="BG785" s="135">
        <f t="shared" ref="BG785" si="322">+AH812</f>
        <v>0</v>
      </c>
      <c r="BH785" s="135">
        <f t="shared" ref="BH785" si="323">+AI812</f>
        <v>0</v>
      </c>
      <c r="BI785" s="135">
        <f t="shared" ref="BI785" si="324">+AJ812</f>
        <v>0</v>
      </c>
      <c r="BJ785" s="135">
        <f>+Y815</f>
        <v>0</v>
      </c>
      <c r="BK785" s="135">
        <f t="shared" ref="BK785" si="325">+Z815</f>
        <v>0</v>
      </c>
      <c r="BL785" s="135">
        <f>+AA815</f>
        <v>0</v>
      </c>
      <c r="BM785" s="135">
        <f>+AC815</f>
        <v>0</v>
      </c>
      <c r="BN785" s="135">
        <f t="shared" ref="BN785" si="326">+AD815</f>
        <v>0</v>
      </c>
      <c r="BO785" s="135">
        <f t="shared" ref="BO785" si="327">+AE815</f>
        <v>0</v>
      </c>
      <c r="BP785" s="135">
        <f>+AG815</f>
        <v>0</v>
      </c>
      <c r="BQ785" s="135">
        <f>+AH815</f>
        <v>0</v>
      </c>
      <c r="BR785" s="135">
        <f>+AI815</f>
        <v>0</v>
      </c>
      <c r="BS785" s="153" t="str">
        <f>+Y816</f>
        <v>Ⅰ</v>
      </c>
      <c r="BT785" s="153" t="str">
        <f>+AC816</f>
        <v>Ⅰ</v>
      </c>
      <c r="BU785" s="153" t="str">
        <f>+AG816</f>
        <v>Ⅰ</v>
      </c>
      <c r="BV785" s="153" t="str">
        <f>+Y817</f>
        <v>Ⅰ</v>
      </c>
      <c r="BW785" s="136" t="str">
        <f>IF(Y812&gt;0,R787,"")</f>
        <v/>
      </c>
      <c r="BX785" s="137" t="str">
        <f>IF(Z812&gt;0,"",IF(AA812&gt;0,R787,""))</f>
        <v/>
      </c>
      <c r="BY785" s="137" t="str">
        <f>IF(Y812+Z812&gt;0,"",IF(AA812&gt;0,R787,""))</f>
        <v/>
      </c>
      <c r="BZ785" s="137" t="str">
        <f>IF(Y812+Z812+AA812&gt;0,"",IF(AB812&gt;0,R787,""))</f>
        <v/>
      </c>
      <c r="CA785" s="138">
        <f t="shared" ref="CA785" si="328">+AC811</f>
        <v>0</v>
      </c>
      <c r="CB785" s="138">
        <f t="shared" ref="CB785" si="329">+AD811</f>
        <v>0</v>
      </c>
      <c r="CC785" s="138">
        <f t="shared" ref="CC785" si="330">+AE811</f>
        <v>0</v>
      </c>
      <c r="CD785" s="138">
        <f t="shared" ref="CD785" si="331">+AF811</f>
        <v>0</v>
      </c>
      <c r="CE785" s="138">
        <f t="shared" ref="CE785" si="332">+AG811</f>
        <v>0</v>
      </c>
      <c r="CF785" s="138">
        <f t="shared" ref="CF785" si="333">+AH811</f>
        <v>0</v>
      </c>
      <c r="CG785" s="138">
        <f t="shared" ref="CG785" si="334">+AI811</f>
        <v>0</v>
      </c>
      <c r="CH785" s="138">
        <f t="shared" ref="CH785" si="335">+AJ811</f>
        <v>0</v>
      </c>
    </row>
    <row r="786" spans="2:86" ht="12" customHeight="1" x14ac:dyDescent="0.15">
      <c r="B786" s="763" t="s">
        <v>221</v>
      </c>
      <c r="C786" s="764"/>
      <c r="D786" s="765"/>
      <c r="E786" s="766"/>
      <c r="F786" s="766"/>
      <c r="G786" s="766"/>
      <c r="H786" s="766"/>
      <c r="I786" s="766"/>
      <c r="J786" s="767"/>
      <c r="K786" s="772" t="s">
        <v>458</v>
      </c>
      <c r="L786" s="773"/>
      <c r="M786" s="773"/>
      <c r="N786" s="773"/>
      <c r="O786" s="773"/>
      <c r="P786" s="773"/>
      <c r="Q786" s="773"/>
      <c r="R786" s="773"/>
      <c r="S786" s="773"/>
      <c r="T786" s="773"/>
      <c r="U786" s="773"/>
      <c r="V786" s="773"/>
      <c r="W786" s="773"/>
      <c r="X786" s="773"/>
      <c r="Y786" s="773"/>
      <c r="Z786" s="773"/>
      <c r="AA786" s="773"/>
      <c r="AB786" s="773"/>
      <c r="AC786" s="773"/>
      <c r="AD786" s="773"/>
      <c r="AE786" s="773"/>
      <c r="AF786" s="773"/>
      <c r="AG786" s="773"/>
      <c r="AH786" s="773"/>
      <c r="AI786" s="773"/>
      <c r="AJ786" s="773"/>
      <c r="AK786" s="773"/>
      <c r="AL786" s="773"/>
      <c r="AM786" s="773"/>
      <c r="AN786" s="773"/>
      <c r="AO786" s="774"/>
      <c r="AP786" s="2"/>
    </row>
    <row r="787" spans="2:86" ht="12" customHeight="1" x14ac:dyDescent="0.15">
      <c r="B787" s="473"/>
      <c r="C787" s="768"/>
      <c r="D787" s="766"/>
      <c r="E787" s="766"/>
      <c r="F787" s="766"/>
      <c r="G787" s="766"/>
      <c r="H787" s="766"/>
      <c r="I787" s="766"/>
      <c r="J787" s="767"/>
      <c r="K787" s="751" t="s">
        <v>220</v>
      </c>
      <c r="L787" s="752"/>
      <c r="M787" s="753"/>
      <c r="N787" s="775">
        <v>15</v>
      </c>
      <c r="O787" s="776"/>
      <c r="P787" s="751" t="s">
        <v>459</v>
      </c>
      <c r="Q787" s="753"/>
      <c r="R787" s="777">
        <v>10.5</v>
      </c>
      <c r="S787" s="778"/>
      <c r="T787" s="779"/>
      <c r="U787" s="780" t="s">
        <v>460</v>
      </c>
      <c r="V787" s="781"/>
      <c r="W787" s="780" t="s">
        <v>461</v>
      </c>
      <c r="X787" s="781"/>
      <c r="Y787" s="753" t="s">
        <v>219</v>
      </c>
      <c r="Z787" s="724"/>
      <c r="AA787" s="724"/>
      <c r="AB787" s="724"/>
      <c r="AC787" s="780" t="s">
        <v>462</v>
      </c>
      <c r="AD787" s="786"/>
      <c r="AE787" s="786"/>
      <c r="AF787" s="786"/>
      <c r="AG787" s="786"/>
      <c r="AH787" s="786"/>
      <c r="AI787" s="786"/>
      <c r="AJ787" s="781"/>
      <c r="AK787" s="780" t="s">
        <v>463</v>
      </c>
      <c r="AL787" s="786"/>
      <c r="AM787" s="786"/>
      <c r="AN787" s="788"/>
      <c r="AO787" s="789"/>
      <c r="AP787" s="2"/>
      <c r="AW787" s="169"/>
    </row>
    <row r="788" spans="2:86" ht="12" customHeight="1" x14ac:dyDescent="0.15">
      <c r="B788" s="473"/>
      <c r="C788" s="768"/>
      <c r="D788" s="766"/>
      <c r="E788" s="766"/>
      <c r="F788" s="766"/>
      <c r="G788" s="766"/>
      <c r="H788" s="766"/>
      <c r="I788" s="766"/>
      <c r="J788" s="767"/>
      <c r="K788" s="724" t="s">
        <v>464</v>
      </c>
      <c r="L788" s="724" t="s">
        <v>200</v>
      </c>
      <c r="M788" s="724"/>
      <c r="N788" s="724" t="s">
        <v>199</v>
      </c>
      <c r="O788" s="724"/>
      <c r="P788" s="724" t="s">
        <v>465</v>
      </c>
      <c r="Q788" s="724"/>
      <c r="R788" s="724" t="s">
        <v>6</v>
      </c>
      <c r="S788" s="724"/>
      <c r="T788" s="724"/>
      <c r="U788" s="782"/>
      <c r="V788" s="783"/>
      <c r="W788" s="782"/>
      <c r="X788" s="783"/>
      <c r="Y788" s="753"/>
      <c r="Z788" s="724"/>
      <c r="AA788" s="724"/>
      <c r="AB788" s="724"/>
      <c r="AC788" s="784"/>
      <c r="AD788" s="787"/>
      <c r="AE788" s="787"/>
      <c r="AF788" s="787"/>
      <c r="AG788" s="787"/>
      <c r="AH788" s="787"/>
      <c r="AI788" s="787"/>
      <c r="AJ788" s="785"/>
      <c r="AK788" s="782"/>
      <c r="AL788" s="790"/>
      <c r="AM788" s="790"/>
      <c r="AN788" s="791"/>
      <c r="AO788" s="792"/>
      <c r="AP788" s="2"/>
    </row>
    <row r="789" spans="2:86" ht="12" customHeight="1" x14ac:dyDescent="0.15">
      <c r="B789" s="473"/>
      <c r="C789" s="768"/>
      <c r="D789" s="766"/>
      <c r="E789" s="766"/>
      <c r="F789" s="766"/>
      <c r="G789" s="766"/>
      <c r="H789" s="766"/>
      <c r="I789" s="766"/>
      <c r="J789" s="767"/>
      <c r="K789" s="724"/>
      <c r="L789" s="724"/>
      <c r="M789" s="724"/>
      <c r="N789" s="724"/>
      <c r="O789" s="724"/>
      <c r="P789" s="724"/>
      <c r="Q789" s="724"/>
      <c r="R789" s="724"/>
      <c r="S789" s="724"/>
      <c r="T789" s="724"/>
      <c r="U789" s="782"/>
      <c r="V789" s="783"/>
      <c r="W789" s="782"/>
      <c r="X789" s="783"/>
      <c r="Y789" s="753" t="s">
        <v>466</v>
      </c>
      <c r="Z789" s="724"/>
      <c r="AA789" s="724"/>
      <c r="AB789" s="724"/>
      <c r="AC789" s="724" t="s">
        <v>467</v>
      </c>
      <c r="AD789" s="724"/>
      <c r="AE789" s="724"/>
      <c r="AF789" s="724"/>
      <c r="AG789" s="724" t="s">
        <v>468</v>
      </c>
      <c r="AH789" s="724"/>
      <c r="AI789" s="724"/>
      <c r="AJ789" s="724"/>
      <c r="AK789" s="782"/>
      <c r="AL789" s="790"/>
      <c r="AM789" s="790"/>
      <c r="AN789" s="791"/>
      <c r="AO789" s="792"/>
      <c r="AP789" s="2"/>
    </row>
    <row r="790" spans="2:86" ht="12" customHeight="1" x14ac:dyDescent="0.15">
      <c r="B790" s="473"/>
      <c r="C790" s="768"/>
      <c r="D790" s="766"/>
      <c r="E790" s="766"/>
      <c r="F790" s="766"/>
      <c r="G790" s="766"/>
      <c r="H790" s="766"/>
      <c r="I790" s="766"/>
      <c r="J790" s="767"/>
      <c r="K790" s="724"/>
      <c r="L790" s="724"/>
      <c r="M790" s="724"/>
      <c r="N790" s="724"/>
      <c r="O790" s="724"/>
      <c r="P790" s="724"/>
      <c r="Q790" s="724"/>
      <c r="R790" s="724"/>
      <c r="S790" s="724"/>
      <c r="T790" s="724"/>
      <c r="U790" s="784"/>
      <c r="V790" s="785"/>
      <c r="W790" s="784"/>
      <c r="X790" s="785"/>
      <c r="Y790" s="156" t="s">
        <v>32</v>
      </c>
      <c r="Z790" s="154" t="s">
        <v>33</v>
      </c>
      <c r="AA790" s="154" t="s">
        <v>471</v>
      </c>
      <c r="AB790" s="154" t="s">
        <v>472</v>
      </c>
      <c r="AC790" s="154" t="s">
        <v>32</v>
      </c>
      <c r="AD790" s="154" t="s">
        <v>33</v>
      </c>
      <c r="AE790" s="154" t="s">
        <v>471</v>
      </c>
      <c r="AF790" s="154" t="s">
        <v>472</v>
      </c>
      <c r="AG790" s="154" t="s">
        <v>32</v>
      </c>
      <c r="AH790" s="154" t="s">
        <v>33</v>
      </c>
      <c r="AI790" s="154" t="s">
        <v>471</v>
      </c>
      <c r="AJ790" s="154" t="s">
        <v>472</v>
      </c>
      <c r="AK790" s="784"/>
      <c r="AL790" s="787"/>
      <c r="AM790" s="787"/>
      <c r="AN790" s="793"/>
      <c r="AO790" s="794"/>
      <c r="AP790" s="2"/>
    </row>
    <row r="791" spans="2:86" ht="12" customHeight="1" x14ac:dyDescent="0.15">
      <c r="B791" s="473"/>
      <c r="C791" s="768"/>
      <c r="D791" s="766"/>
      <c r="E791" s="766"/>
      <c r="F791" s="766"/>
      <c r="G791" s="766"/>
      <c r="H791" s="766"/>
      <c r="I791" s="766"/>
      <c r="J791" s="767"/>
      <c r="K791" s="234"/>
      <c r="L791" s="743"/>
      <c r="M791" s="744"/>
      <c r="N791" s="743"/>
      <c r="O791" s="744"/>
      <c r="P791" s="743"/>
      <c r="Q791" s="744"/>
      <c r="R791" s="745"/>
      <c r="S791" s="745"/>
      <c r="T791" s="745"/>
      <c r="U791" s="743"/>
      <c r="V791" s="744"/>
      <c r="W791" s="743"/>
      <c r="X791" s="746"/>
      <c r="Y791" s="235"/>
      <c r="Z791" s="235"/>
      <c r="AA791" s="235"/>
      <c r="AB791" s="235"/>
      <c r="AC791" s="236"/>
      <c r="AD791" s="236"/>
      <c r="AE791" s="236"/>
      <c r="AF791" s="236"/>
      <c r="AG791" s="236"/>
      <c r="AH791" s="236"/>
      <c r="AI791" s="236"/>
      <c r="AJ791" s="236"/>
      <c r="AK791" s="747"/>
      <c r="AL791" s="748"/>
      <c r="AM791" s="748"/>
      <c r="AN791" s="749"/>
      <c r="AO791" s="750"/>
      <c r="AP791" s="2"/>
      <c r="AQ791" s="170">
        <f>IF(P791="外力",1,IF(P791="材質劣化",2,IF(P791="漏水",3,4)))</f>
        <v>4</v>
      </c>
    </row>
    <row r="792" spans="2:86" ht="12" customHeight="1" x14ac:dyDescent="0.15">
      <c r="B792" s="473"/>
      <c r="C792" s="768"/>
      <c r="D792" s="766"/>
      <c r="E792" s="766"/>
      <c r="F792" s="766"/>
      <c r="G792" s="766"/>
      <c r="H792" s="766"/>
      <c r="I792" s="766"/>
      <c r="J792" s="767"/>
      <c r="K792" s="234"/>
      <c r="L792" s="743"/>
      <c r="M792" s="744"/>
      <c r="N792" s="743"/>
      <c r="O792" s="744"/>
      <c r="P792" s="743"/>
      <c r="Q792" s="744"/>
      <c r="R792" s="745"/>
      <c r="S792" s="745"/>
      <c r="T792" s="745"/>
      <c r="U792" s="743"/>
      <c r="V792" s="744"/>
      <c r="W792" s="743"/>
      <c r="X792" s="746"/>
      <c r="Y792" s="235"/>
      <c r="Z792" s="235"/>
      <c r="AA792" s="235"/>
      <c r="AB792" s="235"/>
      <c r="AC792" s="236"/>
      <c r="AD792" s="236"/>
      <c r="AE792" s="236"/>
      <c r="AF792" s="236"/>
      <c r="AG792" s="236"/>
      <c r="AH792" s="236"/>
      <c r="AI792" s="236"/>
      <c r="AJ792" s="236"/>
      <c r="AK792" s="747"/>
      <c r="AL792" s="748"/>
      <c r="AM792" s="748"/>
      <c r="AN792" s="749"/>
      <c r="AO792" s="750"/>
      <c r="AP792" s="2"/>
      <c r="AQ792" s="170">
        <f t="shared" ref="AQ792:AQ810" si="336">IF(P792="外力",1,IF(P792="材質劣化",2,IF(P792="漏水",3,4)))</f>
        <v>4</v>
      </c>
    </row>
    <row r="793" spans="2:86" ht="12" customHeight="1" x14ac:dyDescent="0.15">
      <c r="B793" s="473"/>
      <c r="C793" s="768"/>
      <c r="D793" s="766"/>
      <c r="E793" s="766"/>
      <c r="F793" s="766"/>
      <c r="G793" s="766"/>
      <c r="H793" s="766"/>
      <c r="I793" s="766"/>
      <c r="J793" s="767"/>
      <c r="K793" s="234"/>
      <c r="L793" s="743"/>
      <c r="M793" s="744"/>
      <c r="N793" s="743"/>
      <c r="O793" s="744"/>
      <c r="P793" s="743"/>
      <c r="Q793" s="744"/>
      <c r="R793" s="745"/>
      <c r="S793" s="745"/>
      <c r="T793" s="745"/>
      <c r="U793" s="743"/>
      <c r="V793" s="744"/>
      <c r="W793" s="743"/>
      <c r="X793" s="746"/>
      <c r="Y793" s="235"/>
      <c r="Z793" s="235"/>
      <c r="AA793" s="235"/>
      <c r="AB793" s="235"/>
      <c r="AC793" s="236"/>
      <c r="AD793" s="236"/>
      <c r="AE793" s="236"/>
      <c r="AF793" s="236"/>
      <c r="AG793" s="236"/>
      <c r="AH793" s="236"/>
      <c r="AI793" s="236"/>
      <c r="AJ793" s="236"/>
      <c r="AK793" s="747"/>
      <c r="AL793" s="748"/>
      <c r="AM793" s="748"/>
      <c r="AN793" s="749"/>
      <c r="AO793" s="750"/>
      <c r="AP793" s="2"/>
      <c r="AQ793" s="170">
        <f t="shared" si="336"/>
        <v>4</v>
      </c>
    </row>
    <row r="794" spans="2:86" ht="12" customHeight="1" x14ac:dyDescent="0.15">
      <c r="B794" s="473"/>
      <c r="C794" s="768"/>
      <c r="D794" s="766"/>
      <c r="E794" s="766"/>
      <c r="F794" s="766"/>
      <c r="G794" s="766"/>
      <c r="H794" s="766"/>
      <c r="I794" s="766"/>
      <c r="J794" s="767"/>
      <c r="K794" s="234"/>
      <c r="L794" s="743"/>
      <c r="M794" s="744"/>
      <c r="N794" s="743"/>
      <c r="O794" s="744"/>
      <c r="P794" s="743"/>
      <c r="Q794" s="744"/>
      <c r="R794" s="745"/>
      <c r="S794" s="745"/>
      <c r="T794" s="745"/>
      <c r="U794" s="743"/>
      <c r="V794" s="744"/>
      <c r="W794" s="743"/>
      <c r="X794" s="746"/>
      <c r="Y794" s="235"/>
      <c r="Z794" s="235"/>
      <c r="AA794" s="235"/>
      <c r="AB794" s="235"/>
      <c r="AC794" s="236"/>
      <c r="AD794" s="236"/>
      <c r="AE794" s="236"/>
      <c r="AF794" s="236"/>
      <c r="AG794" s="236"/>
      <c r="AH794" s="236"/>
      <c r="AI794" s="236"/>
      <c r="AJ794" s="236"/>
      <c r="AK794" s="747"/>
      <c r="AL794" s="748"/>
      <c r="AM794" s="748"/>
      <c r="AN794" s="749"/>
      <c r="AO794" s="750"/>
      <c r="AP794" s="2"/>
      <c r="AQ794" s="170">
        <f t="shared" si="336"/>
        <v>4</v>
      </c>
    </row>
    <row r="795" spans="2:86" ht="12" customHeight="1" x14ac:dyDescent="0.15">
      <c r="B795" s="473"/>
      <c r="C795" s="768"/>
      <c r="D795" s="766"/>
      <c r="E795" s="766"/>
      <c r="F795" s="766"/>
      <c r="G795" s="766"/>
      <c r="H795" s="766"/>
      <c r="I795" s="766"/>
      <c r="J795" s="767"/>
      <c r="K795" s="234"/>
      <c r="L795" s="743"/>
      <c r="M795" s="744"/>
      <c r="N795" s="743"/>
      <c r="O795" s="744"/>
      <c r="P795" s="743"/>
      <c r="Q795" s="744"/>
      <c r="R795" s="745"/>
      <c r="S795" s="745"/>
      <c r="T795" s="745"/>
      <c r="U795" s="743"/>
      <c r="V795" s="744"/>
      <c r="W795" s="743"/>
      <c r="X795" s="746"/>
      <c r="Y795" s="235"/>
      <c r="Z795" s="235"/>
      <c r="AA795" s="235"/>
      <c r="AB795" s="235"/>
      <c r="AC795" s="236"/>
      <c r="AD795" s="236"/>
      <c r="AE795" s="236"/>
      <c r="AF795" s="236"/>
      <c r="AG795" s="236"/>
      <c r="AH795" s="236"/>
      <c r="AI795" s="236"/>
      <c r="AJ795" s="236"/>
      <c r="AK795" s="747"/>
      <c r="AL795" s="748"/>
      <c r="AM795" s="748"/>
      <c r="AN795" s="749"/>
      <c r="AO795" s="750"/>
      <c r="AP795" s="2"/>
      <c r="AQ795" s="170">
        <f t="shared" si="336"/>
        <v>4</v>
      </c>
    </row>
    <row r="796" spans="2:86" ht="12" customHeight="1" x14ac:dyDescent="0.15">
      <c r="B796" s="473"/>
      <c r="C796" s="768"/>
      <c r="D796" s="766"/>
      <c r="E796" s="766"/>
      <c r="F796" s="766"/>
      <c r="G796" s="766"/>
      <c r="H796" s="766"/>
      <c r="I796" s="766"/>
      <c r="J796" s="767"/>
      <c r="K796" s="234"/>
      <c r="L796" s="743"/>
      <c r="M796" s="744"/>
      <c r="N796" s="743"/>
      <c r="O796" s="744"/>
      <c r="P796" s="743"/>
      <c r="Q796" s="744"/>
      <c r="R796" s="745"/>
      <c r="S796" s="745"/>
      <c r="T796" s="745"/>
      <c r="U796" s="743"/>
      <c r="V796" s="744"/>
      <c r="W796" s="743"/>
      <c r="X796" s="746"/>
      <c r="Y796" s="235"/>
      <c r="Z796" s="235"/>
      <c r="AA796" s="235"/>
      <c r="AB796" s="235"/>
      <c r="AC796" s="236"/>
      <c r="AD796" s="236"/>
      <c r="AE796" s="236"/>
      <c r="AF796" s="236"/>
      <c r="AG796" s="236"/>
      <c r="AH796" s="236"/>
      <c r="AI796" s="236"/>
      <c r="AJ796" s="236"/>
      <c r="AK796" s="747"/>
      <c r="AL796" s="748"/>
      <c r="AM796" s="748"/>
      <c r="AN796" s="749"/>
      <c r="AO796" s="750"/>
      <c r="AP796" s="2"/>
      <c r="AQ796" s="170">
        <f t="shared" si="336"/>
        <v>4</v>
      </c>
    </row>
    <row r="797" spans="2:86" ht="12" customHeight="1" x14ac:dyDescent="0.15">
      <c r="B797" s="473"/>
      <c r="C797" s="768"/>
      <c r="D797" s="766"/>
      <c r="E797" s="766"/>
      <c r="F797" s="766"/>
      <c r="G797" s="766"/>
      <c r="H797" s="766"/>
      <c r="I797" s="766"/>
      <c r="J797" s="767"/>
      <c r="K797" s="234"/>
      <c r="L797" s="743"/>
      <c r="M797" s="744"/>
      <c r="N797" s="743"/>
      <c r="O797" s="744"/>
      <c r="P797" s="743"/>
      <c r="Q797" s="744"/>
      <c r="R797" s="745"/>
      <c r="S797" s="745"/>
      <c r="T797" s="745"/>
      <c r="U797" s="743"/>
      <c r="V797" s="744"/>
      <c r="W797" s="743"/>
      <c r="X797" s="746"/>
      <c r="Y797" s="235"/>
      <c r="Z797" s="235"/>
      <c r="AA797" s="235"/>
      <c r="AB797" s="235"/>
      <c r="AC797" s="236"/>
      <c r="AD797" s="236"/>
      <c r="AE797" s="236"/>
      <c r="AF797" s="236"/>
      <c r="AG797" s="236"/>
      <c r="AH797" s="236"/>
      <c r="AI797" s="236"/>
      <c r="AJ797" s="236"/>
      <c r="AK797" s="747"/>
      <c r="AL797" s="748"/>
      <c r="AM797" s="748"/>
      <c r="AN797" s="749"/>
      <c r="AO797" s="750"/>
      <c r="AP797" s="2"/>
      <c r="AQ797" s="170">
        <f t="shared" si="336"/>
        <v>4</v>
      </c>
    </row>
    <row r="798" spans="2:86" ht="12" customHeight="1" x14ac:dyDescent="0.15">
      <c r="B798" s="473"/>
      <c r="C798" s="768"/>
      <c r="D798" s="766"/>
      <c r="E798" s="766"/>
      <c r="F798" s="766"/>
      <c r="G798" s="766"/>
      <c r="H798" s="766"/>
      <c r="I798" s="766"/>
      <c r="J798" s="767"/>
      <c r="K798" s="234"/>
      <c r="L798" s="743"/>
      <c r="M798" s="744"/>
      <c r="N798" s="743"/>
      <c r="O798" s="744"/>
      <c r="P798" s="743"/>
      <c r="Q798" s="744"/>
      <c r="R798" s="745"/>
      <c r="S798" s="745"/>
      <c r="T798" s="745"/>
      <c r="U798" s="743"/>
      <c r="V798" s="744"/>
      <c r="W798" s="743"/>
      <c r="X798" s="746"/>
      <c r="Y798" s="235"/>
      <c r="Z798" s="235"/>
      <c r="AA798" s="235"/>
      <c r="AB798" s="235"/>
      <c r="AC798" s="236"/>
      <c r="AD798" s="236"/>
      <c r="AE798" s="236"/>
      <c r="AF798" s="236"/>
      <c r="AG798" s="236"/>
      <c r="AH798" s="236"/>
      <c r="AI798" s="236"/>
      <c r="AJ798" s="236"/>
      <c r="AK798" s="747"/>
      <c r="AL798" s="748"/>
      <c r="AM798" s="748"/>
      <c r="AN798" s="749"/>
      <c r="AO798" s="750"/>
      <c r="AP798" s="2"/>
      <c r="AQ798" s="170">
        <f t="shared" si="336"/>
        <v>4</v>
      </c>
    </row>
    <row r="799" spans="2:86" ht="12" customHeight="1" x14ac:dyDescent="0.15">
      <c r="B799" s="473"/>
      <c r="C799" s="768"/>
      <c r="D799" s="766"/>
      <c r="E799" s="766"/>
      <c r="F799" s="766"/>
      <c r="G799" s="766"/>
      <c r="H799" s="766"/>
      <c r="I799" s="766"/>
      <c r="J799" s="767"/>
      <c r="K799" s="234"/>
      <c r="L799" s="743"/>
      <c r="M799" s="744"/>
      <c r="N799" s="743"/>
      <c r="O799" s="744"/>
      <c r="P799" s="743"/>
      <c r="Q799" s="744"/>
      <c r="R799" s="745"/>
      <c r="S799" s="745"/>
      <c r="T799" s="745"/>
      <c r="U799" s="743"/>
      <c r="V799" s="744"/>
      <c r="W799" s="743"/>
      <c r="X799" s="746"/>
      <c r="Y799" s="235"/>
      <c r="Z799" s="235"/>
      <c r="AA799" s="235"/>
      <c r="AB799" s="235"/>
      <c r="AC799" s="236"/>
      <c r="AD799" s="236"/>
      <c r="AE799" s="236"/>
      <c r="AF799" s="236"/>
      <c r="AG799" s="236"/>
      <c r="AH799" s="236"/>
      <c r="AI799" s="236"/>
      <c r="AJ799" s="236"/>
      <c r="AK799" s="747"/>
      <c r="AL799" s="748"/>
      <c r="AM799" s="748"/>
      <c r="AN799" s="749"/>
      <c r="AO799" s="750"/>
      <c r="AP799" s="2"/>
      <c r="AQ799" s="170">
        <f t="shared" si="336"/>
        <v>4</v>
      </c>
    </row>
    <row r="800" spans="2:86" ht="12" customHeight="1" x14ac:dyDescent="0.15">
      <c r="B800" s="473"/>
      <c r="C800" s="768"/>
      <c r="D800" s="766"/>
      <c r="E800" s="766"/>
      <c r="F800" s="766"/>
      <c r="G800" s="766"/>
      <c r="H800" s="766"/>
      <c r="I800" s="766"/>
      <c r="J800" s="767"/>
      <c r="K800" s="234"/>
      <c r="L800" s="743"/>
      <c r="M800" s="744"/>
      <c r="N800" s="743"/>
      <c r="O800" s="744"/>
      <c r="P800" s="743"/>
      <c r="Q800" s="744"/>
      <c r="R800" s="745"/>
      <c r="S800" s="745"/>
      <c r="T800" s="745"/>
      <c r="U800" s="743"/>
      <c r="V800" s="744"/>
      <c r="W800" s="743"/>
      <c r="X800" s="746"/>
      <c r="Y800" s="235"/>
      <c r="Z800" s="235"/>
      <c r="AA800" s="235"/>
      <c r="AB800" s="235"/>
      <c r="AC800" s="236"/>
      <c r="AD800" s="236"/>
      <c r="AE800" s="236"/>
      <c r="AF800" s="236"/>
      <c r="AG800" s="236"/>
      <c r="AH800" s="236"/>
      <c r="AI800" s="236"/>
      <c r="AJ800" s="236"/>
      <c r="AK800" s="747"/>
      <c r="AL800" s="748"/>
      <c r="AM800" s="748"/>
      <c r="AN800" s="749"/>
      <c r="AO800" s="750"/>
      <c r="AP800" s="2"/>
      <c r="AQ800" s="170">
        <f t="shared" si="336"/>
        <v>4</v>
      </c>
    </row>
    <row r="801" spans="2:46" ht="12" customHeight="1" x14ac:dyDescent="0.15">
      <c r="B801" s="473"/>
      <c r="C801" s="768"/>
      <c r="D801" s="766"/>
      <c r="E801" s="766"/>
      <c r="F801" s="766"/>
      <c r="G801" s="766"/>
      <c r="H801" s="766"/>
      <c r="I801" s="766"/>
      <c r="J801" s="767"/>
      <c r="K801" s="234"/>
      <c r="L801" s="743"/>
      <c r="M801" s="744"/>
      <c r="N801" s="743"/>
      <c r="O801" s="744"/>
      <c r="P801" s="743"/>
      <c r="Q801" s="744"/>
      <c r="R801" s="745"/>
      <c r="S801" s="745"/>
      <c r="T801" s="745"/>
      <c r="U801" s="743"/>
      <c r="V801" s="744"/>
      <c r="W801" s="743"/>
      <c r="X801" s="746"/>
      <c r="Y801" s="235"/>
      <c r="Z801" s="235"/>
      <c r="AA801" s="235"/>
      <c r="AB801" s="235"/>
      <c r="AC801" s="236"/>
      <c r="AD801" s="236"/>
      <c r="AE801" s="236"/>
      <c r="AF801" s="236"/>
      <c r="AG801" s="236"/>
      <c r="AH801" s="236"/>
      <c r="AI801" s="236"/>
      <c r="AJ801" s="236"/>
      <c r="AK801" s="747"/>
      <c r="AL801" s="748"/>
      <c r="AM801" s="748"/>
      <c r="AN801" s="749"/>
      <c r="AO801" s="750"/>
      <c r="AP801" s="2"/>
      <c r="AQ801" s="170">
        <f t="shared" si="336"/>
        <v>4</v>
      </c>
    </row>
    <row r="802" spans="2:46" ht="12" customHeight="1" x14ac:dyDescent="0.15">
      <c r="B802" s="473"/>
      <c r="C802" s="768"/>
      <c r="D802" s="766"/>
      <c r="E802" s="766"/>
      <c r="F802" s="766"/>
      <c r="G802" s="766"/>
      <c r="H802" s="766"/>
      <c r="I802" s="766"/>
      <c r="J802" s="767"/>
      <c r="K802" s="234"/>
      <c r="L802" s="743"/>
      <c r="M802" s="744"/>
      <c r="N802" s="743"/>
      <c r="O802" s="744"/>
      <c r="P802" s="743"/>
      <c r="Q802" s="744"/>
      <c r="R802" s="745"/>
      <c r="S802" s="745"/>
      <c r="T802" s="745"/>
      <c r="U802" s="743"/>
      <c r="V802" s="744"/>
      <c r="W802" s="743"/>
      <c r="X802" s="746"/>
      <c r="Y802" s="235"/>
      <c r="Z802" s="235"/>
      <c r="AA802" s="235"/>
      <c r="AB802" s="235"/>
      <c r="AC802" s="236"/>
      <c r="AD802" s="236"/>
      <c r="AE802" s="236"/>
      <c r="AF802" s="236"/>
      <c r="AG802" s="236"/>
      <c r="AH802" s="236"/>
      <c r="AI802" s="236"/>
      <c r="AJ802" s="236"/>
      <c r="AK802" s="747"/>
      <c r="AL802" s="748"/>
      <c r="AM802" s="748"/>
      <c r="AN802" s="749"/>
      <c r="AO802" s="750"/>
      <c r="AP802" s="2"/>
      <c r="AQ802" s="170">
        <f t="shared" si="336"/>
        <v>4</v>
      </c>
    </row>
    <row r="803" spans="2:46" ht="12" customHeight="1" x14ac:dyDescent="0.15">
      <c r="B803" s="473"/>
      <c r="C803" s="768"/>
      <c r="D803" s="766"/>
      <c r="E803" s="766"/>
      <c r="F803" s="766"/>
      <c r="G803" s="766"/>
      <c r="H803" s="766"/>
      <c r="I803" s="766"/>
      <c r="J803" s="767"/>
      <c r="K803" s="234"/>
      <c r="L803" s="743"/>
      <c r="M803" s="744"/>
      <c r="N803" s="743"/>
      <c r="O803" s="744"/>
      <c r="P803" s="743"/>
      <c r="Q803" s="744"/>
      <c r="R803" s="745"/>
      <c r="S803" s="745"/>
      <c r="T803" s="745"/>
      <c r="U803" s="743"/>
      <c r="V803" s="744"/>
      <c r="W803" s="743"/>
      <c r="X803" s="746"/>
      <c r="Y803" s="235"/>
      <c r="Z803" s="235"/>
      <c r="AA803" s="235"/>
      <c r="AB803" s="235"/>
      <c r="AC803" s="236"/>
      <c r="AD803" s="236"/>
      <c r="AE803" s="236"/>
      <c r="AF803" s="236"/>
      <c r="AG803" s="236"/>
      <c r="AH803" s="236"/>
      <c r="AI803" s="236"/>
      <c r="AJ803" s="236"/>
      <c r="AK803" s="747"/>
      <c r="AL803" s="748"/>
      <c r="AM803" s="748"/>
      <c r="AN803" s="749"/>
      <c r="AO803" s="750"/>
      <c r="AP803" s="2"/>
      <c r="AQ803" s="170">
        <f t="shared" si="336"/>
        <v>4</v>
      </c>
    </row>
    <row r="804" spans="2:46" ht="12" customHeight="1" x14ac:dyDescent="0.15">
      <c r="B804" s="473"/>
      <c r="C804" s="768"/>
      <c r="D804" s="766"/>
      <c r="E804" s="766"/>
      <c r="F804" s="766"/>
      <c r="G804" s="766"/>
      <c r="H804" s="766"/>
      <c r="I804" s="766"/>
      <c r="J804" s="767"/>
      <c r="K804" s="234"/>
      <c r="L804" s="743"/>
      <c r="M804" s="744"/>
      <c r="N804" s="743"/>
      <c r="O804" s="744"/>
      <c r="P804" s="743"/>
      <c r="Q804" s="744"/>
      <c r="R804" s="745"/>
      <c r="S804" s="745"/>
      <c r="T804" s="745"/>
      <c r="U804" s="743"/>
      <c r="V804" s="744"/>
      <c r="W804" s="743"/>
      <c r="X804" s="746"/>
      <c r="Y804" s="235"/>
      <c r="Z804" s="235"/>
      <c r="AA804" s="235"/>
      <c r="AB804" s="235"/>
      <c r="AC804" s="236"/>
      <c r="AD804" s="236"/>
      <c r="AE804" s="236"/>
      <c r="AF804" s="236"/>
      <c r="AG804" s="236"/>
      <c r="AH804" s="236"/>
      <c r="AI804" s="236"/>
      <c r="AJ804" s="236"/>
      <c r="AK804" s="747"/>
      <c r="AL804" s="748"/>
      <c r="AM804" s="748"/>
      <c r="AN804" s="749"/>
      <c r="AO804" s="750"/>
      <c r="AP804" s="2"/>
      <c r="AQ804" s="170">
        <f t="shared" si="336"/>
        <v>4</v>
      </c>
    </row>
    <row r="805" spans="2:46" ht="12" customHeight="1" x14ac:dyDescent="0.15">
      <c r="B805" s="473"/>
      <c r="C805" s="768"/>
      <c r="D805" s="766"/>
      <c r="E805" s="766"/>
      <c r="F805" s="766"/>
      <c r="G805" s="766"/>
      <c r="H805" s="766"/>
      <c r="I805" s="766"/>
      <c r="J805" s="767"/>
      <c r="K805" s="234"/>
      <c r="L805" s="743"/>
      <c r="M805" s="744"/>
      <c r="N805" s="743"/>
      <c r="O805" s="744"/>
      <c r="P805" s="743"/>
      <c r="Q805" s="744"/>
      <c r="R805" s="745"/>
      <c r="S805" s="745"/>
      <c r="T805" s="745"/>
      <c r="U805" s="743"/>
      <c r="V805" s="744"/>
      <c r="W805" s="743"/>
      <c r="X805" s="746"/>
      <c r="Y805" s="235"/>
      <c r="Z805" s="235"/>
      <c r="AA805" s="235"/>
      <c r="AB805" s="235"/>
      <c r="AC805" s="236"/>
      <c r="AD805" s="236"/>
      <c r="AE805" s="236"/>
      <c r="AF805" s="236"/>
      <c r="AG805" s="236"/>
      <c r="AH805" s="236"/>
      <c r="AI805" s="236"/>
      <c r="AJ805" s="236"/>
      <c r="AK805" s="747"/>
      <c r="AL805" s="748"/>
      <c r="AM805" s="748"/>
      <c r="AN805" s="749"/>
      <c r="AO805" s="750"/>
      <c r="AP805" s="2"/>
      <c r="AQ805" s="170">
        <f t="shared" si="336"/>
        <v>4</v>
      </c>
    </row>
    <row r="806" spans="2:46" ht="12" customHeight="1" x14ac:dyDescent="0.15">
      <c r="B806" s="473"/>
      <c r="C806" s="768"/>
      <c r="D806" s="766"/>
      <c r="E806" s="766"/>
      <c r="F806" s="766"/>
      <c r="G806" s="766"/>
      <c r="H806" s="766"/>
      <c r="I806" s="766"/>
      <c r="J806" s="767"/>
      <c r="K806" s="234"/>
      <c r="L806" s="743"/>
      <c r="M806" s="744"/>
      <c r="N806" s="743"/>
      <c r="O806" s="744"/>
      <c r="P806" s="743"/>
      <c r="Q806" s="744"/>
      <c r="R806" s="745"/>
      <c r="S806" s="745"/>
      <c r="T806" s="745"/>
      <c r="U806" s="743"/>
      <c r="V806" s="744"/>
      <c r="W806" s="743"/>
      <c r="X806" s="746"/>
      <c r="Y806" s="235"/>
      <c r="Z806" s="235"/>
      <c r="AA806" s="235"/>
      <c r="AB806" s="235"/>
      <c r="AC806" s="236"/>
      <c r="AD806" s="236"/>
      <c r="AE806" s="236"/>
      <c r="AF806" s="236"/>
      <c r="AG806" s="236"/>
      <c r="AH806" s="236"/>
      <c r="AI806" s="236"/>
      <c r="AJ806" s="236"/>
      <c r="AK806" s="747"/>
      <c r="AL806" s="748"/>
      <c r="AM806" s="748"/>
      <c r="AN806" s="749"/>
      <c r="AO806" s="750"/>
      <c r="AP806" s="2"/>
      <c r="AQ806" s="170">
        <f t="shared" si="336"/>
        <v>4</v>
      </c>
    </row>
    <row r="807" spans="2:46" ht="12" customHeight="1" x14ac:dyDescent="0.15">
      <c r="B807" s="473"/>
      <c r="C807" s="768"/>
      <c r="D807" s="766"/>
      <c r="E807" s="766"/>
      <c r="F807" s="766"/>
      <c r="G807" s="766"/>
      <c r="H807" s="766"/>
      <c r="I807" s="766"/>
      <c r="J807" s="767"/>
      <c r="K807" s="234"/>
      <c r="L807" s="743"/>
      <c r="M807" s="744"/>
      <c r="N807" s="743"/>
      <c r="O807" s="744"/>
      <c r="P807" s="743"/>
      <c r="Q807" s="744"/>
      <c r="R807" s="745"/>
      <c r="S807" s="745"/>
      <c r="T807" s="745"/>
      <c r="U807" s="743"/>
      <c r="V807" s="744"/>
      <c r="W807" s="743"/>
      <c r="X807" s="746"/>
      <c r="Y807" s="235"/>
      <c r="Z807" s="235"/>
      <c r="AA807" s="235"/>
      <c r="AB807" s="235"/>
      <c r="AC807" s="236"/>
      <c r="AD807" s="236"/>
      <c r="AE807" s="236"/>
      <c r="AF807" s="236"/>
      <c r="AG807" s="236"/>
      <c r="AH807" s="236"/>
      <c r="AI807" s="236"/>
      <c r="AJ807" s="236"/>
      <c r="AK807" s="747"/>
      <c r="AL807" s="748"/>
      <c r="AM807" s="748"/>
      <c r="AN807" s="749"/>
      <c r="AO807" s="750"/>
      <c r="AP807" s="2"/>
      <c r="AQ807" s="170">
        <f t="shared" si="336"/>
        <v>4</v>
      </c>
    </row>
    <row r="808" spans="2:46" ht="12" customHeight="1" x14ac:dyDescent="0.15">
      <c r="B808" s="473"/>
      <c r="C808" s="768"/>
      <c r="D808" s="766"/>
      <c r="E808" s="766"/>
      <c r="F808" s="766"/>
      <c r="G808" s="766"/>
      <c r="H808" s="766"/>
      <c r="I808" s="766"/>
      <c r="J808" s="767"/>
      <c r="K808" s="234"/>
      <c r="L808" s="743"/>
      <c r="M808" s="744"/>
      <c r="N808" s="743"/>
      <c r="O808" s="744"/>
      <c r="P808" s="743"/>
      <c r="Q808" s="744"/>
      <c r="R808" s="745"/>
      <c r="S808" s="745"/>
      <c r="T808" s="745"/>
      <c r="U808" s="743"/>
      <c r="V808" s="744"/>
      <c r="W808" s="743"/>
      <c r="X808" s="746"/>
      <c r="Y808" s="235"/>
      <c r="Z808" s="235"/>
      <c r="AA808" s="235"/>
      <c r="AB808" s="235"/>
      <c r="AC808" s="236"/>
      <c r="AD808" s="236"/>
      <c r="AE808" s="236"/>
      <c r="AF808" s="236"/>
      <c r="AG808" s="236"/>
      <c r="AH808" s="236"/>
      <c r="AI808" s="236"/>
      <c r="AJ808" s="236"/>
      <c r="AK808" s="747"/>
      <c r="AL808" s="748"/>
      <c r="AM808" s="748"/>
      <c r="AN808" s="749"/>
      <c r="AO808" s="750"/>
      <c r="AP808" s="2"/>
      <c r="AQ808" s="170">
        <f t="shared" si="336"/>
        <v>4</v>
      </c>
    </row>
    <row r="809" spans="2:46" ht="12" customHeight="1" x14ac:dyDescent="0.15">
      <c r="B809" s="473"/>
      <c r="C809" s="768"/>
      <c r="D809" s="766"/>
      <c r="E809" s="766"/>
      <c r="F809" s="766"/>
      <c r="G809" s="766"/>
      <c r="H809" s="766"/>
      <c r="I809" s="766"/>
      <c r="J809" s="767"/>
      <c r="K809" s="234"/>
      <c r="L809" s="743"/>
      <c r="M809" s="744"/>
      <c r="N809" s="743"/>
      <c r="O809" s="744"/>
      <c r="P809" s="743"/>
      <c r="Q809" s="744"/>
      <c r="R809" s="745"/>
      <c r="S809" s="745"/>
      <c r="T809" s="745"/>
      <c r="U809" s="743"/>
      <c r="V809" s="744"/>
      <c r="W809" s="743"/>
      <c r="X809" s="746"/>
      <c r="Y809" s="235"/>
      <c r="Z809" s="235"/>
      <c r="AA809" s="235"/>
      <c r="AB809" s="235"/>
      <c r="AC809" s="236"/>
      <c r="AD809" s="236"/>
      <c r="AE809" s="236"/>
      <c r="AF809" s="236"/>
      <c r="AG809" s="236"/>
      <c r="AH809" s="236"/>
      <c r="AI809" s="236"/>
      <c r="AJ809" s="236"/>
      <c r="AK809" s="747"/>
      <c r="AL809" s="748"/>
      <c r="AM809" s="748"/>
      <c r="AN809" s="749"/>
      <c r="AO809" s="750"/>
      <c r="AP809" s="2"/>
      <c r="AQ809" s="170">
        <f t="shared" si="336"/>
        <v>4</v>
      </c>
    </row>
    <row r="810" spans="2:46" ht="12" customHeight="1" x14ac:dyDescent="0.15">
      <c r="B810" s="473"/>
      <c r="C810" s="768"/>
      <c r="D810" s="766"/>
      <c r="E810" s="766"/>
      <c r="F810" s="766"/>
      <c r="G810" s="766"/>
      <c r="H810" s="766"/>
      <c r="I810" s="766"/>
      <c r="J810" s="767"/>
      <c r="K810" s="234"/>
      <c r="L810" s="743"/>
      <c r="M810" s="744"/>
      <c r="N810" s="743"/>
      <c r="O810" s="744"/>
      <c r="P810" s="743"/>
      <c r="Q810" s="744"/>
      <c r="R810" s="745"/>
      <c r="S810" s="745"/>
      <c r="T810" s="745"/>
      <c r="U810" s="743"/>
      <c r="V810" s="744"/>
      <c r="W810" s="743"/>
      <c r="X810" s="746"/>
      <c r="Y810" s="235"/>
      <c r="Z810" s="235"/>
      <c r="AA810" s="235"/>
      <c r="AB810" s="235"/>
      <c r="AC810" s="236"/>
      <c r="AD810" s="236"/>
      <c r="AE810" s="236"/>
      <c r="AF810" s="236"/>
      <c r="AG810" s="236"/>
      <c r="AH810" s="236"/>
      <c r="AI810" s="236"/>
      <c r="AJ810" s="236"/>
      <c r="AK810" s="747"/>
      <c r="AL810" s="748"/>
      <c r="AM810" s="748"/>
      <c r="AN810" s="749"/>
      <c r="AO810" s="750"/>
      <c r="AP810" s="2"/>
      <c r="AQ810" s="170">
        <f t="shared" si="336"/>
        <v>4</v>
      </c>
    </row>
    <row r="811" spans="2:46" ht="12" customHeight="1" x14ac:dyDescent="0.15">
      <c r="B811" s="473"/>
      <c r="C811" s="768"/>
      <c r="D811" s="766"/>
      <c r="E811" s="766"/>
      <c r="F811" s="766"/>
      <c r="G811" s="766"/>
      <c r="H811" s="766"/>
      <c r="I811" s="766"/>
      <c r="J811" s="767"/>
      <c r="K811" s="724" t="s">
        <v>218</v>
      </c>
      <c r="L811" s="724" t="s">
        <v>217</v>
      </c>
      <c r="M811" s="724"/>
      <c r="N811" s="724"/>
      <c r="O811" s="724"/>
      <c r="P811" s="724"/>
      <c r="Q811" s="724"/>
      <c r="R811" s="724"/>
      <c r="S811" s="724"/>
      <c r="T811" s="724"/>
      <c r="U811" s="724"/>
      <c r="V811" s="724"/>
      <c r="W811" s="724"/>
      <c r="X811" s="724"/>
      <c r="Y811" s="751" t="s">
        <v>473</v>
      </c>
      <c r="Z811" s="752"/>
      <c r="AA811" s="752"/>
      <c r="AB811" s="753"/>
      <c r="AC811" s="180">
        <f t="shared" ref="AC811:AJ811" si="337">SUM(AC791:AC810)</f>
        <v>0</v>
      </c>
      <c r="AD811" s="180">
        <f t="shared" si="337"/>
        <v>0</v>
      </c>
      <c r="AE811" s="180">
        <f t="shared" si="337"/>
        <v>0</v>
      </c>
      <c r="AF811" s="180">
        <f t="shared" si="337"/>
        <v>0</v>
      </c>
      <c r="AG811" s="180">
        <f t="shared" si="337"/>
        <v>0</v>
      </c>
      <c r="AH811" s="180">
        <f t="shared" si="337"/>
        <v>0</v>
      </c>
      <c r="AI811" s="180">
        <f t="shared" si="337"/>
        <v>0</v>
      </c>
      <c r="AJ811" s="180">
        <f t="shared" si="337"/>
        <v>0</v>
      </c>
      <c r="AK811" s="751" t="s">
        <v>216</v>
      </c>
      <c r="AL811" s="752"/>
      <c r="AM811" s="752"/>
      <c r="AN811" s="597"/>
      <c r="AO811" s="598"/>
      <c r="AP811" s="2"/>
    </row>
    <row r="812" spans="2:46" ht="12" customHeight="1" x14ac:dyDescent="0.15">
      <c r="B812" s="473"/>
      <c r="C812" s="768"/>
      <c r="D812" s="766"/>
      <c r="E812" s="766"/>
      <c r="F812" s="766"/>
      <c r="G812" s="766"/>
      <c r="H812" s="766"/>
      <c r="I812" s="766"/>
      <c r="J812" s="767"/>
      <c r="K812" s="724"/>
      <c r="L812" s="724" t="s">
        <v>474</v>
      </c>
      <c r="M812" s="724"/>
      <c r="N812" s="724"/>
      <c r="O812" s="724" t="s">
        <v>215</v>
      </c>
      <c r="P812" s="724"/>
      <c r="Q812" s="724"/>
      <c r="R812" s="724"/>
      <c r="S812" s="724"/>
      <c r="T812" s="724"/>
      <c r="U812" s="724"/>
      <c r="V812" s="724"/>
      <c r="W812" s="724"/>
      <c r="X812" s="724"/>
      <c r="Y812" s="179">
        <f>COUNTIF(Y791:Y810,"〇")</f>
        <v>0</v>
      </c>
      <c r="Z812" s="179">
        <f>COUNTIF(Z791:Z810,"〇")</f>
        <v>0</v>
      </c>
      <c r="AA812" s="179">
        <f>COUNTIF(AA791:AA810,"〇")</f>
        <v>0</v>
      </c>
      <c r="AB812" s="179">
        <f>COUNTIF(AB791:AB810,"〇")</f>
        <v>0</v>
      </c>
      <c r="AC812" s="179">
        <f t="shared" ref="AC812:AJ812" si="338">COUNT(AC791:AC810)</f>
        <v>0</v>
      </c>
      <c r="AD812" s="179">
        <f t="shared" si="338"/>
        <v>0</v>
      </c>
      <c r="AE812" s="179">
        <f t="shared" si="338"/>
        <v>0</v>
      </c>
      <c r="AF812" s="179">
        <f t="shared" si="338"/>
        <v>0</v>
      </c>
      <c r="AG812" s="179">
        <f t="shared" si="338"/>
        <v>0</v>
      </c>
      <c r="AH812" s="179">
        <f t="shared" si="338"/>
        <v>0</v>
      </c>
      <c r="AI812" s="179">
        <f t="shared" si="338"/>
        <v>0</v>
      </c>
      <c r="AJ812" s="179">
        <f t="shared" si="338"/>
        <v>0</v>
      </c>
      <c r="AK812" s="754"/>
      <c r="AL812" s="755"/>
      <c r="AM812" s="755"/>
      <c r="AN812" s="755"/>
      <c r="AO812" s="756"/>
      <c r="AP812" s="2"/>
    </row>
    <row r="813" spans="2:46" ht="12" customHeight="1" x14ac:dyDescent="0.15">
      <c r="B813" s="473"/>
      <c r="C813" s="768"/>
      <c r="D813" s="766"/>
      <c r="E813" s="766"/>
      <c r="F813" s="766"/>
      <c r="G813" s="766"/>
      <c r="H813" s="766"/>
      <c r="I813" s="766"/>
      <c r="J813" s="767"/>
      <c r="K813" s="724"/>
      <c r="L813" s="724"/>
      <c r="M813" s="724"/>
      <c r="N813" s="724"/>
      <c r="O813" s="724" t="s">
        <v>475</v>
      </c>
      <c r="P813" s="724"/>
      <c r="Q813" s="724"/>
      <c r="R813" s="724"/>
      <c r="S813" s="724"/>
      <c r="T813" s="724"/>
      <c r="U813" s="724"/>
      <c r="V813" s="724"/>
      <c r="W813" s="724"/>
      <c r="X813" s="724"/>
      <c r="Y813" s="737" t="str">
        <f>IF(Y812&gt;0,"Ⅳ",IF(Z812&gt;0,"Ⅲ",IF(AA812&gt;0,"Ⅱa",IF(AB812&gt;0,"Ⅱb","Ⅰ"))))</f>
        <v>Ⅰ</v>
      </c>
      <c r="Z813" s="741"/>
      <c r="AA813" s="741"/>
      <c r="AB813" s="738"/>
      <c r="AC813" s="737" t="str">
        <f>IF(AC812&gt;0,"Ⅳ",IF(AD812&gt;0,"Ⅲ",IF(AE812&gt;0,"Ⅱa",IF(AF812&gt;0,"Ⅱb","Ⅰ"))))</f>
        <v>Ⅰ</v>
      </c>
      <c r="AD813" s="741"/>
      <c r="AE813" s="741"/>
      <c r="AF813" s="738"/>
      <c r="AG813" s="737" t="str">
        <f>IF(AG812&gt;0,"Ⅳ",IF(AH812&gt;0,"Ⅲ",IF(AI812&gt;0,"Ⅱa",IF(AJ812&gt;0,"Ⅱb","Ⅰ"))))</f>
        <v>Ⅰ</v>
      </c>
      <c r="AH813" s="741"/>
      <c r="AI813" s="741"/>
      <c r="AJ813" s="738"/>
      <c r="AK813" s="757"/>
      <c r="AL813" s="758"/>
      <c r="AM813" s="758"/>
      <c r="AN813" s="758"/>
      <c r="AO813" s="759"/>
      <c r="AP813" s="2"/>
      <c r="AQ813" s="52" t="s">
        <v>314</v>
      </c>
      <c r="AR813" s="52" t="s">
        <v>315</v>
      </c>
      <c r="AS813" s="455" t="s">
        <v>318</v>
      </c>
      <c r="AT813" s="600"/>
    </row>
    <row r="814" spans="2:46" ht="12" customHeight="1" x14ac:dyDescent="0.15">
      <c r="B814" s="473"/>
      <c r="C814" s="768"/>
      <c r="D814" s="766"/>
      <c r="E814" s="766"/>
      <c r="F814" s="766"/>
      <c r="G814" s="766"/>
      <c r="H814" s="766"/>
      <c r="I814" s="766"/>
      <c r="J814" s="767"/>
      <c r="K814" s="724"/>
      <c r="L814" s="724" t="s">
        <v>476</v>
      </c>
      <c r="M814" s="724"/>
      <c r="N814" s="724"/>
      <c r="O814" s="724" t="s">
        <v>214</v>
      </c>
      <c r="P814" s="724"/>
      <c r="Q814" s="724"/>
      <c r="R814" s="724"/>
      <c r="S814" s="724"/>
      <c r="T814" s="724"/>
      <c r="U814" s="724"/>
      <c r="V814" s="724"/>
      <c r="W814" s="724"/>
      <c r="X814" s="724"/>
      <c r="Y814" s="80" t="s">
        <v>32</v>
      </c>
      <c r="Z814" s="80" t="s">
        <v>33</v>
      </c>
      <c r="AA814" s="734" t="s">
        <v>34</v>
      </c>
      <c r="AB814" s="734"/>
      <c r="AC814" s="80" t="s">
        <v>32</v>
      </c>
      <c r="AD814" s="80" t="s">
        <v>33</v>
      </c>
      <c r="AE814" s="734" t="s">
        <v>34</v>
      </c>
      <c r="AF814" s="734"/>
      <c r="AG814" s="80" t="s">
        <v>32</v>
      </c>
      <c r="AH814" s="80" t="s">
        <v>33</v>
      </c>
      <c r="AI814" s="734" t="s">
        <v>34</v>
      </c>
      <c r="AJ814" s="734"/>
      <c r="AK814" s="757"/>
      <c r="AL814" s="758"/>
      <c r="AM814" s="758"/>
      <c r="AN814" s="758"/>
      <c r="AO814" s="759"/>
      <c r="AP814" s="2"/>
      <c r="AQ814" s="735">
        <f>+Y812+Z812</f>
        <v>0</v>
      </c>
      <c r="AR814" s="736"/>
      <c r="AS814" s="735">
        <f>+AA812+AB812</f>
        <v>0</v>
      </c>
      <c r="AT814" s="736"/>
    </row>
    <row r="815" spans="2:46" ht="12" customHeight="1" x14ac:dyDescent="0.15">
      <c r="B815" s="473"/>
      <c r="C815" s="768"/>
      <c r="D815" s="766"/>
      <c r="E815" s="766"/>
      <c r="F815" s="766"/>
      <c r="G815" s="766"/>
      <c r="H815" s="766"/>
      <c r="I815" s="766"/>
      <c r="J815" s="767"/>
      <c r="K815" s="724"/>
      <c r="L815" s="724"/>
      <c r="M815" s="724"/>
      <c r="N815" s="724"/>
      <c r="O815" s="724" t="s">
        <v>480</v>
      </c>
      <c r="P815" s="724"/>
      <c r="Q815" s="724"/>
      <c r="R815" s="724"/>
      <c r="S815" s="724"/>
      <c r="T815" s="724"/>
      <c r="U815" s="724"/>
      <c r="V815" s="724"/>
      <c r="W815" s="724"/>
      <c r="X815" s="724"/>
      <c r="Y815" s="179">
        <f>Y812</f>
        <v>0</v>
      </c>
      <c r="Z815" s="179">
        <f>Z812</f>
        <v>0</v>
      </c>
      <c r="AA815" s="737">
        <f>AA812+AB812</f>
        <v>0</v>
      </c>
      <c r="AB815" s="738"/>
      <c r="AC815" s="179">
        <f>+AC812</f>
        <v>0</v>
      </c>
      <c r="AD815" s="179">
        <f>AD812</f>
        <v>0</v>
      </c>
      <c r="AE815" s="737">
        <f>AE812+AF812</f>
        <v>0</v>
      </c>
      <c r="AF815" s="738"/>
      <c r="AG815" s="179">
        <f>AG812</f>
        <v>0</v>
      </c>
      <c r="AH815" s="179">
        <f>AH812</f>
        <v>0</v>
      </c>
      <c r="AI815" s="737">
        <f>AI812+AJ812</f>
        <v>0</v>
      </c>
      <c r="AJ815" s="738"/>
      <c r="AK815" s="757"/>
      <c r="AL815" s="758"/>
      <c r="AM815" s="758"/>
      <c r="AN815" s="758"/>
      <c r="AO815" s="759"/>
      <c r="AP815" s="2"/>
      <c r="AQ815" s="135">
        <f>+Y812+AC815+AG815</f>
        <v>0</v>
      </c>
      <c r="AR815" s="135">
        <f>+Z812+AD815+AH815</f>
        <v>0</v>
      </c>
      <c r="AS815" s="739">
        <f>+AS814+AE815+AI815</f>
        <v>0</v>
      </c>
      <c r="AT815" s="740"/>
    </row>
    <row r="816" spans="2:46" ht="12" customHeight="1" x14ac:dyDescent="0.15">
      <c r="B816" s="473"/>
      <c r="C816" s="768"/>
      <c r="D816" s="766"/>
      <c r="E816" s="766"/>
      <c r="F816" s="766"/>
      <c r="G816" s="766"/>
      <c r="H816" s="766"/>
      <c r="I816" s="766"/>
      <c r="J816" s="767"/>
      <c r="K816" s="724"/>
      <c r="L816" s="724"/>
      <c r="M816" s="724"/>
      <c r="N816" s="724"/>
      <c r="O816" s="724" t="s">
        <v>481</v>
      </c>
      <c r="P816" s="724"/>
      <c r="Q816" s="724"/>
      <c r="R816" s="724"/>
      <c r="S816" s="724"/>
      <c r="T816" s="724"/>
      <c r="U816" s="724"/>
      <c r="V816" s="724"/>
      <c r="W816" s="724"/>
      <c r="X816" s="724"/>
      <c r="Y816" s="737" t="str">
        <f>IF(Y815&gt;=1,"Ⅳ",IF(Z815&gt;=1,"Ⅲ",IF(AA815&gt;=1,"Ⅱ","Ⅰ")))</f>
        <v>Ⅰ</v>
      </c>
      <c r="Z816" s="741"/>
      <c r="AA816" s="741"/>
      <c r="AB816" s="738"/>
      <c r="AC816" s="737" t="str">
        <f>IF(AC815&gt;=1,"Ⅳ",IF(AD815&gt;=1,"Ⅲ",IF(AE815&gt;=1,"Ⅱ","Ⅰ")))</f>
        <v>Ⅰ</v>
      </c>
      <c r="AD816" s="741"/>
      <c r="AE816" s="741"/>
      <c r="AF816" s="738"/>
      <c r="AG816" s="737" t="str">
        <f>IF(AG815&gt;=1,"Ⅳ",IF(AH815&gt;=1,"Ⅲ",IF(AI815&gt;=1,"Ⅱ","Ⅰ")))</f>
        <v>Ⅰ</v>
      </c>
      <c r="AH816" s="741"/>
      <c r="AI816" s="741"/>
      <c r="AJ816" s="738"/>
      <c r="AK816" s="757"/>
      <c r="AL816" s="758"/>
      <c r="AM816" s="758"/>
      <c r="AN816" s="758"/>
      <c r="AO816" s="759"/>
      <c r="AP816" s="2"/>
      <c r="AQ816" s="742" t="str">
        <f>IF(AQ815&gt;0,"Ⅳ",IF(AR815&gt;0,"Ⅲ",IF(AS815&gt;0,"Ⅱ","Ⅰ")))</f>
        <v>Ⅰ</v>
      </c>
      <c r="AR816" s="742"/>
      <c r="AS816" s="742"/>
      <c r="AT816" s="742"/>
    </row>
    <row r="817" spans="2:86" ht="12" customHeight="1" x14ac:dyDescent="0.15">
      <c r="B817" s="473"/>
      <c r="C817" s="768"/>
      <c r="D817" s="766"/>
      <c r="E817" s="766"/>
      <c r="F817" s="766"/>
      <c r="G817" s="766"/>
      <c r="H817" s="766"/>
      <c r="I817" s="766"/>
      <c r="J817" s="767"/>
      <c r="K817" s="724"/>
      <c r="L817" s="724"/>
      <c r="M817" s="724"/>
      <c r="N817" s="724"/>
      <c r="O817" s="724" t="s">
        <v>482</v>
      </c>
      <c r="P817" s="724"/>
      <c r="Q817" s="724"/>
      <c r="R817" s="724"/>
      <c r="S817" s="724"/>
      <c r="T817" s="724"/>
      <c r="U817" s="724"/>
      <c r="V817" s="724"/>
      <c r="W817" s="724"/>
      <c r="X817" s="724"/>
      <c r="Y817" s="737" t="str">
        <f>IF(COUNTIF(Y816:AJ816,"Ⅳ")&gt;0,"Ⅳ",IF(COUNTIF(Y816:AJ816,"Ⅲ")&gt;0,"Ⅲ",IF(COUNTIF(Y816:AJ816,"Ⅱ")&gt;0,"Ⅱ","Ⅰ")))</f>
        <v>Ⅰ</v>
      </c>
      <c r="Z817" s="741"/>
      <c r="AA817" s="741"/>
      <c r="AB817" s="741"/>
      <c r="AC817" s="741"/>
      <c r="AD817" s="741"/>
      <c r="AE817" s="741"/>
      <c r="AF817" s="741"/>
      <c r="AG817" s="741"/>
      <c r="AH817" s="741"/>
      <c r="AI817" s="741"/>
      <c r="AJ817" s="738"/>
      <c r="AK817" s="760"/>
      <c r="AL817" s="761"/>
      <c r="AM817" s="761"/>
      <c r="AN817" s="761"/>
      <c r="AO817" s="762"/>
      <c r="AP817" s="2"/>
    </row>
    <row r="818" spans="2:86" ht="14.25" customHeight="1" x14ac:dyDescent="0.15">
      <c r="B818" s="473"/>
      <c r="C818" s="768"/>
      <c r="D818" s="766"/>
      <c r="E818" s="766"/>
      <c r="F818" s="766"/>
      <c r="G818" s="766"/>
      <c r="H818" s="766"/>
      <c r="I818" s="766"/>
      <c r="J818" s="767"/>
      <c r="K818" s="724" t="s">
        <v>170</v>
      </c>
      <c r="L818" s="725"/>
      <c r="M818" s="725"/>
      <c r="N818" s="725"/>
      <c r="O818" s="725"/>
      <c r="P818" s="725"/>
      <c r="Q818" s="725"/>
      <c r="R818" s="725"/>
      <c r="S818" s="725"/>
      <c r="T818" s="725"/>
      <c r="U818" s="725"/>
      <c r="V818" s="725"/>
      <c r="W818" s="725"/>
      <c r="X818" s="725"/>
      <c r="Y818" s="725"/>
      <c r="Z818" s="725"/>
      <c r="AA818" s="725"/>
      <c r="AB818" s="725"/>
      <c r="AC818" s="725"/>
      <c r="AD818" s="725"/>
      <c r="AE818" s="725"/>
      <c r="AF818" s="725"/>
      <c r="AG818" s="725"/>
      <c r="AH818" s="725"/>
      <c r="AI818" s="725"/>
      <c r="AJ818" s="725"/>
      <c r="AK818" s="725"/>
      <c r="AL818" s="725"/>
      <c r="AM818" s="725"/>
      <c r="AN818" s="725"/>
      <c r="AO818" s="725"/>
      <c r="AP818" s="2"/>
    </row>
    <row r="819" spans="2:86" ht="14.25" customHeight="1" x14ac:dyDescent="0.15">
      <c r="B819" s="473"/>
      <c r="C819" s="768"/>
      <c r="D819" s="766"/>
      <c r="E819" s="766"/>
      <c r="F819" s="766"/>
      <c r="G819" s="766"/>
      <c r="H819" s="766"/>
      <c r="I819" s="766"/>
      <c r="J819" s="767"/>
      <c r="K819" s="724"/>
      <c r="L819" s="725"/>
      <c r="M819" s="725"/>
      <c r="N819" s="725"/>
      <c r="O819" s="725"/>
      <c r="P819" s="725"/>
      <c r="Q819" s="725"/>
      <c r="R819" s="725"/>
      <c r="S819" s="725"/>
      <c r="T819" s="725"/>
      <c r="U819" s="725"/>
      <c r="V819" s="725"/>
      <c r="W819" s="725"/>
      <c r="X819" s="725"/>
      <c r="Y819" s="725"/>
      <c r="Z819" s="725"/>
      <c r="AA819" s="725"/>
      <c r="AB819" s="725"/>
      <c r="AC819" s="725"/>
      <c r="AD819" s="725"/>
      <c r="AE819" s="725"/>
      <c r="AF819" s="725"/>
      <c r="AG819" s="725"/>
      <c r="AH819" s="725"/>
      <c r="AI819" s="725"/>
      <c r="AJ819" s="725"/>
      <c r="AK819" s="725"/>
      <c r="AL819" s="725"/>
      <c r="AM819" s="725"/>
      <c r="AN819" s="725"/>
      <c r="AO819" s="725"/>
      <c r="AP819" s="2"/>
    </row>
    <row r="820" spans="2:86" ht="12" customHeight="1" x14ac:dyDescent="0.15">
      <c r="B820" s="473"/>
      <c r="C820" s="768"/>
      <c r="D820" s="766"/>
      <c r="E820" s="766"/>
      <c r="F820" s="766"/>
      <c r="G820" s="766"/>
      <c r="H820" s="766"/>
      <c r="I820" s="766"/>
      <c r="J820" s="767"/>
      <c r="K820" s="726" t="s">
        <v>483</v>
      </c>
      <c r="L820" s="726"/>
      <c r="M820" s="726"/>
      <c r="N820" s="726"/>
      <c r="O820" s="726"/>
      <c r="P820" s="726"/>
      <c r="Q820" s="726"/>
      <c r="R820" s="726"/>
      <c r="S820" s="726"/>
      <c r="T820" s="726"/>
      <c r="U820" s="726"/>
      <c r="V820" s="726"/>
      <c r="W820" s="726"/>
      <c r="X820" s="726"/>
      <c r="Y820" s="726"/>
      <c r="Z820" s="726"/>
      <c r="AA820" s="726"/>
      <c r="AB820" s="726"/>
      <c r="AC820" s="726"/>
      <c r="AD820" s="726"/>
      <c r="AE820" s="726"/>
      <c r="AF820" s="726"/>
      <c r="AG820" s="726"/>
      <c r="AH820" s="726"/>
      <c r="AI820" s="726"/>
      <c r="AJ820" s="726"/>
      <c r="AK820" s="726"/>
      <c r="AL820" s="726"/>
      <c r="AM820" s="726"/>
      <c r="AN820" s="726"/>
      <c r="AO820" s="726"/>
      <c r="AP820" s="2"/>
    </row>
    <row r="821" spans="2:86" ht="12" customHeight="1" x14ac:dyDescent="0.15">
      <c r="B821" s="473"/>
      <c r="C821" s="768"/>
      <c r="D821" s="766"/>
      <c r="E821" s="766"/>
      <c r="F821" s="766"/>
      <c r="G821" s="766"/>
      <c r="H821" s="766"/>
      <c r="I821" s="766"/>
      <c r="J821" s="767"/>
      <c r="K821" s="727" t="s">
        <v>533</v>
      </c>
      <c r="L821" s="727"/>
      <c r="M821" s="727"/>
      <c r="N821" s="727"/>
      <c r="O821" s="727"/>
      <c r="P821" s="727"/>
      <c r="Q821" s="727"/>
      <c r="R821" s="727"/>
      <c r="S821" s="727"/>
      <c r="T821" s="727"/>
      <c r="U821" s="727"/>
      <c r="V821" s="727"/>
      <c r="W821" s="727"/>
      <c r="X821" s="727"/>
      <c r="Y821" s="727"/>
      <c r="Z821" s="727"/>
      <c r="AA821" s="727"/>
      <c r="AB821" s="727"/>
      <c r="AC821" s="727"/>
      <c r="AD821" s="727"/>
      <c r="AE821" s="727"/>
      <c r="AF821" s="727"/>
      <c r="AG821" s="727"/>
      <c r="AH821" s="727"/>
      <c r="AI821" s="727"/>
      <c r="AJ821" s="727"/>
      <c r="AK821" s="727"/>
      <c r="AL821" s="727"/>
      <c r="AM821" s="727"/>
      <c r="AN821" s="727"/>
      <c r="AO821" s="727"/>
      <c r="AP821" s="2"/>
    </row>
    <row r="822" spans="2:86" ht="12" customHeight="1" x14ac:dyDescent="0.15">
      <c r="B822" s="473"/>
      <c r="C822" s="768"/>
      <c r="D822" s="766"/>
      <c r="E822" s="766"/>
      <c r="F822" s="766"/>
      <c r="G822" s="766"/>
      <c r="H822" s="766"/>
      <c r="I822" s="766"/>
      <c r="J822" s="767"/>
      <c r="K822" s="157" t="s">
        <v>484</v>
      </c>
      <c r="L822" s="158"/>
      <c r="M822" s="158"/>
      <c r="N822" s="158"/>
      <c r="O822" s="158"/>
      <c r="P822" s="158"/>
      <c r="Q822" s="158"/>
      <c r="R822" s="158"/>
      <c r="S822" s="158"/>
      <c r="T822" s="158"/>
      <c r="U822" s="158"/>
      <c r="V822" s="158"/>
      <c r="W822" s="158"/>
      <c r="X822" s="158"/>
      <c r="Y822" s="158"/>
      <c r="Z822" s="158"/>
      <c r="AA822" s="158"/>
      <c r="AB822" s="158"/>
      <c r="AC822" s="158"/>
      <c r="AD822" s="158"/>
      <c r="AE822" s="158"/>
      <c r="AF822" s="158"/>
      <c r="AG822" s="158"/>
      <c r="AH822" s="158"/>
      <c r="AI822" s="158"/>
      <c r="AJ822" s="158"/>
      <c r="AK822" s="158"/>
      <c r="AL822" s="158"/>
      <c r="AM822" s="158"/>
      <c r="AN822" s="158"/>
      <c r="AO822" s="159"/>
      <c r="AP822" s="2"/>
    </row>
    <row r="823" spans="2:86" ht="12" customHeight="1" x14ac:dyDescent="0.15">
      <c r="B823" s="473"/>
      <c r="C823" s="768"/>
      <c r="D823" s="766"/>
      <c r="E823" s="766"/>
      <c r="F823" s="766"/>
      <c r="G823" s="766"/>
      <c r="H823" s="766"/>
      <c r="I823" s="766"/>
      <c r="J823" s="767"/>
      <c r="K823" s="157" t="s">
        <v>485</v>
      </c>
      <c r="L823" s="158"/>
      <c r="M823" s="158"/>
      <c r="N823" s="158"/>
      <c r="O823" s="158"/>
      <c r="P823" s="158"/>
      <c r="Q823" s="158"/>
      <c r="R823" s="158"/>
      <c r="S823" s="158"/>
      <c r="T823" s="158"/>
      <c r="U823" s="158"/>
      <c r="V823" s="158"/>
      <c r="W823" s="158"/>
      <c r="X823" s="158"/>
      <c r="Y823" s="158"/>
      <c r="Z823" s="158"/>
      <c r="AA823" s="158"/>
      <c r="AB823" s="158"/>
      <c r="AC823" s="158"/>
      <c r="AD823" s="158"/>
      <c r="AE823" s="158"/>
      <c r="AF823" s="158"/>
      <c r="AG823" s="158"/>
      <c r="AH823" s="158"/>
      <c r="AI823" s="158"/>
      <c r="AJ823" s="158"/>
      <c r="AK823" s="158"/>
      <c r="AL823" s="158"/>
      <c r="AM823" s="158"/>
      <c r="AN823" s="158"/>
      <c r="AO823" s="159"/>
      <c r="AP823" s="2"/>
    </row>
    <row r="824" spans="2:86" ht="12" customHeight="1" x14ac:dyDescent="0.15">
      <c r="B824" s="473"/>
      <c r="C824" s="768"/>
      <c r="D824" s="766"/>
      <c r="E824" s="766"/>
      <c r="F824" s="766"/>
      <c r="G824" s="766"/>
      <c r="H824" s="766"/>
      <c r="I824" s="766"/>
      <c r="J824" s="767"/>
      <c r="K824" s="728" t="s">
        <v>486</v>
      </c>
      <c r="L824" s="729"/>
      <c r="M824" s="729"/>
      <c r="N824" s="729"/>
      <c r="O824" s="729"/>
      <c r="P824" s="729"/>
      <c r="Q824" s="729"/>
      <c r="R824" s="729"/>
      <c r="S824" s="729"/>
      <c r="T824" s="729"/>
      <c r="U824" s="729"/>
      <c r="V824" s="729"/>
      <c r="W824" s="729"/>
      <c r="X824" s="729"/>
      <c r="Y824" s="729"/>
      <c r="Z824" s="729"/>
      <c r="AA824" s="729"/>
      <c r="AB824" s="729"/>
      <c r="AC824" s="729"/>
      <c r="AD824" s="729"/>
      <c r="AE824" s="729"/>
      <c r="AF824" s="729"/>
      <c r="AG824" s="729"/>
      <c r="AH824" s="729"/>
      <c r="AI824" s="729"/>
      <c r="AJ824" s="729"/>
      <c r="AK824" s="729"/>
      <c r="AL824" s="729"/>
      <c r="AM824" s="729"/>
      <c r="AN824" s="729"/>
      <c r="AO824" s="730"/>
      <c r="AP824" s="2"/>
    </row>
    <row r="825" spans="2:86" ht="12" customHeight="1" x14ac:dyDescent="0.15">
      <c r="B825" s="436"/>
      <c r="C825" s="769"/>
      <c r="D825" s="770"/>
      <c r="E825" s="770"/>
      <c r="F825" s="770"/>
      <c r="G825" s="770"/>
      <c r="H825" s="770"/>
      <c r="I825" s="770"/>
      <c r="J825" s="771"/>
      <c r="K825" s="731"/>
      <c r="L825" s="732"/>
      <c r="M825" s="732"/>
      <c r="N825" s="732"/>
      <c r="O825" s="732"/>
      <c r="P825" s="732"/>
      <c r="Q825" s="732"/>
      <c r="R825" s="732"/>
      <c r="S825" s="732"/>
      <c r="T825" s="732"/>
      <c r="U825" s="732"/>
      <c r="V825" s="732"/>
      <c r="W825" s="732"/>
      <c r="X825" s="732"/>
      <c r="Y825" s="732"/>
      <c r="Z825" s="732"/>
      <c r="AA825" s="732"/>
      <c r="AB825" s="732"/>
      <c r="AC825" s="732"/>
      <c r="AD825" s="732"/>
      <c r="AE825" s="732"/>
      <c r="AF825" s="732"/>
      <c r="AG825" s="732"/>
      <c r="AH825" s="732"/>
      <c r="AI825" s="732"/>
      <c r="AJ825" s="732"/>
      <c r="AK825" s="732"/>
      <c r="AL825" s="732"/>
      <c r="AM825" s="732"/>
      <c r="AN825" s="732"/>
      <c r="AO825" s="733"/>
      <c r="AP825" s="2"/>
    </row>
    <row r="826" spans="2:86" s="6" customFormat="1" ht="12" customHeight="1" x14ac:dyDescent="0.15">
      <c r="B826" s="2" t="s">
        <v>537</v>
      </c>
      <c r="AQ826" s="134"/>
      <c r="AR826" s="134"/>
      <c r="AS826" s="134"/>
      <c r="AT826" s="134"/>
      <c r="AU826" s="134"/>
      <c r="AV826" s="134"/>
      <c r="AW826" s="134"/>
      <c r="AX826" s="134"/>
      <c r="AY826" s="134"/>
      <c r="AZ826" s="134"/>
      <c r="BA826" s="134"/>
      <c r="BB826" s="134"/>
      <c r="BC826" s="134"/>
      <c r="BD826" s="134"/>
      <c r="BE826" s="134"/>
      <c r="BF826" s="134"/>
      <c r="BG826" s="134"/>
      <c r="BH826" s="134"/>
      <c r="BI826" s="134"/>
      <c r="BJ826" s="134"/>
      <c r="BK826" s="134"/>
      <c r="BL826" s="134"/>
      <c r="BM826" s="134"/>
      <c r="BN826" s="134"/>
      <c r="BO826" s="134"/>
      <c r="BP826" s="134"/>
      <c r="BQ826" s="134"/>
      <c r="BR826" s="134"/>
      <c r="BS826" s="134"/>
      <c r="BT826" s="134"/>
      <c r="BU826" s="134"/>
      <c r="BV826" s="134"/>
      <c r="BW826" s="134"/>
      <c r="BX826" s="134"/>
      <c r="BY826" s="134"/>
      <c r="BZ826" s="134"/>
      <c r="CA826" s="134"/>
      <c r="CB826" s="134"/>
      <c r="CC826" s="134"/>
      <c r="CD826" s="134"/>
      <c r="CE826" s="134"/>
      <c r="CF826" s="134"/>
      <c r="CG826" s="134"/>
      <c r="CH826" s="134"/>
    </row>
    <row r="827" spans="2:86" ht="12" customHeight="1" x14ac:dyDescent="0.15">
      <c r="B827" s="2" t="s">
        <v>534</v>
      </c>
    </row>
    <row r="828" spans="2:86" ht="12" customHeight="1" x14ac:dyDescent="0.15">
      <c r="B828" s="2" t="s">
        <v>535</v>
      </c>
    </row>
    <row r="829" spans="2:86" ht="12" customHeight="1" x14ac:dyDescent="0.15">
      <c r="B829" s="2" t="s">
        <v>487</v>
      </c>
    </row>
    <row r="830" spans="2:86" ht="12" customHeight="1" x14ac:dyDescent="0.15">
      <c r="B830" s="2" t="s">
        <v>536</v>
      </c>
    </row>
    <row r="831" spans="2:86" ht="12" customHeight="1" x14ac:dyDescent="0.15">
      <c r="B831" s="2" t="s">
        <v>488</v>
      </c>
    </row>
    <row r="832" spans="2:86" ht="12.75" thickBot="1" x14ac:dyDescent="0.2">
      <c r="B832" s="2" t="s">
        <v>549</v>
      </c>
    </row>
    <row r="833" spans="2:86" x14ac:dyDescent="0.15">
      <c r="AU833" s="808" t="s">
        <v>561</v>
      </c>
      <c r="AV833" s="809" t="s">
        <v>301</v>
      </c>
      <c r="AW833" s="811" t="s">
        <v>302</v>
      </c>
      <c r="AX833" s="795" t="s">
        <v>308</v>
      </c>
      <c r="AY833" s="796"/>
      <c r="AZ833" s="796"/>
      <c r="BA833" s="796"/>
      <c r="BB833" s="796"/>
      <c r="BC833" s="796"/>
      <c r="BD833" s="796"/>
      <c r="BE833" s="796"/>
      <c r="BF833" s="796"/>
      <c r="BG833" s="796"/>
      <c r="BH833" s="796"/>
      <c r="BI833" s="796"/>
      <c r="BJ833" s="796"/>
      <c r="BK833" s="796"/>
      <c r="BL833" s="796"/>
      <c r="BM833" s="796"/>
      <c r="BN833" s="796"/>
      <c r="BO833" s="796"/>
      <c r="BP833" s="796"/>
      <c r="BQ833" s="796"/>
      <c r="BR833" s="797"/>
      <c r="BS833" s="466" t="s">
        <v>303</v>
      </c>
      <c r="BT833" s="798"/>
      <c r="BU833" s="798"/>
      <c r="BV833" s="798"/>
      <c r="BW833" s="799" t="s">
        <v>309</v>
      </c>
      <c r="BX833" s="800"/>
      <c r="BY833" s="800"/>
      <c r="BZ833" s="800"/>
      <c r="CA833" s="800"/>
      <c r="CB833" s="800"/>
      <c r="CC833" s="800"/>
      <c r="CD833" s="800"/>
      <c r="CE833" s="800"/>
      <c r="CF833" s="800"/>
      <c r="CG833" s="800"/>
      <c r="CH833" s="801"/>
    </row>
    <row r="834" spans="2:86" ht="8.25" customHeight="1" x14ac:dyDescent="0.15">
      <c r="AU834" s="808"/>
      <c r="AV834" s="810"/>
      <c r="AW834" s="812"/>
      <c r="AX834" s="802" t="s">
        <v>310</v>
      </c>
      <c r="AY834" s="280"/>
      <c r="AZ834" s="280"/>
      <c r="BA834" s="280"/>
      <c r="BB834" s="280"/>
      <c r="BC834" s="280"/>
      <c r="BD834" s="280"/>
      <c r="BE834" s="280"/>
      <c r="BF834" s="280"/>
      <c r="BG834" s="280"/>
      <c r="BH834" s="280"/>
      <c r="BI834" s="280"/>
      <c r="BJ834" s="280" t="s">
        <v>311</v>
      </c>
      <c r="BK834" s="280"/>
      <c r="BL834" s="280"/>
      <c r="BM834" s="280"/>
      <c r="BN834" s="280"/>
      <c r="BO834" s="280"/>
      <c r="BP834" s="280"/>
      <c r="BQ834" s="280"/>
      <c r="BR834" s="803"/>
      <c r="BS834" s="798"/>
      <c r="BT834" s="798"/>
      <c r="BU834" s="798"/>
      <c r="BV834" s="798"/>
      <c r="BW834" s="804" t="s">
        <v>305</v>
      </c>
      <c r="BX834" s="455"/>
      <c r="BY834" s="455"/>
      <c r="BZ834" s="455"/>
      <c r="CA834" s="280" t="s">
        <v>312</v>
      </c>
      <c r="CB834" s="280"/>
      <c r="CC834" s="280"/>
      <c r="CD834" s="280"/>
      <c r="CE834" s="280"/>
      <c r="CF834" s="280"/>
      <c r="CG834" s="280"/>
      <c r="CH834" s="803"/>
    </row>
    <row r="835" spans="2:86" ht="24.95" customHeight="1" x14ac:dyDescent="0.15">
      <c r="B835" s="567" t="s">
        <v>456</v>
      </c>
      <c r="C835" s="805"/>
      <c r="D835" s="805"/>
      <c r="E835" s="806"/>
      <c r="F835" s="806"/>
      <c r="G835" s="806"/>
      <c r="H835" s="806"/>
      <c r="I835" s="806"/>
      <c r="J835" s="806"/>
      <c r="K835" s="805"/>
      <c r="L835" s="805"/>
      <c r="M835" s="805"/>
      <c r="N835" s="805"/>
      <c r="O835" s="805"/>
      <c r="P835" s="805"/>
      <c r="Q835" s="805"/>
      <c r="R835" s="805"/>
      <c r="S835" s="805"/>
      <c r="T835" s="805"/>
      <c r="U835" s="805"/>
      <c r="V835" s="805"/>
      <c r="W835" s="805"/>
      <c r="X835" s="805"/>
      <c r="Y835" s="805"/>
      <c r="Z835" s="805"/>
      <c r="AA835" s="805"/>
      <c r="AB835" s="805"/>
      <c r="AC835" s="805"/>
      <c r="AD835" s="805"/>
      <c r="AE835" s="805"/>
      <c r="AF835" s="805"/>
      <c r="AG835" s="805"/>
      <c r="AH835" s="805"/>
      <c r="AI835" s="805"/>
      <c r="AJ835" s="805"/>
      <c r="AK835" s="805"/>
      <c r="AL835" s="805"/>
      <c r="AM835" s="805"/>
      <c r="AN835" s="805"/>
      <c r="AO835" s="805"/>
      <c r="AU835" s="808"/>
      <c r="AV835" s="810"/>
      <c r="AW835" s="812"/>
      <c r="AX835" s="802" t="s">
        <v>26</v>
      </c>
      <c r="AY835" s="280"/>
      <c r="AZ835" s="280"/>
      <c r="BA835" s="280"/>
      <c r="BB835" s="280" t="s">
        <v>22</v>
      </c>
      <c r="BC835" s="280"/>
      <c r="BD835" s="280"/>
      <c r="BE835" s="280"/>
      <c r="BF835" s="280" t="s">
        <v>24</v>
      </c>
      <c r="BG835" s="280"/>
      <c r="BH835" s="280"/>
      <c r="BI835" s="280"/>
      <c r="BJ835" s="455" t="s">
        <v>26</v>
      </c>
      <c r="BK835" s="455"/>
      <c r="BL835" s="455"/>
      <c r="BM835" s="455" t="s">
        <v>22</v>
      </c>
      <c r="BN835" s="455"/>
      <c r="BO835" s="455"/>
      <c r="BP835" s="455" t="s">
        <v>24</v>
      </c>
      <c r="BQ835" s="455"/>
      <c r="BR835" s="807"/>
      <c r="BS835" s="466" t="s">
        <v>26</v>
      </c>
      <c r="BT835" s="466" t="s">
        <v>22</v>
      </c>
      <c r="BU835" s="466" t="s">
        <v>24</v>
      </c>
      <c r="BV835" s="466" t="s">
        <v>306</v>
      </c>
      <c r="BW835" s="802" t="s">
        <v>313</v>
      </c>
      <c r="BX835" s="280"/>
      <c r="BY835" s="280"/>
      <c r="BZ835" s="280"/>
      <c r="CA835" s="280" t="s">
        <v>22</v>
      </c>
      <c r="CB835" s="280"/>
      <c r="CC835" s="280"/>
      <c r="CD835" s="280"/>
      <c r="CE835" s="280" t="s">
        <v>24</v>
      </c>
      <c r="CF835" s="280"/>
      <c r="CG835" s="280"/>
      <c r="CH835" s="803"/>
    </row>
    <row r="836" spans="2:86" ht="18" customHeight="1" x14ac:dyDescent="0.15">
      <c r="B836" s="423" t="s">
        <v>27</v>
      </c>
      <c r="C836" s="423"/>
      <c r="D836" s="719"/>
      <c r="E836" s="277" t="s">
        <v>616</v>
      </c>
      <c r="F836" s="278"/>
      <c r="G836" s="278"/>
      <c r="H836" s="278"/>
      <c r="I836" s="278"/>
      <c r="J836" s="279"/>
      <c r="K836" s="298" t="s">
        <v>28</v>
      </c>
      <c r="L836" s="455"/>
      <c r="M836" s="455"/>
      <c r="N836" s="456" t="s">
        <v>620</v>
      </c>
      <c r="O836" s="456"/>
      <c r="P836" s="456"/>
      <c r="Q836" s="456"/>
      <c r="R836" s="456"/>
      <c r="S836" s="456"/>
      <c r="T836" s="280" t="s">
        <v>260</v>
      </c>
      <c r="U836" s="280"/>
      <c r="V836" s="280"/>
      <c r="W836" s="280"/>
      <c r="X836" s="280"/>
      <c r="Y836" s="271" t="s">
        <v>624</v>
      </c>
      <c r="Z836" s="271"/>
      <c r="AA836" s="271"/>
      <c r="AB836" s="271"/>
      <c r="AC836" s="271"/>
      <c r="AD836" s="271"/>
      <c r="AE836" s="271"/>
      <c r="AF836" s="271"/>
      <c r="AG836" s="253" t="s">
        <v>222</v>
      </c>
      <c r="AH836" s="254"/>
      <c r="AI836" s="254"/>
      <c r="AJ836" s="255"/>
      <c r="AK836" s="711">
        <v>44650</v>
      </c>
      <c r="AL836" s="813"/>
      <c r="AM836" s="813"/>
      <c r="AN836" s="813"/>
      <c r="AO836" s="814"/>
      <c r="AQ836" s="153"/>
      <c r="AU836" s="808"/>
      <c r="AV836" s="810"/>
      <c r="AW836" s="812"/>
      <c r="AX836" s="128" t="s">
        <v>314</v>
      </c>
      <c r="AY836" s="129" t="s">
        <v>315</v>
      </c>
      <c r="AZ836" s="129" t="s">
        <v>316</v>
      </c>
      <c r="BA836" s="130" t="s">
        <v>317</v>
      </c>
      <c r="BB836" s="131" t="s">
        <v>314</v>
      </c>
      <c r="BC836" s="129" t="s">
        <v>315</v>
      </c>
      <c r="BD836" s="129" t="s">
        <v>316</v>
      </c>
      <c r="BE836" s="130" t="s">
        <v>317</v>
      </c>
      <c r="BF836" s="131" t="s">
        <v>314</v>
      </c>
      <c r="BG836" s="129" t="s">
        <v>315</v>
      </c>
      <c r="BH836" s="129" t="s">
        <v>316</v>
      </c>
      <c r="BI836" s="130" t="s">
        <v>317</v>
      </c>
      <c r="BJ836" s="131" t="s">
        <v>314</v>
      </c>
      <c r="BK836" s="129" t="s">
        <v>315</v>
      </c>
      <c r="BL836" s="130" t="s">
        <v>318</v>
      </c>
      <c r="BM836" s="131" t="s">
        <v>314</v>
      </c>
      <c r="BN836" s="129" t="s">
        <v>315</v>
      </c>
      <c r="BO836" s="130" t="s">
        <v>318</v>
      </c>
      <c r="BP836" s="131" t="s">
        <v>314</v>
      </c>
      <c r="BQ836" s="129" t="s">
        <v>315</v>
      </c>
      <c r="BR836" s="132" t="s">
        <v>318</v>
      </c>
      <c r="BS836" s="798"/>
      <c r="BT836" s="798"/>
      <c r="BU836" s="798"/>
      <c r="BV836" s="798"/>
      <c r="BW836" s="128" t="s">
        <v>314</v>
      </c>
      <c r="BX836" s="129" t="s">
        <v>315</v>
      </c>
      <c r="BY836" s="129" t="s">
        <v>316</v>
      </c>
      <c r="BZ836" s="130" t="s">
        <v>317</v>
      </c>
      <c r="CA836" s="131" t="s">
        <v>314</v>
      </c>
      <c r="CB836" s="129" t="s">
        <v>315</v>
      </c>
      <c r="CC836" s="129" t="s">
        <v>316</v>
      </c>
      <c r="CD836" s="130" t="s">
        <v>317</v>
      </c>
      <c r="CE836" s="131" t="s">
        <v>314</v>
      </c>
      <c r="CF836" s="129" t="s">
        <v>315</v>
      </c>
      <c r="CG836" s="129" t="s">
        <v>316</v>
      </c>
      <c r="CH836" s="132" t="s">
        <v>317</v>
      </c>
    </row>
    <row r="837" spans="2:86" ht="18" customHeight="1" x14ac:dyDescent="0.15">
      <c r="B837" s="431" t="s">
        <v>0</v>
      </c>
      <c r="C837" s="431"/>
      <c r="D837" s="717"/>
      <c r="E837" s="281" t="s">
        <v>618</v>
      </c>
      <c r="F837" s="282"/>
      <c r="G837" s="282"/>
      <c r="H837" s="282"/>
      <c r="I837" s="282"/>
      <c r="J837" s="284"/>
      <c r="K837" s="573" t="s">
        <v>1</v>
      </c>
      <c r="L837" s="466"/>
      <c r="M837" s="466"/>
      <c r="N837" s="456" t="s">
        <v>622</v>
      </c>
      <c r="O837" s="456"/>
      <c r="P837" s="456"/>
      <c r="Q837" s="456"/>
      <c r="R837" s="456"/>
      <c r="S837" s="456"/>
      <c r="T837" s="280" t="s">
        <v>261</v>
      </c>
      <c r="U837" s="280"/>
      <c r="V837" s="280"/>
      <c r="W837" s="280"/>
      <c r="X837" s="280"/>
      <c r="Y837" s="271" t="s">
        <v>629</v>
      </c>
      <c r="Z837" s="271"/>
      <c r="AA837" s="271"/>
      <c r="AB837" s="271"/>
      <c r="AC837" s="271"/>
      <c r="AD837" s="271"/>
      <c r="AE837" s="271"/>
      <c r="AF837" s="271"/>
      <c r="AG837" s="698"/>
      <c r="AH837" s="710"/>
      <c r="AI837" s="710"/>
      <c r="AJ837" s="699"/>
      <c r="AK837" s="815"/>
      <c r="AL837" s="816"/>
      <c r="AM837" s="816"/>
      <c r="AN837" s="816"/>
      <c r="AO837" s="817"/>
      <c r="AQ837" s="153" t="s">
        <v>560</v>
      </c>
      <c r="AU837" s="808"/>
      <c r="AV837" s="192">
        <f>N839</f>
        <v>16</v>
      </c>
      <c r="AW837" s="181">
        <f>R839</f>
        <v>10.5</v>
      </c>
      <c r="AX837" s="135">
        <f>+Y864</f>
        <v>0</v>
      </c>
      <c r="AY837" s="135">
        <f>+Z864</f>
        <v>0</v>
      </c>
      <c r="AZ837" s="135">
        <f>+AA864</f>
        <v>0</v>
      </c>
      <c r="BA837" s="135">
        <f t="shared" ref="BA837" si="339">+AB864</f>
        <v>0</v>
      </c>
      <c r="BB837" s="135">
        <f>+AC864</f>
        <v>0</v>
      </c>
      <c r="BC837" s="135">
        <f t="shared" ref="BC837" si="340">+AD864</f>
        <v>0</v>
      </c>
      <c r="BD837" s="135">
        <f t="shared" ref="BD837" si="341">+AE864</f>
        <v>0</v>
      </c>
      <c r="BE837" s="135">
        <f t="shared" ref="BE837" si="342">+AF864</f>
        <v>0</v>
      </c>
      <c r="BF837" s="135">
        <f t="shared" ref="BF837" si="343">+AG864</f>
        <v>0</v>
      </c>
      <c r="BG837" s="135">
        <f t="shared" ref="BG837" si="344">+AH864</f>
        <v>0</v>
      </c>
      <c r="BH837" s="135">
        <f t="shared" ref="BH837" si="345">+AI864</f>
        <v>0</v>
      </c>
      <c r="BI837" s="135">
        <f t="shared" ref="BI837" si="346">+AJ864</f>
        <v>0</v>
      </c>
      <c r="BJ837" s="135">
        <f>+Y867</f>
        <v>0</v>
      </c>
      <c r="BK837" s="135">
        <f t="shared" ref="BK837" si="347">+Z867</f>
        <v>0</v>
      </c>
      <c r="BL837" s="135">
        <f>+AA867</f>
        <v>0</v>
      </c>
      <c r="BM837" s="135">
        <f>+AC867</f>
        <v>0</v>
      </c>
      <c r="BN837" s="135">
        <f t="shared" ref="BN837" si="348">+AD867</f>
        <v>0</v>
      </c>
      <c r="BO837" s="135">
        <f t="shared" ref="BO837" si="349">+AE867</f>
        <v>0</v>
      </c>
      <c r="BP837" s="135">
        <f>+AG867</f>
        <v>0</v>
      </c>
      <c r="BQ837" s="135">
        <f>+AH867</f>
        <v>0</v>
      </c>
      <c r="BR837" s="135">
        <f>+AI867</f>
        <v>0</v>
      </c>
      <c r="BS837" s="153" t="str">
        <f>+Y868</f>
        <v>Ⅰ</v>
      </c>
      <c r="BT837" s="153" t="str">
        <f>+AC868</f>
        <v>Ⅰ</v>
      </c>
      <c r="BU837" s="153" t="str">
        <f>+AG868</f>
        <v>Ⅰ</v>
      </c>
      <c r="BV837" s="153" t="str">
        <f>+Y869</f>
        <v>Ⅰ</v>
      </c>
      <c r="BW837" s="136" t="str">
        <f>IF(Y864&gt;0,R839,"")</f>
        <v/>
      </c>
      <c r="BX837" s="137" t="str">
        <f>IF(Z864&gt;0,"",IF(AA864&gt;0,R839,""))</f>
        <v/>
      </c>
      <c r="BY837" s="137" t="str">
        <f>IF(Y864+Z864&gt;0,"",IF(AA864&gt;0,R839,""))</f>
        <v/>
      </c>
      <c r="BZ837" s="137" t="str">
        <f>IF(Y864+Z864+AA864&gt;0,"",IF(AB864&gt;0,R839,""))</f>
        <v/>
      </c>
      <c r="CA837" s="138">
        <f t="shared" ref="CA837" si="350">+AC863</f>
        <v>0</v>
      </c>
      <c r="CB837" s="138">
        <f t="shared" ref="CB837" si="351">+AD863</f>
        <v>0</v>
      </c>
      <c r="CC837" s="138">
        <f t="shared" ref="CC837" si="352">+AE863</f>
        <v>0</v>
      </c>
      <c r="CD837" s="138">
        <f t="shared" ref="CD837" si="353">+AF863</f>
        <v>0</v>
      </c>
      <c r="CE837" s="138">
        <f t="shared" ref="CE837" si="354">+AG863</f>
        <v>0</v>
      </c>
      <c r="CF837" s="138">
        <f t="shared" ref="CF837" si="355">+AH863</f>
        <v>0</v>
      </c>
      <c r="CG837" s="138">
        <f t="shared" ref="CG837" si="356">+AI863</f>
        <v>0</v>
      </c>
      <c r="CH837" s="138">
        <f t="shared" ref="CH837" si="357">+AJ863</f>
        <v>0</v>
      </c>
    </row>
    <row r="838" spans="2:86" ht="12" customHeight="1" x14ac:dyDescent="0.15">
      <c r="B838" s="763" t="s">
        <v>221</v>
      </c>
      <c r="C838" s="764"/>
      <c r="D838" s="765"/>
      <c r="E838" s="766"/>
      <c r="F838" s="766"/>
      <c r="G838" s="766"/>
      <c r="H838" s="766"/>
      <c r="I838" s="766"/>
      <c r="J838" s="767"/>
      <c r="K838" s="772" t="s">
        <v>458</v>
      </c>
      <c r="L838" s="773"/>
      <c r="M838" s="773"/>
      <c r="N838" s="773"/>
      <c r="O838" s="773"/>
      <c r="P838" s="773"/>
      <c r="Q838" s="773"/>
      <c r="R838" s="773"/>
      <c r="S838" s="773"/>
      <c r="T838" s="773"/>
      <c r="U838" s="773"/>
      <c r="V838" s="773"/>
      <c r="W838" s="773"/>
      <c r="X838" s="773"/>
      <c r="Y838" s="773"/>
      <c r="Z838" s="773"/>
      <c r="AA838" s="773"/>
      <c r="AB838" s="773"/>
      <c r="AC838" s="773"/>
      <c r="AD838" s="773"/>
      <c r="AE838" s="773"/>
      <c r="AF838" s="773"/>
      <c r="AG838" s="773"/>
      <c r="AH838" s="773"/>
      <c r="AI838" s="773"/>
      <c r="AJ838" s="773"/>
      <c r="AK838" s="773"/>
      <c r="AL838" s="773"/>
      <c r="AM838" s="773"/>
      <c r="AN838" s="773"/>
      <c r="AO838" s="774"/>
      <c r="AP838" s="2"/>
    </row>
    <row r="839" spans="2:86" ht="12" customHeight="1" x14ac:dyDescent="0.15">
      <c r="B839" s="473"/>
      <c r="C839" s="768"/>
      <c r="D839" s="766"/>
      <c r="E839" s="766"/>
      <c r="F839" s="766"/>
      <c r="G839" s="766"/>
      <c r="H839" s="766"/>
      <c r="I839" s="766"/>
      <c r="J839" s="767"/>
      <c r="K839" s="751" t="s">
        <v>220</v>
      </c>
      <c r="L839" s="752"/>
      <c r="M839" s="753"/>
      <c r="N839" s="775">
        <v>16</v>
      </c>
      <c r="O839" s="776"/>
      <c r="P839" s="751" t="s">
        <v>459</v>
      </c>
      <c r="Q839" s="753"/>
      <c r="R839" s="777">
        <v>10.5</v>
      </c>
      <c r="S839" s="778"/>
      <c r="T839" s="779"/>
      <c r="U839" s="780" t="s">
        <v>460</v>
      </c>
      <c r="V839" s="781"/>
      <c r="W839" s="780" t="s">
        <v>461</v>
      </c>
      <c r="X839" s="781"/>
      <c r="Y839" s="753" t="s">
        <v>219</v>
      </c>
      <c r="Z839" s="724"/>
      <c r="AA839" s="724"/>
      <c r="AB839" s="724"/>
      <c r="AC839" s="780" t="s">
        <v>462</v>
      </c>
      <c r="AD839" s="786"/>
      <c r="AE839" s="786"/>
      <c r="AF839" s="786"/>
      <c r="AG839" s="786"/>
      <c r="AH839" s="786"/>
      <c r="AI839" s="786"/>
      <c r="AJ839" s="781"/>
      <c r="AK839" s="780" t="s">
        <v>463</v>
      </c>
      <c r="AL839" s="786"/>
      <c r="AM839" s="786"/>
      <c r="AN839" s="788"/>
      <c r="AO839" s="789"/>
      <c r="AP839" s="2"/>
      <c r="AW839" s="169"/>
    </row>
    <row r="840" spans="2:86" ht="12" customHeight="1" x14ac:dyDescent="0.15">
      <c r="B840" s="473"/>
      <c r="C840" s="768"/>
      <c r="D840" s="766"/>
      <c r="E840" s="766"/>
      <c r="F840" s="766"/>
      <c r="G840" s="766"/>
      <c r="H840" s="766"/>
      <c r="I840" s="766"/>
      <c r="J840" s="767"/>
      <c r="K840" s="724" t="s">
        <v>464</v>
      </c>
      <c r="L840" s="724" t="s">
        <v>200</v>
      </c>
      <c r="M840" s="724"/>
      <c r="N840" s="724" t="s">
        <v>199</v>
      </c>
      <c r="O840" s="724"/>
      <c r="P840" s="724" t="s">
        <v>465</v>
      </c>
      <c r="Q840" s="724"/>
      <c r="R840" s="724" t="s">
        <v>6</v>
      </c>
      <c r="S840" s="724"/>
      <c r="T840" s="724"/>
      <c r="U840" s="782"/>
      <c r="V840" s="783"/>
      <c r="W840" s="782"/>
      <c r="X840" s="783"/>
      <c r="Y840" s="753"/>
      <c r="Z840" s="724"/>
      <c r="AA840" s="724"/>
      <c r="AB840" s="724"/>
      <c r="AC840" s="784"/>
      <c r="AD840" s="787"/>
      <c r="AE840" s="787"/>
      <c r="AF840" s="787"/>
      <c r="AG840" s="787"/>
      <c r="AH840" s="787"/>
      <c r="AI840" s="787"/>
      <c r="AJ840" s="785"/>
      <c r="AK840" s="782"/>
      <c r="AL840" s="790"/>
      <c r="AM840" s="790"/>
      <c r="AN840" s="791"/>
      <c r="AO840" s="792"/>
      <c r="AP840" s="2"/>
    </row>
    <row r="841" spans="2:86" ht="12" customHeight="1" x14ac:dyDescent="0.15">
      <c r="B841" s="473"/>
      <c r="C841" s="768"/>
      <c r="D841" s="766"/>
      <c r="E841" s="766"/>
      <c r="F841" s="766"/>
      <c r="G841" s="766"/>
      <c r="H841" s="766"/>
      <c r="I841" s="766"/>
      <c r="J841" s="767"/>
      <c r="K841" s="724"/>
      <c r="L841" s="724"/>
      <c r="M841" s="724"/>
      <c r="N841" s="724"/>
      <c r="O841" s="724"/>
      <c r="P841" s="724"/>
      <c r="Q841" s="724"/>
      <c r="R841" s="724"/>
      <c r="S841" s="724"/>
      <c r="T841" s="724"/>
      <c r="U841" s="782"/>
      <c r="V841" s="783"/>
      <c r="W841" s="782"/>
      <c r="X841" s="783"/>
      <c r="Y841" s="753" t="s">
        <v>466</v>
      </c>
      <c r="Z841" s="724"/>
      <c r="AA841" s="724"/>
      <c r="AB841" s="724"/>
      <c r="AC841" s="724" t="s">
        <v>467</v>
      </c>
      <c r="AD841" s="724"/>
      <c r="AE841" s="724"/>
      <c r="AF841" s="724"/>
      <c r="AG841" s="724" t="s">
        <v>468</v>
      </c>
      <c r="AH841" s="724"/>
      <c r="AI841" s="724"/>
      <c r="AJ841" s="724"/>
      <c r="AK841" s="782"/>
      <c r="AL841" s="790"/>
      <c r="AM841" s="790"/>
      <c r="AN841" s="791"/>
      <c r="AO841" s="792"/>
      <c r="AP841" s="2"/>
    </row>
    <row r="842" spans="2:86" ht="12" customHeight="1" x14ac:dyDescent="0.15">
      <c r="B842" s="473"/>
      <c r="C842" s="768"/>
      <c r="D842" s="766"/>
      <c r="E842" s="766"/>
      <c r="F842" s="766"/>
      <c r="G842" s="766"/>
      <c r="H842" s="766"/>
      <c r="I842" s="766"/>
      <c r="J842" s="767"/>
      <c r="K842" s="724"/>
      <c r="L842" s="724"/>
      <c r="M842" s="724"/>
      <c r="N842" s="724"/>
      <c r="O842" s="724"/>
      <c r="P842" s="724"/>
      <c r="Q842" s="724"/>
      <c r="R842" s="724"/>
      <c r="S842" s="724"/>
      <c r="T842" s="724"/>
      <c r="U842" s="784"/>
      <c r="V842" s="785"/>
      <c r="W842" s="784"/>
      <c r="X842" s="785"/>
      <c r="Y842" s="156" t="s">
        <v>32</v>
      </c>
      <c r="Z842" s="154" t="s">
        <v>33</v>
      </c>
      <c r="AA842" s="154" t="s">
        <v>471</v>
      </c>
      <c r="AB842" s="154" t="s">
        <v>472</v>
      </c>
      <c r="AC842" s="154" t="s">
        <v>32</v>
      </c>
      <c r="AD842" s="154" t="s">
        <v>33</v>
      </c>
      <c r="AE842" s="154" t="s">
        <v>471</v>
      </c>
      <c r="AF842" s="154" t="s">
        <v>472</v>
      </c>
      <c r="AG842" s="154" t="s">
        <v>32</v>
      </c>
      <c r="AH842" s="154" t="s">
        <v>33</v>
      </c>
      <c r="AI842" s="154" t="s">
        <v>471</v>
      </c>
      <c r="AJ842" s="154" t="s">
        <v>472</v>
      </c>
      <c r="AK842" s="784"/>
      <c r="AL842" s="787"/>
      <c r="AM842" s="787"/>
      <c r="AN842" s="793"/>
      <c r="AO842" s="794"/>
      <c r="AP842" s="2"/>
    </row>
    <row r="843" spans="2:86" ht="12" customHeight="1" x14ac:dyDescent="0.15">
      <c r="B843" s="473"/>
      <c r="C843" s="768"/>
      <c r="D843" s="766"/>
      <c r="E843" s="766"/>
      <c r="F843" s="766"/>
      <c r="G843" s="766"/>
      <c r="H843" s="766"/>
      <c r="I843" s="766"/>
      <c r="J843" s="767"/>
      <c r="K843" s="234"/>
      <c r="L843" s="743"/>
      <c r="M843" s="744"/>
      <c r="N843" s="743"/>
      <c r="O843" s="744"/>
      <c r="P843" s="743"/>
      <c r="Q843" s="744"/>
      <c r="R843" s="745"/>
      <c r="S843" s="745"/>
      <c r="T843" s="745"/>
      <c r="U843" s="743"/>
      <c r="V843" s="744"/>
      <c r="W843" s="743"/>
      <c r="X843" s="746"/>
      <c r="Y843" s="235"/>
      <c r="Z843" s="235"/>
      <c r="AA843" s="235"/>
      <c r="AB843" s="235"/>
      <c r="AC843" s="236"/>
      <c r="AD843" s="236"/>
      <c r="AE843" s="236"/>
      <c r="AF843" s="236"/>
      <c r="AG843" s="236"/>
      <c r="AH843" s="236"/>
      <c r="AI843" s="236"/>
      <c r="AJ843" s="236"/>
      <c r="AK843" s="747"/>
      <c r="AL843" s="748"/>
      <c r="AM843" s="748"/>
      <c r="AN843" s="749"/>
      <c r="AO843" s="750"/>
      <c r="AP843" s="2"/>
      <c r="AQ843" s="170">
        <f>IF(P843="外力",1,IF(P843="材質劣化",2,IF(P843="漏水",3,4)))</f>
        <v>4</v>
      </c>
    </row>
    <row r="844" spans="2:86" ht="12" customHeight="1" x14ac:dyDescent="0.15">
      <c r="B844" s="473"/>
      <c r="C844" s="768"/>
      <c r="D844" s="766"/>
      <c r="E844" s="766"/>
      <c r="F844" s="766"/>
      <c r="G844" s="766"/>
      <c r="H844" s="766"/>
      <c r="I844" s="766"/>
      <c r="J844" s="767"/>
      <c r="K844" s="234"/>
      <c r="L844" s="743"/>
      <c r="M844" s="744"/>
      <c r="N844" s="743"/>
      <c r="O844" s="744"/>
      <c r="P844" s="743"/>
      <c r="Q844" s="744"/>
      <c r="R844" s="745"/>
      <c r="S844" s="745"/>
      <c r="T844" s="745"/>
      <c r="U844" s="743"/>
      <c r="V844" s="744"/>
      <c r="W844" s="743"/>
      <c r="X844" s="746"/>
      <c r="Y844" s="235"/>
      <c r="Z844" s="235"/>
      <c r="AA844" s="235"/>
      <c r="AB844" s="235"/>
      <c r="AC844" s="236"/>
      <c r="AD844" s="236"/>
      <c r="AE844" s="236"/>
      <c r="AF844" s="236"/>
      <c r="AG844" s="236"/>
      <c r="AH844" s="236"/>
      <c r="AI844" s="236"/>
      <c r="AJ844" s="236"/>
      <c r="AK844" s="747"/>
      <c r="AL844" s="748"/>
      <c r="AM844" s="748"/>
      <c r="AN844" s="749"/>
      <c r="AO844" s="750"/>
      <c r="AP844" s="2"/>
      <c r="AQ844" s="170">
        <f t="shared" ref="AQ844:AQ862" si="358">IF(P844="外力",1,IF(P844="材質劣化",2,IF(P844="漏水",3,4)))</f>
        <v>4</v>
      </c>
    </row>
    <row r="845" spans="2:86" ht="12" customHeight="1" x14ac:dyDescent="0.15">
      <c r="B845" s="473"/>
      <c r="C845" s="768"/>
      <c r="D845" s="766"/>
      <c r="E845" s="766"/>
      <c r="F845" s="766"/>
      <c r="G845" s="766"/>
      <c r="H845" s="766"/>
      <c r="I845" s="766"/>
      <c r="J845" s="767"/>
      <c r="K845" s="234"/>
      <c r="L845" s="743"/>
      <c r="M845" s="744"/>
      <c r="N845" s="743"/>
      <c r="O845" s="744"/>
      <c r="P845" s="743"/>
      <c r="Q845" s="744"/>
      <c r="R845" s="745"/>
      <c r="S845" s="745"/>
      <c r="T845" s="745"/>
      <c r="U845" s="743"/>
      <c r="V845" s="744"/>
      <c r="W845" s="743"/>
      <c r="X845" s="746"/>
      <c r="Y845" s="235"/>
      <c r="Z845" s="235"/>
      <c r="AA845" s="235"/>
      <c r="AB845" s="235"/>
      <c r="AC845" s="236"/>
      <c r="AD845" s="236"/>
      <c r="AE845" s="236"/>
      <c r="AF845" s="236"/>
      <c r="AG845" s="236"/>
      <c r="AH845" s="236"/>
      <c r="AI845" s="236"/>
      <c r="AJ845" s="236"/>
      <c r="AK845" s="747"/>
      <c r="AL845" s="748"/>
      <c r="AM845" s="748"/>
      <c r="AN845" s="749"/>
      <c r="AO845" s="750"/>
      <c r="AP845" s="2"/>
      <c r="AQ845" s="170">
        <f t="shared" si="358"/>
        <v>4</v>
      </c>
    </row>
    <row r="846" spans="2:86" ht="12" customHeight="1" x14ac:dyDescent="0.15">
      <c r="B846" s="473"/>
      <c r="C846" s="768"/>
      <c r="D846" s="766"/>
      <c r="E846" s="766"/>
      <c r="F846" s="766"/>
      <c r="G846" s="766"/>
      <c r="H846" s="766"/>
      <c r="I846" s="766"/>
      <c r="J846" s="767"/>
      <c r="K846" s="234"/>
      <c r="L846" s="743"/>
      <c r="M846" s="744"/>
      <c r="N846" s="743"/>
      <c r="O846" s="744"/>
      <c r="P846" s="743"/>
      <c r="Q846" s="744"/>
      <c r="R846" s="745"/>
      <c r="S846" s="745"/>
      <c r="T846" s="745"/>
      <c r="U846" s="743"/>
      <c r="V846" s="744"/>
      <c r="W846" s="743"/>
      <c r="X846" s="746"/>
      <c r="Y846" s="235"/>
      <c r="Z846" s="235"/>
      <c r="AA846" s="235"/>
      <c r="AB846" s="235"/>
      <c r="AC846" s="236"/>
      <c r="AD846" s="236"/>
      <c r="AE846" s="236"/>
      <c r="AF846" s="236"/>
      <c r="AG846" s="236"/>
      <c r="AH846" s="236"/>
      <c r="AI846" s="236"/>
      <c r="AJ846" s="236"/>
      <c r="AK846" s="747"/>
      <c r="AL846" s="748"/>
      <c r="AM846" s="748"/>
      <c r="AN846" s="749"/>
      <c r="AO846" s="750"/>
      <c r="AP846" s="2"/>
      <c r="AQ846" s="170">
        <f t="shared" si="358"/>
        <v>4</v>
      </c>
    </row>
    <row r="847" spans="2:86" ht="12" customHeight="1" x14ac:dyDescent="0.15">
      <c r="B847" s="473"/>
      <c r="C847" s="768"/>
      <c r="D847" s="766"/>
      <c r="E847" s="766"/>
      <c r="F847" s="766"/>
      <c r="G847" s="766"/>
      <c r="H847" s="766"/>
      <c r="I847" s="766"/>
      <c r="J847" s="767"/>
      <c r="K847" s="234"/>
      <c r="L847" s="743"/>
      <c r="M847" s="744"/>
      <c r="N847" s="743"/>
      <c r="O847" s="744"/>
      <c r="P847" s="743"/>
      <c r="Q847" s="744"/>
      <c r="R847" s="745"/>
      <c r="S847" s="745"/>
      <c r="T847" s="745"/>
      <c r="U847" s="743"/>
      <c r="V847" s="744"/>
      <c r="W847" s="743"/>
      <c r="X847" s="746"/>
      <c r="Y847" s="235"/>
      <c r="Z847" s="235"/>
      <c r="AA847" s="235"/>
      <c r="AB847" s="235"/>
      <c r="AC847" s="236"/>
      <c r="AD847" s="236"/>
      <c r="AE847" s="236"/>
      <c r="AF847" s="236"/>
      <c r="AG847" s="236"/>
      <c r="AH847" s="236"/>
      <c r="AI847" s="236"/>
      <c r="AJ847" s="236"/>
      <c r="AK847" s="747"/>
      <c r="AL847" s="748"/>
      <c r="AM847" s="748"/>
      <c r="AN847" s="749"/>
      <c r="AO847" s="750"/>
      <c r="AP847" s="2"/>
      <c r="AQ847" s="170">
        <f t="shared" si="358"/>
        <v>4</v>
      </c>
    </row>
    <row r="848" spans="2:86" ht="12" customHeight="1" x14ac:dyDescent="0.15">
      <c r="B848" s="473"/>
      <c r="C848" s="768"/>
      <c r="D848" s="766"/>
      <c r="E848" s="766"/>
      <c r="F848" s="766"/>
      <c r="G848" s="766"/>
      <c r="H848" s="766"/>
      <c r="I848" s="766"/>
      <c r="J848" s="767"/>
      <c r="K848" s="234"/>
      <c r="L848" s="743"/>
      <c r="M848" s="744"/>
      <c r="N848" s="743"/>
      <c r="O848" s="744"/>
      <c r="P848" s="743"/>
      <c r="Q848" s="744"/>
      <c r="R848" s="745"/>
      <c r="S848" s="745"/>
      <c r="T848" s="745"/>
      <c r="U848" s="743"/>
      <c r="V848" s="744"/>
      <c r="W848" s="743"/>
      <c r="X848" s="746"/>
      <c r="Y848" s="235"/>
      <c r="Z848" s="235"/>
      <c r="AA848" s="235"/>
      <c r="AB848" s="235"/>
      <c r="AC848" s="236"/>
      <c r="AD848" s="236"/>
      <c r="AE848" s="236"/>
      <c r="AF848" s="236"/>
      <c r="AG848" s="236"/>
      <c r="AH848" s="236"/>
      <c r="AI848" s="236"/>
      <c r="AJ848" s="236"/>
      <c r="AK848" s="747"/>
      <c r="AL848" s="748"/>
      <c r="AM848" s="748"/>
      <c r="AN848" s="749"/>
      <c r="AO848" s="750"/>
      <c r="AP848" s="2"/>
      <c r="AQ848" s="170">
        <f t="shared" si="358"/>
        <v>4</v>
      </c>
    </row>
    <row r="849" spans="2:43" ht="12" customHeight="1" x14ac:dyDescent="0.15">
      <c r="B849" s="473"/>
      <c r="C849" s="768"/>
      <c r="D849" s="766"/>
      <c r="E849" s="766"/>
      <c r="F849" s="766"/>
      <c r="G849" s="766"/>
      <c r="H849" s="766"/>
      <c r="I849" s="766"/>
      <c r="J849" s="767"/>
      <c r="K849" s="234"/>
      <c r="L849" s="743"/>
      <c r="M849" s="744"/>
      <c r="N849" s="743"/>
      <c r="O849" s="744"/>
      <c r="P849" s="743"/>
      <c r="Q849" s="744"/>
      <c r="R849" s="745"/>
      <c r="S849" s="745"/>
      <c r="T849" s="745"/>
      <c r="U849" s="743"/>
      <c r="V849" s="744"/>
      <c r="W849" s="743"/>
      <c r="X849" s="746"/>
      <c r="Y849" s="235"/>
      <c r="Z849" s="235"/>
      <c r="AA849" s="235"/>
      <c r="AB849" s="235"/>
      <c r="AC849" s="236"/>
      <c r="AD849" s="236"/>
      <c r="AE849" s="236"/>
      <c r="AF849" s="236"/>
      <c r="AG849" s="236"/>
      <c r="AH849" s="236"/>
      <c r="AI849" s="236"/>
      <c r="AJ849" s="236"/>
      <c r="AK849" s="747"/>
      <c r="AL849" s="748"/>
      <c r="AM849" s="748"/>
      <c r="AN849" s="749"/>
      <c r="AO849" s="750"/>
      <c r="AP849" s="2"/>
      <c r="AQ849" s="170">
        <f t="shared" si="358"/>
        <v>4</v>
      </c>
    </row>
    <row r="850" spans="2:43" ht="12" customHeight="1" x14ac:dyDescent="0.15">
      <c r="B850" s="473"/>
      <c r="C850" s="768"/>
      <c r="D850" s="766"/>
      <c r="E850" s="766"/>
      <c r="F850" s="766"/>
      <c r="G850" s="766"/>
      <c r="H850" s="766"/>
      <c r="I850" s="766"/>
      <c r="J850" s="767"/>
      <c r="K850" s="234"/>
      <c r="L850" s="743"/>
      <c r="M850" s="744"/>
      <c r="N850" s="743"/>
      <c r="O850" s="744"/>
      <c r="P850" s="743"/>
      <c r="Q850" s="744"/>
      <c r="R850" s="745"/>
      <c r="S850" s="745"/>
      <c r="T850" s="745"/>
      <c r="U850" s="743"/>
      <c r="V850" s="744"/>
      <c r="W850" s="743"/>
      <c r="X850" s="746"/>
      <c r="Y850" s="235"/>
      <c r="Z850" s="235"/>
      <c r="AA850" s="235"/>
      <c r="AB850" s="235"/>
      <c r="AC850" s="236"/>
      <c r="AD850" s="236"/>
      <c r="AE850" s="236"/>
      <c r="AF850" s="236"/>
      <c r="AG850" s="236"/>
      <c r="AH850" s="236"/>
      <c r="AI850" s="236"/>
      <c r="AJ850" s="236"/>
      <c r="AK850" s="747"/>
      <c r="AL850" s="748"/>
      <c r="AM850" s="748"/>
      <c r="AN850" s="749"/>
      <c r="AO850" s="750"/>
      <c r="AP850" s="2"/>
      <c r="AQ850" s="170">
        <f t="shared" si="358"/>
        <v>4</v>
      </c>
    </row>
    <row r="851" spans="2:43" ht="12" customHeight="1" x14ac:dyDescent="0.15">
      <c r="B851" s="473"/>
      <c r="C851" s="768"/>
      <c r="D851" s="766"/>
      <c r="E851" s="766"/>
      <c r="F851" s="766"/>
      <c r="G851" s="766"/>
      <c r="H851" s="766"/>
      <c r="I851" s="766"/>
      <c r="J851" s="767"/>
      <c r="K851" s="234"/>
      <c r="L851" s="743"/>
      <c r="M851" s="744"/>
      <c r="N851" s="743"/>
      <c r="O851" s="744"/>
      <c r="P851" s="743"/>
      <c r="Q851" s="744"/>
      <c r="R851" s="745"/>
      <c r="S851" s="745"/>
      <c r="T851" s="745"/>
      <c r="U851" s="743"/>
      <c r="V851" s="744"/>
      <c r="W851" s="743"/>
      <c r="X851" s="746"/>
      <c r="Y851" s="235"/>
      <c r="Z851" s="235"/>
      <c r="AA851" s="235"/>
      <c r="AB851" s="235"/>
      <c r="AC851" s="236"/>
      <c r="AD851" s="236"/>
      <c r="AE851" s="236"/>
      <c r="AF851" s="236"/>
      <c r="AG851" s="236"/>
      <c r="AH851" s="236"/>
      <c r="AI851" s="236"/>
      <c r="AJ851" s="236"/>
      <c r="AK851" s="747"/>
      <c r="AL851" s="748"/>
      <c r="AM851" s="748"/>
      <c r="AN851" s="749"/>
      <c r="AO851" s="750"/>
      <c r="AP851" s="2"/>
      <c r="AQ851" s="170">
        <f t="shared" si="358"/>
        <v>4</v>
      </c>
    </row>
    <row r="852" spans="2:43" ht="12" customHeight="1" x14ac:dyDescent="0.15">
      <c r="B852" s="473"/>
      <c r="C852" s="768"/>
      <c r="D852" s="766"/>
      <c r="E852" s="766"/>
      <c r="F852" s="766"/>
      <c r="G852" s="766"/>
      <c r="H852" s="766"/>
      <c r="I852" s="766"/>
      <c r="J852" s="767"/>
      <c r="K852" s="234"/>
      <c r="L852" s="743"/>
      <c r="M852" s="744"/>
      <c r="N852" s="743"/>
      <c r="O852" s="744"/>
      <c r="P852" s="743"/>
      <c r="Q852" s="744"/>
      <c r="R852" s="745"/>
      <c r="S852" s="745"/>
      <c r="T852" s="745"/>
      <c r="U852" s="743"/>
      <c r="V852" s="744"/>
      <c r="W852" s="743"/>
      <c r="X852" s="746"/>
      <c r="Y852" s="235"/>
      <c r="Z852" s="235"/>
      <c r="AA852" s="235"/>
      <c r="AB852" s="235"/>
      <c r="AC852" s="236"/>
      <c r="AD852" s="236"/>
      <c r="AE852" s="236"/>
      <c r="AF852" s="236"/>
      <c r="AG852" s="236"/>
      <c r="AH852" s="236"/>
      <c r="AI852" s="236"/>
      <c r="AJ852" s="236"/>
      <c r="AK852" s="747"/>
      <c r="AL852" s="748"/>
      <c r="AM852" s="748"/>
      <c r="AN852" s="749"/>
      <c r="AO852" s="750"/>
      <c r="AP852" s="2"/>
      <c r="AQ852" s="170">
        <f t="shared" si="358"/>
        <v>4</v>
      </c>
    </row>
    <row r="853" spans="2:43" ht="12" customHeight="1" x14ac:dyDescent="0.15">
      <c r="B853" s="473"/>
      <c r="C853" s="768"/>
      <c r="D853" s="766"/>
      <c r="E853" s="766"/>
      <c r="F853" s="766"/>
      <c r="G853" s="766"/>
      <c r="H853" s="766"/>
      <c r="I853" s="766"/>
      <c r="J853" s="767"/>
      <c r="K853" s="234"/>
      <c r="L853" s="743"/>
      <c r="M853" s="744"/>
      <c r="N853" s="743"/>
      <c r="O853" s="744"/>
      <c r="P853" s="743"/>
      <c r="Q853" s="744"/>
      <c r="R853" s="745"/>
      <c r="S853" s="745"/>
      <c r="T853" s="745"/>
      <c r="U853" s="743"/>
      <c r="V853" s="744"/>
      <c r="W853" s="743"/>
      <c r="X853" s="746"/>
      <c r="Y853" s="235"/>
      <c r="Z853" s="235"/>
      <c r="AA853" s="235"/>
      <c r="AB853" s="235"/>
      <c r="AC853" s="236"/>
      <c r="AD853" s="236"/>
      <c r="AE853" s="236"/>
      <c r="AF853" s="236"/>
      <c r="AG853" s="236"/>
      <c r="AH853" s="236"/>
      <c r="AI853" s="236"/>
      <c r="AJ853" s="236"/>
      <c r="AK853" s="747"/>
      <c r="AL853" s="748"/>
      <c r="AM853" s="748"/>
      <c r="AN853" s="749"/>
      <c r="AO853" s="750"/>
      <c r="AP853" s="2"/>
      <c r="AQ853" s="170">
        <f t="shared" si="358"/>
        <v>4</v>
      </c>
    </row>
    <row r="854" spans="2:43" ht="12" customHeight="1" x14ac:dyDescent="0.15">
      <c r="B854" s="473"/>
      <c r="C854" s="768"/>
      <c r="D854" s="766"/>
      <c r="E854" s="766"/>
      <c r="F854" s="766"/>
      <c r="G854" s="766"/>
      <c r="H854" s="766"/>
      <c r="I854" s="766"/>
      <c r="J854" s="767"/>
      <c r="K854" s="234"/>
      <c r="L854" s="743"/>
      <c r="M854" s="744"/>
      <c r="N854" s="743"/>
      <c r="O854" s="744"/>
      <c r="P854" s="743"/>
      <c r="Q854" s="744"/>
      <c r="R854" s="745"/>
      <c r="S854" s="745"/>
      <c r="T854" s="745"/>
      <c r="U854" s="743"/>
      <c r="V854" s="744"/>
      <c r="W854" s="743"/>
      <c r="X854" s="746"/>
      <c r="Y854" s="235"/>
      <c r="Z854" s="235"/>
      <c r="AA854" s="235"/>
      <c r="AB854" s="235"/>
      <c r="AC854" s="236"/>
      <c r="AD854" s="236"/>
      <c r="AE854" s="236"/>
      <c r="AF854" s="236"/>
      <c r="AG854" s="236"/>
      <c r="AH854" s="236"/>
      <c r="AI854" s="236"/>
      <c r="AJ854" s="236"/>
      <c r="AK854" s="747"/>
      <c r="AL854" s="748"/>
      <c r="AM854" s="748"/>
      <c r="AN854" s="749"/>
      <c r="AO854" s="750"/>
      <c r="AP854" s="2"/>
      <c r="AQ854" s="170">
        <f t="shared" si="358"/>
        <v>4</v>
      </c>
    </row>
    <row r="855" spans="2:43" ht="12" customHeight="1" x14ac:dyDescent="0.15">
      <c r="B855" s="473"/>
      <c r="C855" s="768"/>
      <c r="D855" s="766"/>
      <c r="E855" s="766"/>
      <c r="F855" s="766"/>
      <c r="G855" s="766"/>
      <c r="H855" s="766"/>
      <c r="I855" s="766"/>
      <c r="J855" s="767"/>
      <c r="K855" s="234"/>
      <c r="L855" s="743"/>
      <c r="M855" s="744"/>
      <c r="N855" s="743"/>
      <c r="O855" s="744"/>
      <c r="P855" s="743"/>
      <c r="Q855" s="744"/>
      <c r="R855" s="745"/>
      <c r="S855" s="745"/>
      <c r="T855" s="745"/>
      <c r="U855" s="743"/>
      <c r="V855" s="744"/>
      <c r="W855" s="743"/>
      <c r="X855" s="746"/>
      <c r="Y855" s="235"/>
      <c r="Z855" s="235"/>
      <c r="AA855" s="235"/>
      <c r="AB855" s="235"/>
      <c r="AC855" s="236"/>
      <c r="AD855" s="236"/>
      <c r="AE855" s="236"/>
      <c r="AF855" s="236"/>
      <c r="AG855" s="236"/>
      <c r="AH855" s="236"/>
      <c r="AI855" s="236"/>
      <c r="AJ855" s="236"/>
      <c r="AK855" s="747"/>
      <c r="AL855" s="748"/>
      <c r="AM855" s="748"/>
      <c r="AN855" s="749"/>
      <c r="AO855" s="750"/>
      <c r="AP855" s="2"/>
      <c r="AQ855" s="170">
        <f t="shared" si="358"/>
        <v>4</v>
      </c>
    </row>
    <row r="856" spans="2:43" ht="12" customHeight="1" x14ac:dyDescent="0.15">
      <c r="B856" s="473"/>
      <c r="C856" s="768"/>
      <c r="D856" s="766"/>
      <c r="E856" s="766"/>
      <c r="F856" s="766"/>
      <c r="G856" s="766"/>
      <c r="H856" s="766"/>
      <c r="I856" s="766"/>
      <c r="J856" s="767"/>
      <c r="K856" s="234"/>
      <c r="L856" s="743"/>
      <c r="M856" s="744"/>
      <c r="N856" s="743"/>
      <c r="O856" s="744"/>
      <c r="P856" s="743"/>
      <c r="Q856" s="744"/>
      <c r="R856" s="745"/>
      <c r="S856" s="745"/>
      <c r="T856" s="745"/>
      <c r="U856" s="743"/>
      <c r="V856" s="744"/>
      <c r="W856" s="743"/>
      <c r="X856" s="746"/>
      <c r="Y856" s="235"/>
      <c r="Z856" s="235"/>
      <c r="AA856" s="235"/>
      <c r="AB856" s="235"/>
      <c r="AC856" s="236"/>
      <c r="AD856" s="236"/>
      <c r="AE856" s="236"/>
      <c r="AF856" s="236"/>
      <c r="AG856" s="236"/>
      <c r="AH856" s="236"/>
      <c r="AI856" s="236"/>
      <c r="AJ856" s="236"/>
      <c r="AK856" s="747"/>
      <c r="AL856" s="748"/>
      <c r="AM856" s="748"/>
      <c r="AN856" s="749"/>
      <c r="AO856" s="750"/>
      <c r="AP856" s="2"/>
      <c r="AQ856" s="170">
        <f t="shared" si="358"/>
        <v>4</v>
      </c>
    </row>
    <row r="857" spans="2:43" ht="12" customHeight="1" x14ac:dyDescent="0.15">
      <c r="B857" s="473"/>
      <c r="C857" s="768"/>
      <c r="D857" s="766"/>
      <c r="E857" s="766"/>
      <c r="F857" s="766"/>
      <c r="G857" s="766"/>
      <c r="H857" s="766"/>
      <c r="I857" s="766"/>
      <c r="J857" s="767"/>
      <c r="K857" s="234"/>
      <c r="L857" s="743"/>
      <c r="M857" s="744"/>
      <c r="N857" s="743"/>
      <c r="O857" s="744"/>
      <c r="P857" s="743"/>
      <c r="Q857" s="744"/>
      <c r="R857" s="745"/>
      <c r="S857" s="745"/>
      <c r="T857" s="745"/>
      <c r="U857" s="743"/>
      <c r="V857" s="744"/>
      <c r="W857" s="743"/>
      <c r="X857" s="746"/>
      <c r="Y857" s="235"/>
      <c r="Z857" s="235"/>
      <c r="AA857" s="235"/>
      <c r="AB857" s="235"/>
      <c r="AC857" s="236"/>
      <c r="AD857" s="236"/>
      <c r="AE857" s="236"/>
      <c r="AF857" s="236"/>
      <c r="AG857" s="236"/>
      <c r="AH857" s="236"/>
      <c r="AI857" s="236"/>
      <c r="AJ857" s="236"/>
      <c r="AK857" s="747"/>
      <c r="AL857" s="748"/>
      <c r="AM857" s="748"/>
      <c r="AN857" s="749"/>
      <c r="AO857" s="750"/>
      <c r="AP857" s="2"/>
      <c r="AQ857" s="170">
        <f t="shared" si="358"/>
        <v>4</v>
      </c>
    </row>
    <row r="858" spans="2:43" ht="12" customHeight="1" x14ac:dyDescent="0.15">
      <c r="B858" s="473"/>
      <c r="C858" s="768"/>
      <c r="D858" s="766"/>
      <c r="E858" s="766"/>
      <c r="F858" s="766"/>
      <c r="G858" s="766"/>
      <c r="H858" s="766"/>
      <c r="I858" s="766"/>
      <c r="J858" s="767"/>
      <c r="K858" s="234"/>
      <c r="L858" s="743"/>
      <c r="M858" s="744"/>
      <c r="N858" s="743"/>
      <c r="O858" s="744"/>
      <c r="P858" s="743"/>
      <c r="Q858" s="744"/>
      <c r="R858" s="745"/>
      <c r="S858" s="745"/>
      <c r="T858" s="745"/>
      <c r="U858" s="743"/>
      <c r="V858" s="744"/>
      <c r="W858" s="743"/>
      <c r="X858" s="746"/>
      <c r="Y858" s="235"/>
      <c r="Z858" s="235"/>
      <c r="AA858" s="235"/>
      <c r="AB858" s="235"/>
      <c r="AC858" s="236"/>
      <c r="AD858" s="236"/>
      <c r="AE858" s="236"/>
      <c r="AF858" s="236"/>
      <c r="AG858" s="236"/>
      <c r="AH858" s="236"/>
      <c r="AI858" s="236"/>
      <c r="AJ858" s="236"/>
      <c r="AK858" s="747"/>
      <c r="AL858" s="748"/>
      <c r="AM858" s="748"/>
      <c r="AN858" s="749"/>
      <c r="AO858" s="750"/>
      <c r="AP858" s="2"/>
      <c r="AQ858" s="170">
        <f t="shared" si="358"/>
        <v>4</v>
      </c>
    </row>
    <row r="859" spans="2:43" ht="12" customHeight="1" x14ac:dyDescent="0.15">
      <c r="B859" s="473"/>
      <c r="C859" s="768"/>
      <c r="D859" s="766"/>
      <c r="E859" s="766"/>
      <c r="F859" s="766"/>
      <c r="G859" s="766"/>
      <c r="H859" s="766"/>
      <c r="I859" s="766"/>
      <c r="J859" s="767"/>
      <c r="K859" s="234"/>
      <c r="L859" s="743"/>
      <c r="M859" s="744"/>
      <c r="N859" s="743"/>
      <c r="O859" s="744"/>
      <c r="P859" s="743"/>
      <c r="Q859" s="744"/>
      <c r="R859" s="745"/>
      <c r="S859" s="745"/>
      <c r="T859" s="745"/>
      <c r="U859" s="743"/>
      <c r="V859" s="744"/>
      <c r="W859" s="743"/>
      <c r="X859" s="746"/>
      <c r="Y859" s="235"/>
      <c r="Z859" s="235"/>
      <c r="AA859" s="235"/>
      <c r="AB859" s="235"/>
      <c r="AC859" s="236"/>
      <c r="AD859" s="236"/>
      <c r="AE859" s="236"/>
      <c r="AF859" s="236"/>
      <c r="AG859" s="236"/>
      <c r="AH859" s="236"/>
      <c r="AI859" s="236"/>
      <c r="AJ859" s="236"/>
      <c r="AK859" s="747"/>
      <c r="AL859" s="748"/>
      <c r="AM859" s="748"/>
      <c r="AN859" s="749"/>
      <c r="AO859" s="750"/>
      <c r="AP859" s="2"/>
      <c r="AQ859" s="170">
        <f t="shared" si="358"/>
        <v>4</v>
      </c>
    </row>
    <row r="860" spans="2:43" ht="12" customHeight="1" x14ac:dyDescent="0.15">
      <c r="B860" s="473"/>
      <c r="C860" s="768"/>
      <c r="D860" s="766"/>
      <c r="E860" s="766"/>
      <c r="F860" s="766"/>
      <c r="G860" s="766"/>
      <c r="H860" s="766"/>
      <c r="I860" s="766"/>
      <c r="J860" s="767"/>
      <c r="K860" s="234"/>
      <c r="L860" s="743"/>
      <c r="M860" s="744"/>
      <c r="N860" s="743"/>
      <c r="O860" s="744"/>
      <c r="P860" s="743"/>
      <c r="Q860" s="744"/>
      <c r="R860" s="745"/>
      <c r="S860" s="745"/>
      <c r="T860" s="745"/>
      <c r="U860" s="743"/>
      <c r="V860" s="744"/>
      <c r="W860" s="743"/>
      <c r="X860" s="746"/>
      <c r="Y860" s="235"/>
      <c r="Z860" s="235"/>
      <c r="AA860" s="235"/>
      <c r="AB860" s="235"/>
      <c r="AC860" s="236"/>
      <c r="AD860" s="236"/>
      <c r="AE860" s="236"/>
      <c r="AF860" s="236"/>
      <c r="AG860" s="236"/>
      <c r="AH860" s="236"/>
      <c r="AI860" s="236"/>
      <c r="AJ860" s="236"/>
      <c r="AK860" s="747"/>
      <c r="AL860" s="748"/>
      <c r="AM860" s="748"/>
      <c r="AN860" s="749"/>
      <c r="AO860" s="750"/>
      <c r="AP860" s="2"/>
      <c r="AQ860" s="170">
        <f t="shared" si="358"/>
        <v>4</v>
      </c>
    </row>
    <row r="861" spans="2:43" ht="12" customHeight="1" x14ac:dyDescent="0.15">
      <c r="B861" s="473"/>
      <c r="C861" s="768"/>
      <c r="D861" s="766"/>
      <c r="E861" s="766"/>
      <c r="F861" s="766"/>
      <c r="G861" s="766"/>
      <c r="H861" s="766"/>
      <c r="I861" s="766"/>
      <c r="J861" s="767"/>
      <c r="K861" s="234"/>
      <c r="L861" s="743"/>
      <c r="M861" s="744"/>
      <c r="N861" s="743"/>
      <c r="O861" s="744"/>
      <c r="P861" s="743"/>
      <c r="Q861" s="744"/>
      <c r="R861" s="745"/>
      <c r="S861" s="745"/>
      <c r="T861" s="745"/>
      <c r="U861" s="743"/>
      <c r="V861" s="744"/>
      <c r="W861" s="743"/>
      <c r="X861" s="746"/>
      <c r="Y861" s="235"/>
      <c r="Z861" s="235"/>
      <c r="AA861" s="235"/>
      <c r="AB861" s="235"/>
      <c r="AC861" s="236"/>
      <c r="AD861" s="236"/>
      <c r="AE861" s="236"/>
      <c r="AF861" s="236"/>
      <c r="AG861" s="236"/>
      <c r="AH861" s="236"/>
      <c r="AI861" s="236"/>
      <c r="AJ861" s="236"/>
      <c r="AK861" s="747"/>
      <c r="AL861" s="748"/>
      <c r="AM861" s="748"/>
      <c r="AN861" s="749"/>
      <c r="AO861" s="750"/>
      <c r="AP861" s="2"/>
      <c r="AQ861" s="170">
        <f t="shared" si="358"/>
        <v>4</v>
      </c>
    </row>
    <row r="862" spans="2:43" ht="12" customHeight="1" x14ac:dyDescent="0.15">
      <c r="B862" s="473"/>
      <c r="C862" s="768"/>
      <c r="D862" s="766"/>
      <c r="E862" s="766"/>
      <c r="F862" s="766"/>
      <c r="G862" s="766"/>
      <c r="H862" s="766"/>
      <c r="I862" s="766"/>
      <c r="J862" s="767"/>
      <c r="K862" s="234"/>
      <c r="L862" s="743"/>
      <c r="M862" s="744"/>
      <c r="N862" s="743"/>
      <c r="O862" s="744"/>
      <c r="P862" s="743"/>
      <c r="Q862" s="744"/>
      <c r="R862" s="745"/>
      <c r="S862" s="745"/>
      <c r="T862" s="745"/>
      <c r="U862" s="743"/>
      <c r="V862" s="744"/>
      <c r="W862" s="743"/>
      <c r="X862" s="746"/>
      <c r="Y862" s="235"/>
      <c r="Z862" s="235"/>
      <c r="AA862" s="235"/>
      <c r="AB862" s="235"/>
      <c r="AC862" s="236"/>
      <c r="AD862" s="236"/>
      <c r="AE862" s="236"/>
      <c r="AF862" s="236"/>
      <c r="AG862" s="236"/>
      <c r="AH862" s="236"/>
      <c r="AI862" s="236"/>
      <c r="AJ862" s="236"/>
      <c r="AK862" s="747"/>
      <c r="AL862" s="748"/>
      <c r="AM862" s="748"/>
      <c r="AN862" s="749"/>
      <c r="AO862" s="750"/>
      <c r="AP862" s="2"/>
      <c r="AQ862" s="170">
        <f t="shared" si="358"/>
        <v>4</v>
      </c>
    </row>
    <row r="863" spans="2:43" ht="12" customHeight="1" x14ac:dyDescent="0.15">
      <c r="B863" s="473"/>
      <c r="C863" s="768"/>
      <c r="D863" s="766"/>
      <c r="E863" s="766"/>
      <c r="F863" s="766"/>
      <c r="G863" s="766"/>
      <c r="H863" s="766"/>
      <c r="I863" s="766"/>
      <c r="J863" s="767"/>
      <c r="K863" s="724" t="s">
        <v>218</v>
      </c>
      <c r="L863" s="724" t="s">
        <v>217</v>
      </c>
      <c r="M863" s="724"/>
      <c r="N863" s="724"/>
      <c r="O863" s="724"/>
      <c r="P863" s="724"/>
      <c r="Q863" s="724"/>
      <c r="R863" s="724"/>
      <c r="S863" s="724"/>
      <c r="T863" s="724"/>
      <c r="U863" s="724"/>
      <c r="V863" s="724"/>
      <c r="W863" s="724"/>
      <c r="X863" s="724"/>
      <c r="Y863" s="751" t="s">
        <v>473</v>
      </c>
      <c r="Z863" s="752"/>
      <c r="AA863" s="752"/>
      <c r="AB863" s="753"/>
      <c r="AC863" s="180">
        <f t="shared" ref="AC863:AJ863" si="359">SUM(AC843:AC862)</f>
        <v>0</v>
      </c>
      <c r="AD863" s="180">
        <f t="shared" si="359"/>
        <v>0</v>
      </c>
      <c r="AE863" s="180">
        <f t="shared" si="359"/>
        <v>0</v>
      </c>
      <c r="AF863" s="180">
        <f t="shared" si="359"/>
        <v>0</v>
      </c>
      <c r="AG863" s="180">
        <f t="shared" si="359"/>
        <v>0</v>
      </c>
      <c r="AH863" s="180">
        <f t="shared" si="359"/>
        <v>0</v>
      </c>
      <c r="AI863" s="180">
        <f t="shared" si="359"/>
        <v>0</v>
      </c>
      <c r="AJ863" s="180">
        <f t="shared" si="359"/>
        <v>0</v>
      </c>
      <c r="AK863" s="751" t="s">
        <v>216</v>
      </c>
      <c r="AL863" s="752"/>
      <c r="AM863" s="752"/>
      <c r="AN863" s="597"/>
      <c r="AO863" s="598"/>
      <c r="AP863" s="2"/>
    </row>
    <row r="864" spans="2:43" ht="12" customHeight="1" x14ac:dyDescent="0.15">
      <c r="B864" s="473"/>
      <c r="C864" s="768"/>
      <c r="D864" s="766"/>
      <c r="E864" s="766"/>
      <c r="F864" s="766"/>
      <c r="G864" s="766"/>
      <c r="H864" s="766"/>
      <c r="I864" s="766"/>
      <c r="J864" s="767"/>
      <c r="K864" s="724"/>
      <c r="L864" s="724" t="s">
        <v>474</v>
      </c>
      <c r="M864" s="724"/>
      <c r="N864" s="724"/>
      <c r="O864" s="724" t="s">
        <v>215</v>
      </c>
      <c r="P864" s="724"/>
      <c r="Q864" s="724"/>
      <c r="R864" s="724"/>
      <c r="S864" s="724"/>
      <c r="T864" s="724"/>
      <c r="U864" s="724"/>
      <c r="V864" s="724"/>
      <c r="W864" s="724"/>
      <c r="X864" s="724"/>
      <c r="Y864" s="179">
        <f>COUNTIF(Y843:Y862,"〇")</f>
        <v>0</v>
      </c>
      <c r="Z864" s="179">
        <f>COUNTIF(Z843:Z862,"〇")</f>
        <v>0</v>
      </c>
      <c r="AA864" s="179">
        <f>COUNTIF(AA843:AA862,"〇")</f>
        <v>0</v>
      </c>
      <c r="AB864" s="179">
        <f>COUNTIF(AB843:AB862,"〇")</f>
        <v>0</v>
      </c>
      <c r="AC864" s="179">
        <f t="shared" ref="AC864:AJ864" si="360">COUNT(AC843:AC862)</f>
        <v>0</v>
      </c>
      <c r="AD864" s="179">
        <f t="shared" si="360"/>
        <v>0</v>
      </c>
      <c r="AE864" s="179">
        <f t="shared" si="360"/>
        <v>0</v>
      </c>
      <c r="AF864" s="179">
        <f t="shared" si="360"/>
        <v>0</v>
      </c>
      <c r="AG864" s="179">
        <f t="shared" si="360"/>
        <v>0</v>
      </c>
      <c r="AH864" s="179">
        <f t="shared" si="360"/>
        <v>0</v>
      </c>
      <c r="AI864" s="179">
        <f t="shared" si="360"/>
        <v>0</v>
      </c>
      <c r="AJ864" s="179">
        <f t="shared" si="360"/>
        <v>0</v>
      </c>
      <c r="AK864" s="754"/>
      <c r="AL864" s="755"/>
      <c r="AM864" s="755"/>
      <c r="AN864" s="755"/>
      <c r="AO864" s="756"/>
      <c r="AP864" s="2"/>
    </row>
    <row r="865" spans="2:86" ht="12" customHeight="1" x14ac:dyDescent="0.15">
      <c r="B865" s="473"/>
      <c r="C865" s="768"/>
      <c r="D865" s="766"/>
      <c r="E865" s="766"/>
      <c r="F865" s="766"/>
      <c r="G865" s="766"/>
      <c r="H865" s="766"/>
      <c r="I865" s="766"/>
      <c r="J865" s="767"/>
      <c r="K865" s="724"/>
      <c r="L865" s="724"/>
      <c r="M865" s="724"/>
      <c r="N865" s="724"/>
      <c r="O865" s="724" t="s">
        <v>475</v>
      </c>
      <c r="P865" s="724"/>
      <c r="Q865" s="724"/>
      <c r="R865" s="724"/>
      <c r="S865" s="724"/>
      <c r="T865" s="724"/>
      <c r="U865" s="724"/>
      <c r="V865" s="724"/>
      <c r="W865" s="724"/>
      <c r="X865" s="724"/>
      <c r="Y865" s="737" t="str">
        <f>IF(Y864&gt;0,"Ⅳ",IF(Z864&gt;0,"Ⅲ",IF(AA864&gt;0,"Ⅱa",IF(AB864&gt;0,"Ⅱb","Ⅰ"))))</f>
        <v>Ⅰ</v>
      </c>
      <c r="Z865" s="741"/>
      <c r="AA865" s="741"/>
      <c r="AB865" s="738"/>
      <c r="AC865" s="737" t="str">
        <f>IF(AC864&gt;0,"Ⅳ",IF(AD864&gt;0,"Ⅲ",IF(AE864&gt;0,"Ⅱa",IF(AF864&gt;0,"Ⅱb","Ⅰ"))))</f>
        <v>Ⅰ</v>
      </c>
      <c r="AD865" s="741"/>
      <c r="AE865" s="741"/>
      <c r="AF865" s="738"/>
      <c r="AG865" s="737" t="str">
        <f>IF(AG864&gt;0,"Ⅳ",IF(AH864&gt;0,"Ⅲ",IF(AI864&gt;0,"Ⅱa",IF(AJ864&gt;0,"Ⅱb","Ⅰ"))))</f>
        <v>Ⅰ</v>
      </c>
      <c r="AH865" s="741"/>
      <c r="AI865" s="741"/>
      <c r="AJ865" s="738"/>
      <c r="AK865" s="757"/>
      <c r="AL865" s="758"/>
      <c r="AM865" s="758"/>
      <c r="AN865" s="758"/>
      <c r="AO865" s="759"/>
      <c r="AP865" s="2"/>
      <c r="AQ865" s="52" t="s">
        <v>314</v>
      </c>
      <c r="AR865" s="52" t="s">
        <v>315</v>
      </c>
      <c r="AS865" s="455" t="s">
        <v>318</v>
      </c>
      <c r="AT865" s="600"/>
    </row>
    <row r="866" spans="2:86" ht="12" customHeight="1" x14ac:dyDescent="0.15">
      <c r="B866" s="473"/>
      <c r="C866" s="768"/>
      <c r="D866" s="766"/>
      <c r="E866" s="766"/>
      <c r="F866" s="766"/>
      <c r="G866" s="766"/>
      <c r="H866" s="766"/>
      <c r="I866" s="766"/>
      <c r="J866" s="767"/>
      <c r="K866" s="724"/>
      <c r="L866" s="724" t="s">
        <v>476</v>
      </c>
      <c r="M866" s="724"/>
      <c r="N866" s="724"/>
      <c r="O866" s="724" t="s">
        <v>214</v>
      </c>
      <c r="P866" s="724"/>
      <c r="Q866" s="724"/>
      <c r="R866" s="724"/>
      <c r="S866" s="724"/>
      <c r="T866" s="724"/>
      <c r="U866" s="724"/>
      <c r="V866" s="724"/>
      <c r="W866" s="724"/>
      <c r="X866" s="724"/>
      <c r="Y866" s="80" t="s">
        <v>32</v>
      </c>
      <c r="Z866" s="80" t="s">
        <v>33</v>
      </c>
      <c r="AA866" s="734" t="s">
        <v>34</v>
      </c>
      <c r="AB866" s="734"/>
      <c r="AC866" s="80" t="s">
        <v>32</v>
      </c>
      <c r="AD866" s="80" t="s">
        <v>33</v>
      </c>
      <c r="AE866" s="734" t="s">
        <v>34</v>
      </c>
      <c r="AF866" s="734"/>
      <c r="AG866" s="80" t="s">
        <v>32</v>
      </c>
      <c r="AH866" s="80" t="s">
        <v>33</v>
      </c>
      <c r="AI866" s="734" t="s">
        <v>34</v>
      </c>
      <c r="AJ866" s="734"/>
      <c r="AK866" s="757"/>
      <c r="AL866" s="758"/>
      <c r="AM866" s="758"/>
      <c r="AN866" s="758"/>
      <c r="AO866" s="759"/>
      <c r="AP866" s="2"/>
      <c r="AQ866" s="735">
        <f>+Y864+Z864</f>
        <v>0</v>
      </c>
      <c r="AR866" s="736"/>
      <c r="AS866" s="735">
        <f>+AA864+AB864</f>
        <v>0</v>
      </c>
      <c r="AT866" s="736"/>
    </row>
    <row r="867" spans="2:86" ht="12" customHeight="1" x14ac:dyDescent="0.15">
      <c r="B867" s="473"/>
      <c r="C867" s="768"/>
      <c r="D867" s="766"/>
      <c r="E867" s="766"/>
      <c r="F867" s="766"/>
      <c r="G867" s="766"/>
      <c r="H867" s="766"/>
      <c r="I867" s="766"/>
      <c r="J867" s="767"/>
      <c r="K867" s="724"/>
      <c r="L867" s="724"/>
      <c r="M867" s="724"/>
      <c r="N867" s="724"/>
      <c r="O867" s="724" t="s">
        <v>480</v>
      </c>
      <c r="P867" s="724"/>
      <c r="Q867" s="724"/>
      <c r="R867" s="724"/>
      <c r="S867" s="724"/>
      <c r="T867" s="724"/>
      <c r="U867" s="724"/>
      <c r="V867" s="724"/>
      <c r="W867" s="724"/>
      <c r="X867" s="724"/>
      <c r="Y867" s="179">
        <f>Y864</f>
        <v>0</v>
      </c>
      <c r="Z867" s="179">
        <f>Z864</f>
        <v>0</v>
      </c>
      <c r="AA867" s="737">
        <f>AA864+AB864</f>
        <v>0</v>
      </c>
      <c r="AB867" s="738"/>
      <c r="AC867" s="179">
        <f>+AC864</f>
        <v>0</v>
      </c>
      <c r="AD867" s="179">
        <f>AD864</f>
        <v>0</v>
      </c>
      <c r="AE867" s="737">
        <f>AE864+AF864</f>
        <v>0</v>
      </c>
      <c r="AF867" s="738"/>
      <c r="AG867" s="179">
        <f>AG864</f>
        <v>0</v>
      </c>
      <c r="AH867" s="179">
        <f>AH864</f>
        <v>0</v>
      </c>
      <c r="AI867" s="737">
        <f>AI864+AJ864</f>
        <v>0</v>
      </c>
      <c r="AJ867" s="738"/>
      <c r="AK867" s="757"/>
      <c r="AL867" s="758"/>
      <c r="AM867" s="758"/>
      <c r="AN867" s="758"/>
      <c r="AO867" s="759"/>
      <c r="AP867" s="2"/>
      <c r="AQ867" s="135">
        <f>+Y864+AC867+AG867</f>
        <v>0</v>
      </c>
      <c r="AR867" s="135">
        <f>+Z864+AD867+AH867</f>
        <v>0</v>
      </c>
      <c r="AS867" s="739">
        <f>+AS866+AE867+AI867</f>
        <v>0</v>
      </c>
      <c r="AT867" s="740"/>
    </row>
    <row r="868" spans="2:86" ht="12" customHeight="1" x14ac:dyDescent="0.15">
      <c r="B868" s="473"/>
      <c r="C868" s="768"/>
      <c r="D868" s="766"/>
      <c r="E868" s="766"/>
      <c r="F868" s="766"/>
      <c r="G868" s="766"/>
      <c r="H868" s="766"/>
      <c r="I868" s="766"/>
      <c r="J868" s="767"/>
      <c r="K868" s="724"/>
      <c r="L868" s="724"/>
      <c r="M868" s="724"/>
      <c r="N868" s="724"/>
      <c r="O868" s="724" t="s">
        <v>481</v>
      </c>
      <c r="P868" s="724"/>
      <c r="Q868" s="724"/>
      <c r="R868" s="724"/>
      <c r="S868" s="724"/>
      <c r="T868" s="724"/>
      <c r="U868" s="724"/>
      <c r="V868" s="724"/>
      <c r="W868" s="724"/>
      <c r="X868" s="724"/>
      <c r="Y868" s="737" t="str">
        <f>IF(Y867&gt;=1,"Ⅳ",IF(Z867&gt;=1,"Ⅲ",IF(AA867&gt;=1,"Ⅱ","Ⅰ")))</f>
        <v>Ⅰ</v>
      </c>
      <c r="Z868" s="741"/>
      <c r="AA868" s="741"/>
      <c r="AB868" s="738"/>
      <c r="AC868" s="737" t="str">
        <f>IF(AC867&gt;=1,"Ⅳ",IF(AD867&gt;=1,"Ⅲ",IF(AE867&gt;=1,"Ⅱ","Ⅰ")))</f>
        <v>Ⅰ</v>
      </c>
      <c r="AD868" s="741"/>
      <c r="AE868" s="741"/>
      <c r="AF868" s="738"/>
      <c r="AG868" s="737" t="str">
        <f>IF(AG867&gt;=1,"Ⅳ",IF(AH867&gt;=1,"Ⅲ",IF(AI867&gt;=1,"Ⅱ","Ⅰ")))</f>
        <v>Ⅰ</v>
      </c>
      <c r="AH868" s="741"/>
      <c r="AI868" s="741"/>
      <c r="AJ868" s="738"/>
      <c r="AK868" s="757"/>
      <c r="AL868" s="758"/>
      <c r="AM868" s="758"/>
      <c r="AN868" s="758"/>
      <c r="AO868" s="759"/>
      <c r="AP868" s="2"/>
      <c r="AQ868" s="742" t="str">
        <f>IF(AQ867&gt;0,"Ⅳ",IF(AR867&gt;0,"Ⅲ",IF(AS867&gt;0,"Ⅱ","Ⅰ")))</f>
        <v>Ⅰ</v>
      </c>
      <c r="AR868" s="742"/>
      <c r="AS868" s="742"/>
      <c r="AT868" s="742"/>
    </row>
    <row r="869" spans="2:86" ht="12" customHeight="1" x14ac:dyDescent="0.15">
      <c r="B869" s="473"/>
      <c r="C869" s="768"/>
      <c r="D869" s="766"/>
      <c r="E869" s="766"/>
      <c r="F869" s="766"/>
      <c r="G869" s="766"/>
      <c r="H869" s="766"/>
      <c r="I869" s="766"/>
      <c r="J869" s="767"/>
      <c r="K869" s="724"/>
      <c r="L869" s="724"/>
      <c r="M869" s="724"/>
      <c r="N869" s="724"/>
      <c r="O869" s="724" t="s">
        <v>482</v>
      </c>
      <c r="P869" s="724"/>
      <c r="Q869" s="724"/>
      <c r="R869" s="724"/>
      <c r="S869" s="724"/>
      <c r="T869" s="724"/>
      <c r="U869" s="724"/>
      <c r="V869" s="724"/>
      <c r="W869" s="724"/>
      <c r="X869" s="724"/>
      <c r="Y869" s="737" t="str">
        <f>IF(COUNTIF(Y868:AJ868,"Ⅳ")&gt;0,"Ⅳ",IF(COUNTIF(Y868:AJ868,"Ⅲ")&gt;0,"Ⅲ",IF(COUNTIF(Y868:AJ868,"Ⅱ")&gt;0,"Ⅱ","Ⅰ")))</f>
        <v>Ⅰ</v>
      </c>
      <c r="Z869" s="741"/>
      <c r="AA869" s="741"/>
      <c r="AB869" s="741"/>
      <c r="AC869" s="741"/>
      <c r="AD869" s="741"/>
      <c r="AE869" s="741"/>
      <c r="AF869" s="741"/>
      <c r="AG869" s="741"/>
      <c r="AH869" s="741"/>
      <c r="AI869" s="741"/>
      <c r="AJ869" s="738"/>
      <c r="AK869" s="760"/>
      <c r="AL869" s="761"/>
      <c r="AM869" s="761"/>
      <c r="AN869" s="761"/>
      <c r="AO869" s="762"/>
      <c r="AP869" s="2"/>
    </row>
    <row r="870" spans="2:86" ht="14.25" customHeight="1" x14ac:dyDescent="0.15">
      <c r="B870" s="473"/>
      <c r="C870" s="768"/>
      <c r="D870" s="766"/>
      <c r="E870" s="766"/>
      <c r="F870" s="766"/>
      <c r="G870" s="766"/>
      <c r="H870" s="766"/>
      <c r="I870" s="766"/>
      <c r="J870" s="767"/>
      <c r="K870" s="724" t="s">
        <v>170</v>
      </c>
      <c r="L870" s="725"/>
      <c r="M870" s="725"/>
      <c r="N870" s="725"/>
      <c r="O870" s="725"/>
      <c r="P870" s="725"/>
      <c r="Q870" s="725"/>
      <c r="R870" s="725"/>
      <c r="S870" s="725"/>
      <c r="T870" s="725"/>
      <c r="U870" s="725"/>
      <c r="V870" s="725"/>
      <c r="W870" s="725"/>
      <c r="X870" s="725"/>
      <c r="Y870" s="725"/>
      <c r="Z870" s="725"/>
      <c r="AA870" s="725"/>
      <c r="AB870" s="725"/>
      <c r="AC870" s="725"/>
      <c r="AD870" s="725"/>
      <c r="AE870" s="725"/>
      <c r="AF870" s="725"/>
      <c r="AG870" s="725"/>
      <c r="AH870" s="725"/>
      <c r="AI870" s="725"/>
      <c r="AJ870" s="725"/>
      <c r="AK870" s="725"/>
      <c r="AL870" s="725"/>
      <c r="AM870" s="725"/>
      <c r="AN870" s="725"/>
      <c r="AO870" s="725"/>
      <c r="AP870" s="2"/>
    </row>
    <row r="871" spans="2:86" ht="14.25" customHeight="1" x14ac:dyDescent="0.15">
      <c r="B871" s="473"/>
      <c r="C871" s="768"/>
      <c r="D871" s="766"/>
      <c r="E871" s="766"/>
      <c r="F871" s="766"/>
      <c r="G871" s="766"/>
      <c r="H871" s="766"/>
      <c r="I871" s="766"/>
      <c r="J871" s="767"/>
      <c r="K871" s="724"/>
      <c r="L871" s="725"/>
      <c r="M871" s="725"/>
      <c r="N871" s="725"/>
      <c r="O871" s="725"/>
      <c r="P871" s="725"/>
      <c r="Q871" s="725"/>
      <c r="R871" s="725"/>
      <c r="S871" s="725"/>
      <c r="T871" s="725"/>
      <c r="U871" s="725"/>
      <c r="V871" s="725"/>
      <c r="W871" s="725"/>
      <c r="X871" s="725"/>
      <c r="Y871" s="725"/>
      <c r="Z871" s="725"/>
      <c r="AA871" s="725"/>
      <c r="AB871" s="725"/>
      <c r="AC871" s="725"/>
      <c r="AD871" s="725"/>
      <c r="AE871" s="725"/>
      <c r="AF871" s="725"/>
      <c r="AG871" s="725"/>
      <c r="AH871" s="725"/>
      <c r="AI871" s="725"/>
      <c r="AJ871" s="725"/>
      <c r="AK871" s="725"/>
      <c r="AL871" s="725"/>
      <c r="AM871" s="725"/>
      <c r="AN871" s="725"/>
      <c r="AO871" s="725"/>
      <c r="AP871" s="2"/>
    </row>
    <row r="872" spans="2:86" ht="12" customHeight="1" x14ac:dyDescent="0.15">
      <c r="B872" s="473"/>
      <c r="C872" s="768"/>
      <c r="D872" s="766"/>
      <c r="E872" s="766"/>
      <c r="F872" s="766"/>
      <c r="G872" s="766"/>
      <c r="H872" s="766"/>
      <c r="I872" s="766"/>
      <c r="J872" s="767"/>
      <c r="K872" s="726" t="s">
        <v>483</v>
      </c>
      <c r="L872" s="726"/>
      <c r="M872" s="726"/>
      <c r="N872" s="726"/>
      <c r="O872" s="726"/>
      <c r="P872" s="726"/>
      <c r="Q872" s="726"/>
      <c r="R872" s="726"/>
      <c r="S872" s="726"/>
      <c r="T872" s="726"/>
      <c r="U872" s="726"/>
      <c r="V872" s="726"/>
      <c r="W872" s="726"/>
      <c r="X872" s="726"/>
      <c r="Y872" s="726"/>
      <c r="Z872" s="726"/>
      <c r="AA872" s="726"/>
      <c r="AB872" s="726"/>
      <c r="AC872" s="726"/>
      <c r="AD872" s="726"/>
      <c r="AE872" s="726"/>
      <c r="AF872" s="726"/>
      <c r="AG872" s="726"/>
      <c r="AH872" s="726"/>
      <c r="AI872" s="726"/>
      <c r="AJ872" s="726"/>
      <c r="AK872" s="726"/>
      <c r="AL872" s="726"/>
      <c r="AM872" s="726"/>
      <c r="AN872" s="726"/>
      <c r="AO872" s="726"/>
      <c r="AP872" s="2"/>
    </row>
    <row r="873" spans="2:86" ht="12" customHeight="1" x14ac:dyDescent="0.15">
      <c r="B873" s="473"/>
      <c r="C873" s="768"/>
      <c r="D873" s="766"/>
      <c r="E873" s="766"/>
      <c r="F873" s="766"/>
      <c r="G873" s="766"/>
      <c r="H873" s="766"/>
      <c r="I873" s="766"/>
      <c r="J873" s="767"/>
      <c r="K873" s="727" t="s">
        <v>533</v>
      </c>
      <c r="L873" s="727"/>
      <c r="M873" s="727"/>
      <c r="N873" s="727"/>
      <c r="O873" s="727"/>
      <c r="P873" s="727"/>
      <c r="Q873" s="727"/>
      <c r="R873" s="727"/>
      <c r="S873" s="727"/>
      <c r="T873" s="727"/>
      <c r="U873" s="727"/>
      <c r="V873" s="727"/>
      <c r="W873" s="727"/>
      <c r="X873" s="727"/>
      <c r="Y873" s="727"/>
      <c r="Z873" s="727"/>
      <c r="AA873" s="727"/>
      <c r="AB873" s="727"/>
      <c r="AC873" s="727"/>
      <c r="AD873" s="727"/>
      <c r="AE873" s="727"/>
      <c r="AF873" s="727"/>
      <c r="AG873" s="727"/>
      <c r="AH873" s="727"/>
      <c r="AI873" s="727"/>
      <c r="AJ873" s="727"/>
      <c r="AK873" s="727"/>
      <c r="AL873" s="727"/>
      <c r="AM873" s="727"/>
      <c r="AN873" s="727"/>
      <c r="AO873" s="727"/>
      <c r="AP873" s="2"/>
    </row>
    <row r="874" spans="2:86" ht="12" customHeight="1" x14ac:dyDescent="0.15">
      <c r="B874" s="473"/>
      <c r="C874" s="768"/>
      <c r="D874" s="766"/>
      <c r="E874" s="766"/>
      <c r="F874" s="766"/>
      <c r="G874" s="766"/>
      <c r="H874" s="766"/>
      <c r="I874" s="766"/>
      <c r="J874" s="767"/>
      <c r="K874" s="157" t="s">
        <v>484</v>
      </c>
      <c r="L874" s="158"/>
      <c r="M874" s="158"/>
      <c r="N874" s="158"/>
      <c r="O874" s="158"/>
      <c r="P874" s="158"/>
      <c r="Q874" s="158"/>
      <c r="R874" s="158"/>
      <c r="S874" s="158"/>
      <c r="T874" s="158"/>
      <c r="U874" s="158"/>
      <c r="V874" s="158"/>
      <c r="W874" s="158"/>
      <c r="X874" s="158"/>
      <c r="Y874" s="158"/>
      <c r="Z874" s="158"/>
      <c r="AA874" s="158"/>
      <c r="AB874" s="158"/>
      <c r="AC874" s="158"/>
      <c r="AD874" s="158"/>
      <c r="AE874" s="158"/>
      <c r="AF874" s="158"/>
      <c r="AG874" s="158"/>
      <c r="AH874" s="158"/>
      <c r="AI874" s="158"/>
      <c r="AJ874" s="158"/>
      <c r="AK874" s="158"/>
      <c r="AL874" s="158"/>
      <c r="AM874" s="158"/>
      <c r="AN874" s="158"/>
      <c r="AO874" s="159"/>
      <c r="AP874" s="2"/>
    </row>
    <row r="875" spans="2:86" ht="12" customHeight="1" x14ac:dyDescent="0.15">
      <c r="B875" s="473"/>
      <c r="C875" s="768"/>
      <c r="D875" s="766"/>
      <c r="E875" s="766"/>
      <c r="F875" s="766"/>
      <c r="G875" s="766"/>
      <c r="H875" s="766"/>
      <c r="I875" s="766"/>
      <c r="J875" s="767"/>
      <c r="K875" s="157" t="s">
        <v>485</v>
      </c>
      <c r="L875" s="158"/>
      <c r="M875" s="158"/>
      <c r="N875" s="158"/>
      <c r="O875" s="158"/>
      <c r="P875" s="158"/>
      <c r="Q875" s="158"/>
      <c r="R875" s="158"/>
      <c r="S875" s="158"/>
      <c r="T875" s="158"/>
      <c r="U875" s="158"/>
      <c r="V875" s="158"/>
      <c r="W875" s="158"/>
      <c r="X875" s="158"/>
      <c r="Y875" s="158"/>
      <c r="Z875" s="158"/>
      <c r="AA875" s="158"/>
      <c r="AB875" s="158"/>
      <c r="AC875" s="158"/>
      <c r="AD875" s="158"/>
      <c r="AE875" s="158"/>
      <c r="AF875" s="158"/>
      <c r="AG875" s="158"/>
      <c r="AH875" s="158"/>
      <c r="AI875" s="158"/>
      <c r="AJ875" s="158"/>
      <c r="AK875" s="158"/>
      <c r="AL875" s="158"/>
      <c r="AM875" s="158"/>
      <c r="AN875" s="158"/>
      <c r="AO875" s="159"/>
      <c r="AP875" s="2"/>
    </row>
    <row r="876" spans="2:86" ht="12" customHeight="1" x14ac:dyDescent="0.15">
      <c r="B876" s="473"/>
      <c r="C876" s="768"/>
      <c r="D876" s="766"/>
      <c r="E876" s="766"/>
      <c r="F876" s="766"/>
      <c r="G876" s="766"/>
      <c r="H876" s="766"/>
      <c r="I876" s="766"/>
      <c r="J876" s="767"/>
      <c r="K876" s="728" t="s">
        <v>486</v>
      </c>
      <c r="L876" s="729"/>
      <c r="M876" s="729"/>
      <c r="N876" s="729"/>
      <c r="O876" s="729"/>
      <c r="P876" s="729"/>
      <c r="Q876" s="729"/>
      <c r="R876" s="729"/>
      <c r="S876" s="729"/>
      <c r="T876" s="729"/>
      <c r="U876" s="729"/>
      <c r="V876" s="729"/>
      <c r="W876" s="729"/>
      <c r="X876" s="729"/>
      <c r="Y876" s="729"/>
      <c r="Z876" s="729"/>
      <c r="AA876" s="729"/>
      <c r="AB876" s="729"/>
      <c r="AC876" s="729"/>
      <c r="AD876" s="729"/>
      <c r="AE876" s="729"/>
      <c r="AF876" s="729"/>
      <c r="AG876" s="729"/>
      <c r="AH876" s="729"/>
      <c r="AI876" s="729"/>
      <c r="AJ876" s="729"/>
      <c r="AK876" s="729"/>
      <c r="AL876" s="729"/>
      <c r="AM876" s="729"/>
      <c r="AN876" s="729"/>
      <c r="AO876" s="730"/>
      <c r="AP876" s="2"/>
    </row>
    <row r="877" spans="2:86" ht="12" customHeight="1" x14ac:dyDescent="0.15">
      <c r="B877" s="436"/>
      <c r="C877" s="769"/>
      <c r="D877" s="770"/>
      <c r="E877" s="770"/>
      <c r="F877" s="770"/>
      <c r="G877" s="770"/>
      <c r="H877" s="770"/>
      <c r="I877" s="770"/>
      <c r="J877" s="771"/>
      <c r="K877" s="731"/>
      <c r="L877" s="732"/>
      <c r="M877" s="732"/>
      <c r="N877" s="732"/>
      <c r="O877" s="732"/>
      <c r="P877" s="732"/>
      <c r="Q877" s="732"/>
      <c r="R877" s="732"/>
      <c r="S877" s="732"/>
      <c r="T877" s="732"/>
      <c r="U877" s="732"/>
      <c r="V877" s="732"/>
      <c r="W877" s="732"/>
      <c r="X877" s="732"/>
      <c r="Y877" s="732"/>
      <c r="Z877" s="732"/>
      <c r="AA877" s="732"/>
      <c r="AB877" s="732"/>
      <c r="AC877" s="732"/>
      <c r="AD877" s="732"/>
      <c r="AE877" s="732"/>
      <c r="AF877" s="732"/>
      <c r="AG877" s="732"/>
      <c r="AH877" s="732"/>
      <c r="AI877" s="732"/>
      <c r="AJ877" s="732"/>
      <c r="AK877" s="732"/>
      <c r="AL877" s="732"/>
      <c r="AM877" s="732"/>
      <c r="AN877" s="732"/>
      <c r="AO877" s="733"/>
      <c r="AP877" s="2"/>
    </row>
    <row r="878" spans="2:86" s="6" customFormat="1" ht="12" customHeight="1" x14ac:dyDescent="0.15">
      <c r="B878" s="2" t="s">
        <v>537</v>
      </c>
      <c r="AQ878" s="134"/>
      <c r="AR878" s="134"/>
      <c r="AS878" s="134"/>
      <c r="AT878" s="134"/>
      <c r="AU878" s="134"/>
      <c r="AV878" s="134"/>
      <c r="AW878" s="134"/>
      <c r="AX878" s="134"/>
      <c r="AY878" s="134"/>
      <c r="AZ878" s="134"/>
      <c r="BA878" s="134"/>
      <c r="BB878" s="134"/>
      <c r="BC878" s="134"/>
      <c r="BD878" s="134"/>
      <c r="BE878" s="134"/>
      <c r="BF878" s="134"/>
      <c r="BG878" s="134"/>
      <c r="BH878" s="134"/>
      <c r="BI878" s="134"/>
      <c r="BJ878" s="134"/>
      <c r="BK878" s="134"/>
      <c r="BL878" s="134"/>
      <c r="BM878" s="134"/>
      <c r="BN878" s="134"/>
      <c r="BO878" s="134"/>
      <c r="BP878" s="134"/>
      <c r="BQ878" s="134"/>
      <c r="BR878" s="134"/>
      <c r="BS878" s="134"/>
      <c r="BT878" s="134"/>
      <c r="BU878" s="134"/>
      <c r="BV878" s="134"/>
      <c r="BW878" s="134"/>
      <c r="BX878" s="134"/>
      <c r="BY878" s="134"/>
      <c r="BZ878" s="134"/>
      <c r="CA878" s="134"/>
      <c r="CB878" s="134"/>
      <c r="CC878" s="134"/>
      <c r="CD878" s="134"/>
      <c r="CE878" s="134"/>
      <c r="CF878" s="134"/>
      <c r="CG878" s="134"/>
      <c r="CH878" s="134"/>
    </row>
    <row r="879" spans="2:86" ht="12" customHeight="1" x14ac:dyDescent="0.15">
      <c r="B879" s="2" t="s">
        <v>534</v>
      </c>
    </row>
    <row r="880" spans="2:86" ht="12" customHeight="1" x14ac:dyDescent="0.15">
      <c r="B880" s="2" t="s">
        <v>535</v>
      </c>
    </row>
    <row r="881" spans="2:86" ht="12" customHeight="1" x14ac:dyDescent="0.15">
      <c r="B881" s="2" t="s">
        <v>487</v>
      </c>
    </row>
    <row r="882" spans="2:86" ht="12" customHeight="1" x14ac:dyDescent="0.15">
      <c r="B882" s="2" t="s">
        <v>536</v>
      </c>
    </row>
    <row r="883" spans="2:86" ht="12" customHeight="1" x14ac:dyDescent="0.15">
      <c r="B883" s="2" t="s">
        <v>488</v>
      </c>
    </row>
    <row r="884" spans="2:86" ht="12.75" thickBot="1" x14ac:dyDescent="0.2">
      <c r="B884" s="2" t="s">
        <v>549</v>
      </c>
    </row>
    <row r="885" spans="2:86" x14ac:dyDescent="0.15">
      <c r="AU885" s="808" t="s">
        <v>561</v>
      </c>
      <c r="AV885" s="809" t="s">
        <v>301</v>
      </c>
      <c r="AW885" s="811" t="s">
        <v>302</v>
      </c>
      <c r="AX885" s="795" t="s">
        <v>308</v>
      </c>
      <c r="AY885" s="796"/>
      <c r="AZ885" s="796"/>
      <c r="BA885" s="796"/>
      <c r="BB885" s="796"/>
      <c r="BC885" s="796"/>
      <c r="BD885" s="796"/>
      <c r="BE885" s="796"/>
      <c r="BF885" s="796"/>
      <c r="BG885" s="796"/>
      <c r="BH885" s="796"/>
      <c r="BI885" s="796"/>
      <c r="BJ885" s="796"/>
      <c r="BK885" s="796"/>
      <c r="BL885" s="796"/>
      <c r="BM885" s="796"/>
      <c r="BN885" s="796"/>
      <c r="BO885" s="796"/>
      <c r="BP885" s="796"/>
      <c r="BQ885" s="796"/>
      <c r="BR885" s="797"/>
      <c r="BS885" s="466" t="s">
        <v>303</v>
      </c>
      <c r="BT885" s="798"/>
      <c r="BU885" s="798"/>
      <c r="BV885" s="798"/>
      <c r="BW885" s="799" t="s">
        <v>309</v>
      </c>
      <c r="BX885" s="800"/>
      <c r="BY885" s="800"/>
      <c r="BZ885" s="800"/>
      <c r="CA885" s="800"/>
      <c r="CB885" s="800"/>
      <c r="CC885" s="800"/>
      <c r="CD885" s="800"/>
      <c r="CE885" s="800"/>
      <c r="CF885" s="800"/>
      <c r="CG885" s="800"/>
      <c r="CH885" s="801"/>
    </row>
    <row r="886" spans="2:86" ht="8.25" customHeight="1" x14ac:dyDescent="0.15">
      <c r="AU886" s="808"/>
      <c r="AV886" s="810"/>
      <c r="AW886" s="812"/>
      <c r="AX886" s="802" t="s">
        <v>310</v>
      </c>
      <c r="AY886" s="280"/>
      <c r="AZ886" s="280"/>
      <c r="BA886" s="280"/>
      <c r="BB886" s="280"/>
      <c r="BC886" s="280"/>
      <c r="BD886" s="280"/>
      <c r="BE886" s="280"/>
      <c r="BF886" s="280"/>
      <c r="BG886" s="280"/>
      <c r="BH886" s="280"/>
      <c r="BI886" s="280"/>
      <c r="BJ886" s="280" t="s">
        <v>311</v>
      </c>
      <c r="BK886" s="280"/>
      <c r="BL886" s="280"/>
      <c r="BM886" s="280"/>
      <c r="BN886" s="280"/>
      <c r="BO886" s="280"/>
      <c r="BP886" s="280"/>
      <c r="BQ886" s="280"/>
      <c r="BR886" s="803"/>
      <c r="BS886" s="798"/>
      <c r="BT886" s="798"/>
      <c r="BU886" s="798"/>
      <c r="BV886" s="798"/>
      <c r="BW886" s="804" t="s">
        <v>305</v>
      </c>
      <c r="BX886" s="455"/>
      <c r="BY886" s="455"/>
      <c r="BZ886" s="455"/>
      <c r="CA886" s="280" t="s">
        <v>312</v>
      </c>
      <c r="CB886" s="280"/>
      <c r="CC886" s="280"/>
      <c r="CD886" s="280"/>
      <c r="CE886" s="280"/>
      <c r="CF886" s="280"/>
      <c r="CG886" s="280"/>
      <c r="CH886" s="803"/>
    </row>
    <row r="887" spans="2:86" ht="24.95" customHeight="1" x14ac:dyDescent="0.15">
      <c r="B887" s="567" t="s">
        <v>456</v>
      </c>
      <c r="C887" s="805"/>
      <c r="D887" s="805"/>
      <c r="E887" s="806"/>
      <c r="F887" s="806"/>
      <c r="G887" s="806"/>
      <c r="H887" s="806"/>
      <c r="I887" s="806"/>
      <c r="J887" s="806"/>
      <c r="K887" s="805"/>
      <c r="L887" s="805"/>
      <c r="M887" s="805"/>
      <c r="N887" s="805"/>
      <c r="O887" s="805"/>
      <c r="P887" s="805"/>
      <c r="Q887" s="805"/>
      <c r="R887" s="805"/>
      <c r="S887" s="805"/>
      <c r="T887" s="805"/>
      <c r="U887" s="805"/>
      <c r="V887" s="805"/>
      <c r="W887" s="805"/>
      <c r="X887" s="805"/>
      <c r="Y887" s="805"/>
      <c r="Z887" s="805"/>
      <c r="AA887" s="805"/>
      <c r="AB887" s="805"/>
      <c r="AC887" s="805"/>
      <c r="AD887" s="805"/>
      <c r="AE887" s="805"/>
      <c r="AF887" s="805"/>
      <c r="AG887" s="805"/>
      <c r="AH887" s="805"/>
      <c r="AI887" s="805"/>
      <c r="AJ887" s="805"/>
      <c r="AK887" s="805"/>
      <c r="AL887" s="805"/>
      <c r="AM887" s="805"/>
      <c r="AN887" s="805"/>
      <c r="AO887" s="805"/>
      <c r="AU887" s="808"/>
      <c r="AV887" s="810"/>
      <c r="AW887" s="812"/>
      <c r="AX887" s="802" t="s">
        <v>26</v>
      </c>
      <c r="AY887" s="280"/>
      <c r="AZ887" s="280"/>
      <c r="BA887" s="280"/>
      <c r="BB887" s="280" t="s">
        <v>22</v>
      </c>
      <c r="BC887" s="280"/>
      <c r="BD887" s="280"/>
      <c r="BE887" s="280"/>
      <c r="BF887" s="280" t="s">
        <v>24</v>
      </c>
      <c r="BG887" s="280"/>
      <c r="BH887" s="280"/>
      <c r="BI887" s="280"/>
      <c r="BJ887" s="455" t="s">
        <v>26</v>
      </c>
      <c r="BK887" s="455"/>
      <c r="BL887" s="455"/>
      <c r="BM887" s="455" t="s">
        <v>22</v>
      </c>
      <c r="BN887" s="455"/>
      <c r="BO887" s="455"/>
      <c r="BP887" s="455" t="s">
        <v>24</v>
      </c>
      <c r="BQ887" s="455"/>
      <c r="BR887" s="807"/>
      <c r="BS887" s="466" t="s">
        <v>26</v>
      </c>
      <c r="BT887" s="466" t="s">
        <v>22</v>
      </c>
      <c r="BU887" s="466" t="s">
        <v>24</v>
      </c>
      <c r="BV887" s="466" t="s">
        <v>306</v>
      </c>
      <c r="BW887" s="802" t="s">
        <v>313</v>
      </c>
      <c r="BX887" s="280"/>
      <c r="BY887" s="280"/>
      <c r="BZ887" s="280"/>
      <c r="CA887" s="280" t="s">
        <v>22</v>
      </c>
      <c r="CB887" s="280"/>
      <c r="CC887" s="280"/>
      <c r="CD887" s="280"/>
      <c r="CE887" s="280" t="s">
        <v>24</v>
      </c>
      <c r="CF887" s="280"/>
      <c r="CG887" s="280"/>
      <c r="CH887" s="803"/>
    </row>
    <row r="888" spans="2:86" ht="18" customHeight="1" x14ac:dyDescent="0.15">
      <c r="B888" s="423" t="s">
        <v>27</v>
      </c>
      <c r="C888" s="423"/>
      <c r="D888" s="719"/>
      <c r="E888" s="277" t="s">
        <v>616</v>
      </c>
      <c r="F888" s="278"/>
      <c r="G888" s="278"/>
      <c r="H888" s="278"/>
      <c r="I888" s="278"/>
      <c r="J888" s="279"/>
      <c r="K888" s="298" t="s">
        <v>28</v>
      </c>
      <c r="L888" s="455"/>
      <c r="M888" s="455"/>
      <c r="N888" s="456" t="s">
        <v>620</v>
      </c>
      <c r="O888" s="456"/>
      <c r="P888" s="456"/>
      <c r="Q888" s="456"/>
      <c r="R888" s="456"/>
      <c r="S888" s="456"/>
      <c r="T888" s="280" t="s">
        <v>260</v>
      </c>
      <c r="U888" s="280"/>
      <c r="V888" s="280"/>
      <c r="W888" s="280"/>
      <c r="X888" s="280"/>
      <c r="Y888" s="271" t="s">
        <v>624</v>
      </c>
      <c r="Z888" s="271"/>
      <c r="AA888" s="271"/>
      <c r="AB888" s="271"/>
      <c r="AC888" s="271"/>
      <c r="AD888" s="271"/>
      <c r="AE888" s="271"/>
      <c r="AF888" s="271"/>
      <c r="AG888" s="253" t="s">
        <v>222</v>
      </c>
      <c r="AH888" s="254"/>
      <c r="AI888" s="254"/>
      <c r="AJ888" s="255"/>
      <c r="AK888" s="711">
        <v>44650</v>
      </c>
      <c r="AL888" s="813"/>
      <c r="AM888" s="813"/>
      <c r="AN888" s="813"/>
      <c r="AO888" s="814"/>
      <c r="AQ888" s="153"/>
      <c r="AU888" s="808"/>
      <c r="AV888" s="810"/>
      <c r="AW888" s="812"/>
      <c r="AX888" s="128" t="s">
        <v>314</v>
      </c>
      <c r="AY888" s="129" t="s">
        <v>315</v>
      </c>
      <c r="AZ888" s="129" t="s">
        <v>316</v>
      </c>
      <c r="BA888" s="130" t="s">
        <v>317</v>
      </c>
      <c r="BB888" s="131" t="s">
        <v>314</v>
      </c>
      <c r="BC888" s="129" t="s">
        <v>315</v>
      </c>
      <c r="BD888" s="129" t="s">
        <v>316</v>
      </c>
      <c r="BE888" s="130" t="s">
        <v>317</v>
      </c>
      <c r="BF888" s="131" t="s">
        <v>314</v>
      </c>
      <c r="BG888" s="129" t="s">
        <v>315</v>
      </c>
      <c r="BH888" s="129" t="s">
        <v>316</v>
      </c>
      <c r="BI888" s="130" t="s">
        <v>317</v>
      </c>
      <c r="BJ888" s="131" t="s">
        <v>314</v>
      </c>
      <c r="BK888" s="129" t="s">
        <v>315</v>
      </c>
      <c r="BL888" s="130" t="s">
        <v>318</v>
      </c>
      <c r="BM888" s="131" t="s">
        <v>314</v>
      </c>
      <c r="BN888" s="129" t="s">
        <v>315</v>
      </c>
      <c r="BO888" s="130" t="s">
        <v>318</v>
      </c>
      <c r="BP888" s="131" t="s">
        <v>314</v>
      </c>
      <c r="BQ888" s="129" t="s">
        <v>315</v>
      </c>
      <c r="BR888" s="132" t="s">
        <v>318</v>
      </c>
      <c r="BS888" s="798"/>
      <c r="BT888" s="798"/>
      <c r="BU888" s="798"/>
      <c r="BV888" s="798"/>
      <c r="BW888" s="128" t="s">
        <v>314</v>
      </c>
      <c r="BX888" s="129" t="s">
        <v>315</v>
      </c>
      <c r="BY888" s="129" t="s">
        <v>316</v>
      </c>
      <c r="BZ888" s="130" t="s">
        <v>317</v>
      </c>
      <c r="CA888" s="131" t="s">
        <v>314</v>
      </c>
      <c r="CB888" s="129" t="s">
        <v>315</v>
      </c>
      <c r="CC888" s="129" t="s">
        <v>316</v>
      </c>
      <c r="CD888" s="130" t="s">
        <v>317</v>
      </c>
      <c r="CE888" s="131" t="s">
        <v>314</v>
      </c>
      <c r="CF888" s="129" t="s">
        <v>315</v>
      </c>
      <c r="CG888" s="129" t="s">
        <v>316</v>
      </c>
      <c r="CH888" s="132" t="s">
        <v>317</v>
      </c>
    </row>
    <row r="889" spans="2:86" ht="18" customHeight="1" x14ac:dyDescent="0.15">
      <c r="B889" s="431" t="s">
        <v>0</v>
      </c>
      <c r="C889" s="431"/>
      <c r="D889" s="717"/>
      <c r="E889" s="281" t="s">
        <v>618</v>
      </c>
      <c r="F889" s="282"/>
      <c r="G889" s="282"/>
      <c r="H889" s="282"/>
      <c r="I889" s="282"/>
      <c r="J889" s="284"/>
      <c r="K889" s="573" t="s">
        <v>1</v>
      </c>
      <c r="L889" s="466"/>
      <c r="M889" s="466"/>
      <c r="N889" s="456" t="s">
        <v>622</v>
      </c>
      <c r="O889" s="456"/>
      <c r="P889" s="456"/>
      <c r="Q889" s="456"/>
      <c r="R889" s="456"/>
      <c r="S889" s="456"/>
      <c r="T889" s="280" t="s">
        <v>261</v>
      </c>
      <c r="U889" s="280"/>
      <c r="V889" s="280"/>
      <c r="W889" s="280"/>
      <c r="X889" s="280"/>
      <c r="Y889" s="271" t="s">
        <v>629</v>
      </c>
      <c r="Z889" s="271"/>
      <c r="AA889" s="271"/>
      <c r="AB889" s="271"/>
      <c r="AC889" s="271"/>
      <c r="AD889" s="271"/>
      <c r="AE889" s="271"/>
      <c r="AF889" s="271"/>
      <c r="AG889" s="698"/>
      <c r="AH889" s="710"/>
      <c r="AI889" s="710"/>
      <c r="AJ889" s="699"/>
      <c r="AK889" s="815"/>
      <c r="AL889" s="816"/>
      <c r="AM889" s="816"/>
      <c r="AN889" s="816"/>
      <c r="AO889" s="817"/>
      <c r="AQ889" s="153" t="s">
        <v>560</v>
      </c>
      <c r="AU889" s="808"/>
      <c r="AV889" s="192">
        <f>N891</f>
        <v>17</v>
      </c>
      <c r="AW889" s="181">
        <f>R891</f>
        <v>10.5</v>
      </c>
      <c r="AX889" s="135">
        <f>+Y916</f>
        <v>0</v>
      </c>
      <c r="AY889" s="135">
        <f>+Z916</f>
        <v>0</v>
      </c>
      <c r="AZ889" s="135">
        <f>+AA916</f>
        <v>0</v>
      </c>
      <c r="BA889" s="135">
        <f t="shared" ref="BA889" si="361">+AB916</f>
        <v>0</v>
      </c>
      <c r="BB889" s="135">
        <f>+AC916</f>
        <v>0</v>
      </c>
      <c r="BC889" s="135">
        <f t="shared" ref="BC889" si="362">+AD916</f>
        <v>0</v>
      </c>
      <c r="BD889" s="135">
        <f t="shared" ref="BD889" si="363">+AE916</f>
        <v>0</v>
      </c>
      <c r="BE889" s="135">
        <f t="shared" ref="BE889" si="364">+AF916</f>
        <v>0</v>
      </c>
      <c r="BF889" s="135">
        <f t="shared" ref="BF889" si="365">+AG916</f>
        <v>0</v>
      </c>
      <c r="BG889" s="135">
        <f t="shared" ref="BG889" si="366">+AH916</f>
        <v>0</v>
      </c>
      <c r="BH889" s="135">
        <f t="shared" ref="BH889" si="367">+AI916</f>
        <v>0</v>
      </c>
      <c r="BI889" s="135">
        <f t="shared" ref="BI889" si="368">+AJ916</f>
        <v>0</v>
      </c>
      <c r="BJ889" s="135">
        <f>+Y919</f>
        <v>0</v>
      </c>
      <c r="BK889" s="135">
        <f t="shared" ref="BK889" si="369">+Z919</f>
        <v>0</v>
      </c>
      <c r="BL889" s="135">
        <f>+AA919</f>
        <v>0</v>
      </c>
      <c r="BM889" s="135">
        <f>+AC919</f>
        <v>0</v>
      </c>
      <c r="BN889" s="135">
        <f t="shared" ref="BN889" si="370">+AD919</f>
        <v>0</v>
      </c>
      <c r="BO889" s="135">
        <f t="shared" ref="BO889" si="371">+AE919</f>
        <v>0</v>
      </c>
      <c r="BP889" s="135">
        <f>+AG919</f>
        <v>0</v>
      </c>
      <c r="BQ889" s="135">
        <f>+AH919</f>
        <v>0</v>
      </c>
      <c r="BR889" s="135">
        <f>+AI919</f>
        <v>0</v>
      </c>
      <c r="BS889" s="153" t="str">
        <f>+Y920</f>
        <v>Ⅰ</v>
      </c>
      <c r="BT889" s="153" t="str">
        <f>+AC920</f>
        <v>Ⅰ</v>
      </c>
      <c r="BU889" s="153" t="str">
        <f>+AG920</f>
        <v>Ⅰ</v>
      </c>
      <c r="BV889" s="153" t="str">
        <f>+Y921</f>
        <v>Ⅰ</v>
      </c>
      <c r="BW889" s="136" t="str">
        <f>IF(Y916&gt;0,R891,"")</f>
        <v/>
      </c>
      <c r="BX889" s="137" t="str">
        <f>IF(Z916&gt;0,"",IF(AA916&gt;0,R891,""))</f>
        <v/>
      </c>
      <c r="BY889" s="137" t="str">
        <f>IF(Y916+Z916&gt;0,"",IF(AA916&gt;0,R891,""))</f>
        <v/>
      </c>
      <c r="BZ889" s="137" t="str">
        <f>IF(Y916+Z916+AA916&gt;0,"",IF(AB916&gt;0,R891,""))</f>
        <v/>
      </c>
      <c r="CA889" s="138">
        <f t="shared" ref="CA889" si="372">+AC915</f>
        <v>0</v>
      </c>
      <c r="CB889" s="138">
        <f t="shared" ref="CB889" si="373">+AD915</f>
        <v>0</v>
      </c>
      <c r="CC889" s="138">
        <f t="shared" ref="CC889" si="374">+AE915</f>
        <v>0</v>
      </c>
      <c r="CD889" s="138">
        <f t="shared" ref="CD889" si="375">+AF915</f>
        <v>0</v>
      </c>
      <c r="CE889" s="138">
        <f t="shared" ref="CE889" si="376">+AG915</f>
        <v>0</v>
      </c>
      <c r="CF889" s="138">
        <f t="shared" ref="CF889" si="377">+AH915</f>
        <v>0</v>
      </c>
      <c r="CG889" s="138">
        <f t="shared" ref="CG889" si="378">+AI915</f>
        <v>0</v>
      </c>
      <c r="CH889" s="138">
        <f t="shared" ref="CH889" si="379">+AJ915</f>
        <v>0</v>
      </c>
    </row>
    <row r="890" spans="2:86" ht="12" customHeight="1" x14ac:dyDescent="0.15">
      <c r="B890" s="763" t="s">
        <v>221</v>
      </c>
      <c r="C890" s="764"/>
      <c r="D890" s="765"/>
      <c r="E890" s="766"/>
      <c r="F890" s="766"/>
      <c r="G890" s="766"/>
      <c r="H890" s="766"/>
      <c r="I890" s="766"/>
      <c r="J890" s="767"/>
      <c r="K890" s="772" t="s">
        <v>458</v>
      </c>
      <c r="L890" s="773"/>
      <c r="M890" s="773"/>
      <c r="N890" s="773"/>
      <c r="O890" s="773"/>
      <c r="P890" s="773"/>
      <c r="Q890" s="773"/>
      <c r="R890" s="773"/>
      <c r="S890" s="773"/>
      <c r="T890" s="773"/>
      <c r="U890" s="773"/>
      <c r="V890" s="773"/>
      <c r="W890" s="773"/>
      <c r="X890" s="773"/>
      <c r="Y890" s="773"/>
      <c r="Z890" s="773"/>
      <c r="AA890" s="773"/>
      <c r="AB890" s="773"/>
      <c r="AC890" s="773"/>
      <c r="AD890" s="773"/>
      <c r="AE890" s="773"/>
      <c r="AF890" s="773"/>
      <c r="AG890" s="773"/>
      <c r="AH890" s="773"/>
      <c r="AI890" s="773"/>
      <c r="AJ890" s="773"/>
      <c r="AK890" s="773"/>
      <c r="AL890" s="773"/>
      <c r="AM890" s="773"/>
      <c r="AN890" s="773"/>
      <c r="AO890" s="774"/>
      <c r="AP890" s="2"/>
    </row>
    <row r="891" spans="2:86" ht="12" customHeight="1" x14ac:dyDescent="0.15">
      <c r="B891" s="473"/>
      <c r="C891" s="768"/>
      <c r="D891" s="766"/>
      <c r="E891" s="766"/>
      <c r="F891" s="766"/>
      <c r="G891" s="766"/>
      <c r="H891" s="766"/>
      <c r="I891" s="766"/>
      <c r="J891" s="767"/>
      <c r="K891" s="751" t="s">
        <v>220</v>
      </c>
      <c r="L891" s="752"/>
      <c r="M891" s="753"/>
      <c r="N891" s="775">
        <v>17</v>
      </c>
      <c r="O891" s="776"/>
      <c r="P891" s="751" t="s">
        <v>459</v>
      </c>
      <c r="Q891" s="753"/>
      <c r="R891" s="777">
        <v>10.5</v>
      </c>
      <c r="S891" s="778"/>
      <c r="T891" s="779"/>
      <c r="U891" s="780" t="s">
        <v>460</v>
      </c>
      <c r="V891" s="781"/>
      <c r="W891" s="780" t="s">
        <v>461</v>
      </c>
      <c r="X891" s="781"/>
      <c r="Y891" s="753" t="s">
        <v>219</v>
      </c>
      <c r="Z891" s="724"/>
      <c r="AA891" s="724"/>
      <c r="AB891" s="724"/>
      <c r="AC891" s="780" t="s">
        <v>462</v>
      </c>
      <c r="AD891" s="786"/>
      <c r="AE891" s="786"/>
      <c r="AF891" s="786"/>
      <c r="AG891" s="786"/>
      <c r="AH891" s="786"/>
      <c r="AI891" s="786"/>
      <c r="AJ891" s="781"/>
      <c r="AK891" s="780" t="s">
        <v>463</v>
      </c>
      <c r="AL891" s="786"/>
      <c r="AM891" s="786"/>
      <c r="AN891" s="788"/>
      <c r="AO891" s="789"/>
      <c r="AP891" s="2"/>
      <c r="AW891" s="169"/>
    </row>
    <row r="892" spans="2:86" ht="12" customHeight="1" x14ac:dyDescent="0.15">
      <c r="B892" s="473"/>
      <c r="C892" s="768"/>
      <c r="D892" s="766"/>
      <c r="E892" s="766"/>
      <c r="F892" s="766"/>
      <c r="G892" s="766"/>
      <c r="H892" s="766"/>
      <c r="I892" s="766"/>
      <c r="J892" s="767"/>
      <c r="K892" s="724" t="s">
        <v>464</v>
      </c>
      <c r="L892" s="724" t="s">
        <v>200</v>
      </c>
      <c r="M892" s="724"/>
      <c r="N892" s="724" t="s">
        <v>199</v>
      </c>
      <c r="O892" s="724"/>
      <c r="P892" s="724" t="s">
        <v>465</v>
      </c>
      <c r="Q892" s="724"/>
      <c r="R892" s="724" t="s">
        <v>6</v>
      </c>
      <c r="S892" s="724"/>
      <c r="T892" s="724"/>
      <c r="U892" s="782"/>
      <c r="V892" s="783"/>
      <c r="W892" s="782"/>
      <c r="X892" s="783"/>
      <c r="Y892" s="753"/>
      <c r="Z892" s="724"/>
      <c r="AA892" s="724"/>
      <c r="AB892" s="724"/>
      <c r="AC892" s="784"/>
      <c r="AD892" s="787"/>
      <c r="AE892" s="787"/>
      <c r="AF892" s="787"/>
      <c r="AG892" s="787"/>
      <c r="AH892" s="787"/>
      <c r="AI892" s="787"/>
      <c r="AJ892" s="785"/>
      <c r="AK892" s="782"/>
      <c r="AL892" s="790"/>
      <c r="AM892" s="790"/>
      <c r="AN892" s="791"/>
      <c r="AO892" s="792"/>
      <c r="AP892" s="2"/>
    </row>
    <row r="893" spans="2:86" ht="12" customHeight="1" x14ac:dyDescent="0.15">
      <c r="B893" s="473"/>
      <c r="C893" s="768"/>
      <c r="D893" s="766"/>
      <c r="E893" s="766"/>
      <c r="F893" s="766"/>
      <c r="G893" s="766"/>
      <c r="H893" s="766"/>
      <c r="I893" s="766"/>
      <c r="J893" s="767"/>
      <c r="K893" s="724"/>
      <c r="L893" s="724"/>
      <c r="M893" s="724"/>
      <c r="N893" s="724"/>
      <c r="O893" s="724"/>
      <c r="P893" s="724"/>
      <c r="Q893" s="724"/>
      <c r="R893" s="724"/>
      <c r="S893" s="724"/>
      <c r="T893" s="724"/>
      <c r="U893" s="782"/>
      <c r="V893" s="783"/>
      <c r="W893" s="782"/>
      <c r="X893" s="783"/>
      <c r="Y893" s="753" t="s">
        <v>466</v>
      </c>
      <c r="Z893" s="724"/>
      <c r="AA893" s="724"/>
      <c r="AB893" s="724"/>
      <c r="AC893" s="724" t="s">
        <v>467</v>
      </c>
      <c r="AD893" s="724"/>
      <c r="AE893" s="724"/>
      <c r="AF893" s="724"/>
      <c r="AG893" s="724" t="s">
        <v>468</v>
      </c>
      <c r="AH893" s="724"/>
      <c r="AI893" s="724"/>
      <c r="AJ893" s="724"/>
      <c r="AK893" s="782"/>
      <c r="AL893" s="790"/>
      <c r="AM893" s="790"/>
      <c r="AN893" s="791"/>
      <c r="AO893" s="792"/>
      <c r="AP893" s="2"/>
    </row>
    <row r="894" spans="2:86" ht="12" customHeight="1" x14ac:dyDescent="0.15">
      <c r="B894" s="473"/>
      <c r="C894" s="768"/>
      <c r="D894" s="766"/>
      <c r="E894" s="766"/>
      <c r="F894" s="766"/>
      <c r="G894" s="766"/>
      <c r="H894" s="766"/>
      <c r="I894" s="766"/>
      <c r="J894" s="767"/>
      <c r="K894" s="724"/>
      <c r="L894" s="724"/>
      <c r="M894" s="724"/>
      <c r="N894" s="724"/>
      <c r="O894" s="724"/>
      <c r="P894" s="724"/>
      <c r="Q894" s="724"/>
      <c r="R894" s="724"/>
      <c r="S894" s="724"/>
      <c r="T894" s="724"/>
      <c r="U894" s="784"/>
      <c r="V894" s="785"/>
      <c r="W894" s="784"/>
      <c r="X894" s="785"/>
      <c r="Y894" s="156" t="s">
        <v>32</v>
      </c>
      <c r="Z894" s="154" t="s">
        <v>33</v>
      </c>
      <c r="AA894" s="154" t="s">
        <v>471</v>
      </c>
      <c r="AB894" s="154" t="s">
        <v>472</v>
      </c>
      <c r="AC894" s="154" t="s">
        <v>32</v>
      </c>
      <c r="AD894" s="154" t="s">
        <v>33</v>
      </c>
      <c r="AE894" s="154" t="s">
        <v>471</v>
      </c>
      <c r="AF894" s="154" t="s">
        <v>472</v>
      </c>
      <c r="AG894" s="154" t="s">
        <v>32</v>
      </c>
      <c r="AH894" s="154" t="s">
        <v>33</v>
      </c>
      <c r="AI894" s="154" t="s">
        <v>471</v>
      </c>
      <c r="AJ894" s="154" t="s">
        <v>472</v>
      </c>
      <c r="AK894" s="784"/>
      <c r="AL894" s="787"/>
      <c r="AM894" s="787"/>
      <c r="AN894" s="793"/>
      <c r="AO894" s="794"/>
      <c r="AP894" s="2"/>
    </row>
    <row r="895" spans="2:86" ht="12" customHeight="1" x14ac:dyDescent="0.15">
      <c r="B895" s="473"/>
      <c r="C895" s="768"/>
      <c r="D895" s="766"/>
      <c r="E895" s="766"/>
      <c r="F895" s="766"/>
      <c r="G895" s="766"/>
      <c r="H895" s="766"/>
      <c r="I895" s="766"/>
      <c r="J895" s="767"/>
      <c r="K895" s="234"/>
      <c r="L895" s="743"/>
      <c r="M895" s="744"/>
      <c r="N895" s="743"/>
      <c r="O895" s="744"/>
      <c r="P895" s="743"/>
      <c r="Q895" s="744"/>
      <c r="R895" s="745"/>
      <c r="S895" s="745"/>
      <c r="T895" s="745"/>
      <c r="U895" s="743"/>
      <c r="V895" s="744"/>
      <c r="W895" s="743"/>
      <c r="X895" s="746"/>
      <c r="Y895" s="235"/>
      <c r="Z895" s="235"/>
      <c r="AA895" s="235"/>
      <c r="AB895" s="235"/>
      <c r="AC895" s="236"/>
      <c r="AD895" s="236"/>
      <c r="AE895" s="236"/>
      <c r="AF895" s="236"/>
      <c r="AG895" s="236"/>
      <c r="AH895" s="236"/>
      <c r="AI895" s="236"/>
      <c r="AJ895" s="236"/>
      <c r="AK895" s="747"/>
      <c r="AL895" s="748"/>
      <c r="AM895" s="748"/>
      <c r="AN895" s="749"/>
      <c r="AO895" s="750"/>
      <c r="AP895" s="2"/>
      <c r="AQ895" s="170">
        <f>IF(P895="外力",1,IF(P895="材質劣化",2,IF(P895="漏水",3,4)))</f>
        <v>4</v>
      </c>
    </row>
    <row r="896" spans="2:86" ht="12" customHeight="1" x14ac:dyDescent="0.15">
      <c r="B896" s="473"/>
      <c r="C896" s="768"/>
      <c r="D896" s="766"/>
      <c r="E896" s="766"/>
      <c r="F896" s="766"/>
      <c r="G896" s="766"/>
      <c r="H896" s="766"/>
      <c r="I896" s="766"/>
      <c r="J896" s="767"/>
      <c r="K896" s="234"/>
      <c r="L896" s="743"/>
      <c r="M896" s="744"/>
      <c r="N896" s="743"/>
      <c r="O896" s="744"/>
      <c r="P896" s="743"/>
      <c r="Q896" s="744"/>
      <c r="R896" s="745"/>
      <c r="S896" s="745"/>
      <c r="T896" s="745"/>
      <c r="U896" s="743"/>
      <c r="V896" s="744"/>
      <c r="W896" s="743"/>
      <c r="X896" s="746"/>
      <c r="Y896" s="235"/>
      <c r="Z896" s="235"/>
      <c r="AA896" s="235"/>
      <c r="AB896" s="235"/>
      <c r="AC896" s="236"/>
      <c r="AD896" s="236"/>
      <c r="AE896" s="236"/>
      <c r="AF896" s="236"/>
      <c r="AG896" s="236"/>
      <c r="AH896" s="236"/>
      <c r="AI896" s="236"/>
      <c r="AJ896" s="236"/>
      <c r="AK896" s="747"/>
      <c r="AL896" s="748"/>
      <c r="AM896" s="748"/>
      <c r="AN896" s="749"/>
      <c r="AO896" s="750"/>
      <c r="AP896" s="2"/>
      <c r="AQ896" s="170">
        <f t="shared" ref="AQ896:AQ914" si="380">IF(P896="外力",1,IF(P896="材質劣化",2,IF(P896="漏水",3,4)))</f>
        <v>4</v>
      </c>
    </row>
    <row r="897" spans="2:43" ht="12" customHeight="1" x14ac:dyDescent="0.15">
      <c r="B897" s="473"/>
      <c r="C897" s="768"/>
      <c r="D897" s="766"/>
      <c r="E897" s="766"/>
      <c r="F897" s="766"/>
      <c r="G897" s="766"/>
      <c r="H897" s="766"/>
      <c r="I897" s="766"/>
      <c r="J897" s="767"/>
      <c r="K897" s="234"/>
      <c r="L897" s="743"/>
      <c r="M897" s="744"/>
      <c r="N897" s="743"/>
      <c r="O897" s="744"/>
      <c r="P897" s="743"/>
      <c r="Q897" s="744"/>
      <c r="R897" s="745"/>
      <c r="S897" s="745"/>
      <c r="T897" s="745"/>
      <c r="U897" s="743"/>
      <c r="V897" s="744"/>
      <c r="W897" s="743"/>
      <c r="X897" s="746"/>
      <c r="Y897" s="235"/>
      <c r="Z897" s="235"/>
      <c r="AA897" s="235"/>
      <c r="AB897" s="235"/>
      <c r="AC897" s="236"/>
      <c r="AD897" s="236"/>
      <c r="AE897" s="236"/>
      <c r="AF897" s="236"/>
      <c r="AG897" s="236"/>
      <c r="AH897" s="236"/>
      <c r="AI897" s="236"/>
      <c r="AJ897" s="236"/>
      <c r="AK897" s="747"/>
      <c r="AL897" s="748"/>
      <c r="AM897" s="748"/>
      <c r="AN897" s="749"/>
      <c r="AO897" s="750"/>
      <c r="AP897" s="2"/>
      <c r="AQ897" s="170">
        <f t="shared" si="380"/>
        <v>4</v>
      </c>
    </row>
    <row r="898" spans="2:43" ht="12" customHeight="1" x14ac:dyDescent="0.15">
      <c r="B898" s="473"/>
      <c r="C898" s="768"/>
      <c r="D898" s="766"/>
      <c r="E898" s="766"/>
      <c r="F898" s="766"/>
      <c r="G898" s="766"/>
      <c r="H898" s="766"/>
      <c r="I898" s="766"/>
      <c r="J898" s="767"/>
      <c r="K898" s="234"/>
      <c r="L898" s="743"/>
      <c r="M898" s="744"/>
      <c r="N898" s="743"/>
      <c r="O898" s="744"/>
      <c r="P898" s="743"/>
      <c r="Q898" s="744"/>
      <c r="R898" s="745"/>
      <c r="S898" s="745"/>
      <c r="T898" s="745"/>
      <c r="U898" s="743"/>
      <c r="V898" s="744"/>
      <c r="W898" s="743"/>
      <c r="X898" s="746"/>
      <c r="Y898" s="235"/>
      <c r="Z898" s="235"/>
      <c r="AA898" s="235"/>
      <c r="AB898" s="235"/>
      <c r="AC898" s="236"/>
      <c r="AD898" s="236"/>
      <c r="AE898" s="236"/>
      <c r="AF898" s="236"/>
      <c r="AG898" s="236"/>
      <c r="AH898" s="236"/>
      <c r="AI898" s="236"/>
      <c r="AJ898" s="236"/>
      <c r="AK898" s="747"/>
      <c r="AL898" s="748"/>
      <c r="AM898" s="748"/>
      <c r="AN898" s="749"/>
      <c r="AO898" s="750"/>
      <c r="AP898" s="2"/>
      <c r="AQ898" s="170">
        <f t="shared" si="380"/>
        <v>4</v>
      </c>
    </row>
    <row r="899" spans="2:43" ht="12" customHeight="1" x14ac:dyDescent="0.15">
      <c r="B899" s="473"/>
      <c r="C899" s="768"/>
      <c r="D899" s="766"/>
      <c r="E899" s="766"/>
      <c r="F899" s="766"/>
      <c r="G899" s="766"/>
      <c r="H899" s="766"/>
      <c r="I899" s="766"/>
      <c r="J899" s="767"/>
      <c r="K899" s="234"/>
      <c r="L899" s="743"/>
      <c r="M899" s="744"/>
      <c r="N899" s="743"/>
      <c r="O899" s="744"/>
      <c r="P899" s="743"/>
      <c r="Q899" s="744"/>
      <c r="R899" s="745"/>
      <c r="S899" s="745"/>
      <c r="T899" s="745"/>
      <c r="U899" s="743"/>
      <c r="V899" s="744"/>
      <c r="W899" s="743"/>
      <c r="X899" s="746"/>
      <c r="Y899" s="235"/>
      <c r="Z899" s="235"/>
      <c r="AA899" s="235"/>
      <c r="AB899" s="235"/>
      <c r="AC899" s="236"/>
      <c r="AD899" s="236"/>
      <c r="AE899" s="236"/>
      <c r="AF899" s="236"/>
      <c r="AG899" s="236"/>
      <c r="AH899" s="236"/>
      <c r="AI899" s="236"/>
      <c r="AJ899" s="236"/>
      <c r="AK899" s="747"/>
      <c r="AL899" s="748"/>
      <c r="AM899" s="748"/>
      <c r="AN899" s="749"/>
      <c r="AO899" s="750"/>
      <c r="AP899" s="2"/>
      <c r="AQ899" s="170">
        <f t="shared" si="380"/>
        <v>4</v>
      </c>
    </row>
    <row r="900" spans="2:43" ht="12" customHeight="1" x14ac:dyDescent="0.15">
      <c r="B900" s="473"/>
      <c r="C900" s="768"/>
      <c r="D900" s="766"/>
      <c r="E900" s="766"/>
      <c r="F900" s="766"/>
      <c r="G900" s="766"/>
      <c r="H900" s="766"/>
      <c r="I900" s="766"/>
      <c r="J900" s="767"/>
      <c r="K900" s="234"/>
      <c r="L900" s="743"/>
      <c r="M900" s="744"/>
      <c r="N900" s="743"/>
      <c r="O900" s="744"/>
      <c r="P900" s="743"/>
      <c r="Q900" s="744"/>
      <c r="R900" s="745"/>
      <c r="S900" s="745"/>
      <c r="T900" s="745"/>
      <c r="U900" s="743"/>
      <c r="V900" s="744"/>
      <c r="W900" s="743"/>
      <c r="X900" s="746"/>
      <c r="Y900" s="235"/>
      <c r="Z900" s="235"/>
      <c r="AA900" s="235"/>
      <c r="AB900" s="235"/>
      <c r="AC900" s="236"/>
      <c r="AD900" s="236"/>
      <c r="AE900" s="236"/>
      <c r="AF900" s="236"/>
      <c r="AG900" s="236"/>
      <c r="AH900" s="236"/>
      <c r="AI900" s="236"/>
      <c r="AJ900" s="236"/>
      <c r="AK900" s="747"/>
      <c r="AL900" s="748"/>
      <c r="AM900" s="748"/>
      <c r="AN900" s="749"/>
      <c r="AO900" s="750"/>
      <c r="AP900" s="2"/>
      <c r="AQ900" s="170">
        <f t="shared" si="380"/>
        <v>4</v>
      </c>
    </row>
    <row r="901" spans="2:43" ht="12" customHeight="1" x14ac:dyDescent="0.15">
      <c r="B901" s="473"/>
      <c r="C901" s="768"/>
      <c r="D901" s="766"/>
      <c r="E901" s="766"/>
      <c r="F901" s="766"/>
      <c r="G901" s="766"/>
      <c r="H901" s="766"/>
      <c r="I901" s="766"/>
      <c r="J901" s="767"/>
      <c r="K901" s="234"/>
      <c r="L901" s="743"/>
      <c r="M901" s="744"/>
      <c r="N901" s="743"/>
      <c r="O901" s="744"/>
      <c r="P901" s="743"/>
      <c r="Q901" s="744"/>
      <c r="R901" s="745"/>
      <c r="S901" s="745"/>
      <c r="T901" s="745"/>
      <c r="U901" s="743"/>
      <c r="V901" s="744"/>
      <c r="W901" s="743"/>
      <c r="X901" s="746"/>
      <c r="Y901" s="235"/>
      <c r="Z901" s="235"/>
      <c r="AA901" s="235"/>
      <c r="AB901" s="235"/>
      <c r="AC901" s="236"/>
      <c r="AD901" s="236"/>
      <c r="AE901" s="236"/>
      <c r="AF901" s="236"/>
      <c r="AG901" s="236"/>
      <c r="AH901" s="236"/>
      <c r="AI901" s="236"/>
      <c r="AJ901" s="236"/>
      <c r="AK901" s="747"/>
      <c r="AL901" s="748"/>
      <c r="AM901" s="748"/>
      <c r="AN901" s="749"/>
      <c r="AO901" s="750"/>
      <c r="AP901" s="2"/>
      <c r="AQ901" s="170">
        <f t="shared" si="380"/>
        <v>4</v>
      </c>
    </row>
    <row r="902" spans="2:43" ht="12" customHeight="1" x14ac:dyDescent="0.15">
      <c r="B902" s="473"/>
      <c r="C902" s="768"/>
      <c r="D902" s="766"/>
      <c r="E902" s="766"/>
      <c r="F902" s="766"/>
      <c r="G902" s="766"/>
      <c r="H902" s="766"/>
      <c r="I902" s="766"/>
      <c r="J902" s="767"/>
      <c r="K902" s="234"/>
      <c r="L902" s="743"/>
      <c r="M902" s="744"/>
      <c r="N902" s="743"/>
      <c r="O902" s="744"/>
      <c r="P902" s="743"/>
      <c r="Q902" s="744"/>
      <c r="R902" s="745"/>
      <c r="S902" s="745"/>
      <c r="T902" s="745"/>
      <c r="U902" s="743"/>
      <c r="V902" s="744"/>
      <c r="W902" s="743"/>
      <c r="X902" s="746"/>
      <c r="Y902" s="235"/>
      <c r="Z902" s="235"/>
      <c r="AA902" s="235"/>
      <c r="AB902" s="235"/>
      <c r="AC902" s="236"/>
      <c r="AD902" s="236"/>
      <c r="AE902" s="236"/>
      <c r="AF902" s="236"/>
      <c r="AG902" s="236"/>
      <c r="AH902" s="236"/>
      <c r="AI902" s="236"/>
      <c r="AJ902" s="236"/>
      <c r="AK902" s="747"/>
      <c r="AL902" s="748"/>
      <c r="AM902" s="748"/>
      <c r="AN902" s="749"/>
      <c r="AO902" s="750"/>
      <c r="AP902" s="2"/>
      <c r="AQ902" s="170">
        <f t="shared" si="380"/>
        <v>4</v>
      </c>
    </row>
    <row r="903" spans="2:43" ht="12" customHeight="1" x14ac:dyDescent="0.15">
      <c r="B903" s="473"/>
      <c r="C903" s="768"/>
      <c r="D903" s="766"/>
      <c r="E903" s="766"/>
      <c r="F903" s="766"/>
      <c r="G903" s="766"/>
      <c r="H903" s="766"/>
      <c r="I903" s="766"/>
      <c r="J903" s="767"/>
      <c r="K903" s="234"/>
      <c r="L903" s="743"/>
      <c r="M903" s="744"/>
      <c r="N903" s="743"/>
      <c r="O903" s="744"/>
      <c r="P903" s="743"/>
      <c r="Q903" s="744"/>
      <c r="R903" s="745"/>
      <c r="S903" s="745"/>
      <c r="T903" s="745"/>
      <c r="U903" s="743"/>
      <c r="V903" s="744"/>
      <c r="W903" s="743"/>
      <c r="X903" s="746"/>
      <c r="Y903" s="235"/>
      <c r="Z903" s="235"/>
      <c r="AA903" s="235"/>
      <c r="AB903" s="235"/>
      <c r="AC903" s="236"/>
      <c r="AD903" s="236"/>
      <c r="AE903" s="236"/>
      <c r="AF903" s="236"/>
      <c r="AG903" s="236"/>
      <c r="AH903" s="236"/>
      <c r="AI903" s="236"/>
      <c r="AJ903" s="236"/>
      <c r="AK903" s="747"/>
      <c r="AL903" s="748"/>
      <c r="AM903" s="748"/>
      <c r="AN903" s="749"/>
      <c r="AO903" s="750"/>
      <c r="AP903" s="2"/>
      <c r="AQ903" s="170">
        <f t="shared" si="380"/>
        <v>4</v>
      </c>
    </row>
    <row r="904" spans="2:43" ht="12" customHeight="1" x14ac:dyDescent="0.15">
      <c r="B904" s="473"/>
      <c r="C904" s="768"/>
      <c r="D904" s="766"/>
      <c r="E904" s="766"/>
      <c r="F904" s="766"/>
      <c r="G904" s="766"/>
      <c r="H904" s="766"/>
      <c r="I904" s="766"/>
      <c r="J904" s="767"/>
      <c r="K904" s="234"/>
      <c r="L904" s="743"/>
      <c r="M904" s="744"/>
      <c r="N904" s="743"/>
      <c r="O904" s="744"/>
      <c r="P904" s="743"/>
      <c r="Q904" s="744"/>
      <c r="R904" s="745"/>
      <c r="S904" s="745"/>
      <c r="T904" s="745"/>
      <c r="U904" s="743"/>
      <c r="V904" s="744"/>
      <c r="W904" s="743"/>
      <c r="X904" s="746"/>
      <c r="Y904" s="235"/>
      <c r="Z904" s="235"/>
      <c r="AA904" s="235"/>
      <c r="AB904" s="235"/>
      <c r="AC904" s="236"/>
      <c r="AD904" s="236"/>
      <c r="AE904" s="236"/>
      <c r="AF904" s="236"/>
      <c r="AG904" s="236"/>
      <c r="AH904" s="236"/>
      <c r="AI904" s="236"/>
      <c r="AJ904" s="236"/>
      <c r="AK904" s="747"/>
      <c r="AL904" s="748"/>
      <c r="AM904" s="748"/>
      <c r="AN904" s="749"/>
      <c r="AO904" s="750"/>
      <c r="AP904" s="2"/>
      <c r="AQ904" s="170">
        <f t="shared" si="380"/>
        <v>4</v>
      </c>
    </row>
    <row r="905" spans="2:43" ht="12" customHeight="1" x14ac:dyDescent="0.15">
      <c r="B905" s="473"/>
      <c r="C905" s="768"/>
      <c r="D905" s="766"/>
      <c r="E905" s="766"/>
      <c r="F905" s="766"/>
      <c r="G905" s="766"/>
      <c r="H905" s="766"/>
      <c r="I905" s="766"/>
      <c r="J905" s="767"/>
      <c r="K905" s="234"/>
      <c r="L905" s="743"/>
      <c r="M905" s="744"/>
      <c r="N905" s="743"/>
      <c r="O905" s="744"/>
      <c r="P905" s="743"/>
      <c r="Q905" s="744"/>
      <c r="R905" s="745"/>
      <c r="S905" s="745"/>
      <c r="T905" s="745"/>
      <c r="U905" s="743"/>
      <c r="V905" s="744"/>
      <c r="W905" s="743"/>
      <c r="X905" s="746"/>
      <c r="Y905" s="235"/>
      <c r="Z905" s="235"/>
      <c r="AA905" s="235"/>
      <c r="AB905" s="235"/>
      <c r="AC905" s="236"/>
      <c r="AD905" s="236"/>
      <c r="AE905" s="236"/>
      <c r="AF905" s="236"/>
      <c r="AG905" s="236"/>
      <c r="AH905" s="236"/>
      <c r="AI905" s="236"/>
      <c r="AJ905" s="236"/>
      <c r="AK905" s="747"/>
      <c r="AL905" s="748"/>
      <c r="AM905" s="748"/>
      <c r="AN905" s="749"/>
      <c r="AO905" s="750"/>
      <c r="AP905" s="2"/>
      <c r="AQ905" s="170">
        <f t="shared" si="380"/>
        <v>4</v>
      </c>
    </row>
    <row r="906" spans="2:43" ht="12" customHeight="1" x14ac:dyDescent="0.15">
      <c r="B906" s="473"/>
      <c r="C906" s="768"/>
      <c r="D906" s="766"/>
      <c r="E906" s="766"/>
      <c r="F906" s="766"/>
      <c r="G906" s="766"/>
      <c r="H906" s="766"/>
      <c r="I906" s="766"/>
      <c r="J906" s="767"/>
      <c r="K906" s="234"/>
      <c r="L906" s="743"/>
      <c r="M906" s="744"/>
      <c r="N906" s="743"/>
      <c r="O906" s="744"/>
      <c r="P906" s="743"/>
      <c r="Q906" s="744"/>
      <c r="R906" s="745"/>
      <c r="S906" s="745"/>
      <c r="T906" s="745"/>
      <c r="U906" s="743"/>
      <c r="V906" s="744"/>
      <c r="W906" s="743"/>
      <c r="X906" s="746"/>
      <c r="Y906" s="235"/>
      <c r="Z906" s="235"/>
      <c r="AA906" s="235"/>
      <c r="AB906" s="235"/>
      <c r="AC906" s="236"/>
      <c r="AD906" s="236"/>
      <c r="AE906" s="236"/>
      <c r="AF906" s="236"/>
      <c r="AG906" s="236"/>
      <c r="AH906" s="236"/>
      <c r="AI906" s="236"/>
      <c r="AJ906" s="236"/>
      <c r="AK906" s="747"/>
      <c r="AL906" s="748"/>
      <c r="AM906" s="748"/>
      <c r="AN906" s="749"/>
      <c r="AO906" s="750"/>
      <c r="AP906" s="2"/>
      <c r="AQ906" s="170">
        <f t="shared" si="380"/>
        <v>4</v>
      </c>
    </row>
    <row r="907" spans="2:43" ht="12" customHeight="1" x14ac:dyDescent="0.15">
      <c r="B907" s="473"/>
      <c r="C907" s="768"/>
      <c r="D907" s="766"/>
      <c r="E907" s="766"/>
      <c r="F907" s="766"/>
      <c r="G907" s="766"/>
      <c r="H907" s="766"/>
      <c r="I907" s="766"/>
      <c r="J907" s="767"/>
      <c r="K907" s="234"/>
      <c r="L907" s="743"/>
      <c r="M907" s="744"/>
      <c r="N907" s="743"/>
      <c r="O907" s="744"/>
      <c r="P907" s="743"/>
      <c r="Q907" s="744"/>
      <c r="R907" s="745"/>
      <c r="S907" s="745"/>
      <c r="T907" s="745"/>
      <c r="U907" s="743"/>
      <c r="V907" s="744"/>
      <c r="W907" s="743"/>
      <c r="X907" s="746"/>
      <c r="Y907" s="235"/>
      <c r="Z907" s="235"/>
      <c r="AA907" s="235"/>
      <c r="AB907" s="235"/>
      <c r="AC907" s="236"/>
      <c r="AD907" s="236"/>
      <c r="AE907" s="236"/>
      <c r="AF907" s="236"/>
      <c r="AG907" s="236"/>
      <c r="AH907" s="236"/>
      <c r="AI907" s="236"/>
      <c r="AJ907" s="236"/>
      <c r="AK907" s="747"/>
      <c r="AL907" s="748"/>
      <c r="AM907" s="748"/>
      <c r="AN907" s="749"/>
      <c r="AO907" s="750"/>
      <c r="AP907" s="2"/>
      <c r="AQ907" s="170">
        <f t="shared" si="380"/>
        <v>4</v>
      </c>
    </row>
    <row r="908" spans="2:43" ht="12" customHeight="1" x14ac:dyDescent="0.15">
      <c r="B908" s="473"/>
      <c r="C908" s="768"/>
      <c r="D908" s="766"/>
      <c r="E908" s="766"/>
      <c r="F908" s="766"/>
      <c r="G908" s="766"/>
      <c r="H908" s="766"/>
      <c r="I908" s="766"/>
      <c r="J908" s="767"/>
      <c r="K908" s="234"/>
      <c r="L908" s="743"/>
      <c r="M908" s="744"/>
      <c r="N908" s="743"/>
      <c r="O908" s="744"/>
      <c r="P908" s="743"/>
      <c r="Q908" s="744"/>
      <c r="R908" s="745"/>
      <c r="S908" s="745"/>
      <c r="T908" s="745"/>
      <c r="U908" s="743"/>
      <c r="V908" s="744"/>
      <c r="W908" s="743"/>
      <c r="X908" s="746"/>
      <c r="Y908" s="235"/>
      <c r="Z908" s="235"/>
      <c r="AA908" s="235"/>
      <c r="AB908" s="235"/>
      <c r="AC908" s="236"/>
      <c r="AD908" s="236"/>
      <c r="AE908" s="236"/>
      <c r="AF908" s="236"/>
      <c r="AG908" s="236"/>
      <c r="AH908" s="236"/>
      <c r="AI908" s="236"/>
      <c r="AJ908" s="236"/>
      <c r="AK908" s="747"/>
      <c r="AL908" s="748"/>
      <c r="AM908" s="748"/>
      <c r="AN908" s="749"/>
      <c r="AO908" s="750"/>
      <c r="AP908" s="2"/>
      <c r="AQ908" s="170">
        <f t="shared" si="380"/>
        <v>4</v>
      </c>
    </row>
    <row r="909" spans="2:43" ht="12" customHeight="1" x14ac:dyDescent="0.15">
      <c r="B909" s="473"/>
      <c r="C909" s="768"/>
      <c r="D909" s="766"/>
      <c r="E909" s="766"/>
      <c r="F909" s="766"/>
      <c r="G909" s="766"/>
      <c r="H909" s="766"/>
      <c r="I909" s="766"/>
      <c r="J909" s="767"/>
      <c r="K909" s="234"/>
      <c r="L909" s="743"/>
      <c r="M909" s="744"/>
      <c r="N909" s="743"/>
      <c r="O909" s="744"/>
      <c r="P909" s="743"/>
      <c r="Q909" s="744"/>
      <c r="R909" s="745"/>
      <c r="S909" s="745"/>
      <c r="T909" s="745"/>
      <c r="U909" s="743"/>
      <c r="V909" s="744"/>
      <c r="W909" s="743"/>
      <c r="X909" s="746"/>
      <c r="Y909" s="235"/>
      <c r="Z909" s="235"/>
      <c r="AA909" s="235"/>
      <c r="AB909" s="235"/>
      <c r="AC909" s="236"/>
      <c r="AD909" s="236"/>
      <c r="AE909" s="236"/>
      <c r="AF909" s="236"/>
      <c r="AG909" s="236"/>
      <c r="AH909" s="236"/>
      <c r="AI909" s="236"/>
      <c r="AJ909" s="236"/>
      <c r="AK909" s="747"/>
      <c r="AL909" s="748"/>
      <c r="AM909" s="748"/>
      <c r="AN909" s="749"/>
      <c r="AO909" s="750"/>
      <c r="AP909" s="2"/>
      <c r="AQ909" s="170">
        <f t="shared" si="380"/>
        <v>4</v>
      </c>
    </row>
    <row r="910" spans="2:43" ht="12" customHeight="1" x14ac:dyDescent="0.15">
      <c r="B910" s="473"/>
      <c r="C910" s="768"/>
      <c r="D910" s="766"/>
      <c r="E910" s="766"/>
      <c r="F910" s="766"/>
      <c r="G910" s="766"/>
      <c r="H910" s="766"/>
      <c r="I910" s="766"/>
      <c r="J910" s="767"/>
      <c r="K910" s="234"/>
      <c r="L910" s="743"/>
      <c r="M910" s="744"/>
      <c r="N910" s="743"/>
      <c r="O910" s="744"/>
      <c r="P910" s="743"/>
      <c r="Q910" s="744"/>
      <c r="R910" s="745"/>
      <c r="S910" s="745"/>
      <c r="T910" s="745"/>
      <c r="U910" s="743"/>
      <c r="V910" s="744"/>
      <c r="W910" s="743"/>
      <c r="X910" s="746"/>
      <c r="Y910" s="235"/>
      <c r="Z910" s="235"/>
      <c r="AA910" s="235"/>
      <c r="AB910" s="235"/>
      <c r="AC910" s="236"/>
      <c r="AD910" s="236"/>
      <c r="AE910" s="236"/>
      <c r="AF910" s="236"/>
      <c r="AG910" s="236"/>
      <c r="AH910" s="236"/>
      <c r="AI910" s="236"/>
      <c r="AJ910" s="236"/>
      <c r="AK910" s="747"/>
      <c r="AL910" s="748"/>
      <c r="AM910" s="748"/>
      <c r="AN910" s="749"/>
      <c r="AO910" s="750"/>
      <c r="AP910" s="2"/>
      <c r="AQ910" s="170">
        <f t="shared" si="380"/>
        <v>4</v>
      </c>
    </row>
    <row r="911" spans="2:43" ht="12" customHeight="1" x14ac:dyDescent="0.15">
      <c r="B911" s="473"/>
      <c r="C911" s="768"/>
      <c r="D911" s="766"/>
      <c r="E911" s="766"/>
      <c r="F911" s="766"/>
      <c r="G911" s="766"/>
      <c r="H911" s="766"/>
      <c r="I911" s="766"/>
      <c r="J911" s="767"/>
      <c r="K911" s="234"/>
      <c r="L911" s="743"/>
      <c r="M911" s="744"/>
      <c r="N911" s="743"/>
      <c r="O911" s="744"/>
      <c r="P911" s="743"/>
      <c r="Q911" s="744"/>
      <c r="R911" s="745"/>
      <c r="S911" s="745"/>
      <c r="T911" s="745"/>
      <c r="U911" s="743"/>
      <c r="V911" s="744"/>
      <c r="W911" s="743"/>
      <c r="X911" s="746"/>
      <c r="Y911" s="235"/>
      <c r="Z911" s="235"/>
      <c r="AA911" s="235"/>
      <c r="AB911" s="235"/>
      <c r="AC911" s="236"/>
      <c r="AD911" s="236"/>
      <c r="AE911" s="236"/>
      <c r="AF911" s="236"/>
      <c r="AG911" s="236"/>
      <c r="AH911" s="236"/>
      <c r="AI911" s="236"/>
      <c r="AJ911" s="236"/>
      <c r="AK911" s="747"/>
      <c r="AL911" s="748"/>
      <c r="AM911" s="748"/>
      <c r="AN911" s="749"/>
      <c r="AO911" s="750"/>
      <c r="AP911" s="2"/>
      <c r="AQ911" s="170">
        <f t="shared" si="380"/>
        <v>4</v>
      </c>
    </row>
    <row r="912" spans="2:43" ht="12" customHeight="1" x14ac:dyDescent="0.15">
      <c r="B912" s="473"/>
      <c r="C912" s="768"/>
      <c r="D912" s="766"/>
      <c r="E912" s="766"/>
      <c r="F912" s="766"/>
      <c r="G912" s="766"/>
      <c r="H912" s="766"/>
      <c r="I912" s="766"/>
      <c r="J912" s="767"/>
      <c r="K912" s="234"/>
      <c r="L912" s="743"/>
      <c r="M912" s="744"/>
      <c r="N912" s="743"/>
      <c r="O912" s="744"/>
      <c r="P912" s="743"/>
      <c r="Q912" s="744"/>
      <c r="R912" s="745"/>
      <c r="S912" s="745"/>
      <c r="T912" s="745"/>
      <c r="U912" s="743"/>
      <c r="V912" s="744"/>
      <c r="W912" s="743"/>
      <c r="X912" s="746"/>
      <c r="Y912" s="235"/>
      <c r="Z912" s="235"/>
      <c r="AA912" s="235"/>
      <c r="AB912" s="235"/>
      <c r="AC912" s="236"/>
      <c r="AD912" s="236"/>
      <c r="AE912" s="236"/>
      <c r="AF912" s="236"/>
      <c r="AG912" s="236"/>
      <c r="AH912" s="236"/>
      <c r="AI912" s="236"/>
      <c r="AJ912" s="236"/>
      <c r="AK912" s="747"/>
      <c r="AL912" s="748"/>
      <c r="AM912" s="748"/>
      <c r="AN912" s="749"/>
      <c r="AO912" s="750"/>
      <c r="AP912" s="2"/>
      <c r="AQ912" s="170">
        <f t="shared" si="380"/>
        <v>4</v>
      </c>
    </row>
    <row r="913" spans="2:46" ht="12" customHeight="1" x14ac:dyDescent="0.15">
      <c r="B913" s="473"/>
      <c r="C913" s="768"/>
      <c r="D913" s="766"/>
      <c r="E913" s="766"/>
      <c r="F913" s="766"/>
      <c r="G913" s="766"/>
      <c r="H913" s="766"/>
      <c r="I913" s="766"/>
      <c r="J913" s="767"/>
      <c r="K913" s="234"/>
      <c r="L913" s="743"/>
      <c r="M913" s="744"/>
      <c r="N913" s="743"/>
      <c r="O913" s="744"/>
      <c r="P913" s="743"/>
      <c r="Q913" s="744"/>
      <c r="R913" s="745"/>
      <c r="S913" s="745"/>
      <c r="T913" s="745"/>
      <c r="U913" s="743"/>
      <c r="V913" s="744"/>
      <c r="W913" s="743"/>
      <c r="X913" s="746"/>
      <c r="Y913" s="235"/>
      <c r="Z913" s="235"/>
      <c r="AA913" s="235"/>
      <c r="AB913" s="235"/>
      <c r="AC913" s="236"/>
      <c r="AD913" s="236"/>
      <c r="AE913" s="236"/>
      <c r="AF913" s="236"/>
      <c r="AG913" s="236"/>
      <c r="AH913" s="236"/>
      <c r="AI913" s="236"/>
      <c r="AJ913" s="236"/>
      <c r="AK913" s="747"/>
      <c r="AL913" s="748"/>
      <c r="AM913" s="748"/>
      <c r="AN913" s="749"/>
      <c r="AO913" s="750"/>
      <c r="AP913" s="2"/>
      <c r="AQ913" s="170">
        <f t="shared" si="380"/>
        <v>4</v>
      </c>
    </row>
    <row r="914" spans="2:46" ht="12" customHeight="1" x14ac:dyDescent="0.15">
      <c r="B914" s="473"/>
      <c r="C914" s="768"/>
      <c r="D914" s="766"/>
      <c r="E914" s="766"/>
      <c r="F914" s="766"/>
      <c r="G914" s="766"/>
      <c r="H914" s="766"/>
      <c r="I914" s="766"/>
      <c r="J914" s="767"/>
      <c r="K914" s="234"/>
      <c r="L914" s="743"/>
      <c r="M914" s="744"/>
      <c r="N914" s="743"/>
      <c r="O914" s="744"/>
      <c r="P914" s="743"/>
      <c r="Q914" s="744"/>
      <c r="R914" s="745"/>
      <c r="S914" s="745"/>
      <c r="T914" s="745"/>
      <c r="U914" s="743"/>
      <c r="V914" s="744"/>
      <c r="W914" s="743"/>
      <c r="X914" s="746"/>
      <c r="Y914" s="235"/>
      <c r="Z914" s="235"/>
      <c r="AA914" s="235"/>
      <c r="AB914" s="235"/>
      <c r="AC914" s="236"/>
      <c r="AD914" s="236"/>
      <c r="AE914" s="236"/>
      <c r="AF914" s="236"/>
      <c r="AG914" s="236"/>
      <c r="AH914" s="236"/>
      <c r="AI914" s="236"/>
      <c r="AJ914" s="236"/>
      <c r="AK914" s="747"/>
      <c r="AL914" s="748"/>
      <c r="AM914" s="748"/>
      <c r="AN914" s="749"/>
      <c r="AO914" s="750"/>
      <c r="AP914" s="2"/>
      <c r="AQ914" s="170">
        <f t="shared" si="380"/>
        <v>4</v>
      </c>
    </row>
    <row r="915" spans="2:46" ht="12" customHeight="1" x14ac:dyDescent="0.15">
      <c r="B915" s="473"/>
      <c r="C915" s="768"/>
      <c r="D915" s="766"/>
      <c r="E915" s="766"/>
      <c r="F915" s="766"/>
      <c r="G915" s="766"/>
      <c r="H915" s="766"/>
      <c r="I915" s="766"/>
      <c r="J915" s="767"/>
      <c r="K915" s="724" t="s">
        <v>218</v>
      </c>
      <c r="L915" s="724" t="s">
        <v>217</v>
      </c>
      <c r="M915" s="724"/>
      <c r="N915" s="724"/>
      <c r="O915" s="724"/>
      <c r="P915" s="724"/>
      <c r="Q915" s="724"/>
      <c r="R915" s="724"/>
      <c r="S915" s="724"/>
      <c r="T915" s="724"/>
      <c r="U915" s="724"/>
      <c r="V915" s="724"/>
      <c r="W915" s="724"/>
      <c r="X915" s="724"/>
      <c r="Y915" s="751" t="s">
        <v>473</v>
      </c>
      <c r="Z915" s="752"/>
      <c r="AA915" s="752"/>
      <c r="AB915" s="753"/>
      <c r="AC915" s="180">
        <f t="shared" ref="AC915:AJ915" si="381">SUM(AC895:AC914)</f>
        <v>0</v>
      </c>
      <c r="AD915" s="180">
        <f t="shared" si="381"/>
        <v>0</v>
      </c>
      <c r="AE915" s="180">
        <f t="shared" si="381"/>
        <v>0</v>
      </c>
      <c r="AF915" s="180">
        <f t="shared" si="381"/>
        <v>0</v>
      </c>
      <c r="AG915" s="180">
        <f t="shared" si="381"/>
        <v>0</v>
      </c>
      <c r="AH915" s="180">
        <f t="shared" si="381"/>
        <v>0</v>
      </c>
      <c r="AI915" s="180">
        <f t="shared" si="381"/>
        <v>0</v>
      </c>
      <c r="AJ915" s="180">
        <f t="shared" si="381"/>
        <v>0</v>
      </c>
      <c r="AK915" s="751" t="s">
        <v>216</v>
      </c>
      <c r="AL915" s="752"/>
      <c r="AM915" s="752"/>
      <c r="AN915" s="597"/>
      <c r="AO915" s="598"/>
      <c r="AP915" s="2"/>
    </row>
    <row r="916" spans="2:46" ht="12" customHeight="1" x14ac:dyDescent="0.15">
      <c r="B916" s="473"/>
      <c r="C916" s="768"/>
      <c r="D916" s="766"/>
      <c r="E916" s="766"/>
      <c r="F916" s="766"/>
      <c r="G916" s="766"/>
      <c r="H916" s="766"/>
      <c r="I916" s="766"/>
      <c r="J916" s="767"/>
      <c r="K916" s="724"/>
      <c r="L916" s="724" t="s">
        <v>474</v>
      </c>
      <c r="M916" s="724"/>
      <c r="N916" s="724"/>
      <c r="O916" s="724" t="s">
        <v>215</v>
      </c>
      <c r="P916" s="724"/>
      <c r="Q916" s="724"/>
      <c r="R916" s="724"/>
      <c r="S916" s="724"/>
      <c r="T916" s="724"/>
      <c r="U916" s="724"/>
      <c r="V916" s="724"/>
      <c r="W916" s="724"/>
      <c r="X916" s="724"/>
      <c r="Y916" s="179">
        <f>COUNTIF(Y895:Y914,"〇")</f>
        <v>0</v>
      </c>
      <c r="Z916" s="179">
        <f>COUNTIF(Z895:Z914,"〇")</f>
        <v>0</v>
      </c>
      <c r="AA916" s="179">
        <f>COUNTIF(AA895:AA914,"〇")</f>
        <v>0</v>
      </c>
      <c r="AB916" s="179">
        <f>COUNTIF(AB895:AB914,"〇")</f>
        <v>0</v>
      </c>
      <c r="AC916" s="179">
        <f t="shared" ref="AC916:AJ916" si="382">COUNT(AC895:AC914)</f>
        <v>0</v>
      </c>
      <c r="AD916" s="179">
        <f t="shared" si="382"/>
        <v>0</v>
      </c>
      <c r="AE916" s="179">
        <f t="shared" si="382"/>
        <v>0</v>
      </c>
      <c r="AF916" s="179">
        <f t="shared" si="382"/>
        <v>0</v>
      </c>
      <c r="AG916" s="179">
        <f t="shared" si="382"/>
        <v>0</v>
      </c>
      <c r="AH916" s="179">
        <f t="shared" si="382"/>
        <v>0</v>
      </c>
      <c r="AI916" s="179">
        <f t="shared" si="382"/>
        <v>0</v>
      </c>
      <c r="AJ916" s="179">
        <f t="shared" si="382"/>
        <v>0</v>
      </c>
      <c r="AK916" s="754"/>
      <c r="AL916" s="755"/>
      <c r="AM916" s="755"/>
      <c r="AN916" s="755"/>
      <c r="AO916" s="756"/>
      <c r="AP916" s="2"/>
    </row>
    <row r="917" spans="2:46" ht="12" customHeight="1" x14ac:dyDescent="0.15">
      <c r="B917" s="473"/>
      <c r="C917" s="768"/>
      <c r="D917" s="766"/>
      <c r="E917" s="766"/>
      <c r="F917" s="766"/>
      <c r="G917" s="766"/>
      <c r="H917" s="766"/>
      <c r="I917" s="766"/>
      <c r="J917" s="767"/>
      <c r="K917" s="724"/>
      <c r="L917" s="724"/>
      <c r="M917" s="724"/>
      <c r="N917" s="724"/>
      <c r="O917" s="724" t="s">
        <v>475</v>
      </c>
      <c r="P917" s="724"/>
      <c r="Q917" s="724"/>
      <c r="R917" s="724"/>
      <c r="S917" s="724"/>
      <c r="T917" s="724"/>
      <c r="U917" s="724"/>
      <c r="V917" s="724"/>
      <c r="W917" s="724"/>
      <c r="X917" s="724"/>
      <c r="Y917" s="737" t="str">
        <f>IF(Y916&gt;0,"Ⅳ",IF(Z916&gt;0,"Ⅲ",IF(AA916&gt;0,"Ⅱa",IF(AB916&gt;0,"Ⅱb","Ⅰ"))))</f>
        <v>Ⅰ</v>
      </c>
      <c r="Z917" s="741"/>
      <c r="AA917" s="741"/>
      <c r="AB917" s="738"/>
      <c r="AC917" s="737" t="str">
        <f>IF(AC916&gt;0,"Ⅳ",IF(AD916&gt;0,"Ⅲ",IF(AE916&gt;0,"Ⅱa",IF(AF916&gt;0,"Ⅱb","Ⅰ"))))</f>
        <v>Ⅰ</v>
      </c>
      <c r="AD917" s="741"/>
      <c r="AE917" s="741"/>
      <c r="AF917" s="738"/>
      <c r="AG917" s="737" t="str">
        <f>IF(AG916&gt;0,"Ⅳ",IF(AH916&gt;0,"Ⅲ",IF(AI916&gt;0,"Ⅱa",IF(AJ916&gt;0,"Ⅱb","Ⅰ"))))</f>
        <v>Ⅰ</v>
      </c>
      <c r="AH917" s="741"/>
      <c r="AI917" s="741"/>
      <c r="AJ917" s="738"/>
      <c r="AK917" s="757"/>
      <c r="AL917" s="758"/>
      <c r="AM917" s="758"/>
      <c r="AN917" s="758"/>
      <c r="AO917" s="759"/>
      <c r="AP917" s="2"/>
      <c r="AQ917" s="52" t="s">
        <v>314</v>
      </c>
      <c r="AR917" s="52" t="s">
        <v>315</v>
      </c>
      <c r="AS917" s="455" t="s">
        <v>318</v>
      </c>
      <c r="AT917" s="600"/>
    </row>
    <row r="918" spans="2:46" ht="12" customHeight="1" x14ac:dyDescent="0.15">
      <c r="B918" s="473"/>
      <c r="C918" s="768"/>
      <c r="D918" s="766"/>
      <c r="E918" s="766"/>
      <c r="F918" s="766"/>
      <c r="G918" s="766"/>
      <c r="H918" s="766"/>
      <c r="I918" s="766"/>
      <c r="J918" s="767"/>
      <c r="K918" s="724"/>
      <c r="L918" s="724" t="s">
        <v>476</v>
      </c>
      <c r="M918" s="724"/>
      <c r="N918" s="724"/>
      <c r="O918" s="724" t="s">
        <v>214</v>
      </c>
      <c r="P918" s="724"/>
      <c r="Q918" s="724"/>
      <c r="R918" s="724"/>
      <c r="S918" s="724"/>
      <c r="T918" s="724"/>
      <c r="U918" s="724"/>
      <c r="V918" s="724"/>
      <c r="W918" s="724"/>
      <c r="X918" s="724"/>
      <c r="Y918" s="80" t="s">
        <v>32</v>
      </c>
      <c r="Z918" s="80" t="s">
        <v>33</v>
      </c>
      <c r="AA918" s="734" t="s">
        <v>34</v>
      </c>
      <c r="AB918" s="734"/>
      <c r="AC918" s="80" t="s">
        <v>32</v>
      </c>
      <c r="AD918" s="80" t="s">
        <v>33</v>
      </c>
      <c r="AE918" s="734" t="s">
        <v>34</v>
      </c>
      <c r="AF918" s="734"/>
      <c r="AG918" s="80" t="s">
        <v>32</v>
      </c>
      <c r="AH918" s="80" t="s">
        <v>33</v>
      </c>
      <c r="AI918" s="734" t="s">
        <v>34</v>
      </c>
      <c r="AJ918" s="734"/>
      <c r="AK918" s="757"/>
      <c r="AL918" s="758"/>
      <c r="AM918" s="758"/>
      <c r="AN918" s="758"/>
      <c r="AO918" s="759"/>
      <c r="AP918" s="2"/>
      <c r="AQ918" s="735">
        <f>+Y916+Z916</f>
        <v>0</v>
      </c>
      <c r="AR918" s="736"/>
      <c r="AS918" s="735">
        <f>+AA916+AB916</f>
        <v>0</v>
      </c>
      <c r="AT918" s="736"/>
    </row>
    <row r="919" spans="2:46" ht="12" customHeight="1" x14ac:dyDescent="0.15">
      <c r="B919" s="473"/>
      <c r="C919" s="768"/>
      <c r="D919" s="766"/>
      <c r="E919" s="766"/>
      <c r="F919" s="766"/>
      <c r="G919" s="766"/>
      <c r="H919" s="766"/>
      <c r="I919" s="766"/>
      <c r="J919" s="767"/>
      <c r="K919" s="724"/>
      <c r="L919" s="724"/>
      <c r="M919" s="724"/>
      <c r="N919" s="724"/>
      <c r="O919" s="724" t="s">
        <v>480</v>
      </c>
      <c r="P919" s="724"/>
      <c r="Q919" s="724"/>
      <c r="R919" s="724"/>
      <c r="S919" s="724"/>
      <c r="T919" s="724"/>
      <c r="U919" s="724"/>
      <c r="V919" s="724"/>
      <c r="W919" s="724"/>
      <c r="X919" s="724"/>
      <c r="Y919" s="179">
        <f>Y916</f>
        <v>0</v>
      </c>
      <c r="Z919" s="179">
        <f>Z916</f>
        <v>0</v>
      </c>
      <c r="AA919" s="737">
        <f>AA916+AB916</f>
        <v>0</v>
      </c>
      <c r="AB919" s="738"/>
      <c r="AC919" s="179">
        <f>+AC916</f>
        <v>0</v>
      </c>
      <c r="AD919" s="179">
        <f>AD916</f>
        <v>0</v>
      </c>
      <c r="AE919" s="737">
        <f>AE916+AF916</f>
        <v>0</v>
      </c>
      <c r="AF919" s="738"/>
      <c r="AG919" s="179">
        <f>AG916</f>
        <v>0</v>
      </c>
      <c r="AH919" s="179">
        <f>AH916</f>
        <v>0</v>
      </c>
      <c r="AI919" s="737">
        <f>AI916+AJ916</f>
        <v>0</v>
      </c>
      <c r="AJ919" s="738"/>
      <c r="AK919" s="757"/>
      <c r="AL919" s="758"/>
      <c r="AM919" s="758"/>
      <c r="AN919" s="758"/>
      <c r="AO919" s="759"/>
      <c r="AP919" s="2"/>
      <c r="AQ919" s="135">
        <f>+Y916+AC919+AG919</f>
        <v>0</v>
      </c>
      <c r="AR919" s="135">
        <f>+Z916+AD919+AH919</f>
        <v>0</v>
      </c>
      <c r="AS919" s="739">
        <f>+AS918+AE919+AI919</f>
        <v>0</v>
      </c>
      <c r="AT919" s="740"/>
    </row>
    <row r="920" spans="2:46" ht="12" customHeight="1" x14ac:dyDescent="0.15">
      <c r="B920" s="473"/>
      <c r="C920" s="768"/>
      <c r="D920" s="766"/>
      <c r="E920" s="766"/>
      <c r="F920" s="766"/>
      <c r="G920" s="766"/>
      <c r="H920" s="766"/>
      <c r="I920" s="766"/>
      <c r="J920" s="767"/>
      <c r="K920" s="724"/>
      <c r="L920" s="724"/>
      <c r="M920" s="724"/>
      <c r="N920" s="724"/>
      <c r="O920" s="724" t="s">
        <v>481</v>
      </c>
      <c r="P920" s="724"/>
      <c r="Q920" s="724"/>
      <c r="R920" s="724"/>
      <c r="S920" s="724"/>
      <c r="T920" s="724"/>
      <c r="U920" s="724"/>
      <c r="V920" s="724"/>
      <c r="W920" s="724"/>
      <c r="X920" s="724"/>
      <c r="Y920" s="737" t="str">
        <f>IF(Y919&gt;=1,"Ⅳ",IF(Z919&gt;=1,"Ⅲ",IF(AA919&gt;=1,"Ⅱ","Ⅰ")))</f>
        <v>Ⅰ</v>
      </c>
      <c r="Z920" s="741"/>
      <c r="AA920" s="741"/>
      <c r="AB920" s="738"/>
      <c r="AC920" s="737" t="str">
        <f>IF(AC919&gt;=1,"Ⅳ",IF(AD919&gt;=1,"Ⅲ",IF(AE919&gt;=1,"Ⅱ","Ⅰ")))</f>
        <v>Ⅰ</v>
      </c>
      <c r="AD920" s="741"/>
      <c r="AE920" s="741"/>
      <c r="AF920" s="738"/>
      <c r="AG920" s="737" t="str">
        <f>IF(AG919&gt;=1,"Ⅳ",IF(AH919&gt;=1,"Ⅲ",IF(AI919&gt;=1,"Ⅱ","Ⅰ")))</f>
        <v>Ⅰ</v>
      </c>
      <c r="AH920" s="741"/>
      <c r="AI920" s="741"/>
      <c r="AJ920" s="738"/>
      <c r="AK920" s="757"/>
      <c r="AL920" s="758"/>
      <c r="AM920" s="758"/>
      <c r="AN920" s="758"/>
      <c r="AO920" s="759"/>
      <c r="AP920" s="2"/>
      <c r="AQ920" s="742" t="str">
        <f>IF(AQ919&gt;0,"Ⅳ",IF(AR919&gt;0,"Ⅲ",IF(AS919&gt;0,"Ⅱ","Ⅰ")))</f>
        <v>Ⅰ</v>
      </c>
      <c r="AR920" s="742"/>
      <c r="AS920" s="742"/>
      <c r="AT920" s="742"/>
    </row>
    <row r="921" spans="2:46" ht="12" customHeight="1" x14ac:dyDescent="0.15">
      <c r="B921" s="473"/>
      <c r="C921" s="768"/>
      <c r="D921" s="766"/>
      <c r="E921" s="766"/>
      <c r="F921" s="766"/>
      <c r="G921" s="766"/>
      <c r="H921" s="766"/>
      <c r="I921" s="766"/>
      <c r="J921" s="767"/>
      <c r="K921" s="724"/>
      <c r="L921" s="724"/>
      <c r="M921" s="724"/>
      <c r="N921" s="724"/>
      <c r="O921" s="724" t="s">
        <v>482</v>
      </c>
      <c r="P921" s="724"/>
      <c r="Q921" s="724"/>
      <c r="R921" s="724"/>
      <c r="S921" s="724"/>
      <c r="T921" s="724"/>
      <c r="U921" s="724"/>
      <c r="V921" s="724"/>
      <c r="W921" s="724"/>
      <c r="X921" s="724"/>
      <c r="Y921" s="737" t="str">
        <f>IF(COUNTIF(Y920:AJ920,"Ⅳ")&gt;0,"Ⅳ",IF(COUNTIF(Y920:AJ920,"Ⅲ")&gt;0,"Ⅲ",IF(COUNTIF(Y920:AJ920,"Ⅱ")&gt;0,"Ⅱ","Ⅰ")))</f>
        <v>Ⅰ</v>
      </c>
      <c r="Z921" s="741"/>
      <c r="AA921" s="741"/>
      <c r="AB921" s="741"/>
      <c r="AC921" s="741"/>
      <c r="AD921" s="741"/>
      <c r="AE921" s="741"/>
      <c r="AF921" s="741"/>
      <c r="AG921" s="741"/>
      <c r="AH921" s="741"/>
      <c r="AI921" s="741"/>
      <c r="AJ921" s="738"/>
      <c r="AK921" s="760"/>
      <c r="AL921" s="761"/>
      <c r="AM921" s="761"/>
      <c r="AN921" s="761"/>
      <c r="AO921" s="762"/>
      <c r="AP921" s="2"/>
    </row>
    <row r="922" spans="2:46" ht="14.25" customHeight="1" x14ac:dyDescent="0.15">
      <c r="B922" s="473"/>
      <c r="C922" s="768"/>
      <c r="D922" s="766"/>
      <c r="E922" s="766"/>
      <c r="F922" s="766"/>
      <c r="G922" s="766"/>
      <c r="H922" s="766"/>
      <c r="I922" s="766"/>
      <c r="J922" s="767"/>
      <c r="K922" s="724" t="s">
        <v>170</v>
      </c>
      <c r="L922" s="725"/>
      <c r="M922" s="725"/>
      <c r="N922" s="725"/>
      <c r="O922" s="725"/>
      <c r="P922" s="725"/>
      <c r="Q922" s="725"/>
      <c r="R922" s="725"/>
      <c r="S922" s="725"/>
      <c r="T922" s="725"/>
      <c r="U922" s="725"/>
      <c r="V922" s="725"/>
      <c r="W922" s="725"/>
      <c r="X922" s="725"/>
      <c r="Y922" s="725"/>
      <c r="Z922" s="725"/>
      <c r="AA922" s="725"/>
      <c r="AB922" s="725"/>
      <c r="AC922" s="725"/>
      <c r="AD922" s="725"/>
      <c r="AE922" s="725"/>
      <c r="AF922" s="725"/>
      <c r="AG922" s="725"/>
      <c r="AH922" s="725"/>
      <c r="AI922" s="725"/>
      <c r="AJ922" s="725"/>
      <c r="AK922" s="725"/>
      <c r="AL922" s="725"/>
      <c r="AM922" s="725"/>
      <c r="AN922" s="725"/>
      <c r="AO922" s="725"/>
      <c r="AP922" s="2"/>
    </row>
    <row r="923" spans="2:46" ht="14.25" customHeight="1" x14ac:dyDescent="0.15">
      <c r="B923" s="473"/>
      <c r="C923" s="768"/>
      <c r="D923" s="766"/>
      <c r="E923" s="766"/>
      <c r="F923" s="766"/>
      <c r="G923" s="766"/>
      <c r="H923" s="766"/>
      <c r="I923" s="766"/>
      <c r="J923" s="767"/>
      <c r="K923" s="724"/>
      <c r="L923" s="725"/>
      <c r="M923" s="725"/>
      <c r="N923" s="725"/>
      <c r="O923" s="725"/>
      <c r="P923" s="725"/>
      <c r="Q923" s="725"/>
      <c r="R923" s="725"/>
      <c r="S923" s="725"/>
      <c r="T923" s="725"/>
      <c r="U923" s="725"/>
      <c r="V923" s="725"/>
      <c r="W923" s="725"/>
      <c r="X923" s="725"/>
      <c r="Y923" s="725"/>
      <c r="Z923" s="725"/>
      <c r="AA923" s="725"/>
      <c r="AB923" s="725"/>
      <c r="AC923" s="725"/>
      <c r="AD923" s="725"/>
      <c r="AE923" s="725"/>
      <c r="AF923" s="725"/>
      <c r="AG923" s="725"/>
      <c r="AH923" s="725"/>
      <c r="AI923" s="725"/>
      <c r="AJ923" s="725"/>
      <c r="AK923" s="725"/>
      <c r="AL923" s="725"/>
      <c r="AM923" s="725"/>
      <c r="AN923" s="725"/>
      <c r="AO923" s="725"/>
      <c r="AP923" s="2"/>
    </row>
    <row r="924" spans="2:46" ht="12" customHeight="1" x14ac:dyDescent="0.15">
      <c r="B924" s="473"/>
      <c r="C924" s="768"/>
      <c r="D924" s="766"/>
      <c r="E924" s="766"/>
      <c r="F924" s="766"/>
      <c r="G924" s="766"/>
      <c r="H924" s="766"/>
      <c r="I924" s="766"/>
      <c r="J924" s="767"/>
      <c r="K924" s="726" t="s">
        <v>483</v>
      </c>
      <c r="L924" s="726"/>
      <c r="M924" s="726"/>
      <c r="N924" s="726"/>
      <c r="O924" s="726"/>
      <c r="P924" s="726"/>
      <c r="Q924" s="726"/>
      <c r="R924" s="726"/>
      <c r="S924" s="726"/>
      <c r="T924" s="726"/>
      <c r="U924" s="726"/>
      <c r="V924" s="726"/>
      <c r="W924" s="726"/>
      <c r="X924" s="726"/>
      <c r="Y924" s="726"/>
      <c r="Z924" s="726"/>
      <c r="AA924" s="726"/>
      <c r="AB924" s="726"/>
      <c r="AC924" s="726"/>
      <c r="AD924" s="726"/>
      <c r="AE924" s="726"/>
      <c r="AF924" s="726"/>
      <c r="AG924" s="726"/>
      <c r="AH924" s="726"/>
      <c r="AI924" s="726"/>
      <c r="AJ924" s="726"/>
      <c r="AK924" s="726"/>
      <c r="AL924" s="726"/>
      <c r="AM924" s="726"/>
      <c r="AN924" s="726"/>
      <c r="AO924" s="726"/>
      <c r="AP924" s="2"/>
    </row>
    <row r="925" spans="2:46" ht="12" customHeight="1" x14ac:dyDescent="0.15">
      <c r="B925" s="473"/>
      <c r="C925" s="768"/>
      <c r="D925" s="766"/>
      <c r="E925" s="766"/>
      <c r="F925" s="766"/>
      <c r="G925" s="766"/>
      <c r="H925" s="766"/>
      <c r="I925" s="766"/>
      <c r="J925" s="767"/>
      <c r="K925" s="727" t="s">
        <v>533</v>
      </c>
      <c r="L925" s="727"/>
      <c r="M925" s="727"/>
      <c r="N925" s="727"/>
      <c r="O925" s="727"/>
      <c r="P925" s="727"/>
      <c r="Q925" s="727"/>
      <c r="R925" s="727"/>
      <c r="S925" s="727"/>
      <c r="T925" s="727"/>
      <c r="U925" s="727"/>
      <c r="V925" s="727"/>
      <c r="W925" s="727"/>
      <c r="X925" s="727"/>
      <c r="Y925" s="727"/>
      <c r="Z925" s="727"/>
      <c r="AA925" s="727"/>
      <c r="AB925" s="727"/>
      <c r="AC925" s="727"/>
      <c r="AD925" s="727"/>
      <c r="AE925" s="727"/>
      <c r="AF925" s="727"/>
      <c r="AG925" s="727"/>
      <c r="AH925" s="727"/>
      <c r="AI925" s="727"/>
      <c r="AJ925" s="727"/>
      <c r="AK925" s="727"/>
      <c r="AL925" s="727"/>
      <c r="AM925" s="727"/>
      <c r="AN925" s="727"/>
      <c r="AO925" s="727"/>
      <c r="AP925" s="2"/>
    </row>
    <row r="926" spans="2:46" ht="12" customHeight="1" x14ac:dyDescent="0.15">
      <c r="B926" s="473"/>
      <c r="C926" s="768"/>
      <c r="D926" s="766"/>
      <c r="E926" s="766"/>
      <c r="F926" s="766"/>
      <c r="G926" s="766"/>
      <c r="H926" s="766"/>
      <c r="I926" s="766"/>
      <c r="J926" s="767"/>
      <c r="K926" s="157" t="s">
        <v>484</v>
      </c>
      <c r="L926" s="158"/>
      <c r="M926" s="158"/>
      <c r="N926" s="158"/>
      <c r="O926" s="158"/>
      <c r="P926" s="158"/>
      <c r="Q926" s="158"/>
      <c r="R926" s="158"/>
      <c r="S926" s="158"/>
      <c r="T926" s="158"/>
      <c r="U926" s="158"/>
      <c r="V926" s="158"/>
      <c r="W926" s="158"/>
      <c r="X926" s="158"/>
      <c r="Y926" s="158"/>
      <c r="Z926" s="158"/>
      <c r="AA926" s="158"/>
      <c r="AB926" s="158"/>
      <c r="AC926" s="158"/>
      <c r="AD926" s="158"/>
      <c r="AE926" s="158"/>
      <c r="AF926" s="158"/>
      <c r="AG926" s="158"/>
      <c r="AH926" s="158"/>
      <c r="AI926" s="158"/>
      <c r="AJ926" s="158"/>
      <c r="AK926" s="158"/>
      <c r="AL926" s="158"/>
      <c r="AM926" s="158"/>
      <c r="AN926" s="158"/>
      <c r="AO926" s="159"/>
      <c r="AP926" s="2"/>
    </row>
    <row r="927" spans="2:46" ht="12" customHeight="1" x14ac:dyDescent="0.15">
      <c r="B927" s="473"/>
      <c r="C927" s="768"/>
      <c r="D927" s="766"/>
      <c r="E927" s="766"/>
      <c r="F927" s="766"/>
      <c r="G927" s="766"/>
      <c r="H927" s="766"/>
      <c r="I927" s="766"/>
      <c r="J927" s="767"/>
      <c r="K927" s="157" t="s">
        <v>485</v>
      </c>
      <c r="L927" s="158"/>
      <c r="M927" s="158"/>
      <c r="N927" s="158"/>
      <c r="O927" s="158"/>
      <c r="P927" s="158"/>
      <c r="Q927" s="158"/>
      <c r="R927" s="158"/>
      <c r="S927" s="158"/>
      <c r="T927" s="158"/>
      <c r="U927" s="158"/>
      <c r="V927" s="158"/>
      <c r="W927" s="158"/>
      <c r="X927" s="158"/>
      <c r="Y927" s="158"/>
      <c r="Z927" s="158"/>
      <c r="AA927" s="158"/>
      <c r="AB927" s="158"/>
      <c r="AC927" s="158"/>
      <c r="AD927" s="158"/>
      <c r="AE927" s="158"/>
      <c r="AF927" s="158"/>
      <c r="AG927" s="158"/>
      <c r="AH927" s="158"/>
      <c r="AI927" s="158"/>
      <c r="AJ927" s="158"/>
      <c r="AK927" s="158"/>
      <c r="AL927" s="158"/>
      <c r="AM927" s="158"/>
      <c r="AN927" s="158"/>
      <c r="AO927" s="159"/>
      <c r="AP927" s="2"/>
    </row>
    <row r="928" spans="2:46" ht="12" customHeight="1" x14ac:dyDescent="0.15">
      <c r="B928" s="473"/>
      <c r="C928" s="768"/>
      <c r="D928" s="766"/>
      <c r="E928" s="766"/>
      <c r="F928" s="766"/>
      <c r="G928" s="766"/>
      <c r="H928" s="766"/>
      <c r="I928" s="766"/>
      <c r="J928" s="767"/>
      <c r="K928" s="728" t="s">
        <v>486</v>
      </c>
      <c r="L928" s="729"/>
      <c r="M928" s="729"/>
      <c r="N928" s="729"/>
      <c r="O928" s="729"/>
      <c r="P928" s="729"/>
      <c r="Q928" s="729"/>
      <c r="R928" s="729"/>
      <c r="S928" s="729"/>
      <c r="T928" s="729"/>
      <c r="U928" s="729"/>
      <c r="V928" s="729"/>
      <c r="W928" s="729"/>
      <c r="X928" s="729"/>
      <c r="Y928" s="729"/>
      <c r="Z928" s="729"/>
      <c r="AA928" s="729"/>
      <c r="AB928" s="729"/>
      <c r="AC928" s="729"/>
      <c r="AD928" s="729"/>
      <c r="AE928" s="729"/>
      <c r="AF928" s="729"/>
      <c r="AG928" s="729"/>
      <c r="AH928" s="729"/>
      <c r="AI928" s="729"/>
      <c r="AJ928" s="729"/>
      <c r="AK928" s="729"/>
      <c r="AL928" s="729"/>
      <c r="AM928" s="729"/>
      <c r="AN928" s="729"/>
      <c r="AO928" s="730"/>
      <c r="AP928" s="2"/>
    </row>
    <row r="929" spans="2:86" ht="12" customHeight="1" x14ac:dyDescent="0.15">
      <c r="B929" s="436"/>
      <c r="C929" s="769"/>
      <c r="D929" s="770"/>
      <c r="E929" s="770"/>
      <c r="F929" s="770"/>
      <c r="G929" s="770"/>
      <c r="H929" s="770"/>
      <c r="I929" s="770"/>
      <c r="J929" s="771"/>
      <c r="K929" s="731"/>
      <c r="L929" s="732"/>
      <c r="M929" s="732"/>
      <c r="N929" s="732"/>
      <c r="O929" s="732"/>
      <c r="P929" s="732"/>
      <c r="Q929" s="732"/>
      <c r="R929" s="732"/>
      <c r="S929" s="732"/>
      <c r="T929" s="732"/>
      <c r="U929" s="732"/>
      <c r="V929" s="732"/>
      <c r="W929" s="732"/>
      <c r="X929" s="732"/>
      <c r="Y929" s="732"/>
      <c r="Z929" s="732"/>
      <c r="AA929" s="732"/>
      <c r="AB929" s="732"/>
      <c r="AC929" s="732"/>
      <c r="AD929" s="732"/>
      <c r="AE929" s="732"/>
      <c r="AF929" s="732"/>
      <c r="AG929" s="732"/>
      <c r="AH929" s="732"/>
      <c r="AI929" s="732"/>
      <c r="AJ929" s="732"/>
      <c r="AK929" s="732"/>
      <c r="AL929" s="732"/>
      <c r="AM929" s="732"/>
      <c r="AN929" s="732"/>
      <c r="AO929" s="733"/>
      <c r="AP929" s="2"/>
    </row>
    <row r="930" spans="2:86" s="6" customFormat="1" ht="12" customHeight="1" x14ac:dyDescent="0.15">
      <c r="B930" s="2" t="s">
        <v>537</v>
      </c>
      <c r="AQ930" s="134"/>
      <c r="AR930" s="134"/>
      <c r="AS930" s="134"/>
      <c r="AT930" s="134"/>
      <c r="AU930" s="134"/>
      <c r="AV930" s="134"/>
      <c r="AW930" s="134"/>
      <c r="AX930" s="134"/>
      <c r="AY930" s="134"/>
      <c r="AZ930" s="134"/>
      <c r="BA930" s="134"/>
      <c r="BB930" s="134"/>
      <c r="BC930" s="134"/>
      <c r="BD930" s="134"/>
      <c r="BE930" s="134"/>
      <c r="BF930" s="134"/>
      <c r="BG930" s="134"/>
      <c r="BH930" s="134"/>
      <c r="BI930" s="134"/>
      <c r="BJ930" s="134"/>
      <c r="BK930" s="134"/>
      <c r="BL930" s="134"/>
      <c r="BM930" s="134"/>
      <c r="BN930" s="134"/>
      <c r="BO930" s="134"/>
      <c r="BP930" s="134"/>
      <c r="BQ930" s="134"/>
      <c r="BR930" s="134"/>
      <c r="BS930" s="134"/>
      <c r="BT930" s="134"/>
      <c r="BU930" s="134"/>
      <c r="BV930" s="134"/>
      <c r="BW930" s="134"/>
      <c r="BX930" s="134"/>
      <c r="BY930" s="134"/>
      <c r="BZ930" s="134"/>
      <c r="CA930" s="134"/>
      <c r="CB930" s="134"/>
      <c r="CC930" s="134"/>
      <c r="CD930" s="134"/>
      <c r="CE930" s="134"/>
      <c r="CF930" s="134"/>
      <c r="CG930" s="134"/>
      <c r="CH930" s="134"/>
    </row>
    <row r="931" spans="2:86" ht="12" customHeight="1" x14ac:dyDescent="0.15">
      <c r="B931" s="2" t="s">
        <v>534</v>
      </c>
    </row>
    <row r="932" spans="2:86" ht="12" customHeight="1" x14ac:dyDescent="0.15">
      <c r="B932" s="2" t="s">
        <v>535</v>
      </c>
    </row>
    <row r="933" spans="2:86" ht="12" customHeight="1" x14ac:dyDescent="0.15">
      <c r="B933" s="2" t="s">
        <v>487</v>
      </c>
    </row>
    <row r="934" spans="2:86" ht="12" customHeight="1" x14ac:dyDescent="0.15">
      <c r="B934" s="2" t="s">
        <v>536</v>
      </c>
    </row>
    <row r="935" spans="2:86" ht="12" customHeight="1" x14ac:dyDescent="0.15">
      <c r="B935" s="2" t="s">
        <v>488</v>
      </c>
    </row>
    <row r="936" spans="2:86" ht="12.75" thickBot="1" x14ac:dyDescent="0.2">
      <c r="B936" s="2" t="s">
        <v>549</v>
      </c>
    </row>
    <row r="937" spans="2:86" x14ac:dyDescent="0.15">
      <c r="AU937" s="808" t="s">
        <v>561</v>
      </c>
      <c r="AV937" s="809" t="s">
        <v>301</v>
      </c>
      <c r="AW937" s="811" t="s">
        <v>302</v>
      </c>
      <c r="AX937" s="795" t="s">
        <v>308</v>
      </c>
      <c r="AY937" s="796"/>
      <c r="AZ937" s="796"/>
      <c r="BA937" s="796"/>
      <c r="BB937" s="796"/>
      <c r="BC937" s="796"/>
      <c r="BD937" s="796"/>
      <c r="BE937" s="796"/>
      <c r="BF937" s="796"/>
      <c r="BG937" s="796"/>
      <c r="BH937" s="796"/>
      <c r="BI937" s="796"/>
      <c r="BJ937" s="796"/>
      <c r="BK937" s="796"/>
      <c r="BL937" s="796"/>
      <c r="BM937" s="796"/>
      <c r="BN937" s="796"/>
      <c r="BO937" s="796"/>
      <c r="BP937" s="796"/>
      <c r="BQ937" s="796"/>
      <c r="BR937" s="797"/>
      <c r="BS937" s="466" t="s">
        <v>303</v>
      </c>
      <c r="BT937" s="798"/>
      <c r="BU937" s="798"/>
      <c r="BV937" s="798"/>
      <c r="BW937" s="799" t="s">
        <v>309</v>
      </c>
      <c r="BX937" s="800"/>
      <c r="BY937" s="800"/>
      <c r="BZ937" s="800"/>
      <c r="CA937" s="800"/>
      <c r="CB937" s="800"/>
      <c r="CC937" s="800"/>
      <c r="CD937" s="800"/>
      <c r="CE937" s="800"/>
      <c r="CF937" s="800"/>
      <c r="CG937" s="800"/>
      <c r="CH937" s="801"/>
    </row>
    <row r="938" spans="2:86" ht="8.25" customHeight="1" x14ac:dyDescent="0.15">
      <c r="AU938" s="808"/>
      <c r="AV938" s="810"/>
      <c r="AW938" s="812"/>
      <c r="AX938" s="802" t="s">
        <v>310</v>
      </c>
      <c r="AY938" s="280"/>
      <c r="AZ938" s="280"/>
      <c r="BA938" s="280"/>
      <c r="BB938" s="280"/>
      <c r="BC938" s="280"/>
      <c r="BD938" s="280"/>
      <c r="BE938" s="280"/>
      <c r="BF938" s="280"/>
      <c r="BG938" s="280"/>
      <c r="BH938" s="280"/>
      <c r="BI938" s="280"/>
      <c r="BJ938" s="280" t="s">
        <v>311</v>
      </c>
      <c r="BK938" s="280"/>
      <c r="BL938" s="280"/>
      <c r="BM938" s="280"/>
      <c r="BN938" s="280"/>
      <c r="BO938" s="280"/>
      <c r="BP938" s="280"/>
      <c r="BQ938" s="280"/>
      <c r="BR938" s="803"/>
      <c r="BS938" s="798"/>
      <c r="BT938" s="798"/>
      <c r="BU938" s="798"/>
      <c r="BV938" s="798"/>
      <c r="BW938" s="804" t="s">
        <v>305</v>
      </c>
      <c r="BX938" s="455"/>
      <c r="BY938" s="455"/>
      <c r="BZ938" s="455"/>
      <c r="CA938" s="280" t="s">
        <v>312</v>
      </c>
      <c r="CB938" s="280"/>
      <c r="CC938" s="280"/>
      <c r="CD938" s="280"/>
      <c r="CE938" s="280"/>
      <c r="CF938" s="280"/>
      <c r="CG938" s="280"/>
      <c r="CH938" s="803"/>
    </row>
    <row r="939" spans="2:86" ht="24.95" customHeight="1" x14ac:dyDescent="0.15">
      <c r="B939" s="567" t="s">
        <v>456</v>
      </c>
      <c r="C939" s="805"/>
      <c r="D939" s="805"/>
      <c r="E939" s="806"/>
      <c r="F939" s="806"/>
      <c r="G939" s="806"/>
      <c r="H939" s="806"/>
      <c r="I939" s="806"/>
      <c r="J939" s="806"/>
      <c r="K939" s="805"/>
      <c r="L939" s="805"/>
      <c r="M939" s="805"/>
      <c r="N939" s="805"/>
      <c r="O939" s="805"/>
      <c r="P939" s="805"/>
      <c r="Q939" s="805"/>
      <c r="R939" s="805"/>
      <c r="S939" s="805"/>
      <c r="T939" s="805"/>
      <c r="U939" s="805"/>
      <c r="V939" s="805"/>
      <c r="W939" s="805"/>
      <c r="X939" s="805"/>
      <c r="Y939" s="805"/>
      <c r="Z939" s="805"/>
      <c r="AA939" s="805"/>
      <c r="AB939" s="805"/>
      <c r="AC939" s="805"/>
      <c r="AD939" s="805"/>
      <c r="AE939" s="805"/>
      <c r="AF939" s="805"/>
      <c r="AG939" s="805"/>
      <c r="AH939" s="805"/>
      <c r="AI939" s="805"/>
      <c r="AJ939" s="805"/>
      <c r="AK939" s="805"/>
      <c r="AL939" s="805"/>
      <c r="AM939" s="805"/>
      <c r="AN939" s="805"/>
      <c r="AO939" s="805"/>
      <c r="AU939" s="808"/>
      <c r="AV939" s="810"/>
      <c r="AW939" s="812"/>
      <c r="AX939" s="802" t="s">
        <v>26</v>
      </c>
      <c r="AY939" s="280"/>
      <c r="AZ939" s="280"/>
      <c r="BA939" s="280"/>
      <c r="BB939" s="280" t="s">
        <v>22</v>
      </c>
      <c r="BC939" s="280"/>
      <c r="BD939" s="280"/>
      <c r="BE939" s="280"/>
      <c r="BF939" s="280" t="s">
        <v>24</v>
      </c>
      <c r="BG939" s="280"/>
      <c r="BH939" s="280"/>
      <c r="BI939" s="280"/>
      <c r="BJ939" s="455" t="s">
        <v>26</v>
      </c>
      <c r="BK939" s="455"/>
      <c r="BL939" s="455"/>
      <c r="BM939" s="455" t="s">
        <v>22</v>
      </c>
      <c r="BN939" s="455"/>
      <c r="BO939" s="455"/>
      <c r="BP939" s="455" t="s">
        <v>24</v>
      </c>
      <c r="BQ939" s="455"/>
      <c r="BR939" s="807"/>
      <c r="BS939" s="466" t="s">
        <v>26</v>
      </c>
      <c r="BT939" s="466" t="s">
        <v>22</v>
      </c>
      <c r="BU939" s="466" t="s">
        <v>24</v>
      </c>
      <c r="BV939" s="466" t="s">
        <v>306</v>
      </c>
      <c r="BW939" s="802" t="s">
        <v>313</v>
      </c>
      <c r="BX939" s="280"/>
      <c r="BY939" s="280"/>
      <c r="BZ939" s="280"/>
      <c r="CA939" s="280" t="s">
        <v>22</v>
      </c>
      <c r="CB939" s="280"/>
      <c r="CC939" s="280"/>
      <c r="CD939" s="280"/>
      <c r="CE939" s="280" t="s">
        <v>24</v>
      </c>
      <c r="CF939" s="280"/>
      <c r="CG939" s="280"/>
      <c r="CH939" s="803"/>
    </row>
    <row r="940" spans="2:86" ht="18" customHeight="1" x14ac:dyDescent="0.15">
      <c r="B940" s="423" t="s">
        <v>27</v>
      </c>
      <c r="C940" s="423"/>
      <c r="D940" s="719"/>
      <c r="E940" s="277" t="s">
        <v>616</v>
      </c>
      <c r="F940" s="278"/>
      <c r="G940" s="278"/>
      <c r="H940" s="278"/>
      <c r="I940" s="278"/>
      <c r="J940" s="279"/>
      <c r="K940" s="298" t="s">
        <v>28</v>
      </c>
      <c r="L940" s="455"/>
      <c r="M940" s="455"/>
      <c r="N940" s="456" t="s">
        <v>620</v>
      </c>
      <c r="O940" s="456"/>
      <c r="P940" s="456"/>
      <c r="Q940" s="456"/>
      <c r="R940" s="456"/>
      <c r="S940" s="456"/>
      <c r="T940" s="280" t="s">
        <v>260</v>
      </c>
      <c r="U940" s="280"/>
      <c r="V940" s="280"/>
      <c r="W940" s="280"/>
      <c r="X940" s="280"/>
      <c r="Y940" s="271" t="s">
        <v>624</v>
      </c>
      <c r="Z940" s="271"/>
      <c r="AA940" s="271"/>
      <c r="AB940" s="271"/>
      <c r="AC940" s="271"/>
      <c r="AD940" s="271"/>
      <c r="AE940" s="271"/>
      <c r="AF940" s="271"/>
      <c r="AG940" s="253" t="s">
        <v>222</v>
      </c>
      <c r="AH940" s="254"/>
      <c r="AI940" s="254"/>
      <c r="AJ940" s="255"/>
      <c r="AK940" s="711">
        <v>44650</v>
      </c>
      <c r="AL940" s="813"/>
      <c r="AM940" s="813"/>
      <c r="AN940" s="813"/>
      <c r="AO940" s="814"/>
      <c r="AQ940" s="153"/>
      <c r="AU940" s="808"/>
      <c r="AV940" s="810"/>
      <c r="AW940" s="812"/>
      <c r="AX940" s="128" t="s">
        <v>314</v>
      </c>
      <c r="AY940" s="129" t="s">
        <v>315</v>
      </c>
      <c r="AZ940" s="129" t="s">
        <v>316</v>
      </c>
      <c r="BA940" s="130" t="s">
        <v>317</v>
      </c>
      <c r="BB940" s="131" t="s">
        <v>314</v>
      </c>
      <c r="BC940" s="129" t="s">
        <v>315</v>
      </c>
      <c r="BD940" s="129" t="s">
        <v>316</v>
      </c>
      <c r="BE940" s="130" t="s">
        <v>317</v>
      </c>
      <c r="BF940" s="131" t="s">
        <v>314</v>
      </c>
      <c r="BG940" s="129" t="s">
        <v>315</v>
      </c>
      <c r="BH940" s="129" t="s">
        <v>316</v>
      </c>
      <c r="BI940" s="130" t="s">
        <v>317</v>
      </c>
      <c r="BJ940" s="131" t="s">
        <v>314</v>
      </c>
      <c r="BK940" s="129" t="s">
        <v>315</v>
      </c>
      <c r="BL940" s="130" t="s">
        <v>318</v>
      </c>
      <c r="BM940" s="131" t="s">
        <v>314</v>
      </c>
      <c r="BN940" s="129" t="s">
        <v>315</v>
      </c>
      <c r="BO940" s="130" t="s">
        <v>318</v>
      </c>
      <c r="BP940" s="131" t="s">
        <v>314</v>
      </c>
      <c r="BQ940" s="129" t="s">
        <v>315</v>
      </c>
      <c r="BR940" s="132" t="s">
        <v>318</v>
      </c>
      <c r="BS940" s="798"/>
      <c r="BT940" s="798"/>
      <c r="BU940" s="798"/>
      <c r="BV940" s="798"/>
      <c r="BW940" s="128" t="s">
        <v>314</v>
      </c>
      <c r="BX940" s="129" t="s">
        <v>315</v>
      </c>
      <c r="BY940" s="129" t="s">
        <v>316</v>
      </c>
      <c r="BZ940" s="130" t="s">
        <v>317</v>
      </c>
      <c r="CA940" s="131" t="s">
        <v>314</v>
      </c>
      <c r="CB940" s="129" t="s">
        <v>315</v>
      </c>
      <c r="CC940" s="129" t="s">
        <v>316</v>
      </c>
      <c r="CD940" s="130" t="s">
        <v>317</v>
      </c>
      <c r="CE940" s="131" t="s">
        <v>314</v>
      </c>
      <c r="CF940" s="129" t="s">
        <v>315</v>
      </c>
      <c r="CG940" s="129" t="s">
        <v>316</v>
      </c>
      <c r="CH940" s="132" t="s">
        <v>317</v>
      </c>
    </row>
    <row r="941" spans="2:86" ht="18" customHeight="1" x14ac:dyDescent="0.15">
      <c r="B941" s="431" t="s">
        <v>0</v>
      </c>
      <c r="C941" s="431"/>
      <c r="D941" s="717"/>
      <c r="E941" s="281" t="s">
        <v>618</v>
      </c>
      <c r="F941" s="282"/>
      <c r="G941" s="282"/>
      <c r="H941" s="282"/>
      <c r="I941" s="282"/>
      <c r="J941" s="284"/>
      <c r="K941" s="573" t="s">
        <v>1</v>
      </c>
      <c r="L941" s="466"/>
      <c r="M941" s="466"/>
      <c r="N941" s="456" t="s">
        <v>622</v>
      </c>
      <c r="O941" s="456"/>
      <c r="P941" s="456"/>
      <c r="Q941" s="456"/>
      <c r="R941" s="456"/>
      <c r="S941" s="456"/>
      <c r="T941" s="280" t="s">
        <v>261</v>
      </c>
      <c r="U941" s="280"/>
      <c r="V941" s="280"/>
      <c r="W941" s="280"/>
      <c r="X941" s="280"/>
      <c r="Y941" s="271" t="s">
        <v>629</v>
      </c>
      <c r="Z941" s="271"/>
      <c r="AA941" s="271"/>
      <c r="AB941" s="271"/>
      <c r="AC941" s="271"/>
      <c r="AD941" s="271"/>
      <c r="AE941" s="271"/>
      <c r="AF941" s="271"/>
      <c r="AG941" s="698"/>
      <c r="AH941" s="710"/>
      <c r="AI941" s="710"/>
      <c r="AJ941" s="699"/>
      <c r="AK941" s="815"/>
      <c r="AL941" s="816"/>
      <c r="AM941" s="816"/>
      <c r="AN941" s="816"/>
      <c r="AO941" s="817"/>
      <c r="AQ941" s="153" t="s">
        <v>560</v>
      </c>
      <c r="AU941" s="808"/>
      <c r="AV941" s="192">
        <f>N943</f>
        <v>18</v>
      </c>
      <c r="AW941" s="181">
        <f>R943</f>
        <v>10.5</v>
      </c>
      <c r="AX941" s="135">
        <f>+Y968</f>
        <v>0</v>
      </c>
      <c r="AY941" s="135">
        <f>+Z968</f>
        <v>0</v>
      </c>
      <c r="AZ941" s="135">
        <f>+AA968</f>
        <v>0</v>
      </c>
      <c r="BA941" s="135">
        <f t="shared" ref="BA941" si="383">+AB968</f>
        <v>0</v>
      </c>
      <c r="BB941" s="135">
        <f>+AC968</f>
        <v>0</v>
      </c>
      <c r="BC941" s="135">
        <f t="shared" ref="BC941" si="384">+AD968</f>
        <v>0</v>
      </c>
      <c r="BD941" s="135">
        <f t="shared" ref="BD941" si="385">+AE968</f>
        <v>0</v>
      </c>
      <c r="BE941" s="135">
        <f t="shared" ref="BE941" si="386">+AF968</f>
        <v>0</v>
      </c>
      <c r="BF941" s="135">
        <f t="shared" ref="BF941" si="387">+AG968</f>
        <v>0</v>
      </c>
      <c r="BG941" s="135">
        <f t="shared" ref="BG941" si="388">+AH968</f>
        <v>0</v>
      </c>
      <c r="BH941" s="135">
        <f t="shared" ref="BH941" si="389">+AI968</f>
        <v>0</v>
      </c>
      <c r="BI941" s="135">
        <f t="shared" ref="BI941" si="390">+AJ968</f>
        <v>0</v>
      </c>
      <c r="BJ941" s="135">
        <f>+Y971</f>
        <v>0</v>
      </c>
      <c r="BK941" s="135">
        <f t="shared" ref="BK941" si="391">+Z971</f>
        <v>0</v>
      </c>
      <c r="BL941" s="135">
        <f>+AA971</f>
        <v>0</v>
      </c>
      <c r="BM941" s="135">
        <f>+AC971</f>
        <v>0</v>
      </c>
      <c r="BN941" s="135">
        <f t="shared" ref="BN941" si="392">+AD971</f>
        <v>0</v>
      </c>
      <c r="BO941" s="135">
        <f t="shared" ref="BO941" si="393">+AE971</f>
        <v>0</v>
      </c>
      <c r="BP941" s="135">
        <f>+AG971</f>
        <v>0</v>
      </c>
      <c r="BQ941" s="135">
        <f>+AH971</f>
        <v>0</v>
      </c>
      <c r="BR941" s="135">
        <f>+AI971</f>
        <v>0</v>
      </c>
      <c r="BS941" s="153" t="str">
        <f>+Y972</f>
        <v>Ⅰ</v>
      </c>
      <c r="BT941" s="153" t="str">
        <f>+AC972</f>
        <v>Ⅰ</v>
      </c>
      <c r="BU941" s="153" t="str">
        <f>+AG972</f>
        <v>Ⅰ</v>
      </c>
      <c r="BV941" s="153" t="str">
        <f>+Y973</f>
        <v>Ⅰ</v>
      </c>
      <c r="BW941" s="136" t="str">
        <f>IF(Y968&gt;0,R943,"")</f>
        <v/>
      </c>
      <c r="BX941" s="137" t="str">
        <f>IF(Z968&gt;0,"",IF(AA968&gt;0,R943,""))</f>
        <v/>
      </c>
      <c r="BY941" s="137" t="str">
        <f>IF(Y968+Z968&gt;0,"",IF(AA968&gt;0,R943,""))</f>
        <v/>
      </c>
      <c r="BZ941" s="137" t="str">
        <f>IF(Y968+Z968+AA968&gt;0,"",IF(AB968&gt;0,R943,""))</f>
        <v/>
      </c>
      <c r="CA941" s="138">
        <f t="shared" ref="CA941" si="394">+AC967</f>
        <v>0</v>
      </c>
      <c r="CB941" s="138">
        <f t="shared" ref="CB941" si="395">+AD967</f>
        <v>0</v>
      </c>
      <c r="CC941" s="138">
        <f t="shared" ref="CC941" si="396">+AE967</f>
        <v>0</v>
      </c>
      <c r="CD941" s="138">
        <f t="shared" ref="CD941" si="397">+AF967</f>
        <v>0</v>
      </c>
      <c r="CE941" s="138">
        <f t="shared" ref="CE941" si="398">+AG967</f>
        <v>0</v>
      </c>
      <c r="CF941" s="138">
        <f t="shared" ref="CF941" si="399">+AH967</f>
        <v>0</v>
      </c>
      <c r="CG941" s="138">
        <f t="shared" ref="CG941" si="400">+AI967</f>
        <v>0</v>
      </c>
      <c r="CH941" s="138">
        <f t="shared" ref="CH941" si="401">+AJ967</f>
        <v>0</v>
      </c>
    </row>
    <row r="942" spans="2:86" ht="12" customHeight="1" x14ac:dyDescent="0.15">
      <c r="B942" s="763" t="s">
        <v>221</v>
      </c>
      <c r="C942" s="764"/>
      <c r="D942" s="765"/>
      <c r="E942" s="766"/>
      <c r="F942" s="766"/>
      <c r="G942" s="766"/>
      <c r="H942" s="766"/>
      <c r="I942" s="766"/>
      <c r="J942" s="767"/>
      <c r="K942" s="772" t="s">
        <v>458</v>
      </c>
      <c r="L942" s="773"/>
      <c r="M942" s="773"/>
      <c r="N942" s="773"/>
      <c r="O942" s="773"/>
      <c r="P942" s="773"/>
      <c r="Q942" s="773"/>
      <c r="R942" s="773"/>
      <c r="S942" s="773"/>
      <c r="T942" s="773"/>
      <c r="U942" s="773"/>
      <c r="V942" s="773"/>
      <c r="W942" s="773"/>
      <c r="X942" s="773"/>
      <c r="Y942" s="773"/>
      <c r="Z942" s="773"/>
      <c r="AA942" s="773"/>
      <c r="AB942" s="773"/>
      <c r="AC942" s="773"/>
      <c r="AD942" s="773"/>
      <c r="AE942" s="773"/>
      <c r="AF942" s="773"/>
      <c r="AG942" s="773"/>
      <c r="AH942" s="773"/>
      <c r="AI942" s="773"/>
      <c r="AJ942" s="773"/>
      <c r="AK942" s="773"/>
      <c r="AL942" s="773"/>
      <c r="AM942" s="773"/>
      <c r="AN942" s="773"/>
      <c r="AO942" s="774"/>
      <c r="AP942" s="2"/>
    </row>
    <row r="943" spans="2:86" ht="12" customHeight="1" x14ac:dyDescent="0.15">
      <c r="B943" s="473"/>
      <c r="C943" s="768"/>
      <c r="D943" s="766"/>
      <c r="E943" s="766"/>
      <c r="F943" s="766"/>
      <c r="G943" s="766"/>
      <c r="H943" s="766"/>
      <c r="I943" s="766"/>
      <c r="J943" s="767"/>
      <c r="K943" s="751" t="s">
        <v>220</v>
      </c>
      <c r="L943" s="752"/>
      <c r="M943" s="753"/>
      <c r="N943" s="775">
        <v>18</v>
      </c>
      <c r="O943" s="776"/>
      <c r="P943" s="751" t="s">
        <v>459</v>
      </c>
      <c r="Q943" s="753"/>
      <c r="R943" s="777">
        <v>10.5</v>
      </c>
      <c r="S943" s="778"/>
      <c r="T943" s="779"/>
      <c r="U943" s="780" t="s">
        <v>460</v>
      </c>
      <c r="V943" s="781"/>
      <c r="W943" s="780" t="s">
        <v>461</v>
      </c>
      <c r="X943" s="781"/>
      <c r="Y943" s="753" t="s">
        <v>219</v>
      </c>
      <c r="Z943" s="724"/>
      <c r="AA943" s="724"/>
      <c r="AB943" s="724"/>
      <c r="AC943" s="780" t="s">
        <v>462</v>
      </c>
      <c r="AD943" s="786"/>
      <c r="AE943" s="786"/>
      <c r="AF943" s="786"/>
      <c r="AG943" s="786"/>
      <c r="AH943" s="786"/>
      <c r="AI943" s="786"/>
      <c r="AJ943" s="781"/>
      <c r="AK943" s="780" t="s">
        <v>463</v>
      </c>
      <c r="AL943" s="786"/>
      <c r="AM943" s="786"/>
      <c r="AN943" s="788"/>
      <c r="AO943" s="789"/>
      <c r="AP943" s="2"/>
      <c r="AW943" s="169"/>
    </row>
    <row r="944" spans="2:86" ht="12" customHeight="1" x14ac:dyDescent="0.15">
      <c r="B944" s="473"/>
      <c r="C944" s="768"/>
      <c r="D944" s="766"/>
      <c r="E944" s="766"/>
      <c r="F944" s="766"/>
      <c r="G944" s="766"/>
      <c r="H944" s="766"/>
      <c r="I944" s="766"/>
      <c r="J944" s="767"/>
      <c r="K944" s="724" t="s">
        <v>464</v>
      </c>
      <c r="L944" s="724" t="s">
        <v>200</v>
      </c>
      <c r="M944" s="724"/>
      <c r="N944" s="724" t="s">
        <v>199</v>
      </c>
      <c r="O944" s="724"/>
      <c r="P944" s="724" t="s">
        <v>465</v>
      </c>
      <c r="Q944" s="724"/>
      <c r="R944" s="724" t="s">
        <v>6</v>
      </c>
      <c r="S944" s="724"/>
      <c r="T944" s="724"/>
      <c r="U944" s="782"/>
      <c r="V944" s="783"/>
      <c r="W944" s="782"/>
      <c r="X944" s="783"/>
      <c r="Y944" s="753"/>
      <c r="Z944" s="724"/>
      <c r="AA944" s="724"/>
      <c r="AB944" s="724"/>
      <c r="AC944" s="784"/>
      <c r="AD944" s="787"/>
      <c r="AE944" s="787"/>
      <c r="AF944" s="787"/>
      <c r="AG944" s="787"/>
      <c r="AH944" s="787"/>
      <c r="AI944" s="787"/>
      <c r="AJ944" s="785"/>
      <c r="AK944" s="782"/>
      <c r="AL944" s="790"/>
      <c r="AM944" s="790"/>
      <c r="AN944" s="791"/>
      <c r="AO944" s="792"/>
      <c r="AP944" s="2"/>
    </row>
    <row r="945" spans="2:43" ht="12" customHeight="1" x14ac:dyDescent="0.15">
      <c r="B945" s="473"/>
      <c r="C945" s="768"/>
      <c r="D945" s="766"/>
      <c r="E945" s="766"/>
      <c r="F945" s="766"/>
      <c r="G945" s="766"/>
      <c r="H945" s="766"/>
      <c r="I945" s="766"/>
      <c r="J945" s="767"/>
      <c r="K945" s="724"/>
      <c r="L945" s="724"/>
      <c r="M945" s="724"/>
      <c r="N945" s="724"/>
      <c r="O945" s="724"/>
      <c r="P945" s="724"/>
      <c r="Q945" s="724"/>
      <c r="R945" s="724"/>
      <c r="S945" s="724"/>
      <c r="T945" s="724"/>
      <c r="U945" s="782"/>
      <c r="V945" s="783"/>
      <c r="W945" s="782"/>
      <c r="X945" s="783"/>
      <c r="Y945" s="753" t="s">
        <v>466</v>
      </c>
      <c r="Z945" s="724"/>
      <c r="AA945" s="724"/>
      <c r="AB945" s="724"/>
      <c r="AC945" s="724" t="s">
        <v>467</v>
      </c>
      <c r="AD945" s="724"/>
      <c r="AE945" s="724"/>
      <c r="AF945" s="724"/>
      <c r="AG945" s="724" t="s">
        <v>468</v>
      </c>
      <c r="AH945" s="724"/>
      <c r="AI945" s="724"/>
      <c r="AJ945" s="724"/>
      <c r="AK945" s="782"/>
      <c r="AL945" s="790"/>
      <c r="AM945" s="790"/>
      <c r="AN945" s="791"/>
      <c r="AO945" s="792"/>
      <c r="AP945" s="2"/>
    </row>
    <row r="946" spans="2:43" ht="12" customHeight="1" x14ac:dyDescent="0.15">
      <c r="B946" s="473"/>
      <c r="C946" s="768"/>
      <c r="D946" s="766"/>
      <c r="E946" s="766"/>
      <c r="F946" s="766"/>
      <c r="G946" s="766"/>
      <c r="H946" s="766"/>
      <c r="I946" s="766"/>
      <c r="J946" s="767"/>
      <c r="K946" s="724"/>
      <c r="L946" s="724"/>
      <c r="M946" s="724"/>
      <c r="N946" s="724"/>
      <c r="O946" s="724"/>
      <c r="P946" s="724"/>
      <c r="Q946" s="724"/>
      <c r="R946" s="724"/>
      <c r="S946" s="724"/>
      <c r="T946" s="724"/>
      <c r="U946" s="784"/>
      <c r="V946" s="785"/>
      <c r="W946" s="784"/>
      <c r="X946" s="785"/>
      <c r="Y946" s="156" t="s">
        <v>32</v>
      </c>
      <c r="Z946" s="154" t="s">
        <v>33</v>
      </c>
      <c r="AA946" s="154" t="s">
        <v>471</v>
      </c>
      <c r="AB946" s="154" t="s">
        <v>472</v>
      </c>
      <c r="AC946" s="154" t="s">
        <v>32</v>
      </c>
      <c r="AD946" s="154" t="s">
        <v>33</v>
      </c>
      <c r="AE946" s="154" t="s">
        <v>471</v>
      </c>
      <c r="AF946" s="154" t="s">
        <v>472</v>
      </c>
      <c r="AG946" s="154" t="s">
        <v>32</v>
      </c>
      <c r="AH946" s="154" t="s">
        <v>33</v>
      </c>
      <c r="AI946" s="154" t="s">
        <v>471</v>
      </c>
      <c r="AJ946" s="154" t="s">
        <v>472</v>
      </c>
      <c r="AK946" s="784"/>
      <c r="AL946" s="787"/>
      <c r="AM946" s="787"/>
      <c r="AN946" s="793"/>
      <c r="AO946" s="794"/>
      <c r="AP946" s="2"/>
    </row>
    <row r="947" spans="2:43" ht="12" customHeight="1" x14ac:dyDescent="0.15">
      <c r="B947" s="473"/>
      <c r="C947" s="768"/>
      <c r="D947" s="766"/>
      <c r="E947" s="766"/>
      <c r="F947" s="766"/>
      <c r="G947" s="766"/>
      <c r="H947" s="766"/>
      <c r="I947" s="766"/>
      <c r="J947" s="767"/>
      <c r="K947" s="234"/>
      <c r="L947" s="743"/>
      <c r="M947" s="744"/>
      <c r="N947" s="743"/>
      <c r="O947" s="744"/>
      <c r="P947" s="743"/>
      <c r="Q947" s="744"/>
      <c r="R947" s="745"/>
      <c r="S947" s="745"/>
      <c r="T947" s="745"/>
      <c r="U947" s="743"/>
      <c r="V947" s="744"/>
      <c r="W947" s="743"/>
      <c r="X947" s="746"/>
      <c r="Y947" s="235"/>
      <c r="Z947" s="235"/>
      <c r="AA947" s="235"/>
      <c r="AB947" s="235"/>
      <c r="AC947" s="236"/>
      <c r="AD947" s="236"/>
      <c r="AE947" s="236"/>
      <c r="AF947" s="236"/>
      <c r="AG947" s="236"/>
      <c r="AH947" s="236"/>
      <c r="AI947" s="236"/>
      <c r="AJ947" s="236"/>
      <c r="AK947" s="747"/>
      <c r="AL947" s="748"/>
      <c r="AM947" s="748"/>
      <c r="AN947" s="749"/>
      <c r="AO947" s="750"/>
      <c r="AP947" s="2"/>
      <c r="AQ947" s="170">
        <f>IF(P947="外力",1,IF(P947="材質劣化",2,IF(P947="漏水",3,4)))</f>
        <v>4</v>
      </c>
    </row>
    <row r="948" spans="2:43" ht="12" customHeight="1" x14ac:dyDescent="0.15">
      <c r="B948" s="473"/>
      <c r="C948" s="768"/>
      <c r="D948" s="766"/>
      <c r="E948" s="766"/>
      <c r="F948" s="766"/>
      <c r="G948" s="766"/>
      <c r="H948" s="766"/>
      <c r="I948" s="766"/>
      <c r="J948" s="767"/>
      <c r="K948" s="234"/>
      <c r="L948" s="743"/>
      <c r="M948" s="744"/>
      <c r="N948" s="743"/>
      <c r="O948" s="744"/>
      <c r="P948" s="743"/>
      <c r="Q948" s="744"/>
      <c r="R948" s="745"/>
      <c r="S948" s="745"/>
      <c r="T948" s="745"/>
      <c r="U948" s="743"/>
      <c r="V948" s="744"/>
      <c r="W948" s="743"/>
      <c r="X948" s="746"/>
      <c r="Y948" s="235"/>
      <c r="Z948" s="235"/>
      <c r="AA948" s="235"/>
      <c r="AB948" s="235"/>
      <c r="AC948" s="236"/>
      <c r="AD948" s="236"/>
      <c r="AE948" s="236"/>
      <c r="AF948" s="236"/>
      <c r="AG948" s="236"/>
      <c r="AH948" s="236"/>
      <c r="AI948" s="236"/>
      <c r="AJ948" s="236"/>
      <c r="AK948" s="747"/>
      <c r="AL948" s="748"/>
      <c r="AM948" s="748"/>
      <c r="AN948" s="749"/>
      <c r="AO948" s="750"/>
      <c r="AP948" s="2"/>
      <c r="AQ948" s="170">
        <f t="shared" ref="AQ948:AQ966" si="402">IF(P948="外力",1,IF(P948="材質劣化",2,IF(P948="漏水",3,4)))</f>
        <v>4</v>
      </c>
    </row>
    <row r="949" spans="2:43" ht="12" customHeight="1" x14ac:dyDescent="0.15">
      <c r="B949" s="473"/>
      <c r="C949" s="768"/>
      <c r="D949" s="766"/>
      <c r="E949" s="766"/>
      <c r="F949" s="766"/>
      <c r="G949" s="766"/>
      <c r="H949" s="766"/>
      <c r="I949" s="766"/>
      <c r="J949" s="767"/>
      <c r="K949" s="234"/>
      <c r="L949" s="743"/>
      <c r="M949" s="744"/>
      <c r="N949" s="743"/>
      <c r="O949" s="744"/>
      <c r="P949" s="743"/>
      <c r="Q949" s="744"/>
      <c r="R949" s="745"/>
      <c r="S949" s="745"/>
      <c r="T949" s="745"/>
      <c r="U949" s="743"/>
      <c r="V949" s="744"/>
      <c r="W949" s="743"/>
      <c r="X949" s="746"/>
      <c r="Y949" s="235"/>
      <c r="Z949" s="235"/>
      <c r="AA949" s="235"/>
      <c r="AB949" s="235"/>
      <c r="AC949" s="236"/>
      <c r="AD949" s="236"/>
      <c r="AE949" s="236"/>
      <c r="AF949" s="236"/>
      <c r="AG949" s="236"/>
      <c r="AH949" s="236"/>
      <c r="AI949" s="236"/>
      <c r="AJ949" s="236"/>
      <c r="AK949" s="747"/>
      <c r="AL949" s="748"/>
      <c r="AM949" s="748"/>
      <c r="AN949" s="749"/>
      <c r="AO949" s="750"/>
      <c r="AP949" s="2"/>
      <c r="AQ949" s="170">
        <f t="shared" si="402"/>
        <v>4</v>
      </c>
    </row>
    <row r="950" spans="2:43" ht="12" customHeight="1" x14ac:dyDescent="0.15">
      <c r="B950" s="473"/>
      <c r="C950" s="768"/>
      <c r="D950" s="766"/>
      <c r="E950" s="766"/>
      <c r="F950" s="766"/>
      <c r="G950" s="766"/>
      <c r="H950" s="766"/>
      <c r="I950" s="766"/>
      <c r="J950" s="767"/>
      <c r="K950" s="234"/>
      <c r="L950" s="743"/>
      <c r="M950" s="744"/>
      <c r="N950" s="743"/>
      <c r="O950" s="744"/>
      <c r="P950" s="743"/>
      <c r="Q950" s="744"/>
      <c r="R950" s="745"/>
      <c r="S950" s="745"/>
      <c r="T950" s="745"/>
      <c r="U950" s="743"/>
      <c r="V950" s="744"/>
      <c r="W950" s="743"/>
      <c r="X950" s="746"/>
      <c r="Y950" s="235"/>
      <c r="Z950" s="235"/>
      <c r="AA950" s="235"/>
      <c r="AB950" s="235"/>
      <c r="AC950" s="236"/>
      <c r="AD950" s="236"/>
      <c r="AE950" s="236"/>
      <c r="AF950" s="236"/>
      <c r="AG950" s="236"/>
      <c r="AH950" s="236"/>
      <c r="AI950" s="236"/>
      <c r="AJ950" s="236"/>
      <c r="AK950" s="747"/>
      <c r="AL950" s="748"/>
      <c r="AM950" s="748"/>
      <c r="AN950" s="749"/>
      <c r="AO950" s="750"/>
      <c r="AP950" s="2"/>
      <c r="AQ950" s="170">
        <f t="shared" si="402"/>
        <v>4</v>
      </c>
    </row>
    <row r="951" spans="2:43" ht="12" customHeight="1" x14ac:dyDescent="0.15">
      <c r="B951" s="473"/>
      <c r="C951" s="768"/>
      <c r="D951" s="766"/>
      <c r="E951" s="766"/>
      <c r="F951" s="766"/>
      <c r="G951" s="766"/>
      <c r="H951" s="766"/>
      <c r="I951" s="766"/>
      <c r="J951" s="767"/>
      <c r="K951" s="234"/>
      <c r="L951" s="743"/>
      <c r="M951" s="744"/>
      <c r="N951" s="743"/>
      <c r="O951" s="744"/>
      <c r="P951" s="743"/>
      <c r="Q951" s="744"/>
      <c r="R951" s="745"/>
      <c r="S951" s="745"/>
      <c r="T951" s="745"/>
      <c r="U951" s="743"/>
      <c r="V951" s="744"/>
      <c r="W951" s="743"/>
      <c r="X951" s="746"/>
      <c r="Y951" s="235"/>
      <c r="Z951" s="235"/>
      <c r="AA951" s="235"/>
      <c r="AB951" s="235"/>
      <c r="AC951" s="236"/>
      <c r="AD951" s="236"/>
      <c r="AE951" s="236"/>
      <c r="AF951" s="236"/>
      <c r="AG951" s="236"/>
      <c r="AH951" s="236"/>
      <c r="AI951" s="236"/>
      <c r="AJ951" s="236"/>
      <c r="AK951" s="747"/>
      <c r="AL951" s="748"/>
      <c r="AM951" s="748"/>
      <c r="AN951" s="749"/>
      <c r="AO951" s="750"/>
      <c r="AP951" s="2"/>
      <c r="AQ951" s="170">
        <f t="shared" si="402"/>
        <v>4</v>
      </c>
    </row>
    <row r="952" spans="2:43" ht="12" customHeight="1" x14ac:dyDescent="0.15">
      <c r="B952" s="473"/>
      <c r="C952" s="768"/>
      <c r="D952" s="766"/>
      <c r="E952" s="766"/>
      <c r="F952" s="766"/>
      <c r="G952" s="766"/>
      <c r="H952" s="766"/>
      <c r="I952" s="766"/>
      <c r="J952" s="767"/>
      <c r="K952" s="234"/>
      <c r="L952" s="743"/>
      <c r="M952" s="744"/>
      <c r="N952" s="743"/>
      <c r="O952" s="744"/>
      <c r="P952" s="743"/>
      <c r="Q952" s="744"/>
      <c r="R952" s="745"/>
      <c r="S952" s="745"/>
      <c r="T952" s="745"/>
      <c r="U952" s="743"/>
      <c r="V952" s="744"/>
      <c r="W952" s="743"/>
      <c r="X952" s="746"/>
      <c r="Y952" s="235"/>
      <c r="Z952" s="235"/>
      <c r="AA952" s="235"/>
      <c r="AB952" s="235"/>
      <c r="AC952" s="236"/>
      <c r="AD952" s="236"/>
      <c r="AE952" s="236"/>
      <c r="AF952" s="236"/>
      <c r="AG952" s="236"/>
      <c r="AH952" s="236"/>
      <c r="AI952" s="236"/>
      <c r="AJ952" s="236"/>
      <c r="AK952" s="747"/>
      <c r="AL952" s="748"/>
      <c r="AM952" s="748"/>
      <c r="AN952" s="749"/>
      <c r="AO952" s="750"/>
      <c r="AP952" s="2"/>
      <c r="AQ952" s="170">
        <f t="shared" si="402"/>
        <v>4</v>
      </c>
    </row>
    <row r="953" spans="2:43" ht="12" customHeight="1" x14ac:dyDescent="0.15">
      <c r="B953" s="473"/>
      <c r="C953" s="768"/>
      <c r="D953" s="766"/>
      <c r="E953" s="766"/>
      <c r="F953" s="766"/>
      <c r="G953" s="766"/>
      <c r="H953" s="766"/>
      <c r="I953" s="766"/>
      <c r="J953" s="767"/>
      <c r="K953" s="234"/>
      <c r="L953" s="743"/>
      <c r="M953" s="744"/>
      <c r="N953" s="743"/>
      <c r="O953" s="744"/>
      <c r="P953" s="743"/>
      <c r="Q953" s="744"/>
      <c r="R953" s="745"/>
      <c r="S953" s="745"/>
      <c r="T953" s="745"/>
      <c r="U953" s="743"/>
      <c r="V953" s="744"/>
      <c r="W953" s="743"/>
      <c r="X953" s="746"/>
      <c r="Y953" s="235"/>
      <c r="Z953" s="235"/>
      <c r="AA953" s="235"/>
      <c r="AB953" s="235"/>
      <c r="AC953" s="236"/>
      <c r="AD953" s="236"/>
      <c r="AE953" s="236"/>
      <c r="AF953" s="236"/>
      <c r="AG953" s="236"/>
      <c r="AH953" s="236"/>
      <c r="AI953" s="236"/>
      <c r="AJ953" s="236"/>
      <c r="AK953" s="747"/>
      <c r="AL953" s="748"/>
      <c r="AM953" s="748"/>
      <c r="AN953" s="749"/>
      <c r="AO953" s="750"/>
      <c r="AP953" s="2"/>
      <c r="AQ953" s="170">
        <f t="shared" si="402"/>
        <v>4</v>
      </c>
    </row>
    <row r="954" spans="2:43" ht="12" customHeight="1" x14ac:dyDescent="0.15">
      <c r="B954" s="473"/>
      <c r="C954" s="768"/>
      <c r="D954" s="766"/>
      <c r="E954" s="766"/>
      <c r="F954" s="766"/>
      <c r="G954" s="766"/>
      <c r="H954" s="766"/>
      <c r="I954" s="766"/>
      <c r="J954" s="767"/>
      <c r="K954" s="234"/>
      <c r="L954" s="743"/>
      <c r="M954" s="744"/>
      <c r="N954" s="743"/>
      <c r="O954" s="744"/>
      <c r="P954" s="743"/>
      <c r="Q954" s="744"/>
      <c r="R954" s="745"/>
      <c r="S954" s="745"/>
      <c r="T954" s="745"/>
      <c r="U954" s="743"/>
      <c r="V954" s="744"/>
      <c r="W954" s="743"/>
      <c r="X954" s="746"/>
      <c r="Y954" s="235"/>
      <c r="Z954" s="235"/>
      <c r="AA954" s="235"/>
      <c r="AB954" s="235"/>
      <c r="AC954" s="236"/>
      <c r="AD954" s="236"/>
      <c r="AE954" s="236"/>
      <c r="AF954" s="236"/>
      <c r="AG954" s="236"/>
      <c r="AH954" s="236"/>
      <c r="AI954" s="236"/>
      <c r="AJ954" s="236"/>
      <c r="AK954" s="747"/>
      <c r="AL954" s="748"/>
      <c r="AM954" s="748"/>
      <c r="AN954" s="749"/>
      <c r="AO954" s="750"/>
      <c r="AP954" s="2"/>
      <c r="AQ954" s="170">
        <f t="shared" si="402"/>
        <v>4</v>
      </c>
    </row>
    <row r="955" spans="2:43" ht="12" customHeight="1" x14ac:dyDescent="0.15">
      <c r="B955" s="473"/>
      <c r="C955" s="768"/>
      <c r="D955" s="766"/>
      <c r="E955" s="766"/>
      <c r="F955" s="766"/>
      <c r="G955" s="766"/>
      <c r="H955" s="766"/>
      <c r="I955" s="766"/>
      <c r="J955" s="767"/>
      <c r="K955" s="234"/>
      <c r="L955" s="743"/>
      <c r="M955" s="744"/>
      <c r="N955" s="743"/>
      <c r="O955" s="744"/>
      <c r="P955" s="743"/>
      <c r="Q955" s="744"/>
      <c r="R955" s="745"/>
      <c r="S955" s="745"/>
      <c r="T955" s="745"/>
      <c r="U955" s="743"/>
      <c r="V955" s="744"/>
      <c r="W955" s="743"/>
      <c r="X955" s="746"/>
      <c r="Y955" s="235"/>
      <c r="Z955" s="235"/>
      <c r="AA955" s="235"/>
      <c r="AB955" s="235"/>
      <c r="AC955" s="236"/>
      <c r="AD955" s="236"/>
      <c r="AE955" s="236"/>
      <c r="AF955" s="236"/>
      <c r="AG955" s="236"/>
      <c r="AH955" s="236"/>
      <c r="AI955" s="236"/>
      <c r="AJ955" s="236"/>
      <c r="AK955" s="747"/>
      <c r="AL955" s="748"/>
      <c r="AM955" s="748"/>
      <c r="AN955" s="749"/>
      <c r="AO955" s="750"/>
      <c r="AP955" s="2"/>
      <c r="AQ955" s="170">
        <f t="shared" si="402"/>
        <v>4</v>
      </c>
    </row>
    <row r="956" spans="2:43" ht="12" customHeight="1" x14ac:dyDescent="0.15">
      <c r="B956" s="473"/>
      <c r="C956" s="768"/>
      <c r="D956" s="766"/>
      <c r="E956" s="766"/>
      <c r="F956" s="766"/>
      <c r="G956" s="766"/>
      <c r="H956" s="766"/>
      <c r="I956" s="766"/>
      <c r="J956" s="767"/>
      <c r="K956" s="234"/>
      <c r="L956" s="743"/>
      <c r="M956" s="744"/>
      <c r="N956" s="743"/>
      <c r="O956" s="744"/>
      <c r="P956" s="743"/>
      <c r="Q956" s="744"/>
      <c r="R956" s="745"/>
      <c r="S956" s="745"/>
      <c r="T956" s="745"/>
      <c r="U956" s="743"/>
      <c r="V956" s="744"/>
      <c r="W956" s="743"/>
      <c r="X956" s="746"/>
      <c r="Y956" s="235"/>
      <c r="Z956" s="235"/>
      <c r="AA956" s="235"/>
      <c r="AB956" s="235"/>
      <c r="AC956" s="236"/>
      <c r="AD956" s="236"/>
      <c r="AE956" s="236"/>
      <c r="AF956" s="236"/>
      <c r="AG956" s="236"/>
      <c r="AH956" s="236"/>
      <c r="AI956" s="236"/>
      <c r="AJ956" s="236"/>
      <c r="AK956" s="747"/>
      <c r="AL956" s="748"/>
      <c r="AM956" s="748"/>
      <c r="AN956" s="749"/>
      <c r="AO956" s="750"/>
      <c r="AP956" s="2"/>
      <c r="AQ956" s="170">
        <f t="shared" si="402"/>
        <v>4</v>
      </c>
    </row>
    <row r="957" spans="2:43" ht="12" customHeight="1" x14ac:dyDescent="0.15">
      <c r="B957" s="473"/>
      <c r="C957" s="768"/>
      <c r="D957" s="766"/>
      <c r="E957" s="766"/>
      <c r="F957" s="766"/>
      <c r="G957" s="766"/>
      <c r="H957" s="766"/>
      <c r="I957" s="766"/>
      <c r="J957" s="767"/>
      <c r="K957" s="234"/>
      <c r="L957" s="743"/>
      <c r="M957" s="744"/>
      <c r="N957" s="743"/>
      <c r="O957" s="744"/>
      <c r="P957" s="743"/>
      <c r="Q957" s="744"/>
      <c r="R957" s="745"/>
      <c r="S957" s="745"/>
      <c r="T957" s="745"/>
      <c r="U957" s="743"/>
      <c r="V957" s="744"/>
      <c r="W957" s="743"/>
      <c r="X957" s="746"/>
      <c r="Y957" s="235"/>
      <c r="Z957" s="235"/>
      <c r="AA957" s="235"/>
      <c r="AB957" s="235"/>
      <c r="AC957" s="236"/>
      <c r="AD957" s="236"/>
      <c r="AE957" s="236"/>
      <c r="AF957" s="236"/>
      <c r="AG957" s="236"/>
      <c r="AH957" s="236"/>
      <c r="AI957" s="236"/>
      <c r="AJ957" s="236"/>
      <c r="AK957" s="747"/>
      <c r="AL957" s="748"/>
      <c r="AM957" s="748"/>
      <c r="AN957" s="749"/>
      <c r="AO957" s="750"/>
      <c r="AP957" s="2"/>
      <c r="AQ957" s="170">
        <f t="shared" si="402"/>
        <v>4</v>
      </c>
    </row>
    <row r="958" spans="2:43" ht="12" customHeight="1" x14ac:dyDescent="0.15">
      <c r="B958" s="473"/>
      <c r="C958" s="768"/>
      <c r="D958" s="766"/>
      <c r="E958" s="766"/>
      <c r="F958" s="766"/>
      <c r="G958" s="766"/>
      <c r="H958" s="766"/>
      <c r="I958" s="766"/>
      <c r="J958" s="767"/>
      <c r="K958" s="234"/>
      <c r="L958" s="743"/>
      <c r="M958" s="744"/>
      <c r="N958" s="743"/>
      <c r="O958" s="744"/>
      <c r="P958" s="743"/>
      <c r="Q958" s="744"/>
      <c r="R958" s="745"/>
      <c r="S958" s="745"/>
      <c r="T958" s="745"/>
      <c r="U958" s="743"/>
      <c r="V958" s="744"/>
      <c r="W958" s="743"/>
      <c r="X958" s="746"/>
      <c r="Y958" s="235"/>
      <c r="Z958" s="235"/>
      <c r="AA958" s="235"/>
      <c r="AB958" s="235"/>
      <c r="AC958" s="236"/>
      <c r="AD958" s="236"/>
      <c r="AE958" s="236"/>
      <c r="AF958" s="236"/>
      <c r="AG958" s="236"/>
      <c r="AH958" s="236"/>
      <c r="AI958" s="236"/>
      <c r="AJ958" s="236"/>
      <c r="AK958" s="747"/>
      <c r="AL958" s="748"/>
      <c r="AM958" s="748"/>
      <c r="AN958" s="749"/>
      <c r="AO958" s="750"/>
      <c r="AP958" s="2"/>
      <c r="AQ958" s="170">
        <f t="shared" si="402"/>
        <v>4</v>
      </c>
    </row>
    <row r="959" spans="2:43" ht="12" customHeight="1" x14ac:dyDescent="0.15">
      <c r="B959" s="473"/>
      <c r="C959" s="768"/>
      <c r="D959" s="766"/>
      <c r="E959" s="766"/>
      <c r="F959" s="766"/>
      <c r="G959" s="766"/>
      <c r="H959" s="766"/>
      <c r="I959" s="766"/>
      <c r="J959" s="767"/>
      <c r="K959" s="234"/>
      <c r="L959" s="743"/>
      <c r="M959" s="744"/>
      <c r="N959" s="743"/>
      <c r="O959" s="744"/>
      <c r="P959" s="743"/>
      <c r="Q959" s="744"/>
      <c r="R959" s="745"/>
      <c r="S959" s="745"/>
      <c r="T959" s="745"/>
      <c r="U959" s="743"/>
      <c r="V959" s="744"/>
      <c r="W959" s="743"/>
      <c r="X959" s="746"/>
      <c r="Y959" s="235"/>
      <c r="Z959" s="235"/>
      <c r="AA959" s="235"/>
      <c r="AB959" s="235"/>
      <c r="AC959" s="236"/>
      <c r="AD959" s="236"/>
      <c r="AE959" s="236"/>
      <c r="AF959" s="236"/>
      <c r="AG959" s="236"/>
      <c r="AH959" s="236"/>
      <c r="AI959" s="236"/>
      <c r="AJ959" s="236"/>
      <c r="AK959" s="747"/>
      <c r="AL959" s="748"/>
      <c r="AM959" s="748"/>
      <c r="AN959" s="749"/>
      <c r="AO959" s="750"/>
      <c r="AP959" s="2"/>
      <c r="AQ959" s="170">
        <f t="shared" si="402"/>
        <v>4</v>
      </c>
    </row>
    <row r="960" spans="2:43" ht="12" customHeight="1" x14ac:dyDescent="0.15">
      <c r="B960" s="473"/>
      <c r="C960" s="768"/>
      <c r="D960" s="766"/>
      <c r="E960" s="766"/>
      <c r="F960" s="766"/>
      <c r="G960" s="766"/>
      <c r="H960" s="766"/>
      <c r="I960" s="766"/>
      <c r="J960" s="767"/>
      <c r="K960" s="234"/>
      <c r="L960" s="743"/>
      <c r="M960" s="744"/>
      <c r="N960" s="743"/>
      <c r="O960" s="744"/>
      <c r="P960" s="743"/>
      <c r="Q960" s="744"/>
      <c r="R960" s="745"/>
      <c r="S960" s="745"/>
      <c r="T960" s="745"/>
      <c r="U960" s="743"/>
      <c r="V960" s="744"/>
      <c r="W960" s="743"/>
      <c r="X960" s="746"/>
      <c r="Y960" s="235"/>
      <c r="Z960" s="235"/>
      <c r="AA960" s="235"/>
      <c r="AB960" s="235"/>
      <c r="AC960" s="236"/>
      <c r="AD960" s="236"/>
      <c r="AE960" s="236"/>
      <c r="AF960" s="236"/>
      <c r="AG960" s="236"/>
      <c r="AH960" s="236"/>
      <c r="AI960" s="236"/>
      <c r="AJ960" s="236"/>
      <c r="AK960" s="747"/>
      <c r="AL960" s="748"/>
      <c r="AM960" s="748"/>
      <c r="AN960" s="749"/>
      <c r="AO960" s="750"/>
      <c r="AP960" s="2"/>
      <c r="AQ960" s="170">
        <f t="shared" si="402"/>
        <v>4</v>
      </c>
    </row>
    <row r="961" spans="2:46" ht="12" customHeight="1" x14ac:dyDescent="0.15">
      <c r="B961" s="473"/>
      <c r="C961" s="768"/>
      <c r="D961" s="766"/>
      <c r="E961" s="766"/>
      <c r="F961" s="766"/>
      <c r="G961" s="766"/>
      <c r="H961" s="766"/>
      <c r="I961" s="766"/>
      <c r="J961" s="767"/>
      <c r="K961" s="234"/>
      <c r="L961" s="743"/>
      <c r="M961" s="744"/>
      <c r="N961" s="743"/>
      <c r="O961" s="744"/>
      <c r="P961" s="743"/>
      <c r="Q961" s="744"/>
      <c r="R961" s="745"/>
      <c r="S961" s="745"/>
      <c r="T961" s="745"/>
      <c r="U961" s="743"/>
      <c r="V961" s="744"/>
      <c r="W961" s="743"/>
      <c r="X961" s="746"/>
      <c r="Y961" s="235"/>
      <c r="Z961" s="235"/>
      <c r="AA961" s="235"/>
      <c r="AB961" s="235"/>
      <c r="AC961" s="236"/>
      <c r="AD961" s="236"/>
      <c r="AE961" s="236"/>
      <c r="AF961" s="236"/>
      <c r="AG961" s="236"/>
      <c r="AH961" s="236"/>
      <c r="AI961" s="236"/>
      <c r="AJ961" s="236"/>
      <c r="AK961" s="747"/>
      <c r="AL961" s="748"/>
      <c r="AM961" s="748"/>
      <c r="AN961" s="749"/>
      <c r="AO961" s="750"/>
      <c r="AP961" s="2"/>
      <c r="AQ961" s="170">
        <f t="shared" si="402"/>
        <v>4</v>
      </c>
    </row>
    <row r="962" spans="2:46" ht="12" customHeight="1" x14ac:dyDescent="0.15">
      <c r="B962" s="473"/>
      <c r="C962" s="768"/>
      <c r="D962" s="766"/>
      <c r="E962" s="766"/>
      <c r="F962" s="766"/>
      <c r="G962" s="766"/>
      <c r="H962" s="766"/>
      <c r="I962" s="766"/>
      <c r="J962" s="767"/>
      <c r="K962" s="234"/>
      <c r="L962" s="743"/>
      <c r="M962" s="744"/>
      <c r="N962" s="743"/>
      <c r="O962" s="744"/>
      <c r="P962" s="743"/>
      <c r="Q962" s="744"/>
      <c r="R962" s="745"/>
      <c r="S962" s="745"/>
      <c r="T962" s="745"/>
      <c r="U962" s="743"/>
      <c r="V962" s="744"/>
      <c r="W962" s="743"/>
      <c r="X962" s="746"/>
      <c r="Y962" s="235"/>
      <c r="Z962" s="235"/>
      <c r="AA962" s="235"/>
      <c r="AB962" s="235"/>
      <c r="AC962" s="236"/>
      <c r="AD962" s="236"/>
      <c r="AE962" s="236"/>
      <c r="AF962" s="236"/>
      <c r="AG962" s="236"/>
      <c r="AH962" s="236"/>
      <c r="AI962" s="236"/>
      <c r="AJ962" s="236"/>
      <c r="AK962" s="747"/>
      <c r="AL962" s="748"/>
      <c r="AM962" s="748"/>
      <c r="AN962" s="749"/>
      <c r="AO962" s="750"/>
      <c r="AP962" s="2"/>
      <c r="AQ962" s="170">
        <f t="shared" si="402"/>
        <v>4</v>
      </c>
    </row>
    <row r="963" spans="2:46" ht="12" customHeight="1" x14ac:dyDescent="0.15">
      <c r="B963" s="473"/>
      <c r="C963" s="768"/>
      <c r="D963" s="766"/>
      <c r="E963" s="766"/>
      <c r="F963" s="766"/>
      <c r="G963" s="766"/>
      <c r="H963" s="766"/>
      <c r="I963" s="766"/>
      <c r="J963" s="767"/>
      <c r="K963" s="234"/>
      <c r="L963" s="743"/>
      <c r="M963" s="744"/>
      <c r="N963" s="743"/>
      <c r="O963" s="744"/>
      <c r="P963" s="743"/>
      <c r="Q963" s="744"/>
      <c r="R963" s="745"/>
      <c r="S963" s="745"/>
      <c r="T963" s="745"/>
      <c r="U963" s="743"/>
      <c r="V963" s="744"/>
      <c r="W963" s="743"/>
      <c r="X963" s="746"/>
      <c r="Y963" s="235"/>
      <c r="Z963" s="235"/>
      <c r="AA963" s="235"/>
      <c r="AB963" s="235"/>
      <c r="AC963" s="236"/>
      <c r="AD963" s="236"/>
      <c r="AE963" s="236"/>
      <c r="AF963" s="236"/>
      <c r="AG963" s="236"/>
      <c r="AH963" s="236"/>
      <c r="AI963" s="236"/>
      <c r="AJ963" s="236"/>
      <c r="AK963" s="747"/>
      <c r="AL963" s="748"/>
      <c r="AM963" s="748"/>
      <c r="AN963" s="749"/>
      <c r="AO963" s="750"/>
      <c r="AP963" s="2"/>
      <c r="AQ963" s="170">
        <f t="shared" si="402"/>
        <v>4</v>
      </c>
    </row>
    <row r="964" spans="2:46" ht="12" customHeight="1" x14ac:dyDescent="0.15">
      <c r="B964" s="473"/>
      <c r="C964" s="768"/>
      <c r="D964" s="766"/>
      <c r="E964" s="766"/>
      <c r="F964" s="766"/>
      <c r="G964" s="766"/>
      <c r="H964" s="766"/>
      <c r="I964" s="766"/>
      <c r="J964" s="767"/>
      <c r="K964" s="234"/>
      <c r="L964" s="743"/>
      <c r="M964" s="744"/>
      <c r="N964" s="743"/>
      <c r="O964" s="744"/>
      <c r="P964" s="743"/>
      <c r="Q964" s="744"/>
      <c r="R964" s="745"/>
      <c r="S964" s="745"/>
      <c r="T964" s="745"/>
      <c r="U964" s="743"/>
      <c r="V964" s="744"/>
      <c r="W964" s="743"/>
      <c r="X964" s="746"/>
      <c r="Y964" s="235"/>
      <c r="Z964" s="235"/>
      <c r="AA964" s="235"/>
      <c r="AB964" s="235"/>
      <c r="AC964" s="236"/>
      <c r="AD964" s="236"/>
      <c r="AE964" s="236"/>
      <c r="AF964" s="236"/>
      <c r="AG964" s="236"/>
      <c r="AH964" s="236"/>
      <c r="AI964" s="236"/>
      <c r="AJ964" s="236"/>
      <c r="AK964" s="747"/>
      <c r="AL964" s="748"/>
      <c r="AM964" s="748"/>
      <c r="AN964" s="749"/>
      <c r="AO964" s="750"/>
      <c r="AP964" s="2"/>
      <c r="AQ964" s="170">
        <f t="shared" si="402"/>
        <v>4</v>
      </c>
    </row>
    <row r="965" spans="2:46" ht="12" customHeight="1" x14ac:dyDescent="0.15">
      <c r="B965" s="473"/>
      <c r="C965" s="768"/>
      <c r="D965" s="766"/>
      <c r="E965" s="766"/>
      <c r="F965" s="766"/>
      <c r="G965" s="766"/>
      <c r="H965" s="766"/>
      <c r="I965" s="766"/>
      <c r="J965" s="767"/>
      <c r="K965" s="234"/>
      <c r="L965" s="743"/>
      <c r="M965" s="744"/>
      <c r="N965" s="743"/>
      <c r="O965" s="744"/>
      <c r="P965" s="743"/>
      <c r="Q965" s="744"/>
      <c r="R965" s="745"/>
      <c r="S965" s="745"/>
      <c r="T965" s="745"/>
      <c r="U965" s="743"/>
      <c r="V965" s="744"/>
      <c r="W965" s="743"/>
      <c r="X965" s="746"/>
      <c r="Y965" s="235"/>
      <c r="Z965" s="235"/>
      <c r="AA965" s="235"/>
      <c r="AB965" s="235"/>
      <c r="AC965" s="236"/>
      <c r="AD965" s="236"/>
      <c r="AE965" s="236"/>
      <c r="AF965" s="236"/>
      <c r="AG965" s="236"/>
      <c r="AH965" s="236"/>
      <c r="AI965" s="236"/>
      <c r="AJ965" s="236"/>
      <c r="AK965" s="747"/>
      <c r="AL965" s="748"/>
      <c r="AM965" s="748"/>
      <c r="AN965" s="749"/>
      <c r="AO965" s="750"/>
      <c r="AP965" s="2"/>
      <c r="AQ965" s="170">
        <f t="shared" si="402"/>
        <v>4</v>
      </c>
    </row>
    <row r="966" spans="2:46" ht="12" customHeight="1" x14ac:dyDescent="0.15">
      <c r="B966" s="473"/>
      <c r="C966" s="768"/>
      <c r="D966" s="766"/>
      <c r="E966" s="766"/>
      <c r="F966" s="766"/>
      <c r="G966" s="766"/>
      <c r="H966" s="766"/>
      <c r="I966" s="766"/>
      <c r="J966" s="767"/>
      <c r="K966" s="234"/>
      <c r="L966" s="743"/>
      <c r="M966" s="744"/>
      <c r="N966" s="743"/>
      <c r="O966" s="744"/>
      <c r="P966" s="743"/>
      <c r="Q966" s="744"/>
      <c r="R966" s="745"/>
      <c r="S966" s="745"/>
      <c r="T966" s="745"/>
      <c r="U966" s="743"/>
      <c r="V966" s="744"/>
      <c r="W966" s="743"/>
      <c r="X966" s="746"/>
      <c r="Y966" s="235"/>
      <c r="Z966" s="235"/>
      <c r="AA966" s="235"/>
      <c r="AB966" s="235"/>
      <c r="AC966" s="236"/>
      <c r="AD966" s="236"/>
      <c r="AE966" s="236"/>
      <c r="AF966" s="236"/>
      <c r="AG966" s="236"/>
      <c r="AH966" s="236"/>
      <c r="AI966" s="236"/>
      <c r="AJ966" s="236"/>
      <c r="AK966" s="747"/>
      <c r="AL966" s="748"/>
      <c r="AM966" s="748"/>
      <c r="AN966" s="749"/>
      <c r="AO966" s="750"/>
      <c r="AP966" s="2"/>
      <c r="AQ966" s="170">
        <f t="shared" si="402"/>
        <v>4</v>
      </c>
    </row>
    <row r="967" spans="2:46" ht="12" customHeight="1" x14ac:dyDescent="0.15">
      <c r="B967" s="473"/>
      <c r="C967" s="768"/>
      <c r="D967" s="766"/>
      <c r="E967" s="766"/>
      <c r="F967" s="766"/>
      <c r="G967" s="766"/>
      <c r="H967" s="766"/>
      <c r="I967" s="766"/>
      <c r="J967" s="767"/>
      <c r="K967" s="724" t="s">
        <v>218</v>
      </c>
      <c r="L967" s="724" t="s">
        <v>217</v>
      </c>
      <c r="M967" s="724"/>
      <c r="N967" s="724"/>
      <c r="O967" s="724"/>
      <c r="P967" s="724"/>
      <c r="Q967" s="724"/>
      <c r="R967" s="724"/>
      <c r="S967" s="724"/>
      <c r="T967" s="724"/>
      <c r="U967" s="724"/>
      <c r="V967" s="724"/>
      <c r="W967" s="724"/>
      <c r="X967" s="724"/>
      <c r="Y967" s="751" t="s">
        <v>473</v>
      </c>
      <c r="Z967" s="752"/>
      <c r="AA967" s="752"/>
      <c r="AB967" s="753"/>
      <c r="AC967" s="180">
        <f t="shared" ref="AC967:AJ967" si="403">SUM(AC947:AC966)</f>
        <v>0</v>
      </c>
      <c r="AD967" s="180">
        <f t="shared" si="403"/>
        <v>0</v>
      </c>
      <c r="AE967" s="180">
        <f t="shared" si="403"/>
        <v>0</v>
      </c>
      <c r="AF967" s="180">
        <f t="shared" si="403"/>
        <v>0</v>
      </c>
      <c r="AG967" s="180">
        <f t="shared" si="403"/>
        <v>0</v>
      </c>
      <c r="AH967" s="180">
        <f t="shared" si="403"/>
        <v>0</v>
      </c>
      <c r="AI967" s="180">
        <f t="shared" si="403"/>
        <v>0</v>
      </c>
      <c r="AJ967" s="180">
        <f t="shared" si="403"/>
        <v>0</v>
      </c>
      <c r="AK967" s="751" t="s">
        <v>216</v>
      </c>
      <c r="AL967" s="752"/>
      <c r="AM967" s="752"/>
      <c r="AN967" s="597"/>
      <c r="AO967" s="598"/>
      <c r="AP967" s="2"/>
    </row>
    <row r="968" spans="2:46" ht="12" customHeight="1" x14ac:dyDescent="0.15">
      <c r="B968" s="473"/>
      <c r="C968" s="768"/>
      <c r="D968" s="766"/>
      <c r="E968" s="766"/>
      <c r="F968" s="766"/>
      <c r="G968" s="766"/>
      <c r="H968" s="766"/>
      <c r="I968" s="766"/>
      <c r="J968" s="767"/>
      <c r="K968" s="724"/>
      <c r="L968" s="724" t="s">
        <v>474</v>
      </c>
      <c r="M968" s="724"/>
      <c r="N968" s="724"/>
      <c r="O968" s="724" t="s">
        <v>215</v>
      </c>
      <c r="P968" s="724"/>
      <c r="Q968" s="724"/>
      <c r="R968" s="724"/>
      <c r="S968" s="724"/>
      <c r="T968" s="724"/>
      <c r="U968" s="724"/>
      <c r="V968" s="724"/>
      <c r="W968" s="724"/>
      <c r="X968" s="724"/>
      <c r="Y968" s="179">
        <f>COUNTIF(Y947:Y966,"〇")</f>
        <v>0</v>
      </c>
      <c r="Z968" s="179">
        <f>COUNTIF(Z947:Z966,"〇")</f>
        <v>0</v>
      </c>
      <c r="AA968" s="179">
        <f>COUNTIF(AA947:AA966,"〇")</f>
        <v>0</v>
      </c>
      <c r="AB968" s="179">
        <f>COUNTIF(AB947:AB966,"〇")</f>
        <v>0</v>
      </c>
      <c r="AC968" s="179">
        <f t="shared" ref="AC968:AJ968" si="404">COUNT(AC947:AC966)</f>
        <v>0</v>
      </c>
      <c r="AD968" s="179">
        <f t="shared" si="404"/>
        <v>0</v>
      </c>
      <c r="AE968" s="179">
        <f t="shared" si="404"/>
        <v>0</v>
      </c>
      <c r="AF968" s="179">
        <f t="shared" si="404"/>
        <v>0</v>
      </c>
      <c r="AG968" s="179">
        <f t="shared" si="404"/>
        <v>0</v>
      </c>
      <c r="AH968" s="179">
        <f t="shared" si="404"/>
        <v>0</v>
      </c>
      <c r="AI968" s="179">
        <f t="shared" si="404"/>
        <v>0</v>
      </c>
      <c r="AJ968" s="179">
        <f t="shared" si="404"/>
        <v>0</v>
      </c>
      <c r="AK968" s="754"/>
      <c r="AL968" s="755"/>
      <c r="AM968" s="755"/>
      <c r="AN968" s="755"/>
      <c r="AO968" s="756"/>
      <c r="AP968" s="2"/>
    </row>
    <row r="969" spans="2:46" ht="12" customHeight="1" x14ac:dyDescent="0.15">
      <c r="B969" s="473"/>
      <c r="C969" s="768"/>
      <c r="D969" s="766"/>
      <c r="E969" s="766"/>
      <c r="F969" s="766"/>
      <c r="G969" s="766"/>
      <c r="H969" s="766"/>
      <c r="I969" s="766"/>
      <c r="J969" s="767"/>
      <c r="K969" s="724"/>
      <c r="L969" s="724"/>
      <c r="M969" s="724"/>
      <c r="N969" s="724"/>
      <c r="O969" s="724" t="s">
        <v>475</v>
      </c>
      <c r="P969" s="724"/>
      <c r="Q969" s="724"/>
      <c r="R969" s="724"/>
      <c r="S969" s="724"/>
      <c r="T969" s="724"/>
      <c r="U969" s="724"/>
      <c r="V969" s="724"/>
      <c r="W969" s="724"/>
      <c r="X969" s="724"/>
      <c r="Y969" s="737" t="str">
        <f>IF(Y968&gt;0,"Ⅳ",IF(Z968&gt;0,"Ⅲ",IF(AA968&gt;0,"Ⅱa",IF(AB968&gt;0,"Ⅱb","Ⅰ"))))</f>
        <v>Ⅰ</v>
      </c>
      <c r="Z969" s="741"/>
      <c r="AA969" s="741"/>
      <c r="AB969" s="738"/>
      <c r="AC969" s="737" t="str">
        <f>IF(AC968&gt;0,"Ⅳ",IF(AD968&gt;0,"Ⅲ",IF(AE968&gt;0,"Ⅱa",IF(AF968&gt;0,"Ⅱb","Ⅰ"))))</f>
        <v>Ⅰ</v>
      </c>
      <c r="AD969" s="741"/>
      <c r="AE969" s="741"/>
      <c r="AF969" s="738"/>
      <c r="AG969" s="737" t="str">
        <f>IF(AG968&gt;0,"Ⅳ",IF(AH968&gt;0,"Ⅲ",IF(AI968&gt;0,"Ⅱa",IF(AJ968&gt;0,"Ⅱb","Ⅰ"))))</f>
        <v>Ⅰ</v>
      </c>
      <c r="AH969" s="741"/>
      <c r="AI969" s="741"/>
      <c r="AJ969" s="738"/>
      <c r="AK969" s="757"/>
      <c r="AL969" s="758"/>
      <c r="AM969" s="758"/>
      <c r="AN969" s="758"/>
      <c r="AO969" s="759"/>
      <c r="AP969" s="2"/>
      <c r="AQ969" s="52" t="s">
        <v>314</v>
      </c>
      <c r="AR969" s="52" t="s">
        <v>315</v>
      </c>
      <c r="AS969" s="455" t="s">
        <v>318</v>
      </c>
      <c r="AT969" s="600"/>
    </row>
    <row r="970" spans="2:46" ht="12" customHeight="1" x14ac:dyDescent="0.15">
      <c r="B970" s="473"/>
      <c r="C970" s="768"/>
      <c r="D970" s="766"/>
      <c r="E970" s="766"/>
      <c r="F970" s="766"/>
      <c r="G970" s="766"/>
      <c r="H970" s="766"/>
      <c r="I970" s="766"/>
      <c r="J970" s="767"/>
      <c r="K970" s="724"/>
      <c r="L970" s="724" t="s">
        <v>476</v>
      </c>
      <c r="M970" s="724"/>
      <c r="N970" s="724"/>
      <c r="O970" s="724" t="s">
        <v>214</v>
      </c>
      <c r="P970" s="724"/>
      <c r="Q970" s="724"/>
      <c r="R970" s="724"/>
      <c r="S970" s="724"/>
      <c r="T970" s="724"/>
      <c r="U970" s="724"/>
      <c r="V970" s="724"/>
      <c r="W970" s="724"/>
      <c r="X970" s="724"/>
      <c r="Y970" s="80" t="s">
        <v>32</v>
      </c>
      <c r="Z970" s="80" t="s">
        <v>33</v>
      </c>
      <c r="AA970" s="734" t="s">
        <v>34</v>
      </c>
      <c r="AB970" s="734"/>
      <c r="AC970" s="80" t="s">
        <v>32</v>
      </c>
      <c r="AD970" s="80" t="s">
        <v>33</v>
      </c>
      <c r="AE970" s="734" t="s">
        <v>34</v>
      </c>
      <c r="AF970" s="734"/>
      <c r="AG970" s="80" t="s">
        <v>32</v>
      </c>
      <c r="AH970" s="80" t="s">
        <v>33</v>
      </c>
      <c r="AI970" s="734" t="s">
        <v>34</v>
      </c>
      <c r="AJ970" s="734"/>
      <c r="AK970" s="757"/>
      <c r="AL970" s="758"/>
      <c r="AM970" s="758"/>
      <c r="AN970" s="758"/>
      <c r="AO970" s="759"/>
      <c r="AP970" s="2"/>
      <c r="AQ970" s="735">
        <f>+Y968+Z968</f>
        <v>0</v>
      </c>
      <c r="AR970" s="736"/>
      <c r="AS970" s="735">
        <f>+AA968+AB968</f>
        <v>0</v>
      </c>
      <c r="AT970" s="736"/>
    </row>
    <row r="971" spans="2:46" ht="12" customHeight="1" x14ac:dyDescent="0.15">
      <c r="B971" s="473"/>
      <c r="C971" s="768"/>
      <c r="D971" s="766"/>
      <c r="E971" s="766"/>
      <c r="F971" s="766"/>
      <c r="G971" s="766"/>
      <c r="H971" s="766"/>
      <c r="I971" s="766"/>
      <c r="J971" s="767"/>
      <c r="K971" s="724"/>
      <c r="L971" s="724"/>
      <c r="M971" s="724"/>
      <c r="N971" s="724"/>
      <c r="O971" s="724" t="s">
        <v>480</v>
      </c>
      <c r="P971" s="724"/>
      <c r="Q971" s="724"/>
      <c r="R971" s="724"/>
      <c r="S971" s="724"/>
      <c r="T971" s="724"/>
      <c r="U971" s="724"/>
      <c r="V971" s="724"/>
      <c r="W971" s="724"/>
      <c r="X971" s="724"/>
      <c r="Y971" s="179">
        <f>Y968</f>
        <v>0</v>
      </c>
      <c r="Z971" s="179">
        <f>Z968</f>
        <v>0</v>
      </c>
      <c r="AA971" s="737">
        <f>AA968+AB968</f>
        <v>0</v>
      </c>
      <c r="AB971" s="738"/>
      <c r="AC971" s="179">
        <f>+AC968</f>
        <v>0</v>
      </c>
      <c r="AD971" s="179">
        <f>AD968</f>
        <v>0</v>
      </c>
      <c r="AE971" s="737">
        <f>AE968+AF968</f>
        <v>0</v>
      </c>
      <c r="AF971" s="738"/>
      <c r="AG971" s="179">
        <f>AG968</f>
        <v>0</v>
      </c>
      <c r="AH971" s="179">
        <f>AH968</f>
        <v>0</v>
      </c>
      <c r="AI971" s="737">
        <f>AI968+AJ968</f>
        <v>0</v>
      </c>
      <c r="AJ971" s="738"/>
      <c r="AK971" s="757"/>
      <c r="AL971" s="758"/>
      <c r="AM971" s="758"/>
      <c r="AN971" s="758"/>
      <c r="AO971" s="759"/>
      <c r="AP971" s="2"/>
      <c r="AQ971" s="135">
        <f>+Y968+AC971+AG971</f>
        <v>0</v>
      </c>
      <c r="AR971" s="135">
        <f>+Z968+AD971+AH971</f>
        <v>0</v>
      </c>
      <c r="AS971" s="739">
        <f>+AS970+AE971+AI971</f>
        <v>0</v>
      </c>
      <c r="AT971" s="740"/>
    </row>
    <row r="972" spans="2:46" ht="12" customHeight="1" x14ac:dyDescent="0.15">
      <c r="B972" s="473"/>
      <c r="C972" s="768"/>
      <c r="D972" s="766"/>
      <c r="E972" s="766"/>
      <c r="F972" s="766"/>
      <c r="G972" s="766"/>
      <c r="H972" s="766"/>
      <c r="I972" s="766"/>
      <c r="J972" s="767"/>
      <c r="K972" s="724"/>
      <c r="L972" s="724"/>
      <c r="M972" s="724"/>
      <c r="N972" s="724"/>
      <c r="O972" s="724" t="s">
        <v>481</v>
      </c>
      <c r="P972" s="724"/>
      <c r="Q972" s="724"/>
      <c r="R972" s="724"/>
      <c r="S972" s="724"/>
      <c r="T972" s="724"/>
      <c r="U972" s="724"/>
      <c r="V972" s="724"/>
      <c r="W972" s="724"/>
      <c r="X972" s="724"/>
      <c r="Y972" s="737" t="str">
        <f>IF(Y971&gt;=1,"Ⅳ",IF(Z971&gt;=1,"Ⅲ",IF(AA971&gt;=1,"Ⅱ","Ⅰ")))</f>
        <v>Ⅰ</v>
      </c>
      <c r="Z972" s="741"/>
      <c r="AA972" s="741"/>
      <c r="AB972" s="738"/>
      <c r="AC972" s="737" t="str">
        <f>IF(AC971&gt;=1,"Ⅳ",IF(AD971&gt;=1,"Ⅲ",IF(AE971&gt;=1,"Ⅱ","Ⅰ")))</f>
        <v>Ⅰ</v>
      </c>
      <c r="AD972" s="741"/>
      <c r="AE972" s="741"/>
      <c r="AF972" s="738"/>
      <c r="AG972" s="737" t="str">
        <f>IF(AG971&gt;=1,"Ⅳ",IF(AH971&gt;=1,"Ⅲ",IF(AI971&gt;=1,"Ⅱ","Ⅰ")))</f>
        <v>Ⅰ</v>
      </c>
      <c r="AH972" s="741"/>
      <c r="AI972" s="741"/>
      <c r="AJ972" s="738"/>
      <c r="AK972" s="757"/>
      <c r="AL972" s="758"/>
      <c r="AM972" s="758"/>
      <c r="AN972" s="758"/>
      <c r="AO972" s="759"/>
      <c r="AP972" s="2"/>
      <c r="AQ972" s="742" t="str">
        <f>IF(AQ971&gt;0,"Ⅳ",IF(AR971&gt;0,"Ⅲ",IF(AS971&gt;0,"Ⅱ","Ⅰ")))</f>
        <v>Ⅰ</v>
      </c>
      <c r="AR972" s="742"/>
      <c r="AS972" s="742"/>
      <c r="AT972" s="742"/>
    </row>
    <row r="973" spans="2:46" ht="12" customHeight="1" x14ac:dyDescent="0.15">
      <c r="B973" s="473"/>
      <c r="C973" s="768"/>
      <c r="D973" s="766"/>
      <c r="E973" s="766"/>
      <c r="F973" s="766"/>
      <c r="G973" s="766"/>
      <c r="H973" s="766"/>
      <c r="I973" s="766"/>
      <c r="J973" s="767"/>
      <c r="K973" s="724"/>
      <c r="L973" s="724"/>
      <c r="M973" s="724"/>
      <c r="N973" s="724"/>
      <c r="O973" s="724" t="s">
        <v>482</v>
      </c>
      <c r="P973" s="724"/>
      <c r="Q973" s="724"/>
      <c r="R973" s="724"/>
      <c r="S973" s="724"/>
      <c r="T973" s="724"/>
      <c r="U973" s="724"/>
      <c r="V973" s="724"/>
      <c r="W973" s="724"/>
      <c r="X973" s="724"/>
      <c r="Y973" s="737" t="str">
        <f>IF(COUNTIF(Y972:AJ972,"Ⅳ")&gt;0,"Ⅳ",IF(COUNTIF(Y972:AJ972,"Ⅲ")&gt;0,"Ⅲ",IF(COUNTIF(Y972:AJ972,"Ⅱ")&gt;0,"Ⅱ","Ⅰ")))</f>
        <v>Ⅰ</v>
      </c>
      <c r="Z973" s="741"/>
      <c r="AA973" s="741"/>
      <c r="AB973" s="741"/>
      <c r="AC973" s="741"/>
      <c r="AD973" s="741"/>
      <c r="AE973" s="741"/>
      <c r="AF973" s="741"/>
      <c r="AG973" s="741"/>
      <c r="AH973" s="741"/>
      <c r="AI973" s="741"/>
      <c r="AJ973" s="738"/>
      <c r="AK973" s="760"/>
      <c r="AL973" s="761"/>
      <c r="AM973" s="761"/>
      <c r="AN973" s="761"/>
      <c r="AO973" s="762"/>
      <c r="AP973" s="2"/>
    </row>
    <row r="974" spans="2:46" ht="14.25" customHeight="1" x14ac:dyDescent="0.15">
      <c r="B974" s="473"/>
      <c r="C974" s="768"/>
      <c r="D974" s="766"/>
      <c r="E974" s="766"/>
      <c r="F974" s="766"/>
      <c r="G974" s="766"/>
      <c r="H974" s="766"/>
      <c r="I974" s="766"/>
      <c r="J974" s="767"/>
      <c r="K974" s="724" t="s">
        <v>170</v>
      </c>
      <c r="L974" s="725"/>
      <c r="M974" s="725"/>
      <c r="N974" s="725"/>
      <c r="O974" s="725"/>
      <c r="P974" s="725"/>
      <c r="Q974" s="725"/>
      <c r="R974" s="725"/>
      <c r="S974" s="725"/>
      <c r="T974" s="725"/>
      <c r="U974" s="725"/>
      <c r="V974" s="725"/>
      <c r="W974" s="725"/>
      <c r="X974" s="725"/>
      <c r="Y974" s="725"/>
      <c r="Z974" s="725"/>
      <c r="AA974" s="725"/>
      <c r="AB974" s="725"/>
      <c r="AC974" s="725"/>
      <c r="AD974" s="725"/>
      <c r="AE974" s="725"/>
      <c r="AF974" s="725"/>
      <c r="AG974" s="725"/>
      <c r="AH974" s="725"/>
      <c r="AI974" s="725"/>
      <c r="AJ974" s="725"/>
      <c r="AK974" s="725"/>
      <c r="AL974" s="725"/>
      <c r="AM974" s="725"/>
      <c r="AN974" s="725"/>
      <c r="AO974" s="725"/>
      <c r="AP974" s="2"/>
    </row>
    <row r="975" spans="2:46" ht="14.25" customHeight="1" x14ac:dyDescent="0.15">
      <c r="B975" s="473"/>
      <c r="C975" s="768"/>
      <c r="D975" s="766"/>
      <c r="E975" s="766"/>
      <c r="F975" s="766"/>
      <c r="G975" s="766"/>
      <c r="H975" s="766"/>
      <c r="I975" s="766"/>
      <c r="J975" s="767"/>
      <c r="K975" s="724"/>
      <c r="L975" s="725"/>
      <c r="M975" s="725"/>
      <c r="N975" s="725"/>
      <c r="O975" s="725"/>
      <c r="P975" s="725"/>
      <c r="Q975" s="725"/>
      <c r="R975" s="725"/>
      <c r="S975" s="725"/>
      <c r="T975" s="725"/>
      <c r="U975" s="725"/>
      <c r="V975" s="725"/>
      <c r="W975" s="725"/>
      <c r="X975" s="725"/>
      <c r="Y975" s="725"/>
      <c r="Z975" s="725"/>
      <c r="AA975" s="725"/>
      <c r="AB975" s="725"/>
      <c r="AC975" s="725"/>
      <c r="AD975" s="725"/>
      <c r="AE975" s="725"/>
      <c r="AF975" s="725"/>
      <c r="AG975" s="725"/>
      <c r="AH975" s="725"/>
      <c r="AI975" s="725"/>
      <c r="AJ975" s="725"/>
      <c r="AK975" s="725"/>
      <c r="AL975" s="725"/>
      <c r="AM975" s="725"/>
      <c r="AN975" s="725"/>
      <c r="AO975" s="725"/>
      <c r="AP975" s="2"/>
    </row>
    <row r="976" spans="2:46" ht="12" customHeight="1" x14ac:dyDescent="0.15">
      <c r="B976" s="473"/>
      <c r="C976" s="768"/>
      <c r="D976" s="766"/>
      <c r="E976" s="766"/>
      <c r="F976" s="766"/>
      <c r="G976" s="766"/>
      <c r="H976" s="766"/>
      <c r="I976" s="766"/>
      <c r="J976" s="767"/>
      <c r="K976" s="726" t="s">
        <v>483</v>
      </c>
      <c r="L976" s="726"/>
      <c r="M976" s="726"/>
      <c r="N976" s="726"/>
      <c r="O976" s="726"/>
      <c r="P976" s="726"/>
      <c r="Q976" s="726"/>
      <c r="R976" s="726"/>
      <c r="S976" s="726"/>
      <c r="T976" s="726"/>
      <c r="U976" s="726"/>
      <c r="V976" s="726"/>
      <c r="W976" s="726"/>
      <c r="X976" s="726"/>
      <c r="Y976" s="726"/>
      <c r="Z976" s="726"/>
      <c r="AA976" s="726"/>
      <c r="AB976" s="726"/>
      <c r="AC976" s="726"/>
      <c r="AD976" s="726"/>
      <c r="AE976" s="726"/>
      <c r="AF976" s="726"/>
      <c r="AG976" s="726"/>
      <c r="AH976" s="726"/>
      <c r="AI976" s="726"/>
      <c r="AJ976" s="726"/>
      <c r="AK976" s="726"/>
      <c r="AL976" s="726"/>
      <c r="AM976" s="726"/>
      <c r="AN976" s="726"/>
      <c r="AO976" s="726"/>
      <c r="AP976" s="2"/>
    </row>
    <row r="977" spans="2:86" ht="12" customHeight="1" x14ac:dyDescent="0.15">
      <c r="B977" s="473"/>
      <c r="C977" s="768"/>
      <c r="D977" s="766"/>
      <c r="E977" s="766"/>
      <c r="F977" s="766"/>
      <c r="G977" s="766"/>
      <c r="H977" s="766"/>
      <c r="I977" s="766"/>
      <c r="J977" s="767"/>
      <c r="K977" s="727" t="s">
        <v>533</v>
      </c>
      <c r="L977" s="727"/>
      <c r="M977" s="727"/>
      <c r="N977" s="727"/>
      <c r="O977" s="727"/>
      <c r="P977" s="727"/>
      <c r="Q977" s="727"/>
      <c r="R977" s="727"/>
      <c r="S977" s="727"/>
      <c r="T977" s="727"/>
      <c r="U977" s="727"/>
      <c r="V977" s="727"/>
      <c r="W977" s="727"/>
      <c r="X977" s="727"/>
      <c r="Y977" s="727"/>
      <c r="Z977" s="727"/>
      <c r="AA977" s="727"/>
      <c r="AB977" s="727"/>
      <c r="AC977" s="727"/>
      <c r="AD977" s="727"/>
      <c r="AE977" s="727"/>
      <c r="AF977" s="727"/>
      <c r="AG977" s="727"/>
      <c r="AH977" s="727"/>
      <c r="AI977" s="727"/>
      <c r="AJ977" s="727"/>
      <c r="AK977" s="727"/>
      <c r="AL977" s="727"/>
      <c r="AM977" s="727"/>
      <c r="AN977" s="727"/>
      <c r="AO977" s="727"/>
      <c r="AP977" s="2"/>
    </row>
    <row r="978" spans="2:86" ht="12" customHeight="1" x14ac:dyDescent="0.15">
      <c r="B978" s="473"/>
      <c r="C978" s="768"/>
      <c r="D978" s="766"/>
      <c r="E978" s="766"/>
      <c r="F978" s="766"/>
      <c r="G978" s="766"/>
      <c r="H978" s="766"/>
      <c r="I978" s="766"/>
      <c r="J978" s="767"/>
      <c r="K978" s="157" t="s">
        <v>484</v>
      </c>
      <c r="L978" s="158"/>
      <c r="M978" s="158"/>
      <c r="N978" s="158"/>
      <c r="O978" s="158"/>
      <c r="P978" s="158"/>
      <c r="Q978" s="158"/>
      <c r="R978" s="158"/>
      <c r="S978" s="158"/>
      <c r="T978" s="158"/>
      <c r="U978" s="158"/>
      <c r="V978" s="158"/>
      <c r="W978" s="158"/>
      <c r="X978" s="158"/>
      <c r="Y978" s="158"/>
      <c r="Z978" s="158"/>
      <c r="AA978" s="158"/>
      <c r="AB978" s="158"/>
      <c r="AC978" s="158"/>
      <c r="AD978" s="158"/>
      <c r="AE978" s="158"/>
      <c r="AF978" s="158"/>
      <c r="AG978" s="158"/>
      <c r="AH978" s="158"/>
      <c r="AI978" s="158"/>
      <c r="AJ978" s="158"/>
      <c r="AK978" s="158"/>
      <c r="AL978" s="158"/>
      <c r="AM978" s="158"/>
      <c r="AN978" s="158"/>
      <c r="AO978" s="159"/>
      <c r="AP978" s="2"/>
    </row>
    <row r="979" spans="2:86" ht="12" customHeight="1" x14ac:dyDescent="0.15">
      <c r="B979" s="473"/>
      <c r="C979" s="768"/>
      <c r="D979" s="766"/>
      <c r="E979" s="766"/>
      <c r="F979" s="766"/>
      <c r="G979" s="766"/>
      <c r="H979" s="766"/>
      <c r="I979" s="766"/>
      <c r="J979" s="767"/>
      <c r="K979" s="157" t="s">
        <v>485</v>
      </c>
      <c r="L979" s="158"/>
      <c r="M979" s="158"/>
      <c r="N979" s="158"/>
      <c r="O979" s="158"/>
      <c r="P979" s="158"/>
      <c r="Q979" s="158"/>
      <c r="R979" s="158"/>
      <c r="S979" s="158"/>
      <c r="T979" s="158"/>
      <c r="U979" s="158"/>
      <c r="V979" s="158"/>
      <c r="W979" s="158"/>
      <c r="X979" s="158"/>
      <c r="Y979" s="158"/>
      <c r="Z979" s="158"/>
      <c r="AA979" s="158"/>
      <c r="AB979" s="158"/>
      <c r="AC979" s="158"/>
      <c r="AD979" s="158"/>
      <c r="AE979" s="158"/>
      <c r="AF979" s="158"/>
      <c r="AG979" s="158"/>
      <c r="AH979" s="158"/>
      <c r="AI979" s="158"/>
      <c r="AJ979" s="158"/>
      <c r="AK979" s="158"/>
      <c r="AL979" s="158"/>
      <c r="AM979" s="158"/>
      <c r="AN979" s="158"/>
      <c r="AO979" s="159"/>
      <c r="AP979" s="2"/>
    </row>
    <row r="980" spans="2:86" ht="12" customHeight="1" x14ac:dyDescent="0.15">
      <c r="B980" s="473"/>
      <c r="C980" s="768"/>
      <c r="D980" s="766"/>
      <c r="E980" s="766"/>
      <c r="F980" s="766"/>
      <c r="G980" s="766"/>
      <c r="H980" s="766"/>
      <c r="I980" s="766"/>
      <c r="J980" s="767"/>
      <c r="K980" s="728" t="s">
        <v>486</v>
      </c>
      <c r="L980" s="729"/>
      <c r="M980" s="729"/>
      <c r="N980" s="729"/>
      <c r="O980" s="729"/>
      <c r="P980" s="729"/>
      <c r="Q980" s="729"/>
      <c r="R980" s="729"/>
      <c r="S980" s="729"/>
      <c r="T980" s="729"/>
      <c r="U980" s="729"/>
      <c r="V980" s="729"/>
      <c r="W980" s="729"/>
      <c r="X980" s="729"/>
      <c r="Y980" s="729"/>
      <c r="Z980" s="729"/>
      <c r="AA980" s="729"/>
      <c r="AB980" s="729"/>
      <c r="AC980" s="729"/>
      <c r="AD980" s="729"/>
      <c r="AE980" s="729"/>
      <c r="AF980" s="729"/>
      <c r="AG980" s="729"/>
      <c r="AH980" s="729"/>
      <c r="AI980" s="729"/>
      <c r="AJ980" s="729"/>
      <c r="AK980" s="729"/>
      <c r="AL980" s="729"/>
      <c r="AM980" s="729"/>
      <c r="AN980" s="729"/>
      <c r="AO980" s="730"/>
      <c r="AP980" s="2"/>
    </row>
    <row r="981" spans="2:86" ht="12" customHeight="1" x14ac:dyDescent="0.15">
      <c r="B981" s="436"/>
      <c r="C981" s="769"/>
      <c r="D981" s="770"/>
      <c r="E981" s="770"/>
      <c r="F981" s="770"/>
      <c r="G981" s="770"/>
      <c r="H981" s="770"/>
      <c r="I981" s="770"/>
      <c r="J981" s="771"/>
      <c r="K981" s="731"/>
      <c r="L981" s="732"/>
      <c r="M981" s="732"/>
      <c r="N981" s="732"/>
      <c r="O981" s="732"/>
      <c r="P981" s="732"/>
      <c r="Q981" s="732"/>
      <c r="R981" s="732"/>
      <c r="S981" s="732"/>
      <c r="T981" s="732"/>
      <c r="U981" s="732"/>
      <c r="V981" s="732"/>
      <c r="W981" s="732"/>
      <c r="X981" s="732"/>
      <c r="Y981" s="732"/>
      <c r="Z981" s="732"/>
      <c r="AA981" s="732"/>
      <c r="AB981" s="732"/>
      <c r="AC981" s="732"/>
      <c r="AD981" s="732"/>
      <c r="AE981" s="732"/>
      <c r="AF981" s="732"/>
      <c r="AG981" s="732"/>
      <c r="AH981" s="732"/>
      <c r="AI981" s="732"/>
      <c r="AJ981" s="732"/>
      <c r="AK981" s="732"/>
      <c r="AL981" s="732"/>
      <c r="AM981" s="732"/>
      <c r="AN981" s="732"/>
      <c r="AO981" s="733"/>
      <c r="AP981" s="2"/>
    </row>
    <row r="982" spans="2:86" s="6" customFormat="1" ht="12" customHeight="1" x14ac:dyDescent="0.15">
      <c r="B982" s="2" t="s">
        <v>537</v>
      </c>
      <c r="AQ982" s="134"/>
      <c r="AR982" s="134"/>
      <c r="AS982" s="134"/>
      <c r="AT982" s="134"/>
      <c r="AU982" s="134"/>
      <c r="AV982" s="134"/>
      <c r="AW982" s="134"/>
      <c r="AX982" s="134"/>
      <c r="AY982" s="134"/>
      <c r="AZ982" s="134"/>
      <c r="BA982" s="134"/>
      <c r="BB982" s="134"/>
      <c r="BC982" s="134"/>
      <c r="BD982" s="134"/>
      <c r="BE982" s="134"/>
      <c r="BF982" s="134"/>
      <c r="BG982" s="134"/>
      <c r="BH982" s="134"/>
      <c r="BI982" s="134"/>
      <c r="BJ982" s="134"/>
      <c r="BK982" s="134"/>
      <c r="BL982" s="134"/>
      <c r="BM982" s="134"/>
      <c r="BN982" s="134"/>
      <c r="BO982" s="134"/>
      <c r="BP982" s="134"/>
      <c r="BQ982" s="134"/>
      <c r="BR982" s="134"/>
      <c r="BS982" s="134"/>
      <c r="BT982" s="134"/>
      <c r="BU982" s="134"/>
      <c r="BV982" s="134"/>
      <c r="BW982" s="134"/>
      <c r="BX982" s="134"/>
      <c r="BY982" s="134"/>
      <c r="BZ982" s="134"/>
      <c r="CA982" s="134"/>
      <c r="CB982" s="134"/>
      <c r="CC982" s="134"/>
      <c r="CD982" s="134"/>
      <c r="CE982" s="134"/>
      <c r="CF982" s="134"/>
      <c r="CG982" s="134"/>
      <c r="CH982" s="134"/>
    </row>
    <row r="983" spans="2:86" ht="12" customHeight="1" x14ac:dyDescent="0.15">
      <c r="B983" s="2" t="s">
        <v>534</v>
      </c>
    </row>
    <row r="984" spans="2:86" ht="12" customHeight="1" x14ac:dyDescent="0.15">
      <c r="B984" s="2" t="s">
        <v>535</v>
      </c>
    </row>
    <row r="985" spans="2:86" ht="12" customHeight="1" x14ac:dyDescent="0.15">
      <c r="B985" s="2" t="s">
        <v>487</v>
      </c>
    </row>
    <row r="986" spans="2:86" ht="12" customHeight="1" x14ac:dyDescent="0.15">
      <c r="B986" s="2" t="s">
        <v>536</v>
      </c>
    </row>
    <row r="987" spans="2:86" ht="12" customHeight="1" x14ac:dyDescent="0.15">
      <c r="B987" s="2" t="s">
        <v>488</v>
      </c>
    </row>
    <row r="988" spans="2:86" ht="12.75" thickBot="1" x14ac:dyDescent="0.2">
      <c r="B988" s="2" t="s">
        <v>549</v>
      </c>
    </row>
    <row r="989" spans="2:86" x14ac:dyDescent="0.15">
      <c r="AU989" s="808" t="s">
        <v>561</v>
      </c>
      <c r="AV989" s="809" t="s">
        <v>301</v>
      </c>
      <c r="AW989" s="811" t="s">
        <v>302</v>
      </c>
      <c r="AX989" s="795" t="s">
        <v>308</v>
      </c>
      <c r="AY989" s="796"/>
      <c r="AZ989" s="796"/>
      <c r="BA989" s="796"/>
      <c r="BB989" s="796"/>
      <c r="BC989" s="796"/>
      <c r="BD989" s="796"/>
      <c r="BE989" s="796"/>
      <c r="BF989" s="796"/>
      <c r="BG989" s="796"/>
      <c r="BH989" s="796"/>
      <c r="BI989" s="796"/>
      <c r="BJ989" s="796"/>
      <c r="BK989" s="796"/>
      <c r="BL989" s="796"/>
      <c r="BM989" s="796"/>
      <c r="BN989" s="796"/>
      <c r="BO989" s="796"/>
      <c r="BP989" s="796"/>
      <c r="BQ989" s="796"/>
      <c r="BR989" s="797"/>
      <c r="BS989" s="466" t="s">
        <v>303</v>
      </c>
      <c r="BT989" s="798"/>
      <c r="BU989" s="798"/>
      <c r="BV989" s="798"/>
      <c r="BW989" s="799" t="s">
        <v>309</v>
      </c>
      <c r="BX989" s="800"/>
      <c r="BY989" s="800"/>
      <c r="BZ989" s="800"/>
      <c r="CA989" s="800"/>
      <c r="CB989" s="800"/>
      <c r="CC989" s="800"/>
      <c r="CD989" s="800"/>
      <c r="CE989" s="800"/>
      <c r="CF989" s="800"/>
      <c r="CG989" s="800"/>
      <c r="CH989" s="801"/>
    </row>
    <row r="990" spans="2:86" ht="8.25" customHeight="1" x14ac:dyDescent="0.15">
      <c r="AU990" s="808"/>
      <c r="AV990" s="810"/>
      <c r="AW990" s="812"/>
      <c r="AX990" s="802" t="s">
        <v>310</v>
      </c>
      <c r="AY990" s="280"/>
      <c r="AZ990" s="280"/>
      <c r="BA990" s="280"/>
      <c r="BB990" s="280"/>
      <c r="BC990" s="280"/>
      <c r="BD990" s="280"/>
      <c r="BE990" s="280"/>
      <c r="BF990" s="280"/>
      <c r="BG990" s="280"/>
      <c r="BH990" s="280"/>
      <c r="BI990" s="280"/>
      <c r="BJ990" s="280" t="s">
        <v>311</v>
      </c>
      <c r="BK990" s="280"/>
      <c r="BL990" s="280"/>
      <c r="BM990" s="280"/>
      <c r="BN990" s="280"/>
      <c r="BO990" s="280"/>
      <c r="BP990" s="280"/>
      <c r="BQ990" s="280"/>
      <c r="BR990" s="803"/>
      <c r="BS990" s="798"/>
      <c r="BT990" s="798"/>
      <c r="BU990" s="798"/>
      <c r="BV990" s="798"/>
      <c r="BW990" s="804" t="s">
        <v>305</v>
      </c>
      <c r="BX990" s="455"/>
      <c r="BY990" s="455"/>
      <c r="BZ990" s="455"/>
      <c r="CA990" s="280" t="s">
        <v>312</v>
      </c>
      <c r="CB990" s="280"/>
      <c r="CC990" s="280"/>
      <c r="CD990" s="280"/>
      <c r="CE990" s="280"/>
      <c r="CF990" s="280"/>
      <c r="CG990" s="280"/>
      <c r="CH990" s="803"/>
    </row>
    <row r="991" spans="2:86" ht="24.95" customHeight="1" x14ac:dyDescent="0.15">
      <c r="B991" s="567" t="s">
        <v>456</v>
      </c>
      <c r="C991" s="805"/>
      <c r="D991" s="805"/>
      <c r="E991" s="806"/>
      <c r="F991" s="806"/>
      <c r="G991" s="806"/>
      <c r="H991" s="806"/>
      <c r="I991" s="806"/>
      <c r="J991" s="806"/>
      <c r="K991" s="805"/>
      <c r="L991" s="805"/>
      <c r="M991" s="805"/>
      <c r="N991" s="805"/>
      <c r="O991" s="805"/>
      <c r="P991" s="805"/>
      <c r="Q991" s="805"/>
      <c r="R991" s="805"/>
      <c r="S991" s="805"/>
      <c r="T991" s="805"/>
      <c r="U991" s="805"/>
      <c r="V991" s="805"/>
      <c r="W991" s="805"/>
      <c r="X991" s="805"/>
      <c r="Y991" s="805"/>
      <c r="Z991" s="805"/>
      <c r="AA991" s="805"/>
      <c r="AB991" s="805"/>
      <c r="AC991" s="805"/>
      <c r="AD991" s="805"/>
      <c r="AE991" s="805"/>
      <c r="AF991" s="805"/>
      <c r="AG991" s="805"/>
      <c r="AH991" s="805"/>
      <c r="AI991" s="805"/>
      <c r="AJ991" s="805"/>
      <c r="AK991" s="805"/>
      <c r="AL991" s="805"/>
      <c r="AM991" s="805"/>
      <c r="AN991" s="805"/>
      <c r="AO991" s="805"/>
      <c r="AU991" s="808"/>
      <c r="AV991" s="810"/>
      <c r="AW991" s="812"/>
      <c r="AX991" s="802" t="s">
        <v>26</v>
      </c>
      <c r="AY991" s="280"/>
      <c r="AZ991" s="280"/>
      <c r="BA991" s="280"/>
      <c r="BB991" s="280" t="s">
        <v>22</v>
      </c>
      <c r="BC991" s="280"/>
      <c r="BD991" s="280"/>
      <c r="BE991" s="280"/>
      <c r="BF991" s="280" t="s">
        <v>24</v>
      </c>
      <c r="BG991" s="280"/>
      <c r="BH991" s="280"/>
      <c r="BI991" s="280"/>
      <c r="BJ991" s="455" t="s">
        <v>26</v>
      </c>
      <c r="BK991" s="455"/>
      <c r="BL991" s="455"/>
      <c r="BM991" s="455" t="s">
        <v>22</v>
      </c>
      <c r="BN991" s="455"/>
      <c r="BO991" s="455"/>
      <c r="BP991" s="455" t="s">
        <v>24</v>
      </c>
      <c r="BQ991" s="455"/>
      <c r="BR991" s="807"/>
      <c r="BS991" s="466" t="s">
        <v>26</v>
      </c>
      <c r="BT991" s="466" t="s">
        <v>22</v>
      </c>
      <c r="BU991" s="466" t="s">
        <v>24</v>
      </c>
      <c r="BV991" s="466" t="s">
        <v>306</v>
      </c>
      <c r="BW991" s="802" t="s">
        <v>313</v>
      </c>
      <c r="BX991" s="280"/>
      <c r="BY991" s="280"/>
      <c r="BZ991" s="280"/>
      <c r="CA991" s="280" t="s">
        <v>22</v>
      </c>
      <c r="CB991" s="280"/>
      <c r="CC991" s="280"/>
      <c r="CD991" s="280"/>
      <c r="CE991" s="280" t="s">
        <v>24</v>
      </c>
      <c r="CF991" s="280"/>
      <c r="CG991" s="280"/>
      <c r="CH991" s="803"/>
    </row>
    <row r="992" spans="2:86" ht="18" customHeight="1" x14ac:dyDescent="0.15">
      <c r="B992" s="423" t="s">
        <v>27</v>
      </c>
      <c r="C992" s="423"/>
      <c r="D992" s="719"/>
      <c r="E992" s="277" t="s">
        <v>616</v>
      </c>
      <c r="F992" s="278"/>
      <c r="G992" s="278"/>
      <c r="H992" s="278"/>
      <c r="I992" s="278"/>
      <c r="J992" s="279"/>
      <c r="K992" s="298" t="s">
        <v>28</v>
      </c>
      <c r="L992" s="455"/>
      <c r="M992" s="455"/>
      <c r="N992" s="456" t="s">
        <v>620</v>
      </c>
      <c r="O992" s="456"/>
      <c r="P992" s="456"/>
      <c r="Q992" s="456"/>
      <c r="R992" s="456"/>
      <c r="S992" s="456"/>
      <c r="T992" s="280" t="s">
        <v>260</v>
      </c>
      <c r="U992" s="280"/>
      <c r="V992" s="280"/>
      <c r="W992" s="280"/>
      <c r="X992" s="280"/>
      <c r="Y992" s="271" t="s">
        <v>624</v>
      </c>
      <c r="Z992" s="271"/>
      <c r="AA992" s="271"/>
      <c r="AB992" s="271"/>
      <c r="AC992" s="271"/>
      <c r="AD992" s="271"/>
      <c r="AE992" s="271"/>
      <c r="AF992" s="271"/>
      <c r="AG992" s="253" t="s">
        <v>222</v>
      </c>
      <c r="AH992" s="254"/>
      <c r="AI992" s="254"/>
      <c r="AJ992" s="255"/>
      <c r="AK992" s="711">
        <v>44650</v>
      </c>
      <c r="AL992" s="813"/>
      <c r="AM992" s="813"/>
      <c r="AN992" s="813"/>
      <c r="AO992" s="814"/>
      <c r="AQ992" s="153"/>
      <c r="AU992" s="808"/>
      <c r="AV992" s="810"/>
      <c r="AW992" s="812"/>
      <c r="AX992" s="128" t="s">
        <v>314</v>
      </c>
      <c r="AY992" s="129" t="s">
        <v>315</v>
      </c>
      <c r="AZ992" s="129" t="s">
        <v>316</v>
      </c>
      <c r="BA992" s="130" t="s">
        <v>317</v>
      </c>
      <c r="BB992" s="131" t="s">
        <v>314</v>
      </c>
      <c r="BC992" s="129" t="s">
        <v>315</v>
      </c>
      <c r="BD992" s="129" t="s">
        <v>316</v>
      </c>
      <c r="BE992" s="130" t="s">
        <v>317</v>
      </c>
      <c r="BF992" s="131" t="s">
        <v>314</v>
      </c>
      <c r="BG992" s="129" t="s">
        <v>315</v>
      </c>
      <c r="BH992" s="129" t="s">
        <v>316</v>
      </c>
      <c r="BI992" s="130" t="s">
        <v>317</v>
      </c>
      <c r="BJ992" s="131" t="s">
        <v>314</v>
      </c>
      <c r="BK992" s="129" t="s">
        <v>315</v>
      </c>
      <c r="BL992" s="130" t="s">
        <v>318</v>
      </c>
      <c r="BM992" s="131" t="s">
        <v>314</v>
      </c>
      <c r="BN992" s="129" t="s">
        <v>315</v>
      </c>
      <c r="BO992" s="130" t="s">
        <v>318</v>
      </c>
      <c r="BP992" s="131" t="s">
        <v>314</v>
      </c>
      <c r="BQ992" s="129" t="s">
        <v>315</v>
      </c>
      <c r="BR992" s="132" t="s">
        <v>318</v>
      </c>
      <c r="BS992" s="798"/>
      <c r="BT992" s="798"/>
      <c r="BU992" s="798"/>
      <c r="BV992" s="798"/>
      <c r="BW992" s="128" t="s">
        <v>314</v>
      </c>
      <c r="BX992" s="129" t="s">
        <v>315</v>
      </c>
      <c r="BY992" s="129" t="s">
        <v>316</v>
      </c>
      <c r="BZ992" s="130" t="s">
        <v>317</v>
      </c>
      <c r="CA992" s="131" t="s">
        <v>314</v>
      </c>
      <c r="CB992" s="129" t="s">
        <v>315</v>
      </c>
      <c r="CC992" s="129" t="s">
        <v>316</v>
      </c>
      <c r="CD992" s="130" t="s">
        <v>317</v>
      </c>
      <c r="CE992" s="131" t="s">
        <v>314</v>
      </c>
      <c r="CF992" s="129" t="s">
        <v>315</v>
      </c>
      <c r="CG992" s="129" t="s">
        <v>316</v>
      </c>
      <c r="CH992" s="132" t="s">
        <v>317</v>
      </c>
    </row>
    <row r="993" spans="2:86" ht="18" customHeight="1" x14ac:dyDescent="0.15">
      <c r="B993" s="431" t="s">
        <v>0</v>
      </c>
      <c r="C993" s="431"/>
      <c r="D993" s="717"/>
      <c r="E993" s="281" t="s">
        <v>618</v>
      </c>
      <c r="F993" s="282"/>
      <c r="G993" s="282"/>
      <c r="H993" s="282"/>
      <c r="I993" s="282"/>
      <c r="J993" s="284"/>
      <c r="K993" s="573" t="s">
        <v>1</v>
      </c>
      <c r="L993" s="466"/>
      <c r="M993" s="466"/>
      <c r="N993" s="456" t="s">
        <v>622</v>
      </c>
      <c r="O993" s="456"/>
      <c r="P993" s="456"/>
      <c r="Q993" s="456"/>
      <c r="R993" s="456"/>
      <c r="S993" s="456"/>
      <c r="T993" s="280" t="s">
        <v>261</v>
      </c>
      <c r="U993" s="280"/>
      <c r="V993" s="280"/>
      <c r="W993" s="280"/>
      <c r="X993" s="280"/>
      <c r="Y993" s="271" t="s">
        <v>629</v>
      </c>
      <c r="Z993" s="271"/>
      <c r="AA993" s="271"/>
      <c r="AB993" s="271"/>
      <c r="AC993" s="271"/>
      <c r="AD993" s="271"/>
      <c r="AE993" s="271"/>
      <c r="AF993" s="271"/>
      <c r="AG993" s="698"/>
      <c r="AH993" s="710"/>
      <c r="AI993" s="710"/>
      <c r="AJ993" s="699"/>
      <c r="AK993" s="815"/>
      <c r="AL993" s="816"/>
      <c r="AM993" s="816"/>
      <c r="AN993" s="816"/>
      <c r="AO993" s="817"/>
      <c r="AQ993" s="153" t="s">
        <v>560</v>
      </c>
      <c r="AU993" s="808"/>
      <c r="AV993" s="192">
        <f>N995</f>
        <v>19</v>
      </c>
      <c r="AW993" s="181">
        <f>R995</f>
        <v>10.5</v>
      </c>
      <c r="AX993" s="135">
        <f>+Y1020</f>
        <v>0</v>
      </c>
      <c r="AY993" s="135">
        <f>+Z1020</f>
        <v>0</v>
      </c>
      <c r="AZ993" s="135">
        <f>+AA1020</f>
        <v>0</v>
      </c>
      <c r="BA993" s="135">
        <f t="shared" ref="BA993" si="405">+AB1020</f>
        <v>0</v>
      </c>
      <c r="BB993" s="135">
        <f>+AC1020</f>
        <v>0</v>
      </c>
      <c r="BC993" s="135">
        <f t="shared" ref="BC993" si="406">+AD1020</f>
        <v>0</v>
      </c>
      <c r="BD993" s="135">
        <f t="shared" ref="BD993" si="407">+AE1020</f>
        <v>0</v>
      </c>
      <c r="BE993" s="135">
        <f t="shared" ref="BE993" si="408">+AF1020</f>
        <v>0</v>
      </c>
      <c r="BF993" s="135">
        <f t="shared" ref="BF993" si="409">+AG1020</f>
        <v>0</v>
      </c>
      <c r="BG993" s="135">
        <f t="shared" ref="BG993" si="410">+AH1020</f>
        <v>0</v>
      </c>
      <c r="BH993" s="135">
        <f t="shared" ref="BH993" si="411">+AI1020</f>
        <v>0</v>
      </c>
      <c r="BI993" s="135">
        <f t="shared" ref="BI993" si="412">+AJ1020</f>
        <v>0</v>
      </c>
      <c r="BJ993" s="135">
        <f>+Y1023</f>
        <v>0</v>
      </c>
      <c r="BK993" s="135">
        <f t="shared" ref="BK993" si="413">+Z1023</f>
        <v>0</v>
      </c>
      <c r="BL993" s="135">
        <f>+AA1023</f>
        <v>0</v>
      </c>
      <c r="BM993" s="135">
        <f>+AC1023</f>
        <v>0</v>
      </c>
      <c r="BN993" s="135">
        <f t="shared" ref="BN993" si="414">+AD1023</f>
        <v>0</v>
      </c>
      <c r="BO993" s="135">
        <f t="shared" ref="BO993" si="415">+AE1023</f>
        <v>0</v>
      </c>
      <c r="BP993" s="135">
        <f>+AG1023</f>
        <v>0</v>
      </c>
      <c r="BQ993" s="135">
        <f>+AH1023</f>
        <v>0</v>
      </c>
      <c r="BR993" s="135">
        <f>+AI1023</f>
        <v>0</v>
      </c>
      <c r="BS993" s="153" t="str">
        <f>+Y1024</f>
        <v>Ⅰ</v>
      </c>
      <c r="BT993" s="153" t="str">
        <f>+AC1024</f>
        <v>Ⅰ</v>
      </c>
      <c r="BU993" s="153" t="str">
        <f>+AG1024</f>
        <v>Ⅰ</v>
      </c>
      <c r="BV993" s="153" t="str">
        <f>+Y1025</f>
        <v>Ⅰ</v>
      </c>
      <c r="BW993" s="136" t="str">
        <f>IF(Y1020&gt;0,R995,"")</f>
        <v/>
      </c>
      <c r="BX993" s="137" t="str">
        <f>IF(Z1020&gt;0,"",IF(AA1020&gt;0,R995,""))</f>
        <v/>
      </c>
      <c r="BY993" s="137" t="str">
        <f>IF(Y1020+Z1020&gt;0,"",IF(AA1020&gt;0,R995,""))</f>
        <v/>
      </c>
      <c r="BZ993" s="137" t="str">
        <f>IF(Y1020+Z1020+AA1020&gt;0,"",IF(AB1020&gt;0,R995,""))</f>
        <v/>
      </c>
      <c r="CA993" s="138">
        <f t="shared" ref="CA993" si="416">+AC1019</f>
        <v>0</v>
      </c>
      <c r="CB993" s="138">
        <f t="shared" ref="CB993" si="417">+AD1019</f>
        <v>0</v>
      </c>
      <c r="CC993" s="138">
        <f t="shared" ref="CC993" si="418">+AE1019</f>
        <v>0</v>
      </c>
      <c r="CD993" s="138">
        <f t="shared" ref="CD993" si="419">+AF1019</f>
        <v>0</v>
      </c>
      <c r="CE993" s="138">
        <f t="shared" ref="CE993" si="420">+AG1019</f>
        <v>0</v>
      </c>
      <c r="CF993" s="138">
        <f t="shared" ref="CF993" si="421">+AH1019</f>
        <v>0</v>
      </c>
      <c r="CG993" s="138">
        <f t="shared" ref="CG993" si="422">+AI1019</f>
        <v>0</v>
      </c>
      <c r="CH993" s="138">
        <f t="shared" ref="CH993" si="423">+AJ1019</f>
        <v>0</v>
      </c>
    </row>
    <row r="994" spans="2:86" ht="12" customHeight="1" x14ac:dyDescent="0.15">
      <c r="B994" s="763" t="s">
        <v>221</v>
      </c>
      <c r="C994" s="764"/>
      <c r="D994" s="765"/>
      <c r="E994" s="766"/>
      <c r="F994" s="766"/>
      <c r="G994" s="766"/>
      <c r="H994" s="766"/>
      <c r="I994" s="766"/>
      <c r="J994" s="767"/>
      <c r="K994" s="772" t="s">
        <v>458</v>
      </c>
      <c r="L994" s="773"/>
      <c r="M994" s="773"/>
      <c r="N994" s="773"/>
      <c r="O994" s="773"/>
      <c r="P994" s="773"/>
      <c r="Q994" s="773"/>
      <c r="R994" s="773"/>
      <c r="S994" s="773"/>
      <c r="T994" s="773"/>
      <c r="U994" s="773"/>
      <c r="V994" s="773"/>
      <c r="W994" s="773"/>
      <c r="X994" s="773"/>
      <c r="Y994" s="773"/>
      <c r="Z994" s="773"/>
      <c r="AA994" s="773"/>
      <c r="AB994" s="773"/>
      <c r="AC994" s="773"/>
      <c r="AD994" s="773"/>
      <c r="AE994" s="773"/>
      <c r="AF994" s="773"/>
      <c r="AG994" s="773"/>
      <c r="AH994" s="773"/>
      <c r="AI994" s="773"/>
      <c r="AJ994" s="773"/>
      <c r="AK994" s="773"/>
      <c r="AL994" s="773"/>
      <c r="AM994" s="773"/>
      <c r="AN994" s="773"/>
      <c r="AO994" s="774"/>
      <c r="AP994" s="2"/>
    </row>
    <row r="995" spans="2:86" ht="12" customHeight="1" x14ac:dyDescent="0.15">
      <c r="B995" s="473"/>
      <c r="C995" s="768"/>
      <c r="D995" s="766"/>
      <c r="E995" s="766"/>
      <c r="F995" s="766"/>
      <c r="G995" s="766"/>
      <c r="H995" s="766"/>
      <c r="I995" s="766"/>
      <c r="J995" s="767"/>
      <c r="K995" s="751" t="s">
        <v>220</v>
      </c>
      <c r="L995" s="752"/>
      <c r="M995" s="753"/>
      <c r="N995" s="775">
        <v>19</v>
      </c>
      <c r="O995" s="776"/>
      <c r="P995" s="751" t="s">
        <v>459</v>
      </c>
      <c r="Q995" s="753"/>
      <c r="R995" s="777">
        <v>10.5</v>
      </c>
      <c r="S995" s="778"/>
      <c r="T995" s="779"/>
      <c r="U995" s="780" t="s">
        <v>460</v>
      </c>
      <c r="V995" s="781"/>
      <c r="W995" s="780" t="s">
        <v>461</v>
      </c>
      <c r="X995" s="781"/>
      <c r="Y995" s="753" t="s">
        <v>219</v>
      </c>
      <c r="Z995" s="724"/>
      <c r="AA995" s="724"/>
      <c r="AB995" s="724"/>
      <c r="AC995" s="780" t="s">
        <v>462</v>
      </c>
      <c r="AD995" s="786"/>
      <c r="AE995" s="786"/>
      <c r="AF995" s="786"/>
      <c r="AG995" s="786"/>
      <c r="AH995" s="786"/>
      <c r="AI995" s="786"/>
      <c r="AJ995" s="781"/>
      <c r="AK995" s="780" t="s">
        <v>463</v>
      </c>
      <c r="AL995" s="786"/>
      <c r="AM995" s="786"/>
      <c r="AN995" s="788"/>
      <c r="AO995" s="789"/>
      <c r="AP995" s="2"/>
      <c r="AW995" s="169"/>
    </row>
    <row r="996" spans="2:86" ht="12" customHeight="1" x14ac:dyDescent="0.15">
      <c r="B996" s="473"/>
      <c r="C996" s="768"/>
      <c r="D996" s="766"/>
      <c r="E996" s="766"/>
      <c r="F996" s="766"/>
      <c r="G996" s="766"/>
      <c r="H996" s="766"/>
      <c r="I996" s="766"/>
      <c r="J996" s="767"/>
      <c r="K996" s="724" t="s">
        <v>464</v>
      </c>
      <c r="L996" s="724" t="s">
        <v>200</v>
      </c>
      <c r="M996" s="724"/>
      <c r="N996" s="724" t="s">
        <v>199</v>
      </c>
      <c r="O996" s="724"/>
      <c r="P996" s="724" t="s">
        <v>465</v>
      </c>
      <c r="Q996" s="724"/>
      <c r="R996" s="724" t="s">
        <v>6</v>
      </c>
      <c r="S996" s="724"/>
      <c r="T996" s="724"/>
      <c r="U996" s="782"/>
      <c r="V996" s="783"/>
      <c r="W996" s="782"/>
      <c r="X996" s="783"/>
      <c r="Y996" s="753"/>
      <c r="Z996" s="724"/>
      <c r="AA996" s="724"/>
      <c r="AB996" s="724"/>
      <c r="AC996" s="784"/>
      <c r="AD996" s="787"/>
      <c r="AE996" s="787"/>
      <c r="AF996" s="787"/>
      <c r="AG996" s="787"/>
      <c r="AH996" s="787"/>
      <c r="AI996" s="787"/>
      <c r="AJ996" s="785"/>
      <c r="AK996" s="782"/>
      <c r="AL996" s="790"/>
      <c r="AM996" s="790"/>
      <c r="AN996" s="791"/>
      <c r="AO996" s="792"/>
      <c r="AP996" s="2"/>
    </row>
    <row r="997" spans="2:86" ht="12" customHeight="1" x14ac:dyDescent="0.15">
      <c r="B997" s="473"/>
      <c r="C997" s="768"/>
      <c r="D997" s="766"/>
      <c r="E997" s="766"/>
      <c r="F997" s="766"/>
      <c r="G997" s="766"/>
      <c r="H997" s="766"/>
      <c r="I997" s="766"/>
      <c r="J997" s="767"/>
      <c r="K997" s="724"/>
      <c r="L997" s="724"/>
      <c r="M997" s="724"/>
      <c r="N997" s="724"/>
      <c r="O997" s="724"/>
      <c r="P997" s="724"/>
      <c r="Q997" s="724"/>
      <c r="R997" s="724"/>
      <c r="S997" s="724"/>
      <c r="T997" s="724"/>
      <c r="U997" s="782"/>
      <c r="V997" s="783"/>
      <c r="W997" s="782"/>
      <c r="X997" s="783"/>
      <c r="Y997" s="753" t="s">
        <v>466</v>
      </c>
      <c r="Z997" s="724"/>
      <c r="AA997" s="724"/>
      <c r="AB997" s="724"/>
      <c r="AC997" s="724" t="s">
        <v>467</v>
      </c>
      <c r="AD997" s="724"/>
      <c r="AE997" s="724"/>
      <c r="AF997" s="724"/>
      <c r="AG997" s="724" t="s">
        <v>468</v>
      </c>
      <c r="AH997" s="724"/>
      <c r="AI997" s="724"/>
      <c r="AJ997" s="724"/>
      <c r="AK997" s="782"/>
      <c r="AL997" s="790"/>
      <c r="AM997" s="790"/>
      <c r="AN997" s="791"/>
      <c r="AO997" s="792"/>
      <c r="AP997" s="2"/>
    </row>
    <row r="998" spans="2:86" ht="12" customHeight="1" x14ac:dyDescent="0.15">
      <c r="B998" s="473"/>
      <c r="C998" s="768"/>
      <c r="D998" s="766"/>
      <c r="E998" s="766"/>
      <c r="F998" s="766"/>
      <c r="G998" s="766"/>
      <c r="H998" s="766"/>
      <c r="I998" s="766"/>
      <c r="J998" s="767"/>
      <c r="K998" s="724"/>
      <c r="L998" s="724"/>
      <c r="M998" s="724"/>
      <c r="N998" s="724"/>
      <c r="O998" s="724"/>
      <c r="P998" s="724"/>
      <c r="Q998" s="724"/>
      <c r="R998" s="724"/>
      <c r="S998" s="724"/>
      <c r="T998" s="724"/>
      <c r="U998" s="784"/>
      <c r="V998" s="785"/>
      <c r="W998" s="784"/>
      <c r="X998" s="785"/>
      <c r="Y998" s="156" t="s">
        <v>32</v>
      </c>
      <c r="Z998" s="154" t="s">
        <v>33</v>
      </c>
      <c r="AA998" s="154" t="s">
        <v>471</v>
      </c>
      <c r="AB998" s="154" t="s">
        <v>472</v>
      </c>
      <c r="AC998" s="154" t="s">
        <v>32</v>
      </c>
      <c r="AD998" s="154" t="s">
        <v>33</v>
      </c>
      <c r="AE998" s="154" t="s">
        <v>471</v>
      </c>
      <c r="AF998" s="154" t="s">
        <v>472</v>
      </c>
      <c r="AG998" s="154" t="s">
        <v>32</v>
      </c>
      <c r="AH998" s="154" t="s">
        <v>33</v>
      </c>
      <c r="AI998" s="154" t="s">
        <v>471</v>
      </c>
      <c r="AJ998" s="154" t="s">
        <v>472</v>
      </c>
      <c r="AK998" s="784"/>
      <c r="AL998" s="787"/>
      <c r="AM998" s="787"/>
      <c r="AN998" s="793"/>
      <c r="AO998" s="794"/>
      <c r="AP998" s="2"/>
    </row>
    <row r="999" spans="2:86" ht="12" customHeight="1" x14ac:dyDescent="0.15">
      <c r="B999" s="473"/>
      <c r="C999" s="768"/>
      <c r="D999" s="766"/>
      <c r="E999" s="766"/>
      <c r="F999" s="766"/>
      <c r="G999" s="766"/>
      <c r="H999" s="766"/>
      <c r="I999" s="766"/>
      <c r="J999" s="767"/>
      <c r="K999" s="234"/>
      <c r="L999" s="743"/>
      <c r="M999" s="744"/>
      <c r="N999" s="743"/>
      <c r="O999" s="744"/>
      <c r="P999" s="743"/>
      <c r="Q999" s="744"/>
      <c r="R999" s="745"/>
      <c r="S999" s="745"/>
      <c r="T999" s="745"/>
      <c r="U999" s="743"/>
      <c r="V999" s="744"/>
      <c r="W999" s="743"/>
      <c r="X999" s="746"/>
      <c r="Y999" s="235"/>
      <c r="Z999" s="235"/>
      <c r="AA999" s="235"/>
      <c r="AB999" s="235"/>
      <c r="AC999" s="236"/>
      <c r="AD999" s="236"/>
      <c r="AE999" s="236"/>
      <c r="AF999" s="236"/>
      <c r="AG999" s="236"/>
      <c r="AH999" s="236"/>
      <c r="AI999" s="236"/>
      <c r="AJ999" s="236"/>
      <c r="AK999" s="747"/>
      <c r="AL999" s="748"/>
      <c r="AM999" s="748"/>
      <c r="AN999" s="749"/>
      <c r="AO999" s="750"/>
      <c r="AP999" s="2"/>
      <c r="AQ999" s="170">
        <f>IF(P999="外力",1,IF(P999="材質劣化",2,IF(P999="漏水",3,4)))</f>
        <v>4</v>
      </c>
    </row>
    <row r="1000" spans="2:86" ht="12" customHeight="1" x14ac:dyDescent="0.15">
      <c r="B1000" s="473"/>
      <c r="C1000" s="768"/>
      <c r="D1000" s="766"/>
      <c r="E1000" s="766"/>
      <c r="F1000" s="766"/>
      <c r="G1000" s="766"/>
      <c r="H1000" s="766"/>
      <c r="I1000" s="766"/>
      <c r="J1000" s="767"/>
      <c r="K1000" s="234"/>
      <c r="L1000" s="743"/>
      <c r="M1000" s="744"/>
      <c r="N1000" s="743"/>
      <c r="O1000" s="744"/>
      <c r="P1000" s="743"/>
      <c r="Q1000" s="744"/>
      <c r="R1000" s="745"/>
      <c r="S1000" s="745"/>
      <c r="T1000" s="745"/>
      <c r="U1000" s="743"/>
      <c r="V1000" s="744"/>
      <c r="W1000" s="743"/>
      <c r="X1000" s="746"/>
      <c r="Y1000" s="235"/>
      <c r="Z1000" s="235"/>
      <c r="AA1000" s="235"/>
      <c r="AB1000" s="235"/>
      <c r="AC1000" s="236"/>
      <c r="AD1000" s="236"/>
      <c r="AE1000" s="236"/>
      <c r="AF1000" s="236"/>
      <c r="AG1000" s="236"/>
      <c r="AH1000" s="236"/>
      <c r="AI1000" s="236"/>
      <c r="AJ1000" s="236"/>
      <c r="AK1000" s="747"/>
      <c r="AL1000" s="748"/>
      <c r="AM1000" s="748"/>
      <c r="AN1000" s="749"/>
      <c r="AO1000" s="750"/>
      <c r="AP1000" s="2"/>
      <c r="AQ1000" s="170">
        <f t="shared" ref="AQ1000:AQ1018" si="424">IF(P1000="外力",1,IF(P1000="材質劣化",2,IF(P1000="漏水",3,4)))</f>
        <v>4</v>
      </c>
    </row>
    <row r="1001" spans="2:86" ht="12" customHeight="1" x14ac:dyDescent="0.15">
      <c r="B1001" s="473"/>
      <c r="C1001" s="768"/>
      <c r="D1001" s="766"/>
      <c r="E1001" s="766"/>
      <c r="F1001" s="766"/>
      <c r="G1001" s="766"/>
      <c r="H1001" s="766"/>
      <c r="I1001" s="766"/>
      <c r="J1001" s="767"/>
      <c r="K1001" s="234"/>
      <c r="L1001" s="743"/>
      <c r="M1001" s="744"/>
      <c r="N1001" s="743"/>
      <c r="O1001" s="744"/>
      <c r="P1001" s="743"/>
      <c r="Q1001" s="744"/>
      <c r="R1001" s="745"/>
      <c r="S1001" s="745"/>
      <c r="T1001" s="745"/>
      <c r="U1001" s="743"/>
      <c r="V1001" s="744"/>
      <c r="W1001" s="743"/>
      <c r="X1001" s="746"/>
      <c r="Y1001" s="235"/>
      <c r="Z1001" s="235"/>
      <c r="AA1001" s="235"/>
      <c r="AB1001" s="235"/>
      <c r="AC1001" s="236"/>
      <c r="AD1001" s="236"/>
      <c r="AE1001" s="236"/>
      <c r="AF1001" s="236"/>
      <c r="AG1001" s="236"/>
      <c r="AH1001" s="236"/>
      <c r="AI1001" s="236"/>
      <c r="AJ1001" s="236"/>
      <c r="AK1001" s="747"/>
      <c r="AL1001" s="748"/>
      <c r="AM1001" s="748"/>
      <c r="AN1001" s="749"/>
      <c r="AO1001" s="750"/>
      <c r="AP1001" s="2"/>
      <c r="AQ1001" s="170">
        <f t="shared" si="424"/>
        <v>4</v>
      </c>
    </row>
    <row r="1002" spans="2:86" ht="12" customHeight="1" x14ac:dyDescent="0.15">
      <c r="B1002" s="473"/>
      <c r="C1002" s="768"/>
      <c r="D1002" s="766"/>
      <c r="E1002" s="766"/>
      <c r="F1002" s="766"/>
      <c r="G1002" s="766"/>
      <c r="H1002" s="766"/>
      <c r="I1002" s="766"/>
      <c r="J1002" s="767"/>
      <c r="K1002" s="234"/>
      <c r="L1002" s="743"/>
      <c r="M1002" s="744"/>
      <c r="N1002" s="743"/>
      <c r="O1002" s="744"/>
      <c r="P1002" s="743"/>
      <c r="Q1002" s="744"/>
      <c r="R1002" s="745"/>
      <c r="S1002" s="745"/>
      <c r="T1002" s="745"/>
      <c r="U1002" s="743"/>
      <c r="V1002" s="744"/>
      <c r="W1002" s="743"/>
      <c r="X1002" s="746"/>
      <c r="Y1002" s="235"/>
      <c r="Z1002" s="235"/>
      <c r="AA1002" s="235"/>
      <c r="AB1002" s="235"/>
      <c r="AC1002" s="236"/>
      <c r="AD1002" s="236"/>
      <c r="AE1002" s="236"/>
      <c r="AF1002" s="236"/>
      <c r="AG1002" s="236"/>
      <c r="AH1002" s="236"/>
      <c r="AI1002" s="236"/>
      <c r="AJ1002" s="236"/>
      <c r="AK1002" s="747"/>
      <c r="AL1002" s="748"/>
      <c r="AM1002" s="748"/>
      <c r="AN1002" s="749"/>
      <c r="AO1002" s="750"/>
      <c r="AP1002" s="2"/>
      <c r="AQ1002" s="170">
        <f t="shared" si="424"/>
        <v>4</v>
      </c>
    </row>
    <row r="1003" spans="2:86" ht="12" customHeight="1" x14ac:dyDescent="0.15">
      <c r="B1003" s="473"/>
      <c r="C1003" s="768"/>
      <c r="D1003" s="766"/>
      <c r="E1003" s="766"/>
      <c r="F1003" s="766"/>
      <c r="G1003" s="766"/>
      <c r="H1003" s="766"/>
      <c r="I1003" s="766"/>
      <c r="J1003" s="767"/>
      <c r="K1003" s="234"/>
      <c r="L1003" s="743"/>
      <c r="M1003" s="744"/>
      <c r="N1003" s="743"/>
      <c r="O1003" s="744"/>
      <c r="P1003" s="743"/>
      <c r="Q1003" s="744"/>
      <c r="R1003" s="745"/>
      <c r="S1003" s="745"/>
      <c r="T1003" s="745"/>
      <c r="U1003" s="743"/>
      <c r="V1003" s="744"/>
      <c r="W1003" s="743"/>
      <c r="X1003" s="746"/>
      <c r="Y1003" s="235"/>
      <c r="Z1003" s="235"/>
      <c r="AA1003" s="235"/>
      <c r="AB1003" s="235"/>
      <c r="AC1003" s="236"/>
      <c r="AD1003" s="236"/>
      <c r="AE1003" s="236"/>
      <c r="AF1003" s="236"/>
      <c r="AG1003" s="236"/>
      <c r="AH1003" s="236"/>
      <c r="AI1003" s="236"/>
      <c r="AJ1003" s="236"/>
      <c r="AK1003" s="747"/>
      <c r="AL1003" s="748"/>
      <c r="AM1003" s="748"/>
      <c r="AN1003" s="749"/>
      <c r="AO1003" s="750"/>
      <c r="AP1003" s="2"/>
      <c r="AQ1003" s="170">
        <f t="shared" si="424"/>
        <v>4</v>
      </c>
    </row>
    <row r="1004" spans="2:86" ht="12" customHeight="1" x14ac:dyDescent="0.15">
      <c r="B1004" s="473"/>
      <c r="C1004" s="768"/>
      <c r="D1004" s="766"/>
      <c r="E1004" s="766"/>
      <c r="F1004" s="766"/>
      <c r="G1004" s="766"/>
      <c r="H1004" s="766"/>
      <c r="I1004" s="766"/>
      <c r="J1004" s="767"/>
      <c r="K1004" s="234"/>
      <c r="L1004" s="743"/>
      <c r="M1004" s="744"/>
      <c r="N1004" s="743"/>
      <c r="O1004" s="744"/>
      <c r="P1004" s="743"/>
      <c r="Q1004" s="744"/>
      <c r="R1004" s="745"/>
      <c r="S1004" s="745"/>
      <c r="T1004" s="745"/>
      <c r="U1004" s="743"/>
      <c r="V1004" s="744"/>
      <c r="W1004" s="743"/>
      <c r="X1004" s="746"/>
      <c r="Y1004" s="235"/>
      <c r="Z1004" s="235"/>
      <c r="AA1004" s="235"/>
      <c r="AB1004" s="235"/>
      <c r="AC1004" s="236"/>
      <c r="AD1004" s="236"/>
      <c r="AE1004" s="236"/>
      <c r="AF1004" s="236"/>
      <c r="AG1004" s="236"/>
      <c r="AH1004" s="236"/>
      <c r="AI1004" s="236"/>
      <c r="AJ1004" s="236"/>
      <c r="AK1004" s="747"/>
      <c r="AL1004" s="748"/>
      <c r="AM1004" s="748"/>
      <c r="AN1004" s="749"/>
      <c r="AO1004" s="750"/>
      <c r="AP1004" s="2"/>
      <c r="AQ1004" s="170">
        <f t="shared" si="424"/>
        <v>4</v>
      </c>
    </row>
    <row r="1005" spans="2:86" ht="12" customHeight="1" x14ac:dyDescent="0.15">
      <c r="B1005" s="473"/>
      <c r="C1005" s="768"/>
      <c r="D1005" s="766"/>
      <c r="E1005" s="766"/>
      <c r="F1005" s="766"/>
      <c r="G1005" s="766"/>
      <c r="H1005" s="766"/>
      <c r="I1005" s="766"/>
      <c r="J1005" s="767"/>
      <c r="K1005" s="234"/>
      <c r="L1005" s="743"/>
      <c r="M1005" s="744"/>
      <c r="N1005" s="743"/>
      <c r="O1005" s="744"/>
      <c r="P1005" s="743"/>
      <c r="Q1005" s="744"/>
      <c r="R1005" s="745"/>
      <c r="S1005" s="745"/>
      <c r="T1005" s="745"/>
      <c r="U1005" s="743"/>
      <c r="V1005" s="744"/>
      <c r="W1005" s="743"/>
      <c r="X1005" s="746"/>
      <c r="Y1005" s="235"/>
      <c r="Z1005" s="235"/>
      <c r="AA1005" s="235"/>
      <c r="AB1005" s="235"/>
      <c r="AC1005" s="236"/>
      <c r="AD1005" s="236"/>
      <c r="AE1005" s="236"/>
      <c r="AF1005" s="236"/>
      <c r="AG1005" s="236"/>
      <c r="AH1005" s="236"/>
      <c r="AI1005" s="236"/>
      <c r="AJ1005" s="236"/>
      <c r="AK1005" s="747"/>
      <c r="AL1005" s="748"/>
      <c r="AM1005" s="748"/>
      <c r="AN1005" s="749"/>
      <c r="AO1005" s="750"/>
      <c r="AP1005" s="2"/>
      <c r="AQ1005" s="170">
        <f t="shared" si="424"/>
        <v>4</v>
      </c>
    </row>
    <row r="1006" spans="2:86" ht="12" customHeight="1" x14ac:dyDescent="0.15">
      <c r="B1006" s="473"/>
      <c r="C1006" s="768"/>
      <c r="D1006" s="766"/>
      <c r="E1006" s="766"/>
      <c r="F1006" s="766"/>
      <c r="G1006" s="766"/>
      <c r="H1006" s="766"/>
      <c r="I1006" s="766"/>
      <c r="J1006" s="767"/>
      <c r="K1006" s="234"/>
      <c r="L1006" s="743"/>
      <c r="M1006" s="744"/>
      <c r="N1006" s="743"/>
      <c r="O1006" s="744"/>
      <c r="P1006" s="743"/>
      <c r="Q1006" s="744"/>
      <c r="R1006" s="745"/>
      <c r="S1006" s="745"/>
      <c r="T1006" s="745"/>
      <c r="U1006" s="743"/>
      <c r="V1006" s="744"/>
      <c r="W1006" s="743"/>
      <c r="X1006" s="746"/>
      <c r="Y1006" s="235"/>
      <c r="Z1006" s="235"/>
      <c r="AA1006" s="235"/>
      <c r="AB1006" s="235"/>
      <c r="AC1006" s="236"/>
      <c r="AD1006" s="236"/>
      <c r="AE1006" s="236"/>
      <c r="AF1006" s="236"/>
      <c r="AG1006" s="236"/>
      <c r="AH1006" s="236"/>
      <c r="AI1006" s="236"/>
      <c r="AJ1006" s="236"/>
      <c r="AK1006" s="747"/>
      <c r="AL1006" s="748"/>
      <c r="AM1006" s="748"/>
      <c r="AN1006" s="749"/>
      <c r="AO1006" s="750"/>
      <c r="AP1006" s="2"/>
      <c r="AQ1006" s="170">
        <f t="shared" si="424"/>
        <v>4</v>
      </c>
    </row>
    <row r="1007" spans="2:86" ht="12" customHeight="1" x14ac:dyDescent="0.15">
      <c r="B1007" s="473"/>
      <c r="C1007" s="768"/>
      <c r="D1007" s="766"/>
      <c r="E1007" s="766"/>
      <c r="F1007" s="766"/>
      <c r="G1007" s="766"/>
      <c r="H1007" s="766"/>
      <c r="I1007" s="766"/>
      <c r="J1007" s="767"/>
      <c r="K1007" s="234"/>
      <c r="L1007" s="743"/>
      <c r="M1007" s="744"/>
      <c r="N1007" s="743"/>
      <c r="O1007" s="744"/>
      <c r="P1007" s="743"/>
      <c r="Q1007" s="744"/>
      <c r="R1007" s="745"/>
      <c r="S1007" s="745"/>
      <c r="T1007" s="745"/>
      <c r="U1007" s="743"/>
      <c r="V1007" s="744"/>
      <c r="W1007" s="743"/>
      <c r="X1007" s="746"/>
      <c r="Y1007" s="235"/>
      <c r="Z1007" s="235"/>
      <c r="AA1007" s="235"/>
      <c r="AB1007" s="235"/>
      <c r="AC1007" s="236"/>
      <c r="AD1007" s="236"/>
      <c r="AE1007" s="236"/>
      <c r="AF1007" s="236"/>
      <c r="AG1007" s="236"/>
      <c r="AH1007" s="236"/>
      <c r="AI1007" s="236"/>
      <c r="AJ1007" s="236"/>
      <c r="AK1007" s="747"/>
      <c r="AL1007" s="748"/>
      <c r="AM1007" s="748"/>
      <c r="AN1007" s="749"/>
      <c r="AO1007" s="750"/>
      <c r="AP1007" s="2"/>
      <c r="AQ1007" s="170">
        <f t="shared" si="424"/>
        <v>4</v>
      </c>
    </row>
    <row r="1008" spans="2:86" ht="12" customHeight="1" x14ac:dyDescent="0.15">
      <c r="B1008" s="473"/>
      <c r="C1008" s="768"/>
      <c r="D1008" s="766"/>
      <c r="E1008" s="766"/>
      <c r="F1008" s="766"/>
      <c r="G1008" s="766"/>
      <c r="H1008" s="766"/>
      <c r="I1008" s="766"/>
      <c r="J1008" s="767"/>
      <c r="K1008" s="234"/>
      <c r="L1008" s="743"/>
      <c r="M1008" s="744"/>
      <c r="N1008" s="743"/>
      <c r="O1008" s="744"/>
      <c r="P1008" s="743"/>
      <c r="Q1008" s="744"/>
      <c r="R1008" s="745"/>
      <c r="S1008" s="745"/>
      <c r="T1008" s="745"/>
      <c r="U1008" s="743"/>
      <c r="V1008" s="744"/>
      <c r="W1008" s="743"/>
      <c r="X1008" s="746"/>
      <c r="Y1008" s="235"/>
      <c r="Z1008" s="235"/>
      <c r="AA1008" s="235"/>
      <c r="AB1008" s="235"/>
      <c r="AC1008" s="236"/>
      <c r="AD1008" s="236"/>
      <c r="AE1008" s="236"/>
      <c r="AF1008" s="236"/>
      <c r="AG1008" s="236"/>
      <c r="AH1008" s="236"/>
      <c r="AI1008" s="236"/>
      <c r="AJ1008" s="236"/>
      <c r="AK1008" s="747"/>
      <c r="AL1008" s="748"/>
      <c r="AM1008" s="748"/>
      <c r="AN1008" s="749"/>
      <c r="AO1008" s="750"/>
      <c r="AP1008" s="2"/>
      <c r="AQ1008" s="170">
        <f t="shared" si="424"/>
        <v>4</v>
      </c>
    </row>
    <row r="1009" spans="2:46" ht="12" customHeight="1" x14ac:dyDescent="0.15">
      <c r="B1009" s="473"/>
      <c r="C1009" s="768"/>
      <c r="D1009" s="766"/>
      <c r="E1009" s="766"/>
      <c r="F1009" s="766"/>
      <c r="G1009" s="766"/>
      <c r="H1009" s="766"/>
      <c r="I1009" s="766"/>
      <c r="J1009" s="767"/>
      <c r="K1009" s="234"/>
      <c r="L1009" s="743"/>
      <c r="M1009" s="744"/>
      <c r="N1009" s="743"/>
      <c r="O1009" s="744"/>
      <c r="P1009" s="743"/>
      <c r="Q1009" s="744"/>
      <c r="R1009" s="745"/>
      <c r="S1009" s="745"/>
      <c r="T1009" s="745"/>
      <c r="U1009" s="743"/>
      <c r="V1009" s="744"/>
      <c r="W1009" s="743"/>
      <c r="X1009" s="746"/>
      <c r="Y1009" s="235"/>
      <c r="Z1009" s="235"/>
      <c r="AA1009" s="235"/>
      <c r="AB1009" s="235"/>
      <c r="AC1009" s="236"/>
      <c r="AD1009" s="236"/>
      <c r="AE1009" s="236"/>
      <c r="AF1009" s="236"/>
      <c r="AG1009" s="236"/>
      <c r="AH1009" s="236"/>
      <c r="AI1009" s="236"/>
      <c r="AJ1009" s="236"/>
      <c r="AK1009" s="747"/>
      <c r="AL1009" s="748"/>
      <c r="AM1009" s="748"/>
      <c r="AN1009" s="749"/>
      <c r="AO1009" s="750"/>
      <c r="AP1009" s="2"/>
      <c r="AQ1009" s="170">
        <f t="shared" si="424"/>
        <v>4</v>
      </c>
    </row>
    <row r="1010" spans="2:46" ht="12" customHeight="1" x14ac:dyDescent="0.15">
      <c r="B1010" s="473"/>
      <c r="C1010" s="768"/>
      <c r="D1010" s="766"/>
      <c r="E1010" s="766"/>
      <c r="F1010" s="766"/>
      <c r="G1010" s="766"/>
      <c r="H1010" s="766"/>
      <c r="I1010" s="766"/>
      <c r="J1010" s="767"/>
      <c r="K1010" s="234"/>
      <c r="L1010" s="743"/>
      <c r="M1010" s="744"/>
      <c r="N1010" s="743"/>
      <c r="O1010" s="744"/>
      <c r="P1010" s="743"/>
      <c r="Q1010" s="744"/>
      <c r="R1010" s="745"/>
      <c r="S1010" s="745"/>
      <c r="T1010" s="745"/>
      <c r="U1010" s="743"/>
      <c r="V1010" s="744"/>
      <c r="W1010" s="743"/>
      <c r="X1010" s="746"/>
      <c r="Y1010" s="235"/>
      <c r="Z1010" s="235"/>
      <c r="AA1010" s="235"/>
      <c r="AB1010" s="235"/>
      <c r="AC1010" s="236"/>
      <c r="AD1010" s="236"/>
      <c r="AE1010" s="236"/>
      <c r="AF1010" s="236"/>
      <c r="AG1010" s="236"/>
      <c r="AH1010" s="236"/>
      <c r="AI1010" s="236"/>
      <c r="AJ1010" s="236"/>
      <c r="AK1010" s="747"/>
      <c r="AL1010" s="748"/>
      <c r="AM1010" s="748"/>
      <c r="AN1010" s="749"/>
      <c r="AO1010" s="750"/>
      <c r="AP1010" s="2"/>
      <c r="AQ1010" s="170">
        <f t="shared" si="424"/>
        <v>4</v>
      </c>
    </row>
    <row r="1011" spans="2:46" ht="12" customHeight="1" x14ac:dyDescent="0.15">
      <c r="B1011" s="473"/>
      <c r="C1011" s="768"/>
      <c r="D1011" s="766"/>
      <c r="E1011" s="766"/>
      <c r="F1011" s="766"/>
      <c r="G1011" s="766"/>
      <c r="H1011" s="766"/>
      <c r="I1011" s="766"/>
      <c r="J1011" s="767"/>
      <c r="K1011" s="234"/>
      <c r="L1011" s="743"/>
      <c r="M1011" s="744"/>
      <c r="N1011" s="743"/>
      <c r="O1011" s="744"/>
      <c r="P1011" s="743"/>
      <c r="Q1011" s="744"/>
      <c r="R1011" s="745"/>
      <c r="S1011" s="745"/>
      <c r="T1011" s="745"/>
      <c r="U1011" s="743"/>
      <c r="V1011" s="744"/>
      <c r="W1011" s="743"/>
      <c r="X1011" s="746"/>
      <c r="Y1011" s="235"/>
      <c r="Z1011" s="235"/>
      <c r="AA1011" s="235"/>
      <c r="AB1011" s="235"/>
      <c r="AC1011" s="236"/>
      <c r="AD1011" s="236"/>
      <c r="AE1011" s="236"/>
      <c r="AF1011" s="236"/>
      <c r="AG1011" s="236"/>
      <c r="AH1011" s="236"/>
      <c r="AI1011" s="236"/>
      <c r="AJ1011" s="236"/>
      <c r="AK1011" s="747"/>
      <c r="AL1011" s="748"/>
      <c r="AM1011" s="748"/>
      <c r="AN1011" s="749"/>
      <c r="AO1011" s="750"/>
      <c r="AP1011" s="2"/>
      <c r="AQ1011" s="170">
        <f t="shared" si="424"/>
        <v>4</v>
      </c>
    </row>
    <row r="1012" spans="2:46" ht="12" customHeight="1" x14ac:dyDescent="0.15">
      <c r="B1012" s="473"/>
      <c r="C1012" s="768"/>
      <c r="D1012" s="766"/>
      <c r="E1012" s="766"/>
      <c r="F1012" s="766"/>
      <c r="G1012" s="766"/>
      <c r="H1012" s="766"/>
      <c r="I1012" s="766"/>
      <c r="J1012" s="767"/>
      <c r="K1012" s="234"/>
      <c r="L1012" s="743"/>
      <c r="M1012" s="744"/>
      <c r="N1012" s="743"/>
      <c r="O1012" s="744"/>
      <c r="P1012" s="743"/>
      <c r="Q1012" s="744"/>
      <c r="R1012" s="745"/>
      <c r="S1012" s="745"/>
      <c r="T1012" s="745"/>
      <c r="U1012" s="743"/>
      <c r="V1012" s="744"/>
      <c r="W1012" s="743"/>
      <c r="X1012" s="746"/>
      <c r="Y1012" s="235"/>
      <c r="Z1012" s="235"/>
      <c r="AA1012" s="235"/>
      <c r="AB1012" s="235"/>
      <c r="AC1012" s="236"/>
      <c r="AD1012" s="236"/>
      <c r="AE1012" s="236"/>
      <c r="AF1012" s="236"/>
      <c r="AG1012" s="236"/>
      <c r="AH1012" s="236"/>
      <c r="AI1012" s="236"/>
      <c r="AJ1012" s="236"/>
      <c r="AK1012" s="747"/>
      <c r="AL1012" s="748"/>
      <c r="AM1012" s="748"/>
      <c r="AN1012" s="749"/>
      <c r="AO1012" s="750"/>
      <c r="AP1012" s="2"/>
      <c r="AQ1012" s="170">
        <f t="shared" si="424"/>
        <v>4</v>
      </c>
    </row>
    <row r="1013" spans="2:46" ht="12" customHeight="1" x14ac:dyDescent="0.15">
      <c r="B1013" s="473"/>
      <c r="C1013" s="768"/>
      <c r="D1013" s="766"/>
      <c r="E1013" s="766"/>
      <c r="F1013" s="766"/>
      <c r="G1013" s="766"/>
      <c r="H1013" s="766"/>
      <c r="I1013" s="766"/>
      <c r="J1013" s="767"/>
      <c r="K1013" s="234"/>
      <c r="L1013" s="743"/>
      <c r="M1013" s="744"/>
      <c r="N1013" s="743"/>
      <c r="O1013" s="744"/>
      <c r="P1013" s="743"/>
      <c r="Q1013" s="744"/>
      <c r="R1013" s="745"/>
      <c r="S1013" s="745"/>
      <c r="T1013" s="745"/>
      <c r="U1013" s="743"/>
      <c r="V1013" s="744"/>
      <c r="W1013" s="743"/>
      <c r="X1013" s="746"/>
      <c r="Y1013" s="235"/>
      <c r="Z1013" s="235"/>
      <c r="AA1013" s="235"/>
      <c r="AB1013" s="235"/>
      <c r="AC1013" s="236"/>
      <c r="AD1013" s="236"/>
      <c r="AE1013" s="236"/>
      <c r="AF1013" s="236"/>
      <c r="AG1013" s="236"/>
      <c r="AH1013" s="236"/>
      <c r="AI1013" s="236"/>
      <c r="AJ1013" s="236"/>
      <c r="AK1013" s="747"/>
      <c r="AL1013" s="748"/>
      <c r="AM1013" s="748"/>
      <c r="AN1013" s="749"/>
      <c r="AO1013" s="750"/>
      <c r="AP1013" s="2"/>
      <c r="AQ1013" s="170">
        <f t="shared" si="424"/>
        <v>4</v>
      </c>
    </row>
    <row r="1014" spans="2:46" ht="12" customHeight="1" x14ac:dyDescent="0.15">
      <c r="B1014" s="473"/>
      <c r="C1014" s="768"/>
      <c r="D1014" s="766"/>
      <c r="E1014" s="766"/>
      <c r="F1014" s="766"/>
      <c r="G1014" s="766"/>
      <c r="H1014" s="766"/>
      <c r="I1014" s="766"/>
      <c r="J1014" s="767"/>
      <c r="K1014" s="234"/>
      <c r="L1014" s="743"/>
      <c r="M1014" s="744"/>
      <c r="N1014" s="743"/>
      <c r="O1014" s="744"/>
      <c r="P1014" s="743"/>
      <c r="Q1014" s="744"/>
      <c r="R1014" s="745"/>
      <c r="S1014" s="745"/>
      <c r="T1014" s="745"/>
      <c r="U1014" s="743"/>
      <c r="V1014" s="744"/>
      <c r="W1014" s="743"/>
      <c r="X1014" s="746"/>
      <c r="Y1014" s="235"/>
      <c r="Z1014" s="235"/>
      <c r="AA1014" s="235"/>
      <c r="AB1014" s="235"/>
      <c r="AC1014" s="236"/>
      <c r="AD1014" s="236"/>
      <c r="AE1014" s="236"/>
      <c r="AF1014" s="236"/>
      <c r="AG1014" s="236"/>
      <c r="AH1014" s="236"/>
      <c r="AI1014" s="236"/>
      <c r="AJ1014" s="236"/>
      <c r="AK1014" s="747"/>
      <c r="AL1014" s="748"/>
      <c r="AM1014" s="748"/>
      <c r="AN1014" s="749"/>
      <c r="AO1014" s="750"/>
      <c r="AP1014" s="2"/>
      <c r="AQ1014" s="170">
        <f t="shared" si="424"/>
        <v>4</v>
      </c>
    </row>
    <row r="1015" spans="2:46" ht="12" customHeight="1" x14ac:dyDescent="0.15">
      <c r="B1015" s="473"/>
      <c r="C1015" s="768"/>
      <c r="D1015" s="766"/>
      <c r="E1015" s="766"/>
      <c r="F1015" s="766"/>
      <c r="G1015" s="766"/>
      <c r="H1015" s="766"/>
      <c r="I1015" s="766"/>
      <c r="J1015" s="767"/>
      <c r="K1015" s="234"/>
      <c r="L1015" s="743"/>
      <c r="M1015" s="744"/>
      <c r="N1015" s="743"/>
      <c r="O1015" s="744"/>
      <c r="P1015" s="743"/>
      <c r="Q1015" s="744"/>
      <c r="R1015" s="745"/>
      <c r="S1015" s="745"/>
      <c r="T1015" s="745"/>
      <c r="U1015" s="743"/>
      <c r="V1015" s="744"/>
      <c r="W1015" s="743"/>
      <c r="X1015" s="746"/>
      <c r="Y1015" s="235"/>
      <c r="Z1015" s="235"/>
      <c r="AA1015" s="235"/>
      <c r="AB1015" s="235"/>
      <c r="AC1015" s="236"/>
      <c r="AD1015" s="236"/>
      <c r="AE1015" s="236"/>
      <c r="AF1015" s="236"/>
      <c r="AG1015" s="236"/>
      <c r="AH1015" s="236"/>
      <c r="AI1015" s="236"/>
      <c r="AJ1015" s="236"/>
      <c r="AK1015" s="747"/>
      <c r="AL1015" s="748"/>
      <c r="AM1015" s="748"/>
      <c r="AN1015" s="749"/>
      <c r="AO1015" s="750"/>
      <c r="AP1015" s="2"/>
      <c r="AQ1015" s="170">
        <f t="shared" si="424"/>
        <v>4</v>
      </c>
    </row>
    <row r="1016" spans="2:46" ht="12" customHeight="1" x14ac:dyDescent="0.15">
      <c r="B1016" s="473"/>
      <c r="C1016" s="768"/>
      <c r="D1016" s="766"/>
      <c r="E1016" s="766"/>
      <c r="F1016" s="766"/>
      <c r="G1016" s="766"/>
      <c r="H1016" s="766"/>
      <c r="I1016" s="766"/>
      <c r="J1016" s="767"/>
      <c r="K1016" s="234"/>
      <c r="L1016" s="743"/>
      <c r="M1016" s="744"/>
      <c r="N1016" s="743"/>
      <c r="O1016" s="744"/>
      <c r="P1016" s="743"/>
      <c r="Q1016" s="744"/>
      <c r="R1016" s="745"/>
      <c r="S1016" s="745"/>
      <c r="T1016" s="745"/>
      <c r="U1016" s="743"/>
      <c r="V1016" s="744"/>
      <c r="W1016" s="743"/>
      <c r="X1016" s="746"/>
      <c r="Y1016" s="235"/>
      <c r="Z1016" s="235"/>
      <c r="AA1016" s="235"/>
      <c r="AB1016" s="235"/>
      <c r="AC1016" s="236"/>
      <c r="AD1016" s="236"/>
      <c r="AE1016" s="236"/>
      <c r="AF1016" s="236"/>
      <c r="AG1016" s="236"/>
      <c r="AH1016" s="236"/>
      <c r="AI1016" s="236"/>
      <c r="AJ1016" s="236"/>
      <c r="AK1016" s="747"/>
      <c r="AL1016" s="748"/>
      <c r="AM1016" s="748"/>
      <c r="AN1016" s="749"/>
      <c r="AO1016" s="750"/>
      <c r="AP1016" s="2"/>
      <c r="AQ1016" s="170">
        <f t="shared" si="424"/>
        <v>4</v>
      </c>
    </row>
    <row r="1017" spans="2:46" ht="12" customHeight="1" x14ac:dyDescent="0.15">
      <c r="B1017" s="473"/>
      <c r="C1017" s="768"/>
      <c r="D1017" s="766"/>
      <c r="E1017" s="766"/>
      <c r="F1017" s="766"/>
      <c r="G1017" s="766"/>
      <c r="H1017" s="766"/>
      <c r="I1017" s="766"/>
      <c r="J1017" s="767"/>
      <c r="K1017" s="234"/>
      <c r="L1017" s="743"/>
      <c r="M1017" s="744"/>
      <c r="N1017" s="743"/>
      <c r="O1017" s="744"/>
      <c r="P1017" s="743"/>
      <c r="Q1017" s="744"/>
      <c r="R1017" s="745"/>
      <c r="S1017" s="745"/>
      <c r="T1017" s="745"/>
      <c r="U1017" s="743"/>
      <c r="V1017" s="744"/>
      <c r="W1017" s="743"/>
      <c r="X1017" s="746"/>
      <c r="Y1017" s="235"/>
      <c r="Z1017" s="235"/>
      <c r="AA1017" s="235"/>
      <c r="AB1017" s="235"/>
      <c r="AC1017" s="236"/>
      <c r="AD1017" s="236"/>
      <c r="AE1017" s="236"/>
      <c r="AF1017" s="236"/>
      <c r="AG1017" s="236"/>
      <c r="AH1017" s="236"/>
      <c r="AI1017" s="236"/>
      <c r="AJ1017" s="236"/>
      <c r="AK1017" s="747"/>
      <c r="AL1017" s="748"/>
      <c r="AM1017" s="748"/>
      <c r="AN1017" s="749"/>
      <c r="AO1017" s="750"/>
      <c r="AP1017" s="2"/>
      <c r="AQ1017" s="170">
        <f t="shared" si="424"/>
        <v>4</v>
      </c>
    </row>
    <row r="1018" spans="2:46" ht="12" customHeight="1" x14ac:dyDescent="0.15">
      <c r="B1018" s="473"/>
      <c r="C1018" s="768"/>
      <c r="D1018" s="766"/>
      <c r="E1018" s="766"/>
      <c r="F1018" s="766"/>
      <c r="G1018" s="766"/>
      <c r="H1018" s="766"/>
      <c r="I1018" s="766"/>
      <c r="J1018" s="767"/>
      <c r="K1018" s="234"/>
      <c r="L1018" s="743"/>
      <c r="M1018" s="744"/>
      <c r="N1018" s="743"/>
      <c r="O1018" s="744"/>
      <c r="P1018" s="743"/>
      <c r="Q1018" s="744"/>
      <c r="R1018" s="745"/>
      <c r="S1018" s="745"/>
      <c r="T1018" s="745"/>
      <c r="U1018" s="743"/>
      <c r="V1018" s="744"/>
      <c r="W1018" s="743"/>
      <c r="X1018" s="746"/>
      <c r="Y1018" s="235"/>
      <c r="Z1018" s="235"/>
      <c r="AA1018" s="235"/>
      <c r="AB1018" s="235"/>
      <c r="AC1018" s="236"/>
      <c r="AD1018" s="236"/>
      <c r="AE1018" s="236"/>
      <c r="AF1018" s="236"/>
      <c r="AG1018" s="236"/>
      <c r="AH1018" s="236"/>
      <c r="AI1018" s="236"/>
      <c r="AJ1018" s="236"/>
      <c r="AK1018" s="747"/>
      <c r="AL1018" s="748"/>
      <c r="AM1018" s="748"/>
      <c r="AN1018" s="749"/>
      <c r="AO1018" s="750"/>
      <c r="AP1018" s="2"/>
      <c r="AQ1018" s="170">
        <f t="shared" si="424"/>
        <v>4</v>
      </c>
    </row>
    <row r="1019" spans="2:46" ht="12" customHeight="1" x14ac:dyDescent="0.15">
      <c r="B1019" s="473"/>
      <c r="C1019" s="768"/>
      <c r="D1019" s="766"/>
      <c r="E1019" s="766"/>
      <c r="F1019" s="766"/>
      <c r="G1019" s="766"/>
      <c r="H1019" s="766"/>
      <c r="I1019" s="766"/>
      <c r="J1019" s="767"/>
      <c r="K1019" s="724" t="s">
        <v>218</v>
      </c>
      <c r="L1019" s="724" t="s">
        <v>217</v>
      </c>
      <c r="M1019" s="724"/>
      <c r="N1019" s="724"/>
      <c r="O1019" s="724"/>
      <c r="P1019" s="724"/>
      <c r="Q1019" s="724"/>
      <c r="R1019" s="724"/>
      <c r="S1019" s="724"/>
      <c r="T1019" s="724"/>
      <c r="U1019" s="724"/>
      <c r="V1019" s="724"/>
      <c r="W1019" s="724"/>
      <c r="X1019" s="724"/>
      <c r="Y1019" s="751" t="s">
        <v>473</v>
      </c>
      <c r="Z1019" s="752"/>
      <c r="AA1019" s="752"/>
      <c r="AB1019" s="753"/>
      <c r="AC1019" s="180">
        <f t="shared" ref="AC1019:AJ1019" si="425">SUM(AC999:AC1018)</f>
        <v>0</v>
      </c>
      <c r="AD1019" s="180">
        <f t="shared" si="425"/>
        <v>0</v>
      </c>
      <c r="AE1019" s="180">
        <f t="shared" si="425"/>
        <v>0</v>
      </c>
      <c r="AF1019" s="180">
        <f t="shared" si="425"/>
        <v>0</v>
      </c>
      <c r="AG1019" s="180">
        <f t="shared" si="425"/>
        <v>0</v>
      </c>
      <c r="AH1019" s="180">
        <f t="shared" si="425"/>
        <v>0</v>
      </c>
      <c r="AI1019" s="180">
        <f t="shared" si="425"/>
        <v>0</v>
      </c>
      <c r="AJ1019" s="180">
        <f t="shared" si="425"/>
        <v>0</v>
      </c>
      <c r="AK1019" s="751" t="s">
        <v>216</v>
      </c>
      <c r="AL1019" s="752"/>
      <c r="AM1019" s="752"/>
      <c r="AN1019" s="597"/>
      <c r="AO1019" s="598"/>
      <c r="AP1019" s="2"/>
    </row>
    <row r="1020" spans="2:46" ht="12" customHeight="1" x14ac:dyDescent="0.15">
      <c r="B1020" s="473"/>
      <c r="C1020" s="768"/>
      <c r="D1020" s="766"/>
      <c r="E1020" s="766"/>
      <c r="F1020" s="766"/>
      <c r="G1020" s="766"/>
      <c r="H1020" s="766"/>
      <c r="I1020" s="766"/>
      <c r="J1020" s="767"/>
      <c r="K1020" s="724"/>
      <c r="L1020" s="724" t="s">
        <v>474</v>
      </c>
      <c r="M1020" s="724"/>
      <c r="N1020" s="724"/>
      <c r="O1020" s="724" t="s">
        <v>215</v>
      </c>
      <c r="P1020" s="724"/>
      <c r="Q1020" s="724"/>
      <c r="R1020" s="724"/>
      <c r="S1020" s="724"/>
      <c r="T1020" s="724"/>
      <c r="U1020" s="724"/>
      <c r="V1020" s="724"/>
      <c r="W1020" s="724"/>
      <c r="X1020" s="724"/>
      <c r="Y1020" s="179">
        <f>COUNTIF(Y999:Y1018,"〇")</f>
        <v>0</v>
      </c>
      <c r="Z1020" s="179">
        <f>COUNTIF(Z999:Z1018,"〇")</f>
        <v>0</v>
      </c>
      <c r="AA1020" s="179">
        <f>COUNTIF(AA999:AA1018,"〇")</f>
        <v>0</v>
      </c>
      <c r="AB1020" s="179">
        <f>COUNTIF(AB999:AB1018,"〇")</f>
        <v>0</v>
      </c>
      <c r="AC1020" s="179">
        <f t="shared" ref="AC1020:AJ1020" si="426">COUNT(AC999:AC1018)</f>
        <v>0</v>
      </c>
      <c r="AD1020" s="179">
        <f t="shared" si="426"/>
        <v>0</v>
      </c>
      <c r="AE1020" s="179">
        <f t="shared" si="426"/>
        <v>0</v>
      </c>
      <c r="AF1020" s="179">
        <f t="shared" si="426"/>
        <v>0</v>
      </c>
      <c r="AG1020" s="179">
        <f t="shared" si="426"/>
        <v>0</v>
      </c>
      <c r="AH1020" s="179">
        <f t="shared" si="426"/>
        <v>0</v>
      </c>
      <c r="AI1020" s="179">
        <f t="shared" si="426"/>
        <v>0</v>
      </c>
      <c r="AJ1020" s="179">
        <f t="shared" si="426"/>
        <v>0</v>
      </c>
      <c r="AK1020" s="754"/>
      <c r="AL1020" s="755"/>
      <c r="AM1020" s="755"/>
      <c r="AN1020" s="755"/>
      <c r="AO1020" s="756"/>
      <c r="AP1020" s="2"/>
    </row>
    <row r="1021" spans="2:46" ht="12" customHeight="1" x14ac:dyDescent="0.15">
      <c r="B1021" s="473"/>
      <c r="C1021" s="768"/>
      <c r="D1021" s="766"/>
      <c r="E1021" s="766"/>
      <c r="F1021" s="766"/>
      <c r="G1021" s="766"/>
      <c r="H1021" s="766"/>
      <c r="I1021" s="766"/>
      <c r="J1021" s="767"/>
      <c r="K1021" s="724"/>
      <c r="L1021" s="724"/>
      <c r="M1021" s="724"/>
      <c r="N1021" s="724"/>
      <c r="O1021" s="724" t="s">
        <v>475</v>
      </c>
      <c r="P1021" s="724"/>
      <c r="Q1021" s="724"/>
      <c r="R1021" s="724"/>
      <c r="S1021" s="724"/>
      <c r="T1021" s="724"/>
      <c r="U1021" s="724"/>
      <c r="V1021" s="724"/>
      <c r="W1021" s="724"/>
      <c r="X1021" s="724"/>
      <c r="Y1021" s="737" t="str">
        <f>IF(Y1020&gt;0,"Ⅳ",IF(Z1020&gt;0,"Ⅲ",IF(AA1020&gt;0,"Ⅱa",IF(AB1020&gt;0,"Ⅱb","Ⅰ"))))</f>
        <v>Ⅰ</v>
      </c>
      <c r="Z1021" s="741"/>
      <c r="AA1021" s="741"/>
      <c r="AB1021" s="738"/>
      <c r="AC1021" s="737" t="str">
        <f>IF(AC1020&gt;0,"Ⅳ",IF(AD1020&gt;0,"Ⅲ",IF(AE1020&gt;0,"Ⅱa",IF(AF1020&gt;0,"Ⅱb","Ⅰ"))))</f>
        <v>Ⅰ</v>
      </c>
      <c r="AD1021" s="741"/>
      <c r="AE1021" s="741"/>
      <c r="AF1021" s="738"/>
      <c r="AG1021" s="737" t="str">
        <f>IF(AG1020&gt;0,"Ⅳ",IF(AH1020&gt;0,"Ⅲ",IF(AI1020&gt;0,"Ⅱa",IF(AJ1020&gt;0,"Ⅱb","Ⅰ"))))</f>
        <v>Ⅰ</v>
      </c>
      <c r="AH1021" s="741"/>
      <c r="AI1021" s="741"/>
      <c r="AJ1021" s="738"/>
      <c r="AK1021" s="757"/>
      <c r="AL1021" s="758"/>
      <c r="AM1021" s="758"/>
      <c r="AN1021" s="758"/>
      <c r="AO1021" s="759"/>
      <c r="AP1021" s="2"/>
      <c r="AQ1021" s="52" t="s">
        <v>314</v>
      </c>
      <c r="AR1021" s="52" t="s">
        <v>315</v>
      </c>
      <c r="AS1021" s="455" t="s">
        <v>318</v>
      </c>
      <c r="AT1021" s="600"/>
    </row>
    <row r="1022" spans="2:46" ht="12" customHeight="1" x14ac:dyDescent="0.15">
      <c r="B1022" s="473"/>
      <c r="C1022" s="768"/>
      <c r="D1022" s="766"/>
      <c r="E1022" s="766"/>
      <c r="F1022" s="766"/>
      <c r="G1022" s="766"/>
      <c r="H1022" s="766"/>
      <c r="I1022" s="766"/>
      <c r="J1022" s="767"/>
      <c r="K1022" s="724"/>
      <c r="L1022" s="724" t="s">
        <v>476</v>
      </c>
      <c r="M1022" s="724"/>
      <c r="N1022" s="724"/>
      <c r="O1022" s="724" t="s">
        <v>214</v>
      </c>
      <c r="P1022" s="724"/>
      <c r="Q1022" s="724"/>
      <c r="R1022" s="724"/>
      <c r="S1022" s="724"/>
      <c r="T1022" s="724"/>
      <c r="U1022" s="724"/>
      <c r="V1022" s="724"/>
      <c r="W1022" s="724"/>
      <c r="X1022" s="724"/>
      <c r="Y1022" s="80" t="s">
        <v>32</v>
      </c>
      <c r="Z1022" s="80" t="s">
        <v>33</v>
      </c>
      <c r="AA1022" s="734" t="s">
        <v>34</v>
      </c>
      <c r="AB1022" s="734"/>
      <c r="AC1022" s="80" t="s">
        <v>32</v>
      </c>
      <c r="AD1022" s="80" t="s">
        <v>33</v>
      </c>
      <c r="AE1022" s="734" t="s">
        <v>34</v>
      </c>
      <c r="AF1022" s="734"/>
      <c r="AG1022" s="80" t="s">
        <v>32</v>
      </c>
      <c r="AH1022" s="80" t="s">
        <v>33</v>
      </c>
      <c r="AI1022" s="734" t="s">
        <v>34</v>
      </c>
      <c r="AJ1022" s="734"/>
      <c r="AK1022" s="757"/>
      <c r="AL1022" s="758"/>
      <c r="AM1022" s="758"/>
      <c r="AN1022" s="758"/>
      <c r="AO1022" s="759"/>
      <c r="AP1022" s="2"/>
      <c r="AQ1022" s="735">
        <f>+Y1020+Z1020</f>
        <v>0</v>
      </c>
      <c r="AR1022" s="736"/>
      <c r="AS1022" s="735">
        <f>+AA1020+AB1020</f>
        <v>0</v>
      </c>
      <c r="AT1022" s="736"/>
    </row>
    <row r="1023" spans="2:46" ht="12" customHeight="1" x14ac:dyDescent="0.15">
      <c r="B1023" s="473"/>
      <c r="C1023" s="768"/>
      <c r="D1023" s="766"/>
      <c r="E1023" s="766"/>
      <c r="F1023" s="766"/>
      <c r="G1023" s="766"/>
      <c r="H1023" s="766"/>
      <c r="I1023" s="766"/>
      <c r="J1023" s="767"/>
      <c r="K1023" s="724"/>
      <c r="L1023" s="724"/>
      <c r="M1023" s="724"/>
      <c r="N1023" s="724"/>
      <c r="O1023" s="724" t="s">
        <v>480</v>
      </c>
      <c r="P1023" s="724"/>
      <c r="Q1023" s="724"/>
      <c r="R1023" s="724"/>
      <c r="S1023" s="724"/>
      <c r="T1023" s="724"/>
      <c r="U1023" s="724"/>
      <c r="V1023" s="724"/>
      <c r="W1023" s="724"/>
      <c r="X1023" s="724"/>
      <c r="Y1023" s="179">
        <f>Y1020</f>
        <v>0</v>
      </c>
      <c r="Z1023" s="179">
        <f>Z1020</f>
        <v>0</v>
      </c>
      <c r="AA1023" s="737">
        <f>AA1020+AB1020</f>
        <v>0</v>
      </c>
      <c r="AB1023" s="738"/>
      <c r="AC1023" s="179">
        <f>+AC1020</f>
        <v>0</v>
      </c>
      <c r="AD1023" s="179">
        <f>AD1020</f>
        <v>0</v>
      </c>
      <c r="AE1023" s="737">
        <f>AE1020+AF1020</f>
        <v>0</v>
      </c>
      <c r="AF1023" s="738"/>
      <c r="AG1023" s="179">
        <f>AG1020</f>
        <v>0</v>
      </c>
      <c r="AH1023" s="179">
        <f>AH1020</f>
        <v>0</v>
      </c>
      <c r="AI1023" s="737">
        <f>AI1020+AJ1020</f>
        <v>0</v>
      </c>
      <c r="AJ1023" s="738"/>
      <c r="AK1023" s="757"/>
      <c r="AL1023" s="758"/>
      <c r="AM1023" s="758"/>
      <c r="AN1023" s="758"/>
      <c r="AO1023" s="759"/>
      <c r="AP1023" s="2"/>
      <c r="AQ1023" s="135">
        <f>+Y1020+AC1023+AG1023</f>
        <v>0</v>
      </c>
      <c r="AR1023" s="135">
        <f>+Z1020+AD1023+AH1023</f>
        <v>0</v>
      </c>
      <c r="AS1023" s="739">
        <f>+AS1022+AE1023+AI1023</f>
        <v>0</v>
      </c>
      <c r="AT1023" s="740"/>
    </row>
    <row r="1024" spans="2:46" ht="12" customHeight="1" x14ac:dyDescent="0.15">
      <c r="B1024" s="473"/>
      <c r="C1024" s="768"/>
      <c r="D1024" s="766"/>
      <c r="E1024" s="766"/>
      <c r="F1024" s="766"/>
      <c r="G1024" s="766"/>
      <c r="H1024" s="766"/>
      <c r="I1024" s="766"/>
      <c r="J1024" s="767"/>
      <c r="K1024" s="724"/>
      <c r="L1024" s="724"/>
      <c r="M1024" s="724"/>
      <c r="N1024" s="724"/>
      <c r="O1024" s="724" t="s">
        <v>481</v>
      </c>
      <c r="P1024" s="724"/>
      <c r="Q1024" s="724"/>
      <c r="R1024" s="724"/>
      <c r="S1024" s="724"/>
      <c r="T1024" s="724"/>
      <c r="U1024" s="724"/>
      <c r="V1024" s="724"/>
      <c r="W1024" s="724"/>
      <c r="X1024" s="724"/>
      <c r="Y1024" s="737" t="str">
        <f>IF(Y1023&gt;=1,"Ⅳ",IF(Z1023&gt;=1,"Ⅲ",IF(AA1023&gt;=1,"Ⅱ","Ⅰ")))</f>
        <v>Ⅰ</v>
      </c>
      <c r="Z1024" s="741"/>
      <c r="AA1024" s="741"/>
      <c r="AB1024" s="738"/>
      <c r="AC1024" s="737" t="str">
        <f>IF(AC1023&gt;=1,"Ⅳ",IF(AD1023&gt;=1,"Ⅲ",IF(AE1023&gt;=1,"Ⅱ","Ⅰ")))</f>
        <v>Ⅰ</v>
      </c>
      <c r="AD1024" s="741"/>
      <c r="AE1024" s="741"/>
      <c r="AF1024" s="738"/>
      <c r="AG1024" s="737" t="str">
        <f>IF(AG1023&gt;=1,"Ⅳ",IF(AH1023&gt;=1,"Ⅲ",IF(AI1023&gt;=1,"Ⅱ","Ⅰ")))</f>
        <v>Ⅰ</v>
      </c>
      <c r="AH1024" s="741"/>
      <c r="AI1024" s="741"/>
      <c r="AJ1024" s="738"/>
      <c r="AK1024" s="757"/>
      <c r="AL1024" s="758"/>
      <c r="AM1024" s="758"/>
      <c r="AN1024" s="758"/>
      <c r="AO1024" s="759"/>
      <c r="AP1024" s="2"/>
      <c r="AQ1024" s="742" t="str">
        <f>IF(AQ1023&gt;0,"Ⅳ",IF(AR1023&gt;0,"Ⅲ",IF(AS1023&gt;0,"Ⅱ","Ⅰ")))</f>
        <v>Ⅰ</v>
      </c>
      <c r="AR1024" s="742"/>
      <c r="AS1024" s="742"/>
      <c r="AT1024" s="742"/>
    </row>
    <row r="1025" spans="2:86" ht="12" customHeight="1" x14ac:dyDescent="0.15">
      <c r="B1025" s="473"/>
      <c r="C1025" s="768"/>
      <c r="D1025" s="766"/>
      <c r="E1025" s="766"/>
      <c r="F1025" s="766"/>
      <c r="G1025" s="766"/>
      <c r="H1025" s="766"/>
      <c r="I1025" s="766"/>
      <c r="J1025" s="767"/>
      <c r="K1025" s="724"/>
      <c r="L1025" s="724"/>
      <c r="M1025" s="724"/>
      <c r="N1025" s="724"/>
      <c r="O1025" s="724" t="s">
        <v>482</v>
      </c>
      <c r="P1025" s="724"/>
      <c r="Q1025" s="724"/>
      <c r="R1025" s="724"/>
      <c r="S1025" s="724"/>
      <c r="T1025" s="724"/>
      <c r="U1025" s="724"/>
      <c r="V1025" s="724"/>
      <c r="W1025" s="724"/>
      <c r="X1025" s="724"/>
      <c r="Y1025" s="737" t="str">
        <f>IF(COUNTIF(Y1024:AJ1024,"Ⅳ")&gt;0,"Ⅳ",IF(COUNTIF(Y1024:AJ1024,"Ⅲ")&gt;0,"Ⅲ",IF(COUNTIF(Y1024:AJ1024,"Ⅱ")&gt;0,"Ⅱ","Ⅰ")))</f>
        <v>Ⅰ</v>
      </c>
      <c r="Z1025" s="741"/>
      <c r="AA1025" s="741"/>
      <c r="AB1025" s="741"/>
      <c r="AC1025" s="741"/>
      <c r="AD1025" s="741"/>
      <c r="AE1025" s="741"/>
      <c r="AF1025" s="741"/>
      <c r="AG1025" s="741"/>
      <c r="AH1025" s="741"/>
      <c r="AI1025" s="741"/>
      <c r="AJ1025" s="738"/>
      <c r="AK1025" s="760"/>
      <c r="AL1025" s="761"/>
      <c r="AM1025" s="761"/>
      <c r="AN1025" s="761"/>
      <c r="AO1025" s="762"/>
      <c r="AP1025" s="2"/>
    </row>
    <row r="1026" spans="2:86" ht="14.25" customHeight="1" x14ac:dyDescent="0.15">
      <c r="B1026" s="473"/>
      <c r="C1026" s="768"/>
      <c r="D1026" s="766"/>
      <c r="E1026" s="766"/>
      <c r="F1026" s="766"/>
      <c r="G1026" s="766"/>
      <c r="H1026" s="766"/>
      <c r="I1026" s="766"/>
      <c r="J1026" s="767"/>
      <c r="K1026" s="724" t="s">
        <v>170</v>
      </c>
      <c r="L1026" s="725"/>
      <c r="M1026" s="725"/>
      <c r="N1026" s="725"/>
      <c r="O1026" s="725"/>
      <c r="P1026" s="725"/>
      <c r="Q1026" s="725"/>
      <c r="R1026" s="725"/>
      <c r="S1026" s="725"/>
      <c r="T1026" s="725"/>
      <c r="U1026" s="725"/>
      <c r="V1026" s="725"/>
      <c r="W1026" s="725"/>
      <c r="X1026" s="725"/>
      <c r="Y1026" s="725"/>
      <c r="Z1026" s="725"/>
      <c r="AA1026" s="725"/>
      <c r="AB1026" s="725"/>
      <c r="AC1026" s="725"/>
      <c r="AD1026" s="725"/>
      <c r="AE1026" s="725"/>
      <c r="AF1026" s="725"/>
      <c r="AG1026" s="725"/>
      <c r="AH1026" s="725"/>
      <c r="AI1026" s="725"/>
      <c r="AJ1026" s="725"/>
      <c r="AK1026" s="725"/>
      <c r="AL1026" s="725"/>
      <c r="AM1026" s="725"/>
      <c r="AN1026" s="725"/>
      <c r="AO1026" s="725"/>
      <c r="AP1026" s="2"/>
    </row>
    <row r="1027" spans="2:86" ht="14.25" customHeight="1" x14ac:dyDescent="0.15">
      <c r="B1027" s="473"/>
      <c r="C1027" s="768"/>
      <c r="D1027" s="766"/>
      <c r="E1027" s="766"/>
      <c r="F1027" s="766"/>
      <c r="G1027" s="766"/>
      <c r="H1027" s="766"/>
      <c r="I1027" s="766"/>
      <c r="J1027" s="767"/>
      <c r="K1027" s="724"/>
      <c r="L1027" s="725"/>
      <c r="M1027" s="725"/>
      <c r="N1027" s="725"/>
      <c r="O1027" s="725"/>
      <c r="P1027" s="725"/>
      <c r="Q1027" s="725"/>
      <c r="R1027" s="725"/>
      <c r="S1027" s="725"/>
      <c r="T1027" s="725"/>
      <c r="U1027" s="725"/>
      <c r="V1027" s="725"/>
      <c r="W1027" s="725"/>
      <c r="X1027" s="725"/>
      <c r="Y1027" s="725"/>
      <c r="Z1027" s="725"/>
      <c r="AA1027" s="725"/>
      <c r="AB1027" s="725"/>
      <c r="AC1027" s="725"/>
      <c r="AD1027" s="725"/>
      <c r="AE1027" s="725"/>
      <c r="AF1027" s="725"/>
      <c r="AG1027" s="725"/>
      <c r="AH1027" s="725"/>
      <c r="AI1027" s="725"/>
      <c r="AJ1027" s="725"/>
      <c r="AK1027" s="725"/>
      <c r="AL1027" s="725"/>
      <c r="AM1027" s="725"/>
      <c r="AN1027" s="725"/>
      <c r="AO1027" s="725"/>
      <c r="AP1027" s="2"/>
    </row>
    <row r="1028" spans="2:86" ht="12" customHeight="1" x14ac:dyDescent="0.15">
      <c r="B1028" s="473"/>
      <c r="C1028" s="768"/>
      <c r="D1028" s="766"/>
      <c r="E1028" s="766"/>
      <c r="F1028" s="766"/>
      <c r="G1028" s="766"/>
      <c r="H1028" s="766"/>
      <c r="I1028" s="766"/>
      <c r="J1028" s="767"/>
      <c r="K1028" s="726" t="s">
        <v>483</v>
      </c>
      <c r="L1028" s="726"/>
      <c r="M1028" s="726"/>
      <c r="N1028" s="726"/>
      <c r="O1028" s="726"/>
      <c r="P1028" s="726"/>
      <c r="Q1028" s="726"/>
      <c r="R1028" s="726"/>
      <c r="S1028" s="726"/>
      <c r="T1028" s="726"/>
      <c r="U1028" s="726"/>
      <c r="V1028" s="726"/>
      <c r="W1028" s="726"/>
      <c r="X1028" s="726"/>
      <c r="Y1028" s="726"/>
      <c r="Z1028" s="726"/>
      <c r="AA1028" s="726"/>
      <c r="AB1028" s="726"/>
      <c r="AC1028" s="726"/>
      <c r="AD1028" s="726"/>
      <c r="AE1028" s="726"/>
      <c r="AF1028" s="726"/>
      <c r="AG1028" s="726"/>
      <c r="AH1028" s="726"/>
      <c r="AI1028" s="726"/>
      <c r="AJ1028" s="726"/>
      <c r="AK1028" s="726"/>
      <c r="AL1028" s="726"/>
      <c r="AM1028" s="726"/>
      <c r="AN1028" s="726"/>
      <c r="AO1028" s="726"/>
      <c r="AP1028" s="2"/>
    </row>
    <row r="1029" spans="2:86" ht="12" customHeight="1" x14ac:dyDescent="0.15">
      <c r="B1029" s="473"/>
      <c r="C1029" s="768"/>
      <c r="D1029" s="766"/>
      <c r="E1029" s="766"/>
      <c r="F1029" s="766"/>
      <c r="G1029" s="766"/>
      <c r="H1029" s="766"/>
      <c r="I1029" s="766"/>
      <c r="J1029" s="767"/>
      <c r="K1029" s="727" t="s">
        <v>533</v>
      </c>
      <c r="L1029" s="727"/>
      <c r="M1029" s="727"/>
      <c r="N1029" s="727"/>
      <c r="O1029" s="727"/>
      <c r="P1029" s="727"/>
      <c r="Q1029" s="727"/>
      <c r="R1029" s="727"/>
      <c r="S1029" s="727"/>
      <c r="T1029" s="727"/>
      <c r="U1029" s="727"/>
      <c r="V1029" s="727"/>
      <c r="W1029" s="727"/>
      <c r="X1029" s="727"/>
      <c r="Y1029" s="727"/>
      <c r="Z1029" s="727"/>
      <c r="AA1029" s="727"/>
      <c r="AB1029" s="727"/>
      <c r="AC1029" s="727"/>
      <c r="AD1029" s="727"/>
      <c r="AE1029" s="727"/>
      <c r="AF1029" s="727"/>
      <c r="AG1029" s="727"/>
      <c r="AH1029" s="727"/>
      <c r="AI1029" s="727"/>
      <c r="AJ1029" s="727"/>
      <c r="AK1029" s="727"/>
      <c r="AL1029" s="727"/>
      <c r="AM1029" s="727"/>
      <c r="AN1029" s="727"/>
      <c r="AO1029" s="727"/>
      <c r="AP1029" s="2"/>
    </row>
    <row r="1030" spans="2:86" ht="12" customHeight="1" x14ac:dyDescent="0.15">
      <c r="B1030" s="473"/>
      <c r="C1030" s="768"/>
      <c r="D1030" s="766"/>
      <c r="E1030" s="766"/>
      <c r="F1030" s="766"/>
      <c r="G1030" s="766"/>
      <c r="H1030" s="766"/>
      <c r="I1030" s="766"/>
      <c r="J1030" s="767"/>
      <c r="K1030" s="157" t="s">
        <v>484</v>
      </c>
      <c r="L1030" s="158"/>
      <c r="M1030" s="158"/>
      <c r="N1030" s="158"/>
      <c r="O1030" s="158"/>
      <c r="P1030" s="158"/>
      <c r="Q1030" s="158"/>
      <c r="R1030" s="158"/>
      <c r="S1030" s="158"/>
      <c r="T1030" s="158"/>
      <c r="U1030" s="158"/>
      <c r="V1030" s="158"/>
      <c r="W1030" s="158"/>
      <c r="X1030" s="158"/>
      <c r="Y1030" s="158"/>
      <c r="Z1030" s="158"/>
      <c r="AA1030" s="158"/>
      <c r="AB1030" s="158"/>
      <c r="AC1030" s="158"/>
      <c r="AD1030" s="158"/>
      <c r="AE1030" s="158"/>
      <c r="AF1030" s="158"/>
      <c r="AG1030" s="158"/>
      <c r="AH1030" s="158"/>
      <c r="AI1030" s="158"/>
      <c r="AJ1030" s="158"/>
      <c r="AK1030" s="158"/>
      <c r="AL1030" s="158"/>
      <c r="AM1030" s="158"/>
      <c r="AN1030" s="158"/>
      <c r="AO1030" s="159"/>
      <c r="AP1030" s="2"/>
    </row>
    <row r="1031" spans="2:86" ht="12" customHeight="1" x14ac:dyDescent="0.15">
      <c r="B1031" s="473"/>
      <c r="C1031" s="768"/>
      <c r="D1031" s="766"/>
      <c r="E1031" s="766"/>
      <c r="F1031" s="766"/>
      <c r="G1031" s="766"/>
      <c r="H1031" s="766"/>
      <c r="I1031" s="766"/>
      <c r="J1031" s="767"/>
      <c r="K1031" s="157" t="s">
        <v>485</v>
      </c>
      <c r="L1031" s="158"/>
      <c r="M1031" s="158"/>
      <c r="N1031" s="158"/>
      <c r="O1031" s="158"/>
      <c r="P1031" s="158"/>
      <c r="Q1031" s="158"/>
      <c r="R1031" s="158"/>
      <c r="S1031" s="158"/>
      <c r="T1031" s="158"/>
      <c r="U1031" s="158"/>
      <c r="V1031" s="158"/>
      <c r="W1031" s="158"/>
      <c r="X1031" s="158"/>
      <c r="Y1031" s="158"/>
      <c r="Z1031" s="158"/>
      <c r="AA1031" s="158"/>
      <c r="AB1031" s="158"/>
      <c r="AC1031" s="158"/>
      <c r="AD1031" s="158"/>
      <c r="AE1031" s="158"/>
      <c r="AF1031" s="158"/>
      <c r="AG1031" s="158"/>
      <c r="AH1031" s="158"/>
      <c r="AI1031" s="158"/>
      <c r="AJ1031" s="158"/>
      <c r="AK1031" s="158"/>
      <c r="AL1031" s="158"/>
      <c r="AM1031" s="158"/>
      <c r="AN1031" s="158"/>
      <c r="AO1031" s="159"/>
      <c r="AP1031" s="2"/>
    </row>
    <row r="1032" spans="2:86" ht="12" customHeight="1" x14ac:dyDescent="0.15">
      <c r="B1032" s="473"/>
      <c r="C1032" s="768"/>
      <c r="D1032" s="766"/>
      <c r="E1032" s="766"/>
      <c r="F1032" s="766"/>
      <c r="G1032" s="766"/>
      <c r="H1032" s="766"/>
      <c r="I1032" s="766"/>
      <c r="J1032" s="767"/>
      <c r="K1032" s="728" t="s">
        <v>486</v>
      </c>
      <c r="L1032" s="729"/>
      <c r="M1032" s="729"/>
      <c r="N1032" s="729"/>
      <c r="O1032" s="729"/>
      <c r="P1032" s="729"/>
      <c r="Q1032" s="729"/>
      <c r="R1032" s="729"/>
      <c r="S1032" s="729"/>
      <c r="T1032" s="729"/>
      <c r="U1032" s="729"/>
      <c r="V1032" s="729"/>
      <c r="W1032" s="729"/>
      <c r="X1032" s="729"/>
      <c r="Y1032" s="729"/>
      <c r="Z1032" s="729"/>
      <c r="AA1032" s="729"/>
      <c r="AB1032" s="729"/>
      <c r="AC1032" s="729"/>
      <c r="AD1032" s="729"/>
      <c r="AE1032" s="729"/>
      <c r="AF1032" s="729"/>
      <c r="AG1032" s="729"/>
      <c r="AH1032" s="729"/>
      <c r="AI1032" s="729"/>
      <c r="AJ1032" s="729"/>
      <c r="AK1032" s="729"/>
      <c r="AL1032" s="729"/>
      <c r="AM1032" s="729"/>
      <c r="AN1032" s="729"/>
      <c r="AO1032" s="730"/>
      <c r="AP1032" s="2"/>
    </row>
    <row r="1033" spans="2:86" ht="12" customHeight="1" x14ac:dyDescent="0.15">
      <c r="B1033" s="436"/>
      <c r="C1033" s="769"/>
      <c r="D1033" s="770"/>
      <c r="E1033" s="770"/>
      <c r="F1033" s="770"/>
      <c r="G1033" s="770"/>
      <c r="H1033" s="770"/>
      <c r="I1033" s="770"/>
      <c r="J1033" s="771"/>
      <c r="K1033" s="731"/>
      <c r="L1033" s="732"/>
      <c r="M1033" s="732"/>
      <c r="N1033" s="732"/>
      <c r="O1033" s="732"/>
      <c r="P1033" s="732"/>
      <c r="Q1033" s="732"/>
      <c r="R1033" s="732"/>
      <c r="S1033" s="732"/>
      <c r="T1033" s="732"/>
      <c r="U1033" s="732"/>
      <c r="V1033" s="732"/>
      <c r="W1033" s="732"/>
      <c r="X1033" s="732"/>
      <c r="Y1033" s="732"/>
      <c r="Z1033" s="732"/>
      <c r="AA1033" s="732"/>
      <c r="AB1033" s="732"/>
      <c r="AC1033" s="732"/>
      <c r="AD1033" s="732"/>
      <c r="AE1033" s="732"/>
      <c r="AF1033" s="732"/>
      <c r="AG1033" s="732"/>
      <c r="AH1033" s="732"/>
      <c r="AI1033" s="732"/>
      <c r="AJ1033" s="732"/>
      <c r="AK1033" s="732"/>
      <c r="AL1033" s="732"/>
      <c r="AM1033" s="732"/>
      <c r="AN1033" s="732"/>
      <c r="AO1033" s="733"/>
      <c r="AP1033" s="2"/>
    </row>
    <row r="1034" spans="2:86" s="6" customFormat="1" ht="12" customHeight="1" x14ac:dyDescent="0.15">
      <c r="B1034" s="2" t="s">
        <v>537</v>
      </c>
      <c r="AQ1034" s="134"/>
      <c r="AR1034" s="134"/>
      <c r="AS1034" s="134"/>
      <c r="AT1034" s="134"/>
      <c r="AU1034" s="134"/>
      <c r="AV1034" s="134"/>
      <c r="AW1034" s="134"/>
      <c r="AX1034" s="134"/>
      <c r="AY1034" s="134"/>
      <c r="AZ1034" s="134"/>
      <c r="BA1034" s="134"/>
      <c r="BB1034" s="134"/>
      <c r="BC1034" s="134"/>
      <c r="BD1034" s="134"/>
      <c r="BE1034" s="134"/>
      <c r="BF1034" s="134"/>
      <c r="BG1034" s="134"/>
      <c r="BH1034" s="134"/>
      <c r="BI1034" s="134"/>
      <c r="BJ1034" s="134"/>
      <c r="BK1034" s="134"/>
      <c r="BL1034" s="134"/>
      <c r="BM1034" s="134"/>
      <c r="BN1034" s="134"/>
      <c r="BO1034" s="134"/>
      <c r="BP1034" s="134"/>
      <c r="BQ1034" s="134"/>
      <c r="BR1034" s="134"/>
      <c r="BS1034" s="134"/>
      <c r="BT1034" s="134"/>
      <c r="BU1034" s="134"/>
      <c r="BV1034" s="134"/>
      <c r="BW1034" s="134"/>
      <c r="BX1034" s="134"/>
      <c r="BY1034" s="134"/>
      <c r="BZ1034" s="134"/>
      <c r="CA1034" s="134"/>
      <c r="CB1034" s="134"/>
      <c r="CC1034" s="134"/>
      <c r="CD1034" s="134"/>
      <c r="CE1034" s="134"/>
      <c r="CF1034" s="134"/>
      <c r="CG1034" s="134"/>
      <c r="CH1034" s="134"/>
    </row>
    <row r="1035" spans="2:86" ht="12" customHeight="1" x14ac:dyDescent="0.15">
      <c r="B1035" s="2" t="s">
        <v>534</v>
      </c>
    </row>
    <row r="1036" spans="2:86" ht="12" customHeight="1" x14ac:dyDescent="0.15">
      <c r="B1036" s="2" t="s">
        <v>535</v>
      </c>
    </row>
    <row r="1037" spans="2:86" ht="12" customHeight="1" x14ac:dyDescent="0.15">
      <c r="B1037" s="2" t="s">
        <v>487</v>
      </c>
    </row>
    <row r="1038" spans="2:86" ht="12" customHeight="1" x14ac:dyDescent="0.15">
      <c r="B1038" s="2" t="s">
        <v>536</v>
      </c>
    </row>
    <row r="1039" spans="2:86" ht="12" customHeight="1" x14ac:dyDescent="0.15">
      <c r="B1039" s="2" t="s">
        <v>488</v>
      </c>
    </row>
    <row r="1040" spans="2:86" ht="12.75" thickBot="1" x14ac:dyDescent="0.2">
      <c r="B1040" s="2" t="s">
        <v>549</v>
      </c>
    </row>
    <row r="1041" spans="2:86" x14ac:dyDescent="0.15">
      <c r="AU1041" s="808" t="s">
        <v>561</v>
      </c>
      <c r="AV1041" s="809" t="s">
        <v>301</v>
      </c>
      <c r="AW1041" s="811" t="s">
        <v>302</v>
      </c>
      <c r="AX1041" s="795" t="s">
        <v>308</v>
      </c>
      <c r="AY1041" s="796"/>
      <c r="AZ1041" s="796"/>
      <c r="BA1041" s="796"/>
      <c r="BB1041" s="796"/>
      <c r="BC1041" s="796"/>
      <c r="BD1041" s="796"/>
      <c r="BE1041" s="796"/>
      <c r="BF1041" s="796"/>
      <c r="BG1041" s="796"/>
      <c r="BH1041" s="796"/>
      <c r="BI1041" s="796"/>
      <c r="BJ1041" s="796"/>
      <c r="BK1041" s="796"/>
      <c r="BL1041" s="796"/>
      <c r="BM1041" s="796"/>
      <c r="BN1041" s="796"/>
      <c r="BO1041" s="796"/>
      <c r="BP1041" s="796"/>
      <c r="BQ1041" s="796"/>
      <c r="BR1041" s="797"/>
      <c r="BS1041" s="466" t="s">
        <v>303</v>
      </c>
      <c r="BT1041" s="798"/>
      <c r="BU1041" s="798"/>
      <c r="BV1041" s="798"/>
      <c r="BW1041" s="799" t="s">
        <v>309</v>
      </c>
      <c r="BX1041" s="800"/>
      <c r="BY1041" s="800"/>
      <c r="BZ1041" s="800"/>
      <c r="CA1041" s="800"/>
      <c r="CB1041" s="800"/>
      <c r="CC1041" s="800"/>
      <c r="CD1041" s="800"/>
      <c r="CE1041" s="800"/>
      <c r="CF1041" s="800"/>
      <c r="CG1041" s="800"/>
      <c r="CH1041" s="801"/>
    </row>
    <row r="1042" spans="2:86" ht="8.25" customHeight="1" x14ac:dyDescent="0.15">
      <c r="AU1042" s="808"/>
      <c r="AV1042" s="810"/>
      <c r="AW1042" s="812"/>
      <c r="AX1042" s="802" t="s">
        <v>310</v>
      </c>
      <c r="AY1042" s="280"/>
      <c r="AZ1042" s="280"/>
      <c r="BA1042" s="280"/>
      <c r="BB1042" s="280"/>
      <c r="BC1042" s="280"/>
      <c r="BD1042" s="280"/>
      <c r="BE1042" s="280"/>
      <c r="BF1042" s="280"/>
      <c r="BG1042" s="280"/>
      <c r="BH1042" s="280"/>
      <c r="BI1042" s="280"/>
      <c r="BJ1042" s="280" t="s">
        <v>311</v>
      </c>
      <c r="BK1042" s="280"/>
      <c r="BL1042" s="280"/>
      <c r="BM1042" s="280"/>
      <c r="BN1042" s="280"/>
      <c r="BO1042" s="280"/>
      <c r="BP1042" s="280"/>
      <c r="BQ1042" s="280"/>
      <c r="BR1042" s="803"/>
      <c r="BS1042" s="798"/>
      <c r="BT1042" s="798"/>
      <c r="BU1042" s="798"/>
      <c r="BV1042" s="798"/>
      <c r="BW1042" s="804" t="s">
        <v>305</v>
      </c>
      <c r="BX1042" s="455"/>
      <c r="BY1042" s="455"/>
      <c r="BZ1042" s="455"/>
      <c r="CA1042" s="280" t="s">
        <v>312</v>
      </c>
      <c r="CB1042" s="280"/>
      <c r="CC1042" s="280"/>
      <c r="CD1042" s="280"/>
      <c r="CE1042" s="280"/>
      <c r="CF1042" s="280"/>
      <c r="CG1042" s="280"/>
      <c r="CH1042" s="803"/>
    </row>
    <row r="1043" spans="2:86" ht="24.95" customHeight="1" x14ac:dyDescent="0.15">
      <c r="B1043" s="567" t="s">
        <v>456</v>
      </c>
      <c r="C1043" s="805"/>
      <c r="D1043" s="805"/>
      <c r="E1043" s="806"/>
      <c r="F1043" s="806"/>
      <c r="G1043" s="806"/>
      <c r="H1043" s="806"/>
      <c r="I1043" s="806"/>
      <c r="J1043" s="806"/>
      <c r="K1043" s="805"/>
      <c r="L1043" s="805"/>
      <c r="M1043" s="805"/>
      <c r="N1043" s="805"/>
      <c r="O1043" s="805"/>
      <c r="P1043" s="805"/>
      <c r="Q1043" s="805"/>
      <c r="R1043" s="805"/>
      <c r="S1043" s="805"/>
      <c r="T1043" s="805"/>
      <c r="U1043" s="805"/>
      <c r="V1043" s="805"/>
      <c r="W1043" s="805"/>
      <c r="X1043" s="805"/>
      <c r="Y1043" s="805"/>
      <c r="Z1043" s="805"/>
      <c r="AA1043" s="805"/>
      <c r="AB1043" s="805"/>
      <c r="AC1043" s="805"/>
      <c r="AD1043" s="805"/>
      <c r="AE1043" s="805"/>
      <c r="AF1043" s="805"/>
      <c r="AG1043" s="805"/>
      <c r="AH1043" s="805"/>
      <c r="AI1043" s="805"/>
      <c r="AJ1043" s="805"/>
      <c r="AK1043" s="805"/>
      <c r="AL1043" s="805"/>
      <c r="AM1043" s="805"/>
      <c r="AN1043" s="805"/>
      <c r="AO1043" s="805"/>
      <c r="AU1043" s="808"/>
      <c r="AV1043" s="810"/>
      <c r="AW1043" s="812"/>
      <c r="AX1043" s="802" t="s">
        <v>26</v>
      </c>
      <c r="AY1043" s="280"/>
      <c r="AZ1043" s="280"/>
      <c r="BA1043" s="280"/>
      <c r="BB1043" s="280" t="s">
        <v>22</v>
      </c>
      <c r="BC1043" s="280"/>
      <c r="BD1043" s="280"/>
      <c r="BE1043" s="280"/>
      <c r="BF1043" s="280" t="s">
        <v>24</v>
      </c>
      <c r="BG1043" s="280"/>
      <c r="BH1043" s="280"/>
      <c r="BI1043" s="280"/>
      <c r="BJ1043" s="455" t="s">
        <v>26</v>
      </c>
      <c r="BK1043" s="455"/>
      <c r="BL1043" s="455"/>
      <c r="BM1043" s="455" t="s">
        <v>22</v>
      </c>
      <c r="BN1043" s="455"/>
      <c r="BO1043" s="455"/>
      <c r="BP1043" s="455" t="s">
        <v>24</v>
      </c>
      <c r="BQ1043" s="455"/>
      <c r="BR1043" s="807"/>
      <c r="BS1043" s="466" t="s">
        <v>26</v>
      </c>
      <c r="BT1043" s="466" t="s">
        <v>22</v>
      </c>
      <c r="BU1043" s="466" t="s">
        <v>24</v>
      </c>
      <c r="BV1043" s="466" t="s">
        <v>306</v>
      </c>
      <c r="BW1043" s="802" t="s">
        <v>313</v>
      </c>
      <c r="BX1043" s="280"/>
      <c r="BY1043" s="280"/>
      <c r="BZ1043" s="280"/>
      <c r="CA1043" s="280" t="s">
        <v>22</v>
      </c>
      <c r="CB1043" s="280"/>
      <c r="CC1043" s="280"/>
      <c r="CD1043" s="280"/>
      <c r="CE1043" s="280" t="s">
        <v>24</v>
      </c>
      <c r="CF1043" s="280"/>
      <c r="CG1043" s="280"/>
      <c r="CH1043" s="803"/>
    </row>
    <row r="1044" spans="2:86" ht="18" customHeight="1" x14ac:dyDescent="0.15">
      <c r="B1044" s="423" t="s">
        <v>27</v>
      </c>
      <c r="C1044" s="423"/>
      <c r="D1044" s="719"/>
      <c r="E1044" s="277" t="s">
        <v>616</v>
      </c>
      <c r="F1044" s="278"/>
      <c r="G1044" s="278"/>
      <c r="H1044" s="278"/>
      <c r="I1044" s="278"/>
      <c r="J1044" s="279"/>
      <c r="K1044" s="298" t="s">
        <v>28</v>
      </c>
      <c r="L1044" s="455"/>
      <c r="M1044" s="455"/>
      <c r="N1044" s="456" t="s">
        <v>620</v>
      </c>
      <c r="O1044" s="456"/>
      <c r="P1044" s="456"/>
      <c r="Q1044" s="456"/>
      <c r="R1044" s="456"/>
      <c r="S1044" s="456"/>
      <c r="T1044" s="280" t="s">
        <v>260</v>
      </c>
      <c r="U1044" s="280"/>
      <c r="V1044" s="280"/>
      <c r="W1044" s="280"/>
      <c r="X1044" s="280"/>
      <c r="Y1044" s="271" t="s">
        <v>624</v>
      </c>
      <c r="Z1044" s="271"/>
      <c r="AA1044" s="271"/>
      <c r="AB1044" s="271"/>
      <c r="AC1044" s="271"/>
      <c r="AD1044" s="271"/>
      <c r="AE1044" s="271"/>
      <c r="AF1044" s="271"/>
      <c r="AG1044" s="253" t="s">
        <v>222</v>
      </c>
      <c r="AH1044" s="254"/>
      <c r="AI1044" s="254"/>
      <c r="AJ1044" s="255"/>
      <c r="AK1044" s="711">
        <v>44650</v>
      </c>
      <c r="AL1044" s="813"/>
      <c r="AM1044" s="813"/>
      <c r="AN1044" s="813"/>
      <c r="AO1044" s="814"/>
      <c r="AQ1044" s="153"/>
      <c r="AU1044" s="808"/>
      <c r="AV1044" s="810"/>
      <c r="AW1044" s="812"/>
      <c r="AX1044" s="128" t="s">
        <v>314</v>
      </c>
      <c r="AY1044" s="129" t="s">
        <v>315</v>
      </c>
      <c r="AZ1044" s="129" t="s">
        <v>316</v>
      </c>
      <c r="BA1044" s="130" t="s">
        <v>317</v>
      </c>
      <c r="BB1044" s="131" t="s">
        <v>314</v>
      </c>
      <c r="BC1044" s="129" t="s">
        <v>315</v>
      </c>
      <c r="BD1044" s="129" t="s">
        <v>316</v>
      </c>
      <c r="BE1044" s="130" t="s">
        <v>317</v>
      </c>
      <c r="BF1044" s="131" t="s">
        <v>314</v>
      </c>
      <c r="BG1044" s="129" t="s">
        <v>315</v>
      </c>
      <c r="BH1044" s="129" t="s">
        <v>316</v>
      </c>
      <c r="BI1044" s="130" t="s">
        <v>317</v>
      </c>
      <c r="BJ1044" s="131" t="s">
        <v>314</v>
      </c>
      <c r="BK1044" s="129" t="s">
        <v>315</v>
      </c>
      <c r="BL1044" s="130" t="s">
        <v>318</v>
      </c>
      <c r="BM1044" s="131" t="s">
        <v>314</v>
      </c>
      <c r="BN1044" s="129" t="s">
        <v>315</v>
      </c>
      <c r="BO1044" s="130" t="s">
        <v>318</v>
      </c>
      <c r="BP1044" s="131" t="s">
        <v>314</v>
      </c>
      <c r="BQ1044" s="129" t="s">
        <v>315</v>
      </c>
      <c r="BR1044" s="132" t="s">
        <v>318</v>
      </c>
      <c r="BS1044" s="798"/>
      <c r="BT1044" s="798"/>
      <c r="BU1044" s="798"/>
      <c r="BV1044" s="798"/>
      <c r="BW1044" s="128" t="s">
        <v>314</v>
      </c>
      <c r="BX1044" s="129" t="s">
        <v>315</v>
      </c>
      <c r="BY1044" s="129" t="s">
        <v>316</v>
      </c>
      <c r="BZ1044" s="130" t="s">
        <v>317</v>
      </c>
      <c r="CA1044" s="131" t="s">
        <v>314</v>
      </c>
      <c r="CB1044" s="129" t="s">
        <v>315</v>
      </c>
      <c r="CC1044" s="129" t="s">
        <v>316</v>
      </c>
      <c r="CD1044" s="130" t="s">
        <v>317</v>
      </c>
      <c r="CE1044" s="131" t="s">
        <v>314</v>
      </c>
      <c r="CF1044" s="129" t="s">
        <v>315</v>
      </c>
      <c r="CG1044" s="129" t="s">
        <v>316</v>
      </c>
      <c r="CH1044" s="132" t="s">
        <v>317</v>
      </c>
    </row>
    <row r="1045" spans="2:86" ht="18" customHeight="1" x14ac:dyDescent="0.15">
      <c r="B1045" s="431" t="s">
        <v>0</v>
      </c>
      <c r="C1045" s="431"/>
      <c r="D1045" s="717"/>
      <c r="E1045" s="281" t="s">
        <v>618</v>
      </c>
      <c r="F1045" s="282"/>
      <c r="G1045" s="282"/>
      <c r="H1045" s="282"/>
      <c r="I1045" s="282"/>
      <c r="J1045" s="284"/>
      <c r="K1045" s="573" t="s">
        <v>1</v>
      </c>
      <c r="L1045" s="466"/>
      <c r="M1045" s="466"/>
      <c r="N1045" s="456" t="s">
        <v>622</v>
      </c>
      <c r="O1045" s="456"/>
      <c r="P1045" s="456"/>
      <c r="Q1045" s="456"/>
      <c r="R1045" s="456"/>
      <c r="S1045" s="456"/>
      <c r="T1045" s="280" t="s">
        <v>261</v>
      </c>
      <c r="U1045" s="280"/>
      <c r="V1045" s="280"/>
      <c r="W1045" s="280"/>
      <c r="X1045" s="280"/>
      <c r="Y1045" s="271" t="s">
        <v>629</v>
      </c>
      <c r="Z1045" s="271"/>
      <c r="AA1045" s="271"/>
      <c r="AB1045" s="271"/>
      <c r="AC1045" s="271"/>
      <c r="AD1045" s="271"/>
      <c r="AE1045" s="271"/>
      <c r="AF1045" s="271"/>
      <c r="AG1045" s="698"/>
      <c r="AH1045" s="710"/>
      <c r="AI1045" s="710"/>
      <c r="AJ1045" s="699"/>
      <c r="AK1045" s="815"/>
      <c r="AL1045" s="816"/>
      <c r="AM1045" s="816"/>
      <c r="AN1045" s="816"/>
      <c r="AO1045" s="817"/>
      <c r="AQ1045" s="153" t="s">
        <v>560</v>
      </c>
      <c r="AU1045" s="808"/>
      <c r="AV1045" s="192">
        <f>N1047</f>
        <v>20</v>
      </c>
      <c r="AW1045" s="181">
        <f>R1047</f>
        <v>10.5</v>
      </c>
      <c r="AX1045" s="135">
        <f>+Y1072</f>
        <v>0</v>
      </c>
      <c r="AY1045" s="135">
        <f>+Z1072</f>
        <v>0</v>
      </c>
      <c r="AZ1045" s="135">
        <f>+AA1072</f>
        <v>0</v>
      </c>
      <c r="BA1045" s="135">
        <f t="shared" ref="BA1045" si="427">+AB1072</f>
        <v>0</v>
      </c>
      <c r="BB1045" s="135">
        <f>+AC1072</f>
        <v>0</v>
      </c>
      <c r="BC1045" s="135">
        <f t="shared" ref="BC1045" si="428">+AD1072</f>
        <v>0</v>
      </c>
      <c r="BD1045" s="135">
        <f t="shared" ref="BD1045" si="429">+AE1072</f>
        <v>0</v>
      </c>
      <c r="BE1045" s="135">
        <f t="shared" ref="BE1045" si="430">+AF1072</f>
        <v>0</v>
      </c>
      <c r="BF1045" s="135">
        <f t="shared" ref="BF1045" si="431">+AG1072</f>
        <v>0</v>
      </c>
      <c r="BG1045" s="135">
        <f t="shared" ref="BG1045" si="432">+AH1072</f>
        <v>0</v>
      </c>
      <c r="BH1045" s="135">
        <f t="shared" ref="BH1045" si="433">+AI1072</f>
        <v>0</v>
      </c>
      <c r="BI1045" s="135">
        <f t="shared" ref="BI1045" si="434">+AJ1072</f>
        <v>0</v>
      </c>
      <c r="BJ1045" s="135">
        <f>+Y1075</f>
        <v>0</v>
      </c>
      <c r="BK1045" s="135">
        <f t="shared" ref="BK1045" si="435">+Z1075</f>
        <v>0</v>
      </c>
      <c r="BL1045" s="135">
        <f>+AA1075</f>
        <v>0</v>
      </c>
      <c r="BM1045" s="135">
        <f>+AC1075</f>
        <v>0</v>
      </c>
      <c r="BN1045" s="135">
        <f t="shared" ref="BN1045" si="436">+AD1075</f>
        <v>0</v>
      </c>
      <c r="BO1045" s="135">
        <f t="shared" ref="BO1045" si="437">+AE1075</f>
        <v>0</v>
      </c>
      <c r="BP1045" s="135">
        <f>+AG1075</f>
        <v>0</v>
      </c>
      <c r="BQ1045" s="135">
        <f>+AH1075</f>
        <v>0</v>
      </c>
      <c r="BR1045" s="135">
        <f>+AI1075</f>
        <v>0</v>
      </c>
      <c r="BS1045" s="153" t="str">
        <f>+Y1076</f>
        <v>Ⅰ</v>
      </c>
      <c r="BT1045" s="153" t="str">
        <f>+AC1076</f>
        <v>Ⅰ</v>
      </c>
      <c r="BU1045" s="153" t="str">
        <f>+AG1076</f>
        <v>Ⅰ</v>
      </c>
      <c r="BV1045" s="153" t="str">
        <f>+Y1077</f>
        <v>Ⅰ</v>
      </c>
      <c r="BW1045" s="136" t="str">
        <f>IF(Y1072&gt;0,R1047,"")</f>
        <v/>
      </c>
      <c r="BX1045" s="137" t="str">
        <f>IF(Z1072&gt;0,"",IF(AA1072&gt;0,R1047,""))</f>
        <v/>
      </c>
      <c r="BY1045" s="137" t="str">
        <f>IF(Y1072+Z1072&gt;0,"",IF(AA1072&gt;0,R1047,""))</f>
        <v/>
      </c>
      <c r="BZ1045" s="137" t="str">
        <f>IF(Y1072+Z1072+AA1072&gt;0,"",IF(AB1072&gt;0,R1047,""))</f>
        <v/>
      </c>
      <c r="CA1045" s="138">
        <f t="shared" ref="CA1045" si="438">+AC1071</f>
        <v>0</v>
      </c>
      <c r="CB1045" s="138">
        <f t="shared" ref="CB1045" si="439">+AD1071</f>
        <v>0</v>
      </c>
      <c r="CC1045" s="138">
        <f t="shared" ref="CC1045" si="440">+AE1071</f>
        <v>0</v>
      </c>
      <c r="CD1045" s="138">
        <f t="shared" ref="CD1045" si="441">+AF1071</f>
        <v>0</v>
      </c>
      <c r="CE1045" s="138">
        <f t="shared" ref="CE1045" si="442">+AG1071</f>
        <v>0</v>
      </c>
      <c r="CF1045" s="138">
        <f t="shared" ref="CF1045" si="443">+AH1071</f>
        <v>0</v>
      </c>
      <c r="CG1045" s="138">
        <f t="shared" ref="CG1045" si="444">+AI1071</f>
        <v>0</v>
      </c>
      <c r="CH1045" s="138">
        <f t="shared" ref="CH1045" si="445">+AJ1071</f>
        <v>0</v>
      </c>
    </row>
    <row r="1046" spans="2:86" ht="12" customHeight="1" x14ac:dyDescent="0.15">
      <c r="B1046" s="763" t="s">
        <v>221</v>
      </c>
      <c r="C1046" s="764"/>
      <c r="D1046" s="765"/>
      <c r="E1046" s="766"/>
      <c r="F1046" s="766"/>
      <c r="G1046" s="766"/>
      <c r="H1046" s="766"/>
      <c r="I1046" s="766"/>
      <c r="J1046" s="767"/>
      <c r="K1046" s="772" t="s">
        <v>458</v>
      </c>
      <c r="L1046" s="773"/>
      <c r="M1046" s="773"/>
      <c r="N1046" s="773"/>
      <c r="O1046" s="773"/>
      <c r="P1046" s="773"/>
      <c r="Q1046" s="773"/>
      <c r="R1046" s="773"/>
      <c r="S1046" s="773"/>
      <c r="T1046" s="773"/>
      <c r="U1046" s="773"/>
      <c r="V1046" s="773"/>
      <c r="W1046" s="773"/>
      <c r="X1046" s="773"/>
      <c r="Y1046" s="773"/>
      <c r="Z1046" s="773"/>
      <c r="AA1046" s="773"/>
      <c r="AB1046" s="773"/>
      <c r="AC1046" s="773"/>
      <c r="AD1046" s="773"/>
      <c r="AE1046" s="773"/>
      <c r="AF1046" s="773"/>
      <c r="AG1046" s="773"/>
      <c r="AH1046" s="773"/>
      <c r="AI1046" s="773"/>
      <c r="AJ1046" s="773"/>
      <c r="AK1046" s="773"/>
      <c r="AL1046" s="773"/>
      <c r="AM1046" s="773"/>
      <c r="AN1046" s="773"/>
      <c r="AO1046" s="774"/>
      <c r="AP1046" s="2"/>
    </row>
    <row r="1047" spans="2:86" ht="12" customHeight="1" x14ac:dyDescent="0.15">
      <c r="B1047" s="473"/>
      <c r="C1047" s="768"/>
      <c r="D1047" s="766"/>
      <c r="E1047" s="766"/>
      <c r="F1047" s="766"/>
      <c r="G1047" s="766"/>
      <c r="H1047" s="766"/>
      <c r="I1047" s="766"/>
      <c r="J1047" s="767"/>
      <c r="K1047" s="751" t="s">
        <v>220</v>
      </c>
      <c r="L1047" s="752"/>
      <c r="M1047" s="753"/>
      <c r="N1047" s="775">
        <v>20</v>
      </c>
      <c r="O1047" s="776"/>
      <c r="P1047" s="751" t="s">
        <v>459</v>
      </c>
      <c r="Q1047" s="753"/>
      <c r="R1047" s="777">
        <v>10.5</v>
      </c>
      <c r="S1047" s="778"/>
      <c r="T1047" s="779"/>
      <c r="U1047" s="780" t="s">
        <v>460</v>
      </c>
      <c r="V1047" s="781"/>
      <c r="W1047" s="780" t="s">
        <v>461</v>
      </c>
      <c r="X1047" s="781"/>
      <c r="Y1047" s="753" t="s">
        <v>219</v>
      </c>
      <c r="Z1047" s="724"/>
      <c r="AA1047" s="724"/>
      <c r="AB1047" s="724"/>
      <c r="AC1047" s="780" t="s">
        <v>462</v>
      </c>
      <c r="AD1047" s="786"/>
      <c r="AE1047" s="786"/>
      <c r="AF1047" s="786"/>
      <c r="AG1047" s="786"/>
      <c r="AH1047" s="786"/>
      <c r="AI1047" s="786"/>
      <c r="AJ1047" s="781"/>
      <c r="AK1047" s="780" t="s">
        <v>463</v>
      </c>
      <c r="AL1047" s="786"/>
      <c r="AM1047" s="786"/>
      <c r="AN1047" s="788"/>
      <c r="AO1047" s="789"/>
      <c r="AP1047" s="2"/>
      <c r="AW1047" s="169"/>
    </row>
    <row r="1048" spans="2:86" ht="12" customHeight="1" x14ac:dyDescent="0.15">
      <c r="B1048" s="473"/>
      <c r="C1048" s="768"/>
      <c r="D1048" s="766"/>
      <c r="E1048" s="766"/>
      <c r="F1048" s="766"/>
      <c r="G1048" s="766"/>
      <c r="H1048" s="766"/>
      <c r="I1048" s="766"/>
      <c r="J1048" s="767"/>
      <c r="K1048" s="724" t="s">
        <v>464</v>
      </c>
      <c r="L1048" s="724" t="s">
        <v>200</v>
      </c>
      <c r="M1048" s="724"/>
      <c r="N1048" s="724" t="s">
        <v>199</v>
      </c>
      <c r="O1048" s="724"/>
      <c r="P1048" s="724" t="s">
        <v>465</v>
      </c>
      <c r="Q1048" s="724"/>
      <c r="R1048" s="724" t="s">
        <v>6</v>
      </c>
      <c r="S1048" s="724"/>
      <c r="T1048" s="724"/>
      <c r="U1048" s="782"/>
      <c r="V1048" s="783"/>
      <c r="W1048" s="782"/>
      <c r="X1048" s="783"/>
      <c r="Y1048" s="753"/>
      <c r="Z1048" s="724"/>
      <c r="AA1048" s="724"/>
      <c r="AB1048" s="724"/>
      <c r="AC1048" s="784"/>
      <c r="AD1048" s="787"/>
      <c r="AE1048" s="787"/>
      <c r="AF1048" s="787"/>
      <c r="AG1048" s="787"/>
      <c r="AH1048" s="787"/>
      <c r="AI1048" s="787"/>
      <c r="AJ1048" s="785"/>
      <c r="AK1048" s="782"/>
      <c r="AL1048" s="790"/>
      <c r="AM1048" s="790"/>
      <c r="AN1048" s="791"/>
      <c r="AO1048" s="792"/>
      <c r="AP1048" s="2"/>
    </row>
    <row r="1049" spans="2:86" ht="12" customHeight="1" x14ac:dyDescent="0.15">
      <c r="B1049" s="473"/>
      <c r="C1049" s="768"/>
      <c r="D1049" s="766"/>
      <c r="E1049" s="766"/>
      <c r="F1049" s="766"/>
      <c r="G1049" s="766"/>
      <c r="H1049" s="766"/>
      <c r="I1049" s="766"/>
      <c r="J1049" s="767"/>
      <c r="K1049" s="724"/>
      <c r="L1049" s="724"/>
      <c r="M1049" s="724"/>
      <c r="N1049" s="724"/>
      <c r="O1049" s="724"/>
      <c r="P1049" s="724"/>
      <c r="Q1049" s="724"/>
      <c r="R1049" s="724"/>
      <c r="S1049" s="724"/>
      <c r="T1049" s="724"/>
      <c r="U1049" s="782"/>
      <c r="V1049" s="783"/>
      <c r="W1049" s="782"/>
      <c r="X1049" s="783"/>
      <c r="Y1049" s="753" t="s">
        <v>466</v>
      </c>
      <c r="Z1049" s="724"/>
      <c r="AA1049" s="724"/>
      <c r="AB1049" s="724"/>
      <c r="AC1049" s="724" t="s">
        <v>467</v>
      </c>
      <c r="AD1049" s="724"/>
      <c r="AE1049" s="724"/>
      <c r="AF1049" s="724"/>
      <c r="AG1049" s="724" t="s">
        <v>468</v>
      </c>
      <c r="AH1049" s="724"/>
      <c r="AI1049" s="724"/>
      <c r="AJ1049" s="724"/>
      <c r="AK1049" s="782"/>
      <c r="AL1049" s="790"/>
      <c r="AM1049" s="790"/>
      <c r="AN1049" s="791"/>
      <c r="AO1049" s="792"/>
      <c r="AP1049" s="2"/>
    </row>
    <row r="1050" spans="2:86" ht="12" customHeight="1" x14ac:dyDescent="0.15">
      <c r="B1050" s="473"/>
      <c r="C1050" s="768"/>
      <c r="D1050" s="766"/>
      <c r="E1050" s="766"/>
      <c r="F1050" s="766"/>
      <c r="G1050" s="766"/>
      <c r="H1050" s="766"/>
      <c r="I1050" s="766"/>
      <c r="J1050" s="767"/>
      <c r="K1050" s="724"/>
      <c r="L1050" s="724"/>
      <c r="M1050" s="724"/>
      <c r="N1050" s="724"/>
      <c r="O1050" s="724"/>
      <c r="P1050" s="724"/>
      <c r="Q1050" s="724"/>
      <c r="R1050" s="724"/>
      <c r="S1050" s="724"/>
      <c r="T1050" s="724"/>
      <c r="U1050" s="784"/>
      <c r="V1050" s="785"/>
      <c r="W1050" s="784"/>
      <c r="X1050" s="785"/>
      <c r="Y1050" s="156" t="s">
        <v>32</v>
      </c>
      <c r="Z1050" s="154" t="s">
        <v>33</v>
      </c>
      <c r="AA1050" s="154" t="s">
        <v>471</v>
      </c>
      <c r="AB1050" s="154" t="s">
        <v>472</v>
      </c>
      <c r="AC1050" s="154" t="s">
        <v>32</v>
      </c>
      <c r="AD1050" s="154" t="s">
        <v>33</v>
      </c>
      <c r="AE1050" s="154" t="s">
        <v>471</v>
      </c>
      <c r="AF1050" s="154" t="s">
        <v>472</v>
      </c>
      <c r="AG1050" s="154" t="s">
        <v>32</v>
      </c>
      <c r="AH1050" s="154" t="s">
        <v>33</v>
      </c>
      <c r="AI1050" s="154" t="s">
        <v>471</v>
      </c>
      <c r="AJ1050" s="154" t="s">
        <v>472</v>
      </c>
      <c r="AK1050" s="784"/>
      <c r="AL1050" s="787"/>
      <c r="AM1050" s="787"/>
      <c r="AN1050" s="793"/>
      <c r="AO1050" s="794"/>
      <c r="AP1050" s="2"/>
    </row>
    <row r="1051" spans="2:86" ht="12" customHeight="1" x14ac:dyDescent="0.15">
      <c r="B1051" s="473"/>
      <c r="C1051" s="768"/>
      <c r="D1051" s="766"/>
      <c r="E1051" s="766"/>
      <c r="F1051" s="766"/>
      <c r="G1051" s="766"/>
      <c r="H1051" s="766"/>
      <c r="I1051" s="766"/>
      <c r="J1051" s="767"/>
      <c r="K1051" s="234"/>
      <c r="L1051" s="743"/>
      <c r="M1051" s="744"/>
      <c r="N1051" s="743"/>
      <c r="O1051" s="744"/>
      <c r="P1051" s="743"/>
      <c r="Q1051" s="744"/>
      <c r="R1051" s="745"/>
      <c r="S1051" s="745"/>
      <c r="T1051" s="745"/>
      <c r="U1051" s="743"/>
      <c r="V1051" s="744"/>
      <c r="W1051" s="743"/>
      <c r="X1051" s="746"/>
      <c r="Y1051" s="235"/>
      <c r="Z1051" s="235"/>
      <c r="AA1051" s="235"/>
      <c r="AB1051" s="235"/>
      <c r="AC1051" s="236"/>
      <c r="AD1051" s="236"/>
      <c r="AE1051" s="236"/>
      <c r="AF1051" s="236"/>
      <c r="AG1051" s="236"/>
      <c r="AH1051" s="236"/>
      <c r="AI1051" s="236"/>
      <c r="AJ1051" s="236"/>
      <c r="AK1051" s="747"/>
      <c r="AL1051" s="748"/>
      <c r="AM1051" s="748"/>
      <c r="AN1051" s="749"/>
      <c r="AO1051" s="750"/>
      <c r="AP1051" s="2"/>
      <c r="AQ1051" s="170">
        <f>IF(P1051="外力",1,IF(P1051="材質劣化",2,IF(P1051="漏水",3,4)))</f>
        <v>4</v>
      </c>
    </row>
    <row r="1052" spans="2:86" ht="12" customHeight="1" x14ac:dyDescent="0.15">
      <c r="B1052" s="473"/>
      <c r="C1052" s="768"/>
      <c r="D1052" s="766"/>
      <c r="E1052" s="766"/>
      <c r="F1052" s="766"/>
      <c r="G1052" s="766"/>
      <c r="H1052" s="766"/>
      <c r="I1052" s="766"/>
      <c r="J1052" s="767"/>
      <c r="K1052" s="234"/>
      <c r="L1052" s="743"/>
      <c r="M1052" s="744"/>
      <c r="N1052" s="743"/>
      <c r="O1052" s="744"/>
      <c r="P1052" s="743"/>
      <c r="Q1052" s="744"/>
      <c r="R1052" s="745"/>
      <c r="S1052" s="745"/>
      <c r="T1052" s="745"/>
      <c r="U1052" s="743"/>
      <c r="V1052" s="744"/>
      <c r="W1052" s="743"/>
      <c r="X1052" s="746"/>
      <c r="Y1052" s="235"/>
      <c r="Z1052" s="235"/>
      <c r="AA1052" s="235"/>
      <c r="AB1052" s="235"/>
      <c r="AC1052" s="236"/>
      <c r="AD1052" s="236"/>
      <c r="AE1052" s="236"/>
      <c r="AF1052" s="236"/>
      <c r="AG1052" s="236"/>
      <c r="AH1052" s="236"/>
      <c r="AI1052" s="236"/>
      <c r="AJ1052" s="236"/>
      <c r="AK1052" s="747"/>
      <c r="AL1052" s="748"/>
      <c r="AM1052" s="748"/>
      <c r="AN1052" s="749"/>
      <c r="AO1052" s="750"/>
      <c r="AP1052" s="2"/>
      <c r="AQ1052" s="170">
        <f t="shared" ref="AQ1052:AQ1070" si="446">IF(P1052="外力",1,IF(P1052="材質劣化",2,IF(P1052="漏水",3,4)))</f>
        <v>4</v>
      </c>
    </row>
    <row r="1053" spans="2:86" ht="12" customHeight="1" x14ac:dyDescent="0.15">
      <c r="B1053" s="473"/>
      <c r="C1053" s="768"/>
      <c r="D1053" s="766"/>
      <c r="E1053" s="766"/>
      <c r="F1053" s="766"/>
      <c r="G1053" s="766"/>
      <c r="H1053" s="766"/>
      <c r="I1053" s="766"/>
      <c r="J1053" s="767"/>
      <c r="K1053" s="234"/>
      <c r="L1053" s="743"/>
      <c r="M1053" s="744"/>
      <c r="N1053" s="743"/>
      <c r="O1053" s="744"/>
      <c r="P1053" s="743"/>
      <c r="Q1053" s="744"/>
      <c r="R1053" s="745"/>
      <c r="S1053" s="745"/>
      <c r="T1053" s="745"/>
      <c r="U1053" s="743"/>
      <c r="V1053" s="744"/>
      <c r="W1053" s="743"/>
      <c r="X1053" s="746"/>
      <c r="Y1053" s="235"/>
      <c r="Z1053" s="235"/>
      <c r="AA1053" s="235"/>
      <c r="AB1053" s="235"/>
      <c r="AC1053" s="236"/>
      <c r="AD1053" s="236"/>
      <c r="AE1053" s="236"/>
      <c r="AF1053" s="236"/>
      <c r="AG1053" s="236"/>
      <c r="AH1053" s="236"/>
      <c r="AI1053" s="236"/>
      <c r="AJ1053" s="236"/>
      <c r="AK1053" s="747"/>
      <c r="AL1053" s="748"/>
      <c r="AM1053" s="748"/>
      <c r="AN1053" s="749"/>
      <c r="AO1053" s="750"/>
      <c r="AP1053" s="2"/>
      <c r="AQ1053" s="170">
        <f t="shared" si="446"/>
        <v>4</v>
      </c>
    </row>
    <row r="1054" spans="2:86" ht="12" customHeight="1" x14ac:dyDescent="0.15">
      <c r="B1054" s="473"/>
      <c r="C1054" s="768"/>
      <c r="D1054" s="766"/>
      <c r="E1054" s="766"/>
      <c r="F1054" s="766"/>
      <c r="G1054" s="766"/>
      <c r="H1054" s="766"/>
      <c r="I1054" s="766"/>
      <c r="J1054" s="767"/>
      <c r="K1054" s="234"/>
      <c r="L1054" s="743"/>
      <c r="M1054" s="744"/>
      <c r="N1054" s="743"/>
      <c r="O1054" s="744"/>
      <c r="P1054" s="743"/>
      <c r="Q1054" s="744"/>
      <c r="R1054" s="745"/>
      <c r="S1054" s="745"/>
      <c r="T1054" s="745"/>
      <c r="U1054" s="743"/>
      <c r="V1054" s="744"/>
      <c r="W1054" s="743"/>
      <c r="X1054" s="746"/>
      <c r="Y1054" s="235"/>
      <c r="Z1054" s="235"/>
      <c r="AA1054" s="235"/>
      <c r="AB1054" s="235"/>
      <c r="AC1054" s="236"/>
      <c r="AD1054" s="236"/>
      <c r="AE1054" s="236"/>
      <c r="AF1054" s="236"/>
      <c r="AG1054" s="236"/>
      <c r="AH1054" s="236"/>
      <c r="AI1054" s="236"/>
      <c r="AJ1054" s="236"/>
      <c r="AK1054" s="747"/>
      <c r="AL1054" s="748"/>
      <c r="AM1054" s="748"/>
      <c r="AN1054" s="749"/>
      <c r="AO1054" s="750"/>
      <c r="AP1054" s="2"/>
      <c r="AQ1054" s="170">
        <f t="shared" si="446"/>
        <v>4</v>
      </c>
    </row>
    <row r="1055" spans="2:86" ht="12" customHeight="1" x14ac:dyDescent="0.15">
      <c r="B1055" s="473"/>
      <c r="C1055" s="768"/>
      <c r="D1055" s="766"/>
      <c r="E1055" s="766"/>
      <c r="F1055" s="766"/>
      <c r="G1055" s="766"/>
      <c r="H1055" s="766"/>
      <c r="I1055" s="766"/>
      <c r="J1055" s="767"/>
      <c r="K1055" s="234"/>
      <c r="L1055" s="743"/>
      <c r="M1055" s="744"/>
      <c r="N1055" s="743"/>
      <c r="O1055" s="744"/>
      <c r="P1055" s="743"/>
      <c r="Q1055" s="744"/>
      <c r="R1055" s="745"/>
      <c r="S1055" s="745"/>
      <c r="T1055" s="745"/>
      <c r="U1055" s="743"/>
      <c r="V1055" s="744"/>
      <c r="W1055" s="743"/>
      <c r="X1055" s="746"/>
      <c r="Y1055" s="235"/>
      <c r="Z1055" s="235"/>
      <c r="AA1055" s="235"/>
      <c r="AB1055" s="235"/>
      <c r="AC1055" s="236"/>
      <c r="AD1055" s="236"/>
      <c r="AE1055" s="236"/>
      <c r="AF1055" s="236"/>
      <c r="AG1055" s="236"/>
      <c r="AH1055" s="236"/>
      <c r="AI1055" s="236"/>
      <c r="AJ1055" s="236"/>
      <c r="AK1055" s="747"/>
      <c r="AL1055" s="748"/>
      <c r="AM1055" s="748"/>
      <c r="AN1055" s="749"/>
      <c r="AO1055" s="750"/>
      <c r="AP1055" s="2"/>
      <c r="AQ1055" s="170">
        <f t="shared" si="446"/>
        <v>4</v>
      </c>
    </row>
    <row r="1056" spans="2:86" ht="12" customHeight="1" x14ac:dyDescent="0.15">
      <c r="B1056" s="473"/>
      <c r="C1056" s="768"/>
      <c r="D1056" s="766"/>
      <c r="E1056" s="766"/>
      <c r="F1056" s="766"/>
      <c r="G1056" s="766"/>
      <c r="H1056" s="766"/>
      <c r="I1056" s="766"/>
      <c r="J1056" s="767"/>
      <c r="K1056" s="234"/>
      <c r="L1056" s="743"/>
      <c r="M1056" s="744"/>
      <c r="N1056" s="743"/>
      <c r="O1056" s="744"/>
      <c r="P1056" s="743"/>
      <c r="Q1056" s="744"/>
      <c r="R1056" s="745"/>
      <c r="S1056" s="745"/>
      <c r="T1056" s="745"/>
      <c r="U1056" s="743"/>
      <c r="V1056" s="744"/>
      <c r="W1056" s="743"/>
      <c r="X1056" s="746"/>
      <c r="Y1056" s="235"/>
      <c r="Z1056" s="235"/>
      <c r="AA1056" s="235"/>
      <c r="AB1056" s="235"/>
      <c r="AC1056" s="236"/>
      <c r="AD1056" s="236"/>
      <c r="AE1056" s="236"/>
      <c r="AF1056" s="236"/>
      <c r="AG1056" s="236"/>
      <c r="AH1056" s="236"/>
      <c r="AI1056" s="236"/>
      <c r="AJ1056" s="236"/>
      <c r="AK1056" s="747"/>
      <c r="AL1056" s="748"/>
      <c r="AM1056" s="748"/>
      <c r="AN1056" s="749"/>
      <c r="AO1056" s="750"/>
      <c r="AP1056" s="2"/>
      <c r="AQ1056" s="170">
        <f t="shared" si="446"/>
        <v>4</v>
      </c>
    </row>
    <row r="1057" spans="2:43" ht="12" customHeight="1" x14ac:dyDescent="0.15">
      <c r="B1057" s="473"/>
      <c r="C1057" s="768"/>
      <c r="D1057" s="766"/>
      <c r="E1057" s="766"/>
      <c r="F1057" s="766"/>
      <c r="G1057" s="766"/>
      <c r="H1057" s="766"/>
      <c r="I1057" s="766"/>
      <c r="J1057" s="767"/>
      <c r="K1057" s="234"/>
      <c r="L1057" s="743"/>
      <c r="M1057" s="744"/>
      <c r="N1057" s="743"/>
      <c r="O1057" s="744"/>
      <c r="P1057" s="743"/>
      <c r="Q1057" s="744"/>
      <c r="R1057" s="745"/>
      <c r="S1057" s="745"/>
      <c r="T1057" s="745"/>
      <c r="U1057" s="743"/>
      <c r="V1057" s="744"/>
      <c r="W1057" s="743"/>
      <c r="X1057" s="746"/>
      <c r="Y1057" s="235"/>
      <c r="Z1057" s="235"/>
      <c r="AA1057" s="235"/>
      <c r="AB1057" s="235"/>
      <c r="AC1057" s="236"/>
      <c r="AD1057" s="236"/>
      <c r="AE1057" s="236"/>
      <c r="AF1057" s="236"/>
      <c r="AG1057" s="236"/>
      <c r="AH1057" s="236"/>
      <c r="AI1057" s="236"/>
      <c r="AJ1057" s="236"/>
      <c r="AK1057" s="747"/>
      <c r="AL1057" s="748"/>
      <c r="AM1057" s="748"/>
      <c r="AN1057" s="749"/>
      <c r="AO1057" s="750"/>
      <c r="AP1057" s="2"/>
      <c r="AQ1057" s="170">
        <f t="shared" si="446"/>
        <v>4</v>
      </c>
    </row>
    <row r="1058" spans="2:43" ht="12" customHeight="1" x14ac:dyDescent="0.15">
      <c r="B1058" s="473"/>
      <c r="C1058" s="768"/>
      <c r="D1058" s="766"/>
      <c r="E1058" s="766"/>
      <c r="F1058" s="766"/>
      <c r="G1058" s="766"/>
      <c r="H1058" s="766"/>
      <c r="I1058" s="766"/>
      <c r="J1058" s="767"/>
      <c r="K1058" s="234"/>
      <c r="L1058" s="743"/>
      <c r="M1058" s="744"/>
      <c r="N1058" s="743"/>
      <c r="O1058" s="744"/>
      <c r="P1058" s="743"/>
      <c r="Q1058" s="744"/>
      <c r="R1058" s="745"/>
      <c r="S1058" s="745"/>
      <c r="T1058" s="745"/>
      <c r="U1058" s="743"/>
      <c r="V1058" s="744"/>
      <c r="W1058" s="743"/>
      <c r="X1058" s="746"/>
      <c r="Y1058" s="235"/>
      <c r="Z1058" s="235"/>
      <c r="AA1058" s="235"/>
      <c r="AB1058" s="235"/>
      <c r="AC1058" s="236"/>
      <c r="AD1058" s="236"/>
      <c r="AE1058" s="236"/>
      <c r="AF1058" s="236"/>
      <c r="AG1058" s="236"/>
      <c r="AH1058" s="236"/>
      <c r="AI1058" s="236"/>
      <c r="AJ1058" s="236"/>
      <c r="AK1058" s="747"/>
      <c r="AL1058" s="748"/>
      <c r="AM1058" s="748"/>
      <c r="AN1058" s="749"/>
      <c r="AO1058" s="750"/>
      <c r="AP1058" s="2"/>
      <c r="AQ1058" s="170">
        <f t="shared" si="446"/>
        <v>4</v>
      </c>
    </row>
    <row r="1059" spans="2:43" ht="12" customHeight="1" x14ac:dyDescent="0.15">
      <c r="B1059" s="473"/>
      <c r="C1059" s="768"/>
      <c r="D1059" s="766"/>
      <c r="E1059" s="766"/>
      <c r="F1059" s="766"/>
      <c r="G1059" s="766"/>
      <c r="H1059" s="766"/>
      <c r="I1059" s="766"/>
      <c r="J1059" s="767"/>
      <c r="K1059" s="234"/>
      <c r="L1059" s="743"/>
      <c r="M1059" s="744"/>
      <c r="N1059" s="743"/>
      <c r="O1059" s="744"/>
      <c r="P1059" s="743"/>
      <c r="Q1059" s="744"/>
      <c r="R1059" s="745"/>
      <c r="S1059" s="745"/>
      <c r="T1059" s="745"/>
      <c r="U1059" s="743"/>
      <c r="V1059" s="744"/>
      <c r="W1059" s="743"/>
      <c r="X1059" s="746"/>
      <c r="Y1059" s="235"/>
      <c r="Z1059" s="235"/>
      <c r="AA1059" s="235"/>
      <c r="AB1059" s="235"/>
      <c r="AC1059" s="236"/>
      <c r="AD1059" s="236"/>
      <c r="AE1059" s="236"/>
      <c r="AF1059" s="236"/>
      <c r="AG1059" s="236"/>
      <c r="AH1059" s="236"/>
      <c r="AI1059" s="236"/>
      <c r="AJ1059" s="236"/>
      <c r="AK1059" s="747"/>
      <c r="AL1059" s="748"/>
      <c r="AM1059" s="748"/>
      <c r="AN1059" s="749"/>
      <c r="AO1059" s="750"/>
      <c r="AP1059" s="2"/>
      <c r="AQ1059" s="170">
        <f t="shared" si="446"/>
        <v>4</v>
      </c>
    </row>
    <row r="1060" spans="2:43" ht="12" customHeight="1" x14ac:dyDescent="0.15">
      <c r="B1060" s="473"/>
      <c r="C1060" s="768"/>
      <c r="D1060" s="766"/>
      <c r="E1060" s="766"/>
      <c r="F1060" s="766"/>
      <c r="G1060" s="766"/>
      <c r="H1060" s="766"/>
      <c r="I1060" s="766"/>
      <c r="J1060" s="767"/>
      <c r="K1060" s="234"/>
      <c r="L1060" s="743"/>
      <c r="M1060" s="744"/>
      <c r="N1060" s="743"/>
      <c r="O1060" s="744"/>
      <c r="P1060" s="743"/>
      <c r="Q1060" s="744"/>
      <c r="R1060" s="745"/>
      <c r="S1060" s="745"/>
      <c r="T1060" s="745"/>
      <c r="U1060" s="743"/>
      <c r="V1060" s="744"/>
      <c r="W1060" s="743"/>
      <c r="X1060" s="746"/>
      <c r="Y1060" s="235"/>
      <c r="Z1060" s="235"/>
      <c r="AA1060" s="235"/>
      <c r="AB1060" s="235"/>
      <c r="AC1060" s="236"/>
      <c r="AD1060" s="236"/>
      <c r="AE1060" s="236"/>
      <c r="AF1060" s="236"/>
      <c r="AG1060" s="236"/>
      <c r="AH1060" s="236"/>
      <c r="AI1060" s="236"/>
      <c r="AJ1060" s="236"/>
      <c r="AK1060" s="747"/>
      <c r="AL1060" s="748"/>
      <c r="AM1060" s="748"/>
      <c r="AN1060" s="749"/>
      <c r="AO1060" s="750"/>
      <c r="AP1060" s="2"/>
      <c r="AQ1060" s="170">
        <f t="shared" si="446"/>
        <v>4</v>
      </c>
    </row>
    <row r="1061" spans="2:43" ht="12" customHeight="1" x14ac:dyDescent="0.15">
      <c r="B1061" s="473"/>
      <c r="C1061" s="768"/>
      <c r="D1061" s="766"/>
      <c r="E1061" s="766"/>
      <c r="F1061" s="766"/>
      <c r="G1061" s="766"/>
      <c r="H1061" s="766"/>
      <c r="I1061" s="766"/>
      <c r="J1061" s="767"/>
      <c r="K1061" s="234"/>
      <c r="L1061" s="743"/>
      <c r="M1061" s="744"/>
      <c r="N1061" s="743"/>
      <c r="O1061" s="744"/>
      <c r="P1061" s="743"/>
      <c r="Q1061" s="744"/>
      <c r="R1061" s="745"/>
      <c r="S1061" s="745"/>
      <c r="T1061" s="745"/>
      <c r="U1061" s="743"/>
      <c r="V1061" s="744"/>
      <c r="W1061" s="743"/>
      <c r="X1061" s="746"/>
      <c r="Y1061" s="235"/>
      <c r="Z1061" s="235"/>
      <c r="AA1061" s="235"/>
      <c r="AB1061" s="235"/>
      <c r="AC1061" s="236"/>
      <c r="AD1061" s="236"/>
      <c r="AE1061" s="236"/>
      <c r="AF1061" s="236"/>
      <c r="AG1061" s="236"/>
      <c r="AH1061" s="236"/>
      <c r="AI1061" s="236"/>
      <c r="AJ1061" s="236"/>
      <c r="AK1061" s="747"/>
      <c r="AL1061" s="748"/>
      <c r="AM1061" s="748"/>
      <c r="AN1061" s="749"/>
      <c r="AO1061" s="750"/>
      <c r="AP1061" s="2"/>
      <c r="AQ1061" s="170">
        <f t="shared" si="446"/>
        <v>4</v>
      </c>
    </row>
    <row r="1062" spans="2:43" ht="12" customHeight="1" x14ac:dyDescent="0.15">
      <c r="B1062" s="473"/>
      <c r="C1062" s="768"/>
      <c r="D1062" s="766"/>
      <c r="E1062" s="766"/>
      <c r="F1062" s="766"/>
      <c r="G1062" s="766"/>
      <c r="H1062" s="766"/>
      <c r="I1062" s="766"/>
      <c r="J1062" s="767"/>
      <c r="K1062" s="234"/>
      <c r="L1062" s="743"/>
      <c r="M1062" s="744"/>
      <c r="N1062" s="743"/>
      <c r="O1062" s="744"/>
      <c r="P1062" s="743"/>
      <c r="Q1062" s="744"/>
      <c r="R1062" s="745"/>
      <c r="S1062" s="745"/>
      <c r="T1062" s="745"/>
      <c r="U1062" s="743"/>
      <c r="V1062" s="744"/>
      <c r="W1062" s="743"/>
      <c r="X1062" s="746"/>
      <c r="Y1062" s="235"/>
      <c r="Z1062" s="235"/>
      <c r="AA1062" s="235"/>
      <c r="AB1062" s="235"/>
      <c r="AC1062" s="236"/>
      <c r="AD1062" s="236"/>
      <c r="AE1062" s="236"/>
      <c r="AF1062" s="236"/>
      <c r="AG1062" s="236"/>
      <c r="AH1062" s="236"/>
      <c r="AI1062" s="236"/>
      <c r="AJ1062" s="236"/>
      <c r="AK1062" s="747"/>
      <c r="AL1062" s="748"/>
      <c r="AM1062" s="748"/>
      <c r="AN1062" s="749"/>
      <c r="AO1062" s="750"/>
      <c r="AP1062" s="2"/>
      <c r="AQ1062" s="170">
        <f t="shared" si="446"/>
        <v>4</v>
      </c>
    </row>
    <row r="1063" spans="2:43" ht="12" customHeight="1" x14ac:dyDescent="0.15">
      <c r="B1063" s="473"/>
      <c r="C1063" s="768"/>
      <c r="D1063" s="766"/>
      <c r="E1063" s="766"/>
      <c r="F1063" s="766"/>
      <c r="G1063" s="766"/>
      <c r="H1063" s="766"/>
      <c r="I1063" s="766"/>
      <c r="J1063" s="767"/>
      <c r="K1063" s="234"/>
      <c r="L1063" s="743"/>
      <c r="M1063" s="744"/>
      <c r="N1063" s="743"/>
      <c r="O1063" s="744"/>
      <c r="P1063" s="743"/>
      <c r="Q1063" s="744"/>
      <c r="R1063" s="745"/>
      <c r="S1063" s="745"/>
      <c r="T1063" s="745"/>
      <c r="U1063" s="743"/>
      <c r="V1063" s="744"/>
      <c r="W1063" s="743"/>
      <c r="X1063" s="746"/>
      <c r="Y1063" s="235"/>
      <c r="Z1063" s="235"/>
      <c r="AA1063" s="235"/>
      <c r="AB1063" s="235"/>
      <c r="AC1063" s="236"/>
      <c r="AD1063" s="236"/>
      <c r="AE1063" s="236"/>
      <c r="AF1063" s="236"/>
      <c r="AG1063" s="236"/>
      <c r="AH1063" s="236"/>
      <c r="AI1063" s="236"/>
      <c r="AJ1063" s="236"/>
      <c r="AK1063" s="747"/>
      <c r="AL1063" s="748"/>
      <c r="AM1063" s="748"/>
      <c r="AN1063" s="749"/>
      <c r="AO1063" s="750"/>
      <c r="AP1063" s="2"/>
      <c r="AQ1063" s="170">
        <f t="shared" si="446"/>
        <v>4</v>
      </c>
    </row>
    <row r="1064" spans="2:43" ht="12" customHeight="1" x14ac:dyDescent="0.15">
      <c r="B1064" s="473"/>
      <c r="C1064" s="768"/>
      <c r="D1064" s="766"/>
      <c r="E1064" s="766"/>
      <c r="F1064" s="766"/>
      <c r="G1064" s="766"/>
      <c r="H1064" s="766"/>
      <c r="I1064" s="766"/>
      <c r="J1064" s="767"/>
      <c r="K1064" s="234"/>
      <c r="L1064" s="743"/>
      <c r="M1064" s="744"/>
      <c r="N1064" s="743"/>
      <c r="O1064" s="744"/>
      <c r="P1064" s="743"/>
      <c r="Q1064" s="744"/>
      <c r="R1064" s="745"/>
      <c r="S1064" s="745"/>
      <c r="T1064" s="745"/>
      <c r="U1064" s="743"/>
      <c r="V1064" s="744"/>
      <c r="W1064" s="743"/>
      <c r="X1064" s="746"/>
      <c r="Y1064" s="235"/>
      <c r="Z1064" s="235"/>
      <c r="AA1064" s="235"/>
      <c r="AB1064" s="235"/>
      <c r="AC1064" s="236"/>
      <c r="AD1064" s="236"/>
      <c r="AE1064" s="236"/>
      <c r="AF1064" s="236"/>
      <c r="AG1064" s="236"/>
      <c r="AH1064" s="236"/>
      <c r="AI1064" s="236"/>
      <c r="AJ1064" s="236"/>
      <c r="AK1064" s="747"/>
      <c r="AL1064" s="748"/>
      <c r="AM1064" s="748"/>
      <c r="AN1064" s="749"/>
      <c r="AO1064" s="750"/>
      <c r="AP1064" s="2"/>
      <c r="AQ1064" s="170">
        <f t="shared" si="446"/>
        <v>4</v>
      </c>
    </row>
    <row r="1065" spans="2:43" ht="12" customHeight="1" x14ac:dyDescent="0.15">
      <c r="B1065" s="473"/>
      <c r="C1065" s="768"/>
      <c r="D1065" s="766"/>
      <c r="E1065" s="766"/>
      <c r="F1065" s="766"/>
      <c r="G1065" s="766"/>
      <c r="H1065" s="766"/>
      <c r="I1065" s="766"/>
      <c r="J1065" s="767"/>
      <c r="K1065" s="234"/>
      <c r="L1065" s="743"/>
      <c r="M1065" s="744"/>
      <c r="N1065" s="743"/>
      <c r="O1065" s="744"/>
      <c r="P1065" s="743"/>
      <c r="Q1065" s="744"/>
      <c r="R1065" s="745"/>
      <c r="S1065" s="745"/>
      <c r="T1065" s="745"/>
      <c r="U1065" s="743"/>
      <c r="V1065" s="744"/>
      <c r="W1065" s="743"/>
      <c r="X1065" s="746"/>
      <c r="Y1065" s="235"/>
      <c r="Z1065" s="235"/>
      <c r="AA1065" s="235"/>
      <c r="AB1065" s="235"/>
      <c r="AC1065" s="236"/>
      <c r="AD1065" s="236"/>
      <c r="AE1065" s="236"/>
      <c r="AF1065" s="236"/>
      <c r="AG1065" s="236"/>
      <c r="AH1065" s="236"/>
      <c r="AI1065" s="236"/>
      <c r="AJ1065" s="236"/>
      <c r="AK1065" s="747"/>
      <c r="AL1065" s="748"/>
      <c r="AM1065" s="748"/>
      <c r="AN1065" s="749"/>
      <c r="AO1065" s="750"/>
      <c r="AP1065" s="2"/>
      <c r="AQ1065" s="170">
        <f t="shared" si="446"/>
        <v>4</v>
      </c>
    </row>
    <row r="1066" spans="2:43" ht="12" customHeight="1" x14ac:dyDescent="0.15">
      <c r="B1066" s="473"/>
      <c r="C1066" s="768"/>
      <c r="D1066" s="766"/>
      <c r="E1066" s="766"/>
      <c r="F1066" s="766"/>
      <c r="G1066" s="766"/>
      <c r="H1066" s="766"/>
      <c r="I1066" s="766"/>
      <c r="J1066" s="767"/>
      <c r="K1066" s="234"/>
      <c r="L1066" s="743"/>
      <c r="M1066" s="744"/>
      <c r="N1066" s="743"/>
      <c r="O1066" s="744"/>
      <c r="P1066" s="743"/>
      <c r="Q1066" s="744"/>
      <c r="R1066" s="745"/>
      <c r="S1066" s="745"/>
      <c r="T1066" s="745"/>
      <c r="U1066" s="743"/>
      <c r="V1066" s="744"/>
      <c r="W1066" s="743"/>
      <c r="X1066" s="746"/>
      <c r="Y1066" s="235"/>
      <c r="Z1066" s="235"/>
      <c r="AA1066" s="235"/>
      <c r="AB1066" s="235"/>
      <c r="AC1066" s="236"/>
      <c r="AD1066" s="236"/>
      <c r="AE1066" s="236"/>
      <c r="AF1066" s="236"/>
      <c r="AG1066" s="236"/>
      <c r="AH1066" s="236"/>
      <c r="AI1066" s="236"/>
      <c r="AJ1066" s="236"/>
      <c r="AK1066" s="747"/>
      <c r="AL1066" s="748"/>
      <c r="AM1066" s="748"/>
      <c r="AN1066" s="749"/>
      <c r="AO1066" s="750"/>
      <c r="AP1066" s="2"/>
      <c r="AQ1066" s="170">
        <f t="shared" si="446"/>
        <v>4</v>
      </c>
    </row>
    <row r="1067" spans="2:43" ht="12" customHeight="1" x14ac:dyDescent="0.15">
      <c r="B1067" s="473"/>
      <c r="C1067" s="768"/>
      <c r="D1067" s="766"/>
      <c r="E1067" s="766"/>
      <c r="F1067" s="766"/>
      <c r="G1067" s="766"/>
      <c r="H1067" s="766"/>
      <c r="I1067" s="766"/>
      <c r="J1067" s="767"/>
      <c r="K1067" s="234"/>
      <c r="L1067" s="743"/>
      <c r="M1067" s="744"/>
      <c r="N1067" s="743"/>
      <c r="O1067" s="744"/>
      <c r="P1067" s="743"/>
      <c r="Q1067" s="744"/>
      <c r="R1067" s="745"/>
      <c r="S1067" s="745"/>
      <c r="T1067" s="745"/>
      <c r="U1067" s="743"/>
      <c r="V1067" s="744"/>
      <c r="W1067" s="743"/>
      <c r="X1067" s="746"/>
      <c r="Y1067" s="235"/>
      <c r="Z1067" s="235"/>
      <c r="AA1067" s="235"/>
      <c r="AB1067" s="235"/>
      <c r="AC1067" s="236"/>
      <c r="AD1067" s="236"/>
      <c r="AE1067" s="236"/>
      <c r="AF1067" s="236"/>
      <c r="AG1067" s="236"/>
      <c r="AH1067" s="236"/>
      <c r="AI1067" s="236"/>
      <c r="AJ1067" s="236"/>
      <c r="AK1067" s="747"/>
      <c r="AL1067" s="748"/>
      <c r="AM1067" s="748"/>
      <c r="AN1067" s="749"/>
      <c r="AO1067" s="750"/>
      <c r="AP1067" s="2"/>
      <c r="AQ1067" s="170">
        <f t="shared" si="446"/>
        <v>4</v>
      </c>
    </row>
    <row r="1068" spans="2:43" ht="12" customHeight="1" x14ac:dyDescent="0.15">
      <c r="B1068" s="473"/>
      <c r="C1068" s="768"/>
      <c r="D1068" s="766"/>
      <c r="E1068" s="766"/>
      <c r="F1068" s="766"/>
      <c r="G1068" s="766"/>
      <c r="H1068" s="766"/>
      <c r="I1068" s="766"/>
      <c r="J1068" s="767"/>
      <c r="K1068" s="234"/>
      <c r="L1068" s="743"/>
      <c r="M1068" s="744"/>
      <c r="N1068" s="743"/>
      <c r="O1068" s="744"/>
      <c r="P1068" s="743"/>
      <c r="Q1068" s="744"/>
      <c r="R1068" s="745"/>
      <c r="S1068" s="745"/>
      <c r="T1068" s="745"/>
      <c r="U1068" s="743"/>
      <c r="V1068" s="744"/>
      <c r="W1068" s="743"/>
      <c r="X1068" s="746"/>
      <c r="Y1068" s="235"/>
      <c r="Z1068" s="235"/>
      <c r="AA1068" s="235"/>
      <c r="AB1068" s="235"/>
      <c r="AC1068" s="236"/>
      <c r="AD1068" s="236"/>
      <c r="AE1068" s="236"/>
      <c r="AF1068" s="236"/>
      <c r="AG1068" s="236"/>
      <c r="AH1068" s="236"/>
      <c r="AI1068" s="236"/>
      <c r="AJ1068" s="236"/>
      <c r="AK1068" s="747"/>
      <c r="AL1068" s="748"/>
      <c r="AM1068" s="748"/>
      <c r="AN1068" s="749"/>
      <c r="AO1068" s="750"/>
      <c r="AP1068" s="2"/>
      <c r="AQ1068" s="170">
        <f t="shared" si="446"/>
        <v>4</v>
      </c>
    </row>
    <row r="1069" spans="2:43" ht="12" customHeight="1" x14ac:dyDescent="0.15">
      <c r="B1069" s="473"/>
      <c r="C1069" s="768"/>
      <c r="D1069" s="766"/>
      <c r="E1069" s="766"/>
      <c r="F1069" s="766"/>
      <c r="G1069" s="766"/>
      <c r="H1069" s="766"/>
      <c r="I1069" s="766"/>
      <c r="J1069" s="767"/>
      <c r="K1069" s="234"/>
      <c r="L1069" s="743"/>
      <c r="M1069" s="744"/>
      <c r="N1069" s="743"/>
      <c r="O1069" s="744"/>
      <c r="P1069" s="743"/>
      <c r="Q1069" s="744"/>
      <c r="R1069" s="745"/>
      <c r="S1069" s="745"/>
      <c r="T1069" s="745"/>
      <c r="U1069" s="743"/>
      <c r="V1069" s="744"/>
      <c r="W1069" s="743"/>
      <c r="X1069" s="746"/>
      <c r="Y1069" s="235"/>
      <c r="Z1069" s="235"/>
      <c r="AA1069" s="235"/>
      <c r="AB1069" s="235"/>
      <c r="AC1069" s="236"/>
      <c r="AD1069" s="236"/>
      <c r="AE1069" s="236"/>
      <c r="AF1069" s="236"/>
      <c r="AG1069" s="236"/>
      <c r="AH1069" s="236"/>
      <c r="AI1069" s="236"/>
      <c r="AJ1069" s="236"/>
      <c r="AK1069" s="747"/>
      <c r="AL1069" s="748"/>
      <c r="AM1069" s="748"/>
      <c r="AN1069" s="749"/>
      <c r="AO1069" s="750"/>
      <c r="AP1069" s="2"/>
      <c r="AQ1069" s="170">
        <f t="shared" si="446"/>
        <v>4</v>
      </c>
    </row>
    <row r="1070" spans="2:43" ht="12" customHeight="1" x14ac:dyDescent="0.15">
      <c r="B1070" s="473"/>
      <c r="C1070" s="768"/>
      <c r="D1070" s="766"/>
      <c r="E1070" s="766"/>
      <c r="F1070" s="766"/>
      <c r="G1070" s="766"/>
      <c r="H1070" s="766"/>
      <c r="I1070" s="766"/>
      <c r="J1070" s="767"/>
      <c r="K1070" s="234"/>
      <c r="L1070" s="743"/>
      <c r="M1070" s="744"/>
      <c r="N1070" s="743"/>
      <c r="O1070" s="744"/>
      <c r="P1070" s="743"/>
      <c r="Q1070" s="744"/>
      <c r="R1070" s="745"/>
      <c r="S1070" s="745"/>
      <c r="T1070" s="745"/>
      <c r="U1070" s="743"/>
      <c r="V1070" s="744"/>
      <c r="W1070" s="743"/>
      <c r="X1070" s="746"/>
      <c r="Y1070" s="235"/>
      <c r="Z1070" s="235"/>
      <c r="AA1070" s="235"/>
      <c r="AB1070" s="235"/>
      <c r="AC1070" s="236"/>
      <c r="AD1070" s="236"/>
      <c r="AE1070" s="236"/>
      <c r="AF1070" s="236"/>
      <c r="AG1070" s="236"/>
      <c r="AH1070" s="236"/>
      <c r="AI1070" s="236"/>
      <c r="AJ1070" s="236"/>
      <c r="AK1070" s="747"/>
      <c r="AL1070" s="748"/>
      <c r="AM1070" s="748"/>
      <c r="AN1070" s="749"/>
      <c r="AO1070" s="750"/>
      <c r="AP1070" s="2"/>
      <c r="AQ1070" s="170">
        <f t="shared" si="446"/>
        <v>4</v>
      </c>
    </row>
    <row r="1071" spans="2:43" ht="12" customHeight="1" x14ac:dyDescent="0.15">
      <c r="B1071" s="473"/>
      <c r="C1071" s="768"/>
      <c r="D1071" s="766"/>
      <c r="E1071" s="766"/>
      <c r="F1071" s="766"/>
      <c r="G1071" s="766"/>
      <c r="H1071" s="766"/>
      <c r="I1071" s="766"/>
      <c r="J1071" s="767"/>
      <c r="K1071" s="724" t="s">
        <v>218</v>
      </c>
      <c r="L1071" s="724" t="s">
        <v>217</v>
      </c>
      <c r="M1071" s="724"/>
      <c r="N1071" s="724"/>
      <c r="O1071" s="724"/>
      <c r="P1071" s="724"/>
      <c r="Q1071" s="724"/>
      <c r="R1071" s="724"/>
      <c r="S1071" s="724"/>
      <c r="T1071" s="724"/>
      <c r="U1071" s="724"/>
      <c r="V1071" s="724"/>
      <c r="W1071" s="724"/>
      <c r="X1071" s="724"/>
      <c r="Y1071" s="751" t="s">
        <v>473</v>
      </c>
      <c r="Z1071" s="752"/>
      <c r="AA1071" s="752"/>
      <c r="AB1071" s="753"/>
      <c r="AC1071" s="180">
        <f t="shared" ref="AC1071:AJ1071" si="447">SUM(AC1051:AC1070)</f>
        <v>0</v>
      </c>
      <c r="AD1071" s="180">
        <f t="shared" si="447"/>
        <v>0</v>
      </c>
      <c r="AE1071" s="180">
        <f t="shared" si="447"/>
        <v>0</v>
      </c>
      <c r="AF1071" s="180">
        <f t="shared" si="447"/>
        <v>0</v>
      </c>
      <c r="AG1071" s="180">
        <f t="shared" si="447"/>
        <v>0</v>
      </c>
      <c r="AH1071" s="180">
        <f t="shared" si="447"/>
        <v>0</v>
      </c>
      <c r="AI1071" s="180">
        <f t="shared" si="447"/>
        <v>0</v>
      </c>
      <c r="AJ1071" s="180">
        <f t="shared" si="447"/>
        <v>0</v>
      </c>
      <c r="AK1071" s="751" t="s">
        <v>216</v>
      </c>
      <c r="AL1071" s="752"/>
      <c r="AM1071" s="752"/>
      <c r="AN1071" s="597"/>
      <c r="AO1071" s="598"/>
      <c r="AP1071" s="2"/>
    </row>
    <row r="1072" spans="2:43" ht="12" customHeight="1" x14ac:dyDescent="0.15">
      <c r="B1072" s="473"/>
      <c r="C1072" s="768"/>
      <c r="D1072" s="766"/>
      <c r="E1072" s="766"/>
      <c r="F1072" s="766"/>
      <c r="G1072" s="766"/>
      <c r="H1072" s="766"/>
      <c r="I1072" s="766"/>
      <c r="J1072" s="767"/>
      <c r="K1072" s="724"/>
      <c r="L1072" s="724" t="s">
        <v>474</v>
      </c>
      <c r="M1072" s="724"/>
      <c r="N1072" s="724"/>
      <c r="O1072" s="724" t="s">
        <v>215</v>
      </c>
      <c r="P1072" s="724"/>
      <c r="Q1072" s="724"/>
      <c r="R1072" s="724"/>
      <c r="S1072" s="724"/>
      <c r="T1072" s="724"/>
      <c r="U1072" s="724"/>
      <c r="V1072" s="724"/>
      <c r="W1072" s="724"/>
      <c r="X1072" s="724"/>
      <c r="Y1072" s="179">
        <f>COUNTIF(Y1051:Y1070,"〇")</f>
        <v>0</v>
      </c>
      <c r="Z1072" s="179">
        <f>COUNTIF(Z1051:Z1070,"〇")</f>
        <v>0</v>
      </c>
      <c r="AA1072" s="179">
        <f>COUNTIF(AA1051:AA1070,"〇")</f>
        <v>0</v>
      </c>
      <c r="AB1072" s="179">
        <f>COUNTIF(AB1051:AB1070,"〇")</f>
        <v>0</v>
      </c>
      <c r="AC1072" s="179">
        <f t="shared" ref="AC1072:AJ1072" si="448">COUNT(AC1051:AC1070)</f>
        <v>0</v>
      </c>
      <c r="AD1072" s="179">
        <f t="shared" si="448"/>
        <v>0</v>
      </c>
      <c r="AE1072" s="179">
        <f t="shared" si="448"/>
        <v>0</v>
      </c>
      <c r="AF1072" s="179">
        <f t="shared" si="448"/>
        <v>0</v>
      </c>
      <c r="AG1072" s="179">
        <f t="shared" si="448"/>
        <v>0</v>
      </c>
      <c r="AH1072" s="179">
        <f t="shared" si="448"/>
        <v>0</v>
      </c>
      <c r="AI1072" s="179">
        <f t="shared" si="448"/>
        <v>0</v>
      </c>
      <c r="AJ1072" s="179">
        <f t="shared" si="448"/>
        <v>0</v>
      </c>
      <c r="AK1072" s="754"/>
      <c r="AL1072" s="755"/>
      <c r="AM1072" s="755"/>
      <c r="AN1072" s="755"/>
      <c r="AO1072" s="756"/>
      <c r="AP1072" s="2"/>
    </row>
    <row r="1073" spans="2:86" ht="12" customHeight="1" x14ac:dyDescent="0.15">
      <c r="B1073" s="473"/>
      <c r="C1073" s="768"/>
      <c r="D1073" s="766"/>
      <c r="E1073" s="766"/>
      <c r="F1073" s="766"/>
      <c r="G1073" s="766"/>
      <c r="H1073" s="766"/>
      <c r="I1073" s="766"/>
      <c r="J1073" s="767"/>
      <c r="K1073" s="724"/>
      <c r="L1073" s="724"/>
      <c r="M1073" s="724"/>
      <c r="N1073" s="724"/>
      <c r="O1073" s="724" t="s">
        <v>475</v>
      </c>
      <c r="P1073" s="724"/>
      <c r="Q1073" s="724"/>
      <c r="R1073" s="724"/>
      <c r="S1073" s="724"/>
      <c r="T1073" s="724"/>
      <c r="U1073" s="724"/>
      <c r="V1073" s="724"/>
      <c r="W1073" s="724"/>
      <c r="X1073" s="724"/>
      <c r="Y1073" s="737" t="str">
        <f>IF(Y1072&gt;0,"Ⅳ",IF(Z1072&gt;0,"Ⅲ",IF(AA1072&gt;0,"Ⅱa",IF(AB1072&gt;0,"Ⅱb","Ⅰ"))))</f>
        <v>Ⅰ</v>
      </c>
      <c r="Z1073" s="741"/>
      <c r="AA1073" s="741"/>
      <c r="AB1073" s="738"/>
      <c r="AC1073" s="737" t="str">
        <f>IF(AC1072&gt;0,"Ⅳ",IF(AD1072&gt;0,"Ⅲ",IF(AE1072&gt;0,"Ⅱa",IF(AF1072&gt;0,"Ⅱb","Ⅰ"))))</f>
        <v>Ⅰ</v>
      </c>
      <c r="AD1073" s="741"/>
      <c r="AE1073" s="741"/>
      <c r="AF1073" s="738"/>
      <c r="AG1073" s="737" t="str">
        <f>IF(AG1072&gt;0,"Ⅳ",IF(AH1072&gt;0,"Ⅲ",IF(AI1072&gt;0,"Ⅱa",IF(AJ1072&gt;0,"Ⅱb","Ⅰ"))))</f>
        <v>Ⅰ</v>
      </c>
      <c r="AH1073" s="741"/>
      <c r="AI1073" s="741"/>
      <c r="AJ1073" s="738"/>
      <c r="AK1073" s="757"/>
      <c r="AL1073" s="758"/>
      <c r="AM1073" s="758"/>
      <c r="AN1073" s="758"/>
      <c r="AO1073" s="759"/>
      <c r="AP1073" s="2"/>
      <c r="AQ1073" s="52" t="s">
        <v>314</v>
      </c>
      <c r="AR1073" s="52" t="s">
        <v>315</v>
      </c>
      <c r="AS1073" s="455" t="s">
        <v>318</v>
      </c>
      <c r="AT1073" s="600"/>
    </row>
    <row r="1074" spans="2:86" ht="12" customHeight="1" x14ac:dyDescent="0.15">
      <c r="B1074" s="473"/>
      <c r="C1074" s="768"/>
      <c r="D1074" s="766"/>
      <c r="E1074" s="766"/>
      <c r="F1074" s="766"/>
      <c r="G1074" s="766"/>
      <c r="H1074" s="766"/>
      <c r="I1074" s="766"/>
      <c r="J1074" s="767"/>
      <c r="K1074" s="724"/>
      <c r="L1074" s="724" t="s">
        <v>476</v>
      </c>
      <c r="M1074" s="724"/>
      <c r="N1074" s="724"/>
      <c r="O1074" s="724" t="s">
        <v>214</v>
      </c>
      <c r="P1074" s="724"/>
      <c r="Q1074" s="724"/>
      <c r="R1074" s="724"/>
      <c r="S1074" s="724"/>
      <c r="T1074" s="724"/>
      <c r="U1074" s="724"/>
      <c r="V1074" s="724"/>
      <c r="W1074" s="724"/>
      <c r="X1074" s="724"/>
      <c r="Y1074" s="80" t="s">
        <v>32</v>
      </c>
      <c r="Z1074" s="80" t="s">
        <v>33</v>
      </c>
      <c r="AA1074" s="734" t="s">
        <v>34</v>
      </c>
      <c r="AB1074" s="734"/>
      <c r="AC1074" s="80" t="s">
        <v>32</v>
      </c>
      <c r="AD1074" s="80" t="s">
        <v>33</v>
      </c>
      <c r="AE1074" s="734" t="s">
        <v>34</v>
      </c>
      <c r="AF1074" s="734"/>
      <c r="AG1074" s="80" t="s">
        <v>32</v>
      </c>
      <c r="AH1074" s="80" t="s">
        <v>33</v>
      </c>
      <c r="AI1074" s="734" t="s">
        <v>34</v>
      </c>
      <c r="AJ1074" s="734"/>
      <c r="AK1074" s="757"/>
      <c r="AL1074" s="758"/>
      <c r="AM1074" s="758"/>
      <c r="AN1074" s="758"/>
      <c r="AO1074" s="759"/>
      <c r="AP1074" s="2"/>
      <c r="AQ1074" s="735">
        <f>+Y1072+Z1072</f>
        <v>0</v>
      </c>
      <c r="AR1074" s="736"/>
      <c r="AS1074" s="735">
        <f>+AA1072+AB1072</f>
        <v>0</v>
      </c>
      <c r="AT1074" s="736"/>
    </row>
    <row r="1075" spans="2:86" ht="12" customHeight="1" x14ac:dyDescent="0.15">
      <c r="B1075" s="473"/>
      <c r="C1075" s="768"/>
      <c r="D1075" s="766"/>
      <c r="E1075" s="766"/>
      <c r="F1075" s="766"/>
      <c r="G1075" s="766"/>
      <c r="H1075" s="766"/>
      <c r="I1075" s="766"/>
      <c r="J1075" s="767"/>
      <c r="K1075" s="724"/>
      <c r="L1075" s="724"/>
      <c r="M1075" s="724"/>
      <c r="N1075" s="724"/>
      <c r="O1075" s="724" t="s">
        <v>480</v>
      </c>
      <c r="P1075" s="724"/>
      <c r="Q1075" s="724"/>
      <c r="R1075" s="724"/>
      <c r="S1075" s="724"/>
      <c r="T1075" s="724"/>
      <c r="U1075" s="724"/>
      <c r="V1075" s="724"/>
      <c r="W1075" s="724"/>
      <c r="X1075" s="724"/>
      <c r="Y1075" s="179">
        <f>Y1072</f>
        <v>0</v>
      </c>
      <c r="Z1075" s="179">
        <f>Z1072</f>
        <v>0</v>
      </c>
      <c r="AA1075" s="737">
        <f>AA1072+AB1072</f>
        <v>0</v>
      </c>
      <c r="AB1075" s="738"/>
      <c r="AC1075" s="179">
        <f>+AC1072</f>
        <v>0</v>
      </c>
      <c r="AD1075" s="179">
        <f>AD1072</f>
        <v>0</v>
      </c>
      <c r="AE1075" s="737">
        <f>AE1072+AF1072</f>
        <v>0</v>
      </c>
      <c r="AF1075" s="738"/>
      <c r="AG1075" s="179">
        <f>AG1072</f>
        <v>0</v>
      </c>
      <c r="AH1075" s="179">
        <f>AH1072</f>
        <v>0</v>
      </c>
      <c r="AI1075" s="737">
        <f>AI1072+AJ1072</f>
        <v>0</v>
      </c>
      <c r="AJ1075" s="738"/>
      <c r="AK1075" s="757"/>
      <c r="AL1075" s="758"/>
      <c r="AM1075" s="758"/>
      <c r="AN1075" s="758"/>
      <c r="AO1075" s="759"/>
      <c r="AP1075" s="2"/>
      <c r="AQ1075" s="135">
        <f>+Y1072+AC1075+AG1075</f>
        <v>0</v>
      </c>
      <c r="AR1075" s="135">
        <f>+Z1072+AD1075+AH1075</f>
        <v>0</v>
      </c>
      <c r="AS1075" s="739">
        <f>+AS1074+AE1075+AI1075</f>
        <v>0</v>
      </c>
      <c r="AT1075" s="740"/>
    </row>
    <row r="1076" spans="2:86" ht="12" customHeight="1" x14ac:dyDescent="0.15">
      <c r="B1076" s="473"/>
      <c r="C1076" s="768"/>
      <c r="D1076" s="766"/>
      <c r="E1076" s="766"/>
      <c r="F1076" s="766"/>
      <c r="G1076" s="766"/>
      <c r="H1076" s="766"/>
      <c r="I1076" s="766"/>
      <c r="J1076" s="767"/>
      <c r="K1076" s="724"/>
      <c r="L1076" s="724"/>
      <c r="M1076" s="724"/>
      <c r="N1076" s="724"/>
      <c r="O1076" s="724" t="s">
        <v>481</v>
      </c>
      <c r="P1076" s="724"/>
      <c r="Q1076" s="724"/>
      <c r="R1076" s="724"/>
      <c r="S1076" s="724"/>
      <c r="T1076" s="724"/>
      <c r="U1076" s="724"/>
      <c r="V1076" s="724"/>
      <c r="W1076" s="724"/>
      <c r="X1076" s="724"/>
      <c r="Y1076" s="737" t="str">
        <f>IF(Y1075&gt;=1,"Ⅳ",IF(Z1075&gt;=1,"Ⅲ",IF(AA1075&gt;=1,"Ⅱ","Ⅰ")))</f>
        <v>Ⅰ</v>
      </c>
      <c r="Z1076" s="741"/>
      <c r="AA1076" s="741"/>
      <c r="AB1076" s="738"/>
      <c r="AC1076" s="737" t="str">
        <f>IF(AC1075&gt;=1,"Ⅳ",IF(AD1075&gt;=1,"Ⅲ",IF(AE1075&gt;=1,"Ⅱ","Ⅰ")))</f>
        <v>Ⅰ</v>
      </c>
      <c r="AD1076" s="741"/>
      <c r="AE1076" s="741"/>
      <c r="AF1076" s="738"/>
      <c r="AG1076" s="737" t="str">
        <f>IF(AG1075&gt;=1,"Ⅳ",IF(AH1075&gt;=1,"Ⅲ",IF(AI1075&gt;=1,"Ⅱ","Ⅰ")))</f>
        <v>Ⅰ</v>
      </c>
      <c r="AH1076" s="741"/>
      <c r="AI1076" s="741"/>
      <c r="AJ1076" s="738"/>
      <c r="AK1076" s="757"/>
      <c r="AL1076" s="758"/>
      <c r="AM1076" s="758"/>
      <c r="AN1076" s="758"/>
      <c r="AO1076" s="759"/>
      <c r="AP1076" s="2"/>
      <c r="AQ1076" s="742" t="str">
        <f>IF(AQ1075&gt;0,"Ⅳ",IF(AR1075&gt;0,"Ⅲ",IF(AS1075&gt;0,"Ⅱ","Ⅰ")))</f>
        <v>Ⅰ</v>
      </c>
      <c r="AR1076" s="742"/>
      <c r="AS1076" s="742"/>
      <c r="AT1076" s="742"/>
    </row>
    <row r="1077" spans="2:86" ht="12" customHeight="1" x14ac:dyDescent="0.15">
      <c r="B1077" s="473"/>
      <c r="C1077" s="768"/>
      <c r="D1077" s="766"/>
      <c r="E1077" s="766"/>
      <c r="F1077" s="766"/>
      <c r="G1077" s="766"/>
      <c r="H1077" s="766"/>
      <c r="I1077" s="766"/>
      <c r="J1077" s="767"/>
      <c r="K1077" s="724"/>
      <c r="L1077" s="724"/>
      <c r="M1077" s="724"/>
      <c r="N1077" s="724"/>
      <c r="O1077" s="724" t="s">
        <v>482</v>
      </c>
      <c r="P1077" s="724"/>
      <c r="Q1077" s="724"/>
      <c r="R1077" s="724"/>
      <c r="S1077" s="724"/>
      <c r="T1077" s="724"/>
      <c r="U1077" s="724"/>
      <c r="V1077" s="724"/>
      <c r="W1077" s="724"/>
      <c r="X1077" s="724"/>
      <c r="Y1077" s="737" t="str">
        <f>IF(COUNTIF(Y1076:AJ1076,"Ⅳ")&gt;0,"Ⅳ",IF(COUNTIF(Y1076:AJ1076,"Ⅲ")&gt;0,"Ⅲ",IF(COUNTIF(Y1076:AJ1076,"Ⅱ")&gt;0,"Ⅱ","Ⅰ")))</f>
        <v>Ⅰ</v>
      </c>
      <c r="Z1077" s="741"/>
      <c r="AA1077" s="741"/>
      <c r="AB1077" s="741"/>
      <c r="AC1077" s="741"/>
      <c r="AD1077" s="741"/>
      <c r="AE1077" s="741"/>
      <c r="AF1077" s="741"/>
      <c r="AG1077" s="741"/>
      <c r="AH1077" s="741"/>
      <c r="AI1077" s="741"/>
      <c r="AJ1077" s="738"/>
      <c r="AK1077" s="760"/>
      <c r="AL1077" s="761"/>
      <c r="AM1077" s="761"/>
      <c r="AN1077" s="761"/>
      <c r="AO1077" s="762"/>
      <c r="AP1077" s="2"/>
    </row>
    <row r="1078" spans="2:86" ht="14.25" customHeight="1" x14ac:dyDescent="0.15">
      <c r="B1078" s="473"/>
      <c r="C1078" s="768"/>
      <c r="D1078" s="766"/>
      <c r="E1078" s="766"/>
      <c r="F1078" s="766"/>
      <c r="G1078" s="766"/>
      <c r="H1078" s="766"/>
      <c r="I1078" s="766"/>
      <c r="J1078" s="767"/>
      <c r="K1078" s="724" t="s">
        <v>170</v>
      </c>
      <c r="L1078" s="725"/>
      <c r="M1078" s="725"/>
      <c r="N1078" s="725"/>
      <c r="O1078" s="725"/>
      <c r="P1078" s="725"/>
      <c r="Q1078" s="725"/>
      <c r="R1078" s="725"/>
      <c r="S1078" s="725"/>
      <c r="T1078" s="725"/>
      <c r="U1078" s="725"/>
      <c r="V1078" s="725"/>
      <c r="W1078" s="725"/>
      <c r="X1078" s="725"/>
      <c r="Y1078" s="725"/>
      <c r="Z1078" s="725"/>
      <c r="AA1078" s="725"/>
      <c r="AB1078" s="725"/>
      <c r="AC1078" s="725"/>
      <c r="AD1078" s="725"/>
      <c r="AE1078" s="725"/>
      <c r="AF1078" s="725"/>
      <c r="AG1078" s="725"/>
      <c r="AH1078" s="725"/>
      <c r="AI1078" s="725"/>
      <c r="AJ1078" s="725"/>
      <c r="AK1078" s="725"/>
      <c r="AL1078" s="725"/>
      <c r="AM1078" s="725"/>
      <c r="AN1078" s="725"/>
      <c r="AO1078" s="725"/>
      <c r="AP1078" s="2"/>
    </row>
    <row r="1079" spans="2:86" ht="14.25" customHeight="1" x14ac:dyDescent="0.15">
      <c r="B1079" s="473"/>
      <c r="C1079" s="768"/>
      <c r="D1079" s="766"/>
      <c r="E1079" s="766"/>
      <c r="F1079" s="766"/>
      <c r="G1079" s="766"/>
      <c r="H1079" s="766"/>
      <c r="I1079" s="766"/>
      <c r="J1079" s="767"/>
      <c r="K1079" s="724"/>
      <c r="L1079" s="725"/>
      <c r="M1079" s="725"/>
      <c r="N1079" s="725"/>
      <c r="O1079" s="725"/>
      <c r="P1079" s="725"/>
      <c r="Q1079" s="725"/>
      <c r="R1079" s="725"/>
      <c r="S1079" s="725"/>
      <c r="T1079" s="725"/>
      <c r="U1079" s="725"/>
      <c r="V1079" s="725"/>
      <c r="W1079" s="725"/>
      <c r="X1079" s="725"/>
      <c r="Y1079" s="725"/>
      <c r="Z1079" s="725"/>
      <c r="AA1079" s="725"/>
      <c r="AB1079" s="725"/>
      <c r="AC1079" s="725"/>
      <c r="AD1079" s="725"/>
      <c r="AE1079" s="725"/>
      <c r="AF1079" s="725"/>
      <c r="AG1079" s="725"/>
      <c r="AH1079" s="725"/>
      <c r="AI1079" s="725"/>
      <c r="AJ1079" s="725"/>
      <c r="AK1079" s="725"/>
      <c r="AL1079" s="725"/>
      <c r="AM1079" s="725"/>
      <c r="AN1079" s="725"/>
      <c r="AO1079" s="725"/>
      <c r="AP1079" s="2"/>
    </row>
    <row r="1080" spans="2:86" ht="12" customHeight="1" x14ac:dyDescent="0.15">
      <c r="B1080" s="473"/>
      <c r="C1080" s="768"/>
      <c r="D1080" s="766"/>
      <c r="E1080" s="766"/>
      <c r="F1080" s="766"/>
      <c r="G1080" s="766"/>
      <c r="H1080" s="766"/>
      <c r="I1080" s="766"/>
      <c r="J1080" s="767"/>
      <c r="K1080" s="726" t="s">
        <v>483</v>
      </c>
      <c r="L1080" s="726"/>
      <c r="M1080" s="726"/>
      <c r="N1080" s="726"/>
      <c r="O1080" s="726"/>
      <c r="P1080" s="726"/>
      <c r="Q1080" s="726"/>
      <c r="R1080" s="726"/>
      <c r="S1080" s="726"/>
      <c r="T1080" s="726"/>
      <c r="U1080" s="726"/>
      <c r="V1080" s="726"/>
      <c r="W1080" s="726"/>
      <c r="X1080" s="726"/>
      <c r="Y1080" s="726"/>
      <c r="Z1080" s="726"/>
      <c r="AA1080" s="726"/>
      <c r="AB1080" s="726"/>
      <c r="AC1080" s="726"/>
      <c r="AD1080" s="726"/>
      <c r="AE1080" s="726"/>
      <c r="AF1080" s="726"/>
      <c r="AG1080" s="726"/>
      <c r="AH1080" s="726"/>
      <c r="AI1080" s="726"/>
      <c r="AJ1080" s="726"/>
      <c r="AK1080" s="726"/>
      <c r="AL1080" s="726"/>
      <c r="AM1080" s="726"/>
      <c r="AN1080" s="726"/>
      <c r="AO1080" s="726"/>
      <c r="AP1080" s="2"/>
    </row>
    <row r="1081" spans="2:86" ht="12" customHeight="1" x14ac:dyDescent="0.15">
      <c r="B1081" s="473"/>
      <c r="C1081" s="768"/>
      <c r="D1081" s="766"/>
      <c r="E1081" s="766"/>
      <c r="F1081" s="766"/>
      <c r="G1081" s="766"/>
      <c r="H1081" s="766"/>
      <c r="I1081" s="766"/>
      <c r="J1081" s="767"/>
      <c r="K1081" s="727" t="s">
        <v>533</v>
      </c>
      <c r="L1081" s="727"/>
      <c r="M1081" s="727"/>
      <c r="N1081" s="727"/>
      <c r="O1081" s="727"/>
      <c r="P1081" s="727"/>
      <c r="Q1081" s="727"/>
      <c r="R1081" s="727"/>
      <c r="S1081" s="727"/>
      <c r="T1081" s="727"/>
      <c r="U1081" s="727"/>
      <c r="V1081" s="727"/>
      <c r="W1081" s="727"/>
      <c r="X1081" s="727"/>
      <c r="Y1081" s="727"/>
      <c r="Z1081" s="727"/>
      <c r="AA1081" s="727"/>
      <c r="AB1081" s="727"/>
      <c r="AC1081" s="727"/>
      <c r="AD1081" s="727"/>
      <c r="AE1081" s="727"/>
      <c r="AF1081" s="727"/>
      <c r="AG1081" s="727"/>
      <c r="AH1081" s="727"/>
      <c r="AI1081" s="727"/>
      <c r="AJ1081" s="727"/>
      <c r="AK1081" s="727"/>
      <c r="AL1081" s="727"/>
      <c r="AM1081" s="727"/>
      <c r="AN1081" s="727"/>
      <c r="AO1081" s="727"/>
      <c r="AP1081" s="2"/>
    </row>
    <row r="1082" spans="2:86" ht="12" customHeight="1" x14ac:dyDescent="0.15">
      <c r="B1082" s="473"/>
      <c r="C1082" s="768"/>
      <c r="D1082" s="766"/>
      <c r="E1082" s="766"/>
      <c r="F1082" s="766"/>
      <c r="G1082" s="766"/>
      <c r="H1082" s="766"/>
      <c r="I1082" s="766"/>
      <c r="J1082" s="767"/>
      <c r="K1082" s="157" t="s">
        <v>484</v>
      </c>
      <c r="L1082" s="158"/>
      <c r="M1082" s="158"/>
      <c r="N1082" s="158"/>
      <c r="O1082" s="158"/>
      <c r="P1082" s="158"/>
      <c r="Q1082" s="158"/>
      <c r="R1082" s="158"/>
      <c r="S1082" s="158"/>
      <c r="T1082" s="158"/>
      <c r="U1082" s="158"/>
      <c r="V1082" s="158"/>
      <c r="W1082" s="158"/>
      <c r="X1082" s="158"/>
      <c r="Y1082" s="158"/>
      <c r="Z1082" s="158"/>
      <c r="AA1082" s="158"/>
      <c r="AB1082" s="158"/>
      <c r="AC1082" s="158"/>
      <c r="AD1082" s="158"/>
      <c r="AE1082" s="158"/>
      <c r="AF1082" s="158"/>
      <c r="AG1082" s="158"/>
      <c r="AH1082" s="158"/>
      <c r="AI1082" s="158"/>
      <c r="AJ1082" s="158"/>
      <c r="AK1082" s="158"/>
      <c r="AL1082" s="158"/>
      <c r="AM1082" s="158"/>
      <c r="AN1082" s="158"/>
      <c r="AO1082" s="159"/>
      <c r="AP1082" s="2"/>
    </row>
    <row r="1083" spans="2:86" ht="12" customHeight="1" x14ac:dyDescent="0.15">
      <c r="B1083" s="473"/>
      <c r="C1083" s="768"/>
      <c r="D1083" s="766"/>
      <c r="E1083" s="766"/>
      <c r="F1083" s="766"/>
      <c r="G1083" s="766"/>
      <c r="H1083" s="766"/>
      <c r="I1083" s="766"/>
      <c r="J1083" s="767"/>
      <c r="K1083" s="157" t="s">
        <v>485</v>
      </c>
      <c r="L1083" s="158"/>
      <c r="M1083" s="158"/>
      <c r="N1083" s="158"/>
      <c r="O1083" s="158"/>
      <c r="P1083" s="158"/>
      <c r="Q1083" s="158"/>
      <c r="R1083" s="158"/>
      <c r="S1083" s="158"/>
      <c r="T1083" s="158"/>
      <c r="U1083" s="158"/>
      <c r="V1083" s="158"/>
      <c r="W1083" s="158"/>
      <c r="X1083" s="158"/>
      <c r="Y1083" s="158"/>
      <c r="Z1083" s="158"/>
      <c r="AA1083" s="158"/>
      <c r="AB1083" s="158"/>
      <c r="AC1083" s="158"/>
      <c r="AD1083" s="158"/>
      <c r="AE1083" s="158"/>
      <c r="AF1083" s="158"/>
      <c r="AG1083" s="158"/>
      <c r="AH1083" s="158"/>
      <c r="AI1083" s="158"/>
      <c r="AJ1083" s="158"/>
      <c r="AK1083" s="158"/>
      <c r="AL1083" s="158"/>
      <c r="AM1083" s="158"/>
      <c r="AN1083" s="158"/>
      <c r="AO1083" s="159"/>
      <c r="AP1083" s="2"/>
    </row>
    <row r="1084" spans="2:86" ht="12" customHeight="1" x14ac:dyDescent="0.15">
      <c r="B1084" s="473"/>
      <c r="C1084" s="768"/>
      <c r="D1084" s="766"/>
      <c r="E1084" s="766"/>
      <c r="F1084" s="766"/>
      <c r="G1084" s="766"/>
      <c r="H1084" s="766"/>
      <c r="I1084" s="766"/>
      <c r="J1084" s="767"/>
      <c r="K1084" s="728" t="s">
        <v>486</v>
      </c>
      <c r="L1084" s="729"/>
      <c r="M1084" s="729"/>
      <c r="N1084" s="729"/>
      <c r="O1084" s="729"/>
      <c r="P1084" s="729"/>
      <c r="Q1084" s="729"/>
      <c r="R1084" s="729"/>
      <c r="S1084" s="729"/>
      <c r="T1084" s="729"/>
      <c r="U1084" s="729"/>
      <c r="V1084" s="729"/>
      <c r="W1084" s="729"/>
      <c r="X1084" s="729"/>
      <c r="Y1084" s="729"/>
      <c r="Z1084" s="729"/>
      <c r="AA1084" s="729"/>
      <c r="AB1084" s="729"/>
      <c r="AC1084" s="729"/>
      <c r="AD1084" s="729"/>
      <c r="AE1084" s="729"/>
      <c r="AF1084" s="729"/>
      <c r="AG1084" s="729"/>
      <c r="AH1084" s="729"/>
      <c r="AI1084" s="729"/>
      <c r="AJ1084" s="729"/>
      <c r="AK1084" s="729"/>
      <c r="AL1084" s="729"/>
      <c r="AM1084" s="729"/>
      <c r="AN1084" s="729"/>
      <c r="AO1084" s="730"/>
      <c r="AP1084" s="2"/>
    </row>
    <row r="1085" spans="2:86" ht="12" customHeight="1" x14ac:dyDescent="0.15">
      <c r="B1085" s="436"/>
      <c r="C1085" s="769"/>
      <c r="D1085" s="770"/>
      <c r="E1085" s="770"/>
      <c r="F1085" s="770"/>
      <c r="G1085" s="770"/>
      <c r="H1085" s="770"/>
      <c r="I1085" s="770"/>
      <c r="J1085" s="771"/>
      <c r="K1085" s="731"/>
      <c r="L1085" s="732"/>
      <c r="M1085" s="732"/>
      <c r="N1085" s="732"/>
      <c r="O1085" s="732"/>
      <c r="P1085" s="732"/>
      <c r="Q1085" s="732"/>
      <c r="R1085" s="732"/>
      <c r="S1085" s="732"/>
      <c r="T1085" s="732"/>
      <c r="U1085" s="732"/>
      <c r="V1085" s="732"/>
      <c r="W1085" s="732"/>
      <c r="X1085" s="732"/>
      <c r="Y1085" s="732"/>
      <c r="Z1085" s="732"/>
      <c r="AA1085" s="732"/>
      <c r="AB1085" s="732"/>
      <c r="AC1085" s="732"/>
      <c r="AD1085" s="732"/>
      <c r="AE1085" s="732"/>
      <c r="AF1085" s="732"/>
      <c r="AG1085" s="732"/>
      <c r="AH1085" s="732"/>
      <c r="AI1085" s="732"/>
      <c r="AJ1085" s="732"/>
      <c r="AK1085" s="732"/>
      <c r="AL1085" s="732"/>
      <c r="AM1085" s="732"/>
      <c r="AN1085" s="732"/>
      <c r="AO1085" s="733"/>
      <c r="AP1085" s="2"/>
    </row>
    <row r="1086" spans="2:86" s="6" customFormat="1" ht="12" customHeight="1" x14ac:dyDescent="0.15">
      <c r="B1086" s="2" t="s">
        <v>537</v>
      </c>
      <c r="AQ1086" s="134"/>
      <c r="AR1086" s="134"/>
      <c r="AS1086" s="134"/>
      <c r="AT1086" s="134"/>
      <c r="AU1086" s="134"/>
      <c r="AV1086" s="134"/>
      <c r="AW1086" s="134"/>
      <c r="AX1086" s="134"/>
      <c r="AY1086" s="134"/>
      <c r="AZ1086" s="134"/>
      <c r="BA1086" s="134"/>
      <c r="BB1086" s="134"/>
      <c r="BC1086" s="134"/>
      <c r="BD1086" s="134"/>
      <c r="BE1086" s="134"/>
      <c r="BF1086" s="134"/>
      <c r="BG1086" s="134"/>
      <c r="BH1086" s="134"/>
      <c r="BI1086" s="134"/>
      <c r="BJ1086" s="134"/>
      <c r="BK1086" s="134"/>
      <c r="BL1086" s="134"/>
      <c r="BM1086" s="134"/>
      <c r="BN1086" s="134"/>
      <c r="BO1086" s="134"/>
      <c r="BP1086" s="134"/>
      <c r="BQ1086" s="134"/>
      <c r="BR1086" s="134"/>
      <c r="BS1086" s="134"/>
      <c r="BT1086" s="134"/>
      <c r="BU1086" s="134"/>
      <c r="BV1086" s="134"/>
      <c r="BW1086" s="134"/>
      <c r="BX1086" s="134"/>
      <c r="BY1086" s="134"/>
      <c r="BZ1086" s="134"/>
      <c r="CA1086" s="134"/>
      <c r="CB1086" s="134"/>
      <c r="CC1086" s="134"/>
      <c r="CD1086" s="134"/>
      <c r="CE1086" s="134"/>
      <c r="CF1086" s="134"/>
      <c r="CG1086" s="134"/>
      <c r="CH1086" s="134"/>
    </row>
    <row r="1087" spans="2:86" ht="12" customHeight="1" x14ac:dyDescent="0.15">
      <c r="B1087" s="2" t="s">
        <v>534</v>
      </c>
    </row>
    <row r="1088" spans="2:86" ht="12" customHeight="1" x14ac:dyDescent="0.15">
      <c r="B1088" s="2" t="s">
        <v>535</v>
      </c>
    </row>
    <row r="1089" spans="2:86" ht="12" customHeight="1" x14ac:dyDescent="0.15">
      <c r="B1089" s="2" t="s">
        <v>487</v>
      </c>
    </row>
    <row r="1090" spans="2:86" ht="12" customHeight="1" x14ac:dyDescent="0.15">
      <c r="B1090" s="2" t="s">
        <v>536</v>
      </c>
    </row>
    <row r="1091" spans="2:86" ht="12" customHeight="1" x14ac:dyDescent="0.15">
      <c r="B1091" s="2" t="s">
        <v>488</v>
      </c>
    </row>
    <row r="1092" spans="2:86" ht="12.75" thickBot="1" x14ac:dyDescent="0.2">
      <c r="B1092" s="2" t="s">
        <v>549</v>
      </c>
    </row>
    <row r="1093" spans="2:86" x14ac:dyDescent="0.15">
      <c r="AU1093" s="808" t="s">
        <v>561</v>
      </c>
      <c r="AV1093" s="809" t="s">
        <v>301</v>
      </c>
      <c r="AW1093" s="811" t="s">
        <v>302</v>
      </c>
      <c r="AX1093" s="795" t="s">
        <v>308</v>
      </c>
      <c r="AY1093" s="796"/>
      <c r="AZ1093" s="796"/>
      <c r="BA1093" s="796"/>
      <c r="BB1093" s="796"/>
      <c r="BC1093" s="796"/>
      <c r="BD1093" s="796"/>
      <c r="BE1093" s="796"/>
      <c r="BF1093" s="796"/>
      <c r="BG1093" s="796"/>
      <c r="BH1093" s="796"/>
      <c r="BI1093" s="796"/>
      <c r="BJ1093" s="796"/>
      <c r="BK1093" s="796"/>
      <c r="BL1093" s="796"/>
      <c r="BM1093" s="796"/>
      <c r="BN1093" s="796"/>
      <c r="BO1093" s="796"/>
      <c r="BP1093" s="796"/>
      <c r="BQ1093" s="796"/>
      <c r="BR1093" s="797"/>
      <c r="BS1093" s="466" t="s">
        <v>303</v>
      </c>
      <c r="BT1093" s="798"/>
      <c r="BU1093" s="798"/>
      <c r="BV1093" s="798"/>
      <c r="BW1093" s="799" t="s">
        <v>309</v>
      </c>
      <c r="BX1093" s="800"/>
      <c r="BY1093" s="800"/>
      <c r="BZ1093" s="800"/>
      <c r="CA1093" s="800"/>
      <c r="CB1093" s="800"/>
      <c r="CC1093" s="800"/>
      <c r="CD1093" s="800"/>
      <c r="CE1093" s="800"/>
      <c r="CF1093" s="800"/>
      <c r="CG1093" s="800"/>
      <c r="CH1093" s="801"/>
    </row>
    <row r="1094" spans="2:86" ht="8.25" customHeight="1" x14ac:dyDescent="0.15">
      <c r="AU1094" s="808"/>
      <c r="AV1094" s="810"/>
      <c r="AW1094" s="812"/>
      <c r="AX1094" s="802" t="s">
        <v>310</v>
      </c>
      <c r="AY1094" s="280"/>
      <c r="AZ1094" s="280"/>
      <c r="BA1094" s="280"/>
      <c r="BB1094" s="280"/>
      <c r="BC1094" s="280"/>
      <c r="BD1094" s="280"/>
      <c r="BE1094" s="280"/>
      <c r="BF1094" s="280"/>
      <c r="BG1094" s="280"/>
      <c r="BH1094" s="280"/>
      <c r="BI1094" s="280"/>
      <c r="BJ1094" s="280" t="s">
        <v>311</v>
      </c>
      <c r="BK1094" s="280"/>
      <c r="BL1094" s="280"/>
      <c r="BM1094" s="280"/>
      <c r="BN1094" s="280"/>
      <c r="BO1094" s="280"/>
      <c r="BP1094" s="280"/>
      <c r="BQ1094" s="280"/>
      <c r="BR1094" s="803"/>
      <c r="BS1094" s="798"/>
      <c r="BT1094" s="798"/>
      <c r="BU1094" s="798"/>
      <c r="BV1094" s="798"/>
      <c r="BW1094" s="804" t="s">
        <v>305</v>
      </c>
      <c r="BX1094" s="455"/>
      <c r="BY1094" s="455"/>
      <c r="BZ1094" s="455"/>
      <c r="CA1094" s="280" t="s">
        <v>312</v>
      </c>
      <c r="CB1094" s="280"/>
      <c r="CC1094" s="280"/>
      <c r="CD1094" s="280"/>
      <c r="CE1094" s="280"/>
      <c r="CF1094" s="280"/>
      <c r="CG1094" s="280"/>
      <c r="CH1094" s="803"/>
    </row>
    <row r="1095" spans="2:86" ht="24.95" customHeight="1" x14ac:dyDescent="0.15">
      <c r="B1095" s="567" t="s">
        <v>456</v>
      </c>
      <c r="C1095" s="805"/>
      <c r="D1095" s="805"/>
      <c r="E1095" s="806"/>
      <c r="F1095" s="806"/>
      <c r="G1095" s="806"/>
      <c r="H1095" s="806"/>
      <c r="I1095" s="806"/>
      <c r="J1095" s="806"/>
      <c r="K1095" s="805"/>
      <c r="L1095" s="805"/>
      <c r="M1095" s="805"/>
      <c r="N1095" s="805"/>
      <c r="O1095" s="805"/>
      <c r="P1095" s="805"/>
      <c r="Q1095" s="805"/>
      <c r="R1095" s="805"/>
      <c r="S1095" s="805"/>
      <c r="T1095" s="805"/>
      <c r="U1095" s="805"/>
      <c r="V1095" s="805"/>
      <c r="W1095" s="805"/>
      <c r="X1095" s="805"/>
      <c r="Y1095" s="805"/>
      <c r="Z1095" s="805"/>
      <c r="AA1095" s="805"/>
      <c r="AB1095" s="805"/>
      <c r="AC1095" s="805"/>
      <c r="AD1095" s="805"/>
      <c r="AE1095" s="805"/>
      <c r="AF1095" s="805"/>
      <c r="AG1095" s="805"/>
      <c r="AH1095" s="805"/>
      <c r="AI1095" s="805"/>
      <c r="AJ1095" s="805"/>
      <c r="AK1095" s="805"/>
      <c r="AL1095" s="805"/>
      <c r="AM1095" s="805"/>
      <c r="AN1095" s="805"/>
      <c r="AO1095" s="805"/>
      <c r="AU1095" s="808"/>
      <c r="AV1095" s="810"/>
      <c r="AW1095" s="812"/>
      <c r="AX1095" s="802" t="s">
        <v>26</v>
      </c>
      <c r="AY1095" s="280"/>
      <c r="AZ1095" s="280"/>
      <c r="BA1095" s="280"/>
      <c r="BB1095" s="280" t="s">
        <v>22</v>
      </c>
      <c r="BC1095" s="280"/>
      <c r="BD1095" s="280"/>
      <c r="BE1095" s="280"/>
      <c r="BF1095" s="280" t="s">
        <v>24</v>
      </c>
      <c r="BG1095" s="280"/>
      <c r="BH1095" s="280"/>
      <c r="BI1095" s="280"/>
      <c r="BJ1095" s="455" t="s">
        <v>26</v>
      </c>
      <c r="BK1095" s="455"/>
      <c r="BL1095" s="455"/>
      <c r="BM1095" s="455" t="s">
        <v>22</v>
      </c>
      <c r="BN1095" s="455"/>
      <c r="BO1095" s="455"/>
      <c r="BP1095" s="455" t="s">
        <v>24</v>
      </c>
      <c r="BQ1095" s="455"/>
      <c r="BR1095" s="807"/>
      <c r="BS1095" s="466" t="s">
        <v>26</v>
      </c>
      <c r="BT1095" s="466" t="s">
        <v>22</v>
      </c>
      <c r="BU1095" s="466" t="s">
        <v>24</v>
      </c>
      <c r="BV1095" s="466" t="s">
        <v>306</v>
      </c>
      <c r="BW1095" s="802" t="s">
        <v>313</v>
      </c>
      <c r="BX1095" s="280"/>
      <c r="BY1095" s="280"/>
      <c r="BZ1095" s="280"/>
      <c r="CA1095" s="280" t="s">
        <v>22</v>
      </c>
      <c r="CB1095" s="280"/>
      <c r="CC1095" s="280"/>
      <c r="CD1095" s="280"/>
      <c r="CE1095" s="280" t="s">
        <v>24</v>
      </c>
      <c r="CF1095" s="280"/>
      <c r="CG1095" s="280"/>
      <c r="CH1095" s="803"/>
    </row>
    <row r="1096" spans="2:86" ht="18" customHeight="1" x14ac:dyDescent="0.15">
      <c r="B1096" s="423" t="s">
        <v>27</v>
      </c>
      <c r="C1096" s="423"/>
      <c r="D1096" s="719"/>
      <c r="E1096" s="277" t="s">
        <v>616</v>
      </c>
      <c r="F1096" s="278"/>
      <c r="G1096" s="278"/>
      <c r="H1096" s="278"/>
      <c r="I1096" s="278"/>
      <c r="J1096" s="279"/>
      <c r="K1096" s="298" t="s">
        <v>28</v>
      </c>
      <c r="L1096" s="455"/>
      <c r="M1096" s="455"/>
      <c r="N1096" s="456" t="s">
        <v>620</v>
      </c>
      <c r="O1096" s="456"/>
      <c r="P1096" s="456"/>
      <c r="Q1096" s="456"/>
      <c r="R1096" s="456"/>
      <c r="S1096" s="456"/>
      <c r="T1096" s="280" t="s">
        <v>260</v>
      </c>
      <c r="U1096" s="280"/>
      <c r="V1096" s="280"/>
      <c r="W1096" s="280"/>
      <c r="X1096" s="280"/>
      <c r="Y1096" s="271" t="s">
        <v>624</v>
      </c>
      <c r="Z1096" s="271"/>
      <c r="AA1096" s="271"/>
      <c r="AB1096" s="271"/>
      <c r="AC1096" s="271"/>
      <c r="AD1096" s="271"/>
      <c r="AE1096" s="271"/>
      <c r="AF1096" s="271"/>
      <c r="AG1096" s="253" t="s">
        <v>222</v>
      </c>
      <c r="AH1096" s="254"/>
      <c r="AI1096" s="254"/>
      <c r="AJ1096" s="255"/>
      <c r="AK1096" s="711">
        <v>44650</v>
      </c>
      <c r="AL1096" s="813"/>
      <c r="AM1096" s="813"/>
      <c r="AN1096" s="813"/>
      <c r="AO1096" s="814"/>
      <c r="AQ1096" s="153"/>
      <c r="AU1096" s="808"/>
      <c r="AV1096" s="810"/>
      <c r="AW1096" s="812"/>
      <c r="AX1096" s="128" t="s">
        <v>314</v>
      </c>
      <c r="AY1096" s="129" t="s">
        <v>315</v>
      </c>
      <c r="AZ1096" s="129" t="s">
        <v>316</v>
      </c>
      <c r="BA1096" s="130" t="s">
        <v>317</v>
      </c>
      <c r="BB1096" s="131" t="s">
        <v>314</v>
      </c>
      <c r="BC1096" s="129" t="s">
        <v>315</v>
      </c>
      <c r="BD1096" s="129" t="s">
        <v>316</v>
      </c>
      <c r="BE1096" s="130" t="s">
        <v>317</v>
      </c>
      <c r="BF1096" s="131" t="s">
        <v>314</v>
      </c>
      <c r="BG1096" s="129" t="s">
        <v>315</v>
      </c>
      <c r="BH1096" s="129" t="s">
        <v>316</v>
      </c>
      <c r="BI1096" s="130" t="s">
        <v>317</v>
      </c>
      <c r="BJ1096" s="131" t="s">
        <v>314</v>
      </c>
      <c r="BK1096" s="129" t="s">
        <v>315</v>
      </c>
      <c r="BL1096" s="130" t="s">
        <v>318</v>
      </c>
      <c r="BM1096" s="131" t="s">
        <v>314</v>
      </c>
      <c r="BN1096" s="129" t="s">
        <v>315</v>
      </c>
      <c r="BO1096" s="130" t="s">
        <v>318</v>
      </c>
      <c r="BP1096" s="131" t="s">
        <v>314</v>
      </c>
      <c r="BQ1096" s="129" t="s">
        <v>315</v>
      </c>
      <c r="BR1096" s="132" t="s">
        <v>318</v>
      </c>
      <c r="BS1096" s="798"/>
      <c r="BT1096" s="798"/>
      <c r="BU1096" s="798"/>
      <c r="BV1096" s="798"/>
      <c r="BW1096" s="128" t="s">
        <v>314</v>
      </c>
      <c r="BX1096" s="129" t="s">
        <v>315</v>
      </c>
      <c r="BY1096" s="129" t="s">
        <v>316</v>
      </c>
      <c r="BZ1096" s="130" t="s">
        <v>317</v>
      </c>
      <c r="CA1096" s="131" t="s">
        <v>314</v>
      </c>
      <c r="CB1096" s="129" t="s">
        <v>315</v>
      </c>
      <c r="CC1096" s="129" t="s">
        <v>316</v>
      </c>
      <c r="CD1096" s="130" t="s">
        <v>317</v>
      </c>
      <c r="CE1096" s="131" t="s">
        <v>314</v>
      </c>
      <c r="CF1096" s="129" t="s">
        <v>315</v>
      </c>
      <c r="CG1096" s="129" t="s">
        <v>316</v>
      </c>
      <c r="CH1096" s="132" t="s">
        <v>317</v>
      </c>
    </row>
    <row r="1097" spans="2:86" ht="18" customHeight="1" x14ac:dyDescent="0.15">
      <c r="B1097" s="431" t="s">
        <v>0</v>
      </c>
      <c r="C1097" s="431"/>
      <c r="D1097" s="717"/>
      <c r="E1097" s="281" t="s">
        <v>618</v>
      </c>
      <c r="F1097" s="282"/>
      <c r="G1097" s="282"/>
      <c r="H1097" s="282"/>
      <c r="I1097" s="282"/>
      <c r="J1097" s="284"/>
      <c r="K1097" s="573" t="s">
        <v>1</v>
      </c>
      <c r="L1097" s="466"/>
      <c r="M1097" s="466"/>
      <c r="N1097" s="456" t="s">
        <v>622</v>
      </c>
      <c r="O1097" s="456"/>
      <c r="P1097" s="456"/>
      <c r="Q1097" s="456"/>
      <c r="R1097" s="456"/>
      <c r="S1097" s="456"/>
      <c r="T1097" s="280" t="s">
        <v>261</v>
      </c>
      <c r="U1097" s="280"/>
      <c r="V1097" s="280"/>
      <c r="W1097" s="280"/>
      <c r="X1097" s="280"/>
      <c r="Y1097" s="271" t="s">
        <v>629</v>
      </c>
      <c r="Z1097" s="271"/>
      <c r="AA1097" s="271"/>
      <c r="AB1097" s="271"/>
      <c r="AC1097" s="271"/>
      <c r="AD1097" s="271"/>
      <c r="AE1097" s="271"/>
      <c r="AF1097" s="271"/>
      <c r="AG1097" s="698"/>
      <c r="AH1097" s="710"/>
      <c r="AI1097" s="710"/>
      <c r="AJ1097" s="699"/>
      <c r="AK1097" s="815"/>
      <c r="AL1097" s="816"/>
      <c r="AM1097" s="816"/>
      <c r="AN1097" s="816"/>
      <c r="AO1097" s="817"/>
      <c r="AQ1097" s="153" t="s">
        <v>560</v>
      </c>
      <c r="AU1097" s="808"/>
      <c r="AV1097" s="192">
        <f>N1099</f>
        <v>21</v>
      </c>
      <c r="AW1097" s="181">
        <f>R1099</f>
        <v>10.5</v>
      </c>
      <c r="AX1097" s="135">
        <f>+Y1124</f>
        <v>0</v>
      </c>
      <c r="AY1097" s="135">
        <f>+Z1124</f>
        <v>0</v>
      </c>
      <c r="AZ1097" s="135">
        <f>+AA1124</f>
        <v>0</v>
      </c>
      <c r="BA1097" s="135">
        <f t="shared" ref="BA1097" si="449">+AB1124</f>
        <v>0</v>
      </c>
      <c r="BB1097" s="135">
        <f>+AC1124</f>
        <v>0</v>
      </c>
      <c r="BC1097" s="135">
        <f t="shared" ref="BC1097" si="450">+AD1124</f>
        <v>0</v>
      </c>
      <c r="BD1097" s="135">
        <f t="shared" ref="BD1097" si="451">+AE1124</f>
        <v>0</v>
      </c>
      <c r="BE1097" s="135">
        <f t="shared" ref="BE1097" si="452">+AF1124</f>
        <v>0</v>
      </c>
      <c r="BF1097" s="135">
        <f t="shared" ref="BF1097" si="453">+AG1124</f>
        <v>0</v>
      </c>
      <c r="BG1097" s="135">
        <f t="shared" ref="BG1097" si="454">+AH1124</f>
        <v>0</v>
      </c>
      <c r="BH1097" s="135">
        <f t="shared" ref="BH1097" si="455">+AI1124</f>
        <v>0</v>
      </c>
      <c r="BI1097" s="135">
        <f t="shared" ref="BI1097" si="456">+AJ1124</f>
        <v>0</v>
      </c>
      <c r="BJ1097" s="135">
        <f>+Y1127</f>
        <v>0</v>
      </c>
      <c r="BK1097" s="135">
        <f t="shared" ref="BK1097" si="457">+Z1127</f>
        <v>0</v>
      </c>
      <c r="BL1097" s="135">
        <f>+AA1127</f>
        <v>0</v>
      </c>
      <c r="BM1097" s="135">
        <f>+AC1127</f>
        <v>0</v>
      </c>
      <c r="BN1097" s="135">
        <f t="shared" ref="BN1097" si="458">+AD1127</f>
        <v>0</v>
      </c>
      <c r="BO1097" s="135">
        <f t="shared" ref="BO1097" si="459">+AE1127</f>
        <v>0</v>
      </c>
      <c r="BP1097" s="135">
        <f>+AG1127</f>
        <v>0</v>
      </c>
      <c r="BQ1097" s="135">
        <f>+AH1127</f>
        <v>0</v>
      </c>
      <c r="BR1097" s="135">
        <f>+AI1127</f>
        <v>0</v>
      </c>
      <c r="BS1097" s="153" t="str">
        <f>+Y1128</f>
        <v>Ⅰ</v>
      </c>
      <c r="BT1097" s="153" t="str">
        <f>+AC1128</f>
        <v>Ⅰ</v>
      </c>
      <c r="BU1097" s="153" t="str">
        <f>+AG1128</f>
        <v>Ⅰ</v>
      </c>
      <c r="BV1097" s="153" t="str">
        <f>+Y1129</f>
        <v>Ⅰ</v>
      </c>
      <c r="BW1097" s="136" t="str">
        <f>IF(Y1124&gt;0,R1099,"")</f>
        <v/>
      </c>
      <c r="BX1097" s="137" t="str">
        <f>IF(Z1124&gt;0,"",IF(AA1124&gt;0,R1099,""))</f>
        <v/>
      </c>
      <c r="BY1097" s="137" t="str">
        <f>IF(Y1124+Z1124&gt;0,"",IF(AA1124&gt;0,R1099,""))</f>
        <v/>
      </c>
      <c r="BZ1097" s="137" t="str">
        <f>IF(Y1124+Z1124+AA1124&gt;0,"",IF(AB1124&gt;0,R1099,""))</f>
        <v/>
      </c>
      <c r="CA1097" s="138">
        <f t="shared" ref="CA1097" si="460">+AC1123</f>
        <v>0</v>
      </c>
      <c r="CB1097" s="138">
        <f t="shared" ref="CB1097" si="461">+AD1123</f>
        <v>0</v>
      </c>
      <c r="CC1097" s="138">
        <f t="shared" ref="CC1097" si="462">+AE1123</f>
        <v>0</v>
      </c>
      <c r="CD1097" s="138">
        <f t="shared" ref="CD1097" si="463">+AF1123</f>
        <v>0</v>
      </c>
      <c r="CE1097" s="138">
        <f t="shared" ref="CE1097" si="464">+AG1123</f>
        <v>0</v>
      </c>
      <c r="CF1097" s="138">
        <f t="shared" ref="CF1097" si="465">+AH1123</f>
        <v>0</v>
      </c>
      <c r="CG1097" s="138">
        <f t="shared" ref="CG1097" si="466">+AI1123</f>
        <v>0</v>
      </c>
      <c r="CH1097" s="138">
        <f t="shared" ref="CH1097" si="467">+AJ1123</f>
        <v>0</v>
      </c>
    </row>
    <row r="1098" spans="2:86" ht="12" customHeight="1" x14ac:dyDescent="0.15">
      <c r="B1098" s="763" t="s">
        <v>221</v>
      </c>
      <c r="C1098" s="764"/>
      <c r="D1098" s="765"/>
      <c r="E1098" s="766"/>
      <c r="F1098" s="766"/>
      <c r="G1098" s="766"/>
      <c r="H1098" s="766"/>
      <c r="I1098" s="766"/>
      <c r="J1098" s="767"/>
      <c r="K1098" s="772" t="s">
        <v>458</v>
      </c>
      <c r="L1098" s="773"/>
      <c r="M1098" s="773"/>
      <c r="N1098" s="773"/>
      <c r="O1098" s="773"/>
      <c r="P1098" s="773"/>
      <c r="Q1098" s="773"/>
      <c r="R1098" s="773"/>
      <c r="S1098" s="773"/>
      <c r="T1098" s="773"/>
      <c r="U1098" s="773"/>
      <c r="V1098" s="773"/>
      <c r="W1098" s="773"/>
      <c r="X1098" s="773"/>
      <c r="Y1098" s="773"/>
      <c r="Z1098" s="773"/>
      <c r="AA1098" s="773"/>
      <c r="AB1098" s="773"/>
      <c r="AC1098" s="773"/>
      <c r="AD1098" s="773"/>
      <c r="AE1098" s="773"/>
      <c r="AF1098" s="773"/>
      <c r="AG1098" s="773"/>
      <c r="AH1098" s="773"/>
      <c r="AI1098" s="773"/>
      <c r="AJ1098" s="773"/>
      <c r="AK1098" s="773"/>
      <c r="AL1098" s="773"/>
      <c r="AM1098" s="773"/>
      <c r="AN1098" s="773"/>
      <c r="AO1098" s="774"/>
      <c r="AP1098" s="2"/>
    </row>
    <row r="1099" spans="2:86" ht="12" customHeight="1" x14ac:dyDescent="0.15">
      <c r="B1099" s="473"/>
      <c r="C1099" s="768"/>
      <c r="D1099" s="766"/>
      <c r="E1099" s="766"/>
      <c r="F1099" s="766"/>
      <c r="G1099" s="766"/>
      <c r="H1099" s="766"/>
      <c r="I1099" s="766"/>
      <c r="J1099" s="767"/>
      <c r="K1099" s="751" t="s">
        <v>220</v>
      </c>
      <c r="L1099" s="752"/>
      <c r="M1099" s="753"/>
      <c r="N1099" s="775">
        <v>21</v>
      </c>
      <c r="O1099" s="776"/>
      <c r="P1099" s="751" t="s">
        <v>459</v>
      </c>
      <c r="Q1099" s="753"/>
      <c r="R1099" s="777">
        <v>10.5</v>
      </c>
      <c r="S1099" s="778"/>
      <c r="T1099" s="779"/>
      <c r="U1099" s="780" t="s">
        <v>460</v>
      </c>
      <c r="V1099" s="781"/>
      <c r="W1099" s="780" t="s">
        <v>461</v>
      </c>
      <c r="X1099" s="781"/>
      <c r="Y1099" s="753" t="s">
        <v>219</v>
      </c>
      <c r="Z1099" s="724"/>
      <c r="AA1099" s="724"/>
      <c r="AB1099" s="724"/>
      <c r="AC1099" s="780" t="s">
        <v>462</v>
      </c>
      <c r="AD1099" s="786"/>
      <c r="AE1099" s="786"/>
      <c r="AF1099" s="786"/>
      <c r="AG1099" s="786"/>
      <c r="AH1099" s="786"/>
      <c r="AI1099" s="786"/>
      <c r="AJ1099" s="781"/>
      <c r="AK1099" s="780" t="s">
        <v>463</v>
      </c>
      <c r="AL1099" s="786"/>
      <c r="AM1099" s="786"/>
      <c r="AN1099" s="788"/>
      <c r="AO1099" s="789"/>
      <c r="AP1099" s="2"/>
      <c r="AW1099" s="169"/>
    </row>
    <row r="1100" spans="2:86" ht="12" customHeight="1" x14ac:dyDescent="0.15">
      <c r="B1100" s="473"/>
      <c r="C1100" s="768"/>
      <c r="D1100" s="766"/>
      <c r="E1100" s="766"/>
      <c r="F1100" s="766"/>
      <c r="G1100" s="766"/>
      <c r="H1100" s="766"/>
      <c r="I1100" s="766"/>
      <c r="J1100" s="767"/>
      <c r="K1100" s="724" t="s">
        <v>464</v>
      </c>
      <c r="L1100" s="724" t="s">
        <v>200</v>
      </c>
      <c r="M1100" s="724"/>
      <c r="N1100" s="724" t="s">
        <v>199</v>
      </c>
      <c r="O1100" s="724"/>
      <c r="P1100" s="724" t="s">
        <v>465</v>
      </c>
      <c r="Q1100" s="724"/>
      <c r="R1100" s="724" t="s">
        <v>6</v>
      </c>
      <c r="S1100" s="724"/>
      <c r="T1100" s="724"/>
      <c r="U1100" s="782"/>
      <c r="V1100" s="783"/>
      <c r="W1100" s="782"/>
      <c r="X1100" s="783"/>
      <c r="Y1100" s="753"/>
      <c r="Z1100" s="724"/>
      <c r="AA1100" s="724"/>
      <c r="AB1100" s="724"/>
      <c r="AC1100" s="784"/>
      <c r="AD1100" s="787"/>
      <c r="AE1100" s="787"/>
      <c r="AF1100" s="787"/>
      <c r="AG1100" s="787"/>
      <c r="AH1100" s="787"/>
      <c r="AI1100" s="787"/>
      <c r="AJ1100" s="785"/>
      <c r="AK1100" s="782"/>
      <c r="AL1100" s="790"/>
      <c r="AM1100" s="790"/>
      <c r="AN1100" s="791"/>
      <c r="AO1100" s="792"/>
      <c r="AP1100" s="2"/>
    </row>
    <row r="1101" spans="2:86" ht="12" customHeight="1" x14ac:dyDescent="0.15">
      <c r="B1101" s="473"/>
      <c r="C1101" s="768"/>
      <c r="D1101" s="766"/>
      <c r="E1101" s="766"/>
      <c r="F1101" s="766"/>
      <c r="G1101" s="766"/>
      <c r="H1101" s="766"/>
      <c r="I1101" s="766"/>
      <c r="J1101" s="767"/>
      <c r="K1101" s="724"/>
      <c r="L1101" s="724"/>
      <c r="M1101" s="724"/>
      <c r="N1101" s="724"/>
      <c r="O1101" s="724"/>
      <c r="P1101" s="724"/>
      <c r="Q1101" s="724"/>
      <c r="R1101" s="724"/>
      <c r="S1101" s="724"/>
      <c r="T1101" s="724"/>
      <c r="U1101" s="782"/>
      <c r="V1101" s="783"/>
      <c r="W1101" s="782"/>
      <c r="X1101" s="783"/>
      <c r="Y1101" s="753" t="s">
        <v>466</v>
      </c>
      <c r="Z1101" s="724"/>
      <c r="AA1101" s="724"/>
      <c r="AB1101" s="724"/>
      <c r="AC1101" s="724" t="s">
        <v>467</v>
      </c>
      <c r="AD1101" s="724"/>
      <c r="AE1101" s="724"/>
      <c r="AF1101" s="724"/>
      <c r="AG1101" s="724" t="s">
        <v>468</v>
      </c>
      <c r="AH1101" s="724"/>
      <c r="AI1101" s="724"/>
      <c r="AJ1101" s="724"/>
      <c r="AK1101" s="782"/>
      <c r="AL1101" s="790"/>
      <c r="AM1101" s="790"/>
      <c r="AN1101" s="791"/>
      <c r="AO1101" s="792"/>
      <c r="AP1101" s="2"/>
    </row>
    <row r="1102" spans="2:86" ht="12" customHeight="1" x14ac:dyDescent="0.15">
      <c r="B1102" s="473"/>
      <c r="C1102" s="768"/>
      <c r="D1102" s="766"/>
      <c r="E1102" s="766"/>
      <c r="F1102" s="766"/>
      <c r="G1102" s="766"/>
      <c r="H1102" s="766"/>
      <c r="I1102" s="766"/>
      <c r="J1102" s="767"/>
      <c r="K1102" s="724"/>
      <c r="L1102" s="724"/>
      <c r="M1102" s="724"/>
      <c r="N1102" s="724"/>
      <c r="O1102" s="724"/>
      <c r="P1102" s="724"/>
      <c r="Q1102" s="724"/>
      <c r="R1102" s="724"/>
      <c r="S1102" s="724"/>
      <c r="T1102" s="724"/>
      <c r="U1102" s="784"/>
      <c r="V1102" s="785"/>
      <c r="W1102" s="784"/>
      <c r="X1102" s="785"/>
      <c r="Y1102" s="156" t="s">
        <v>32</v>
      </c>
      <c r="Z1102" s="154" t="s">
        <v>33</v>
      </c>
      <c r="AA1102" s="154" t="s">
        <v>471</v>
      </c>
      <c r="AB1102" s="154" t="s">
        <v>472</v>
      </c>
      <c r="AC1102" s="154" t="s">
        <v>32</v>
      </c>
      <c r="AD1102" s="154" t="s">
        <v>33</v>
      </c>
      <c r="AE1102" s="154" t="s">
        <v>471</v>
      </c>
      <c r="AF1102" s="154" t="s">
        <v>472</v>
      </c>
      <c r="AG1102" s="154" t="s">
        <v>32</v>
      </c>
      <c r="AH1102" s="154" t="s">
        <v>33</v>
      </c>
      <c r="AI1102" s="154" t="s">
        <v>471</v>
      </c>
      <c r="AJ1102" s="154" t="s">
        <v>472</v>
      </c>
      <c r="AK1102" s="784"/>
      <c r="AL1102" s="787"/>
      <c r="AM1102" s="787"/>
      <c r="AN1102" s="793"/>
      <c r="AO1102" s="794"/>
      <c r="AP1102" s="2"/>
    </row>
    <row r="1103" spans="2:86" ht="12" customHeight="1" x14ac:dyDescent="0.15">
      <c r="B1103" s="473"/>
      <c r="C1103" s="768"/>
      <c r="D1103" s="766"/>
      <c r="E1103" s="766"/>
      <c r="F1103" s="766"/>
      <c r="G1103" s="766"/>
      <c r="H1103" s="766"/>
      <c r="I1103" s="766"/>
      <c r="J1103" s="767"/>
      <c r="K1103" s="234"/>
      <c r="L1103" s="743"/>
      <c r="M1103" s="744"/>
      <c r="N1103" s="743"/>
      <c r="O1103" s="744"/>
      <c r="P1103" s="743"/>
      <c r="Q1103" s="744"/>
      <c r="R1103" s="745"/>
      <c r="S1103" s="745"/>
      <c r="T1103" s="745"/>
      <c r="U1103" s="743"/>
      <c r="V1103" s="744"/>
      <c r="W1103" s="743"/>
      <c r="X1103" s="746"/>
      <c r="Y1103" s="235"/>
      <c r="Z1103" s="235"/>
      <c r="AA1103" s="235"/>
      <c r="AB1103" s="235"/>
      <c r="AC1103" s="236"/>
      <c r="AD1103" s="236"/>
      <c r="AE1103" s="236"/>
      <c r="AF1103" s="236"/>
      <c r="AG1103" s="236"/>
      <c r="AH1103" s="236"/>
      <c r="AI1103" s="236"/>
      <c r="AJ1103" s="236"/>
      <c r="AK1103" s="747"/>
      <c r="AL1103" s="748"/>
      <c r="AM1103" s="748"/>
      <c r="AN1103" s="749"/>
      <c r="AO1103" s="750"/>
      <c r="AP1103" s="2"/>
      <c r="AQ1103" s="170">
        <f>IF(P1103="外力",1,IF(P1103="材質劣化",2,IF(P1103="漏水",3,4)))</f>
        <v>4</v>
      </c>
    </row>
    <row r="1104" spans="2:86" ht="12" customHeight="1" x14ac:dyDescent="0.15">
      <c r="B1104" s="473"/>
      <c r="C1104" s="768"/>
      <c r="D1104" s="766"/>
      <c r="E1104" s="766"/>
      <c r="F1104" s="766"/>
      <c r="G1104" s="766"/>
      <c r="H1104" s="766"/>
      <c r="I1104" s="766"/>
      <c r="J1104" s="767"/>
      <c r="K1104" s="234"/>
      <c r="L1104" s="743"/>
      <c r="M1104" s="744"/>
      <c r="N1104" s="743"/>
      <c r="O1104" s="744"/>
      <c r="P1104" s="743"/>
      <c r="Q1104" s="744"/>
      <c r="R1104" s="745"/>
      <c r="S1104" s="745"/>
      <c r="T1104" s="745"/>
      <c r="U1104" s="743"/>
      <c r="V1104" s="744"/>
      <c r="W1104" s="743"/>
      <c r="X1104" s="746"/>
      <c r="Y1104" s="235"/>
      <c r="Z1104" s="235"/>
      <c r="AA1104" s="235"/>
      <c r="AB1104" s="235"/>
      <c r="AC1104" s="236"/>
      <c r="AD1104" s="236"/>
      <c r="AE1104" s="236"/>
      <c r="AF1104" s="236"/>
      <c r="AG1104" s="236"/>
      <c r="AH1104" s="236"/>
      <c r="AI1104" s="236"/>
      <c r="AJ1104" s="236"/>
      <c r="AK1104" s="747"/>
      <c r="AL1104" s="748"/>
      <c r="AM1104" s="748"/>
      <c r="AN1104" s="749"/>
      <c r="AO1104" s="750"/>
      <c r="AP1104" s="2"/>
      <c r="AQ1104" s="170">
        <f t="shared" ref="AQ1104:AQ1122" si="468">IF(P1104="外力",1,IF(P1104="材質劣化",2,IF(P1104="漏水",3,4)))</f>
        <v>4</v>
      </c>
    </row>
    <row r="1105" spans="2:43" ht="12" customHeight="1" x14ac:dyDescent="0.15">
      <c r="B1105" s="473"/>
      <c r="C1105" s="768"/>
      <c r="D1105" s="766"/>
      <c r="E1105" s="766"/>
      <c r="F1105" s="766"/>
      <c r="G1105" s="766"/>
      <c r="H1105" s="766"/>
      <c r="I1105" s="766"/>
      <c r="J1105" s="767"/>
      <c r="K1105" s="234"/>
      <c r="L1105" s="743"/>
      <c r="M1105" s="744"/>
      <c r="N1105" s="743"/>
      <c r="O1105" s="744"/>
      <c r="P1105" s="743"/>
      <c r="Q1105" s="744"/>
      <c r="R1105" s="745"/>
      <c r="S1105" s="745"/>
      <c r="T1105" s="745"/>
      <c r="U1105" s="743"/>
      <c r="V1105" s="744"/>
      <c r="W1105" s="743"/>
      <c r="X1105" s="746"/>
      <c r="Y1105" s="235"/>
      <c r="Z1105" s="235"/>
      <c r="AA1105" s="235"/>
      <c r="AB1105" s="235"/>
      <c r="AC1105" s="236"/>
      <c r="AD1105" s="236"/>
      <c r="AE1105" s="236"/>
      <c r="AF1105" s="236"/>
      <c r="AG1105" s="236"/>
      <c r="AH1105" s="236"/>
      <c r="AI1105" s="236"/>
      <c r="AJ1105" s="236"/>
      <c r="AK1105" s="747"/>
      <c r="AL1105" s="748"/>
      <c r="AM1105" s="748"/>
      <c r="AN1105" s="749"/>
      <c r="AO1105" s="750"/>
      <c r="AP1105" s="2"/>
      <c r="AQ1105" s="170">
        <f t="shared" si="468"/>
        <v>4</v>
      </c>
    </row>
    <row r="1106" spans="2:43" ht="12" customHeight="1" x14ac:dyDescent="0.15">
      <c r="B1106" s="473"/>
      <c r="C1106" s="768"/>
      <c r="D1106" s="766"/>
      <c r="E1106" s="766"/>
      <c r="F1106" s="766"/>
      <c r="G1106" s="766"/>
      <c r="H1106" s="766"/>
      <c r="I1106" s="766"/>
      <c r="J1106" s="767"/>
      <c r="K1106" s="234"/>
      <c r="L1106" s="743"/>
      <c r="M1106" s="744"/>
      <c r="N1106" s="743"/>
      <c r="O1106" s="744"/>
      <c r="P1106" s="743"/>
      <c r="Q1106" s="744"/>
      <c r="R1106" s="745"/>
      <c r="S1106" s="745"/>
      <c r="T1106" s="745"/>
      <c r="U1106" s="743"/>
      <c r="V1106" s="744"/>
      <c r="W1106" s="743"/>
      <c r="X1106" s="746"/>
      <c r="Y1106" s="235"/>
      <c r="Z1106" s="235"/>
      <c r="AA1106" s="235"/>
      <c r="AB1106" s="235"/>
      <c r="AC1106" s="236"/>
      <c r="AD1106" s="236"/>
      <c r="AE1106" s="236"/>
      <c r="AF1106" s="236"/>
      <c r="AG1106" s="236"/>
      <c r="AH1106" s="236"/>
      <c r="AI1106" s="236"/>
      <c r="AJ1106" s="236"/>
      <c r="AK1106" s="747"/>
      <c r="AL1106" s="748"/>
      <c r="AM1106" s="748"/>
      <c r="AN1106" s="749"/>
      <c r="AO1106" s="750"/>
      <c r="AP1106" s="2"/>
      <c r="AQ1106" s="170">
        <f t="shared" si="468"/>
        <v>4</v>
      </c>
    </row>
    <row r="1107" spans="2:43" ht="12" customHeight="1" x14ac:dyDescent="0.15">
      <c r="B1107" s="473"/>
      <c r="C1107" s="768"/>
      <c r="D1107" s="766"/>
      <c r="E1107" s="766"/>
      <c r="F1107" s="766"/>
      <c r="G1107" s="766"/>
      <c r="H1107" s="766"/>
      <c r="I1107" s="766"/>
      <c r="J1107" s="767"/>
      <c r="K1107" s="234"/>
      <c r="L1107" s="743"/>
      <c r="M1107" s="744"/>
      <c r="N1107" s="743"/>
      <c r="O1107" s="744"/>
      <c r="P1107" s="743"/>
      <c r="Q1107" s="744"/>
      <c r="R1107" s="745"/>
      <c r="S1107" s="745"/>
      <c r="T1107" s="745"/>
      <c r="U1107" s="743"/>
      <c r="V1107" s="744"/>
      <c r="W1107" s="743"/>
      <c r="X1107" s="746"/>
      <c r="Y1107" s="235"/>
      <c r="Z1107" s="235"/>
      <c r="AA1107" s="235"/>
      <c r="AB1107" s="235"/>
      <c r="AC1107" s="236"/>
      <c r="AD1107" s="236"/>
      <c r="AE1107" s="236"/>
      <c r="AF1107" s="236"/>
      <c r="AG1107" s="236"/>
      <c r="AH1107" s="236"/>
      <c r="AI1107" s="236"/>
      <c r="AJ1107" s="236"/>
      <c r="AK1107" s="747"/>
      <c r="AL1107" s="748"/>
      <c r="AM1107" s="748"/>
      <c r="AN1107" s="749"/>
      <c r="AO1107" s="750"/>
      <c r="AP1107" s="2"/>
      <c r="AQ1107" s="170">
        <f t="shared" si="468"/>
        <v>4</v>
      </c>
    </row>
    <row r="1108" spans="2:43" ht="12" customHeight="1" x14ac:dyDescent="0.15">
      <c r="B1108" s="473"/>
      <c r="C1108" s="768"/>
      <c r="D1108" s="766"/>
      <c r="E1108" s="766"/>
      <c r="F1108" s="766"/>
      <c r="G1108" s="766"/>
      <c r="H1108" s="766"/>
      <c r="I1108" s="766"/>
      <c r="J1108" s="767"/>
      <c r="K1108" s="234"/>
      <c r="L1108" s="743"/>
      <c r="M1108" s="744"/>
      <c r="N1108" s="743"/>
      <c r="O1108" s="744"/>
      <c r="P1108" s="743"/>
      <c r="Q1108" s="744"/>
      <c r="R1108" s="745"/>
      <c r="S1108" s="745"/>
      <c r="T1108" s="745"/>
      <c r="U1108" s="743"/>
      <c r="V1108" s="744"/>
      <c r="W1108" s="743"/>
      <c r="X1108" s="746"/>
      <c r="Y1108" s="235"/>
      <c r="Z1108" s="235"/>
      <c r="AA1108" s="235"/>
      <c r="AB1108" s="235"/>
      <c r="AC1108" s="236"/>
      <c r="AD1108" s="236"/>
      <c r="AE1108" s="236"/>
      <c r="AF1108" s="236"/>
      <c r="AG1108" s="236"/>
      <c r="AH1108" s="236"/>
      <c r="AI1108" s="236"/>
      <c r="AJ1108" s="236"/>
      <c r="AK1108" s="747"/>
      <c r="AL1108" s="748"/>
      <c r="AM1108" s="748"/>
      <c r="AN1108" s="749"/>
      <c r="AO1108" s="750"/>
      <c r="AP1108" s="2"/>
      <c r="AQ1108" s="170">
        <f t="shared" si="468"/>
        <v>4</v>
      </c>
    </row>
    <row r="1109" spans="2:43" ht="12" customHeight="1" x14ac:dyDescent="0.15">
      <c r="B1109" s="473"/>
      <c r="C1109" s="768"/>
      <c r="D1109" s="766"/>
      <c r="E1109" s="766"/>
      <c r="F1109" s="766"/>
      <c r="G1109" s="766"/>
      <c r="H1109" s="766"/>
      <c r="I1109" s="766"/>
      <c r="J1109" s="767"/>
      <c r="K1109" s="234"/>
      <c r="L1109" s="743"/>
      <c r="M1109" s="744"/>
      <c r="N1109" s="743"/>
      <c r="O1109" s="744"/>
      <c r="P1109" s="743"/>
      <c r="Q1109" s="744"/>
      <c r="R1109" s="745"/>
      <c r="S1109" s="745"/>
      <c r="T1109" s="745"/>
      <c r="U1109" s="743"/>
      <c r="V1109" s="744"/>
      <c r="W1109" s="743"/>
      <c r="X1109" s="746"/>
      <c r="Y1109" s="235"/>
      <c r="Z1109" s="235"/>
      <c r="AA1109" s="235"/>
      <c r="AB1109" s="235"/>
      <c r="AC1109" s="236"/>
      <c r="AD1109" s="236"/>
      <c r="AE1109" s="236"/>
      <c r="AF1109" s="236"/>
      <c r="AG1109" s="236"/>
      <c r="AH1109" s="236"/>
      <c r="AI1109" s="236"/>
      <c r="AJ1109" s="236"/>
      <c r="AK1109" s="747"/>
      <c r="AL1109" s="748"/>
      <c r="AM1109" s="748"/>
      <c r="AN1109" s="749"/>
      <c r="AO1109" s="750"/>
      <c r="AP1109" s="2"/>
      <c r="AQ1109" s="170">
        <f t="shared" si="468"/>
        <v>4</v>
      </c>
    </row>
    <row r="1110" spans="2:43" ht="12" customHeight="1" x14ac:dyDescent="0.15">
      <c r="B1110" s="473"/>
      <c r="C1110" s="768"/>
      <c r="D1110" s="766"/>
      <c r="E1110" s="766"/>
      <c r="F1110" s="766"/>
      <c r="G1110" s="766"/>
      <c r="H1110" s="766"/>
      <c r="I1110" s="766"/>
      <c r="J1110" s="767"/>
      <c r="K1110" s="234"/>
      <c r="L1110" s="743"/>
      <c r="M1110" s="744"/>
      <c r="N1110" s="743"/>
      <c r="O1110" s="744"/>
      <c r="P1110" s="743"/>
      <c r="Q1110" s="744"/>
      <c r="R1110" s="745"/>
      <c r="S1110" s="745"/>
      <c r="T1110" s="745"/>
      <c r="U1110" s="743"/>
      <c r="V1110" s="744"/>
      <c r="W1110" s="743"/>
      <c r="X1110" s="746"/>
      <c r="Y1110" s="235"/>
      <c r="Z1110" s="235"/>
      <c r="AA1110" s="235"/>
      <c r="AB1110" s="235"/>
      <c r="AC1110" s="236"/>
      <c r="AD1110" s="236"/>
      <c r="AE1110" s="236"/>
      <c r="AF1110" s="236"/>
      <c r="AG1110" s="236"/>
      <c r="AH1110" s="236"/>
      <c r="AI1110" s="236"/>
      <c r="AJ1110" s="236"/>
      <c r="AK1110" s="747"/>
      <c r="AL1110" s="748"/>
      <c r="AM1110" s="748"/>
      <c r="AN1110" s="749"/>
      <c r="AO1110" s="750"/>
      <c r="AP1110" s="2"/>
      <c r="AQ1110" s="170">
        <f t="shared" si="468"/>
        <v>4</v>
      </c>
    </row>
    <row r="1111" spans="2:43" ht="12" customHeight="1" x14ac:dyDescent="0.15">
      <c r="B1111" s="473"/>
      <c r="C1111" s="768"/>
      <c r="D1111" s="766"/>
      <c r="E1111" s="766"/>
      <c r="F1111" s="766"/>
      <c r="G1111" s="766"/>
      <c r="H1111" s="766"/>
      <c r="I1111" s="766"/>
      <c r="J1111" s="767"/>
      <c r="K1111" s="234"/>
      <c r="L1111" s="743"/>
      <c r="M1111" s="744"/>
      <c r="N1111" s="743"/>
      <c r="O1111" s="744"/>
      <c r="P1111" s="743"/>
      <c r="Q1111" s="744"/>
      <c r="R1111" s="745"/>
      <c r="S1111" s="745"/>
      <c r="T1111" s="745"/>
      <c r="U1111" s="743"/>
      <c r="V1111" s="744"/>
      <c r="W1111" s="743"/>
      <c r="X1111" s="746"/>
      <c r="Y1111" s="235"/>
      <c r="Z1111" s="235"/>
      <c r="AA1111" s="235"/>
      <c r="AB1111" s="235"/>
      <c r="AC1111" s="236"/>
      <c r="AD1111" s="236"/>
      <c r="AE1111" s="236"/>
      <c r="AF1111" s="236"/>
      <c r="AG1111" s="236"/>
      <c r="AH1111" s="236"/>
      <c r="AI1111" s="236"/>
      <c r="AJ1111" s="236"/>
      <c r="AK1111" s="747"/>
      <c r="AL1111" s="748"/>
      <c r="AM1111" s="748"/>
      <c r="AN1111" s="749"/>
      <c r="AO1111" s="750"/>
      <c r="AP1111" s="2"/>
      <c r="AQ1111" s="170">
        <f t="shared" si="468"/>
        <v>4</v>
      </c>
    </row>
    <row r="1112" spans="2:43" ht="12" customHeight="1" x14ac:dyDescent="0.15">
      <c r="B1112" s="473"/>
      <c r="C1112" s="768"/>
      <c r="D1112" s="766"/>
      <c r="E1112" s="766"/>
      <c r="F1112" s="766"/>
      <c r="G1112" s="766"/>
      <c r="H1112" s="766"/>
      <c r="I1112" s="766"/>
      <c r="J1112" s="767"/>
      <c r="K1112" s="234"/>
      <c r="L1112" s="743"/>
      <c r="M1112" s="744"/>
      <c r="N1112" s="743"/>
      <c r="O1112" s="744"/>
      <c r="P1112" s="743"/>
      <c r="Q1112" s="744"/>
      <c r="R1112" s="745"/>
      <c r="S1112" s="745"/>
      <c r="T1112" s="745"/>
      <c r="U1112" s="743"/>
      <c r="V1112" s="744"/>
      <c r="W1112" s="743"/>
      <c r="X1112" s="746"/>
      <c r="Y1112" s="235"/>
      <c r="Z1112" s="235"/>
      <c r="AA1112" s="235"/>
      <c r="AB1112" s="235"/>
      <c r="AC1112" s="236"/>
      <c r="AD1112" s="236"/>
      <c r="AE1112" s="236"/>
      <c r="AF1112" s="236"/>
      <c r="AG1112" s="236"/>
      <c r="AH1112" s="236"/>
      <c r="AI1112" s="236"/>
      <c r="AJ1112" s="236"/>
      <c r="AK1112" s="747"/>
      <c r="AL1112" s="748"/>
      <c r="AM1112" s="748"/>
      <c r="AN1112" s="749"/>
      <c r="AO1112" s="750"/>
      <c r="AP1112" s="2"/>
      <c r="AQ1112" s="170">
        <f t="shared" si="468"/>
        <v>4</v>
      </c>
    </row>
    <row r="1113" spans="2:43" ht="12" customHeight="1" x14ac:dyDescent="0.15">
      <c r="B1113" s="473"/>
      <c r="C1113" s="768"/>
      <c r="D1113" s="766"/>
      <c r="E1113" s="766"/>
      <c r="F1113" s="766"/>
      <c r="G1113" s="766"/>
      <c r="H1113" s="766"/>
      <c r="I1113" s="766"/>
      <c r="J1113" s="767"/>
      <c r="K1113" s="234"/>
      <c r="L1113" s="743"/>
      <c r="M1113" s="744"/>
      <c r="N1113" s="743"/>
      <c r="O1113" s="744"/>
      <c r="P1113" s="743"/>
      <c r="Q1113" s="744"/>
      <c r="R1113" s="745"/>
      <c r="S1113" s="745"/>
      <c r="T1113" s="745"/>
      <c r="U1113" s="743"/>
      <c r="V1113" s="744"/>
      <c r="W1113" s="743"/>
      <c r="X1113" s="746"/>
      <c r="Y1113" s="235"/>
      <c r="Z1113" s="235"/>
      <c r="AA1113" s="235"/>
      <c r="AB1113" s="235"/>
      <c r="AC1113" s="236"/>
      <c r="AD1113" s="236"/>
      <c r="AE1113" s="236"/>
      <c r="AF1113" s="236"/>
      <c r="AG1113" s="236"/>
      <c r="AH1113" s="236"/>
      <c r="AI1113" s="236"/>
      <c r="AJ1113" s="236"/>
      <c r="AK1113" s="747"/>
      <c r="AL1113" s="748"/>
      <c r="AM1113" s="748"/>
      <c r="AN1113" s="749"/>
      <c r="AO1113" s="750"/>
      <c r="AP1113" s="2"/>
      <c r="AQ1113" s="170">
        <f t="shared" si="468"/>
        <v>4</v>
      </c>
    </row>
    <row r="1114" spans="2:43" ht="12" customHeight="1" x14ac:dyDescent="0.15">
      <c r="B1114" s="473"/>
      <c r="C1114" s="768"/>
      <c r="D1114" s="766"/>
      <c r="E1114" s="766"/>
      <c r="F1114" s="766"/>
      <c r="G1114" s="766"/>
      <c r="H1114" s="766"/>
      <c r="I1114" s="766"/>
      <c r="J1114" s="767"/>
      <c r="K1114" s="234"/>
      <c r="L1114" s="743"/>
      <c r="M1114" s="744"/>
      <c r="N1114" s="743"/>
      <c r="O1114" s="744"/>
      <c r="P1114" s="743"/>
      <c r="Q1114" s="744"/>
      <c r="R1114" s="745"/>
      <c r="S1114" s="745"/>
      <c r="T1114" s="745"/>
      <c r="U1114" s="743"/>
      <c r="V1114" s="744"/>
      <c r="W1114" s="743"/>
      <c r="X1114" s="746"/>
      <c r="Y1114" s="235"/>
      <c r="Z1114" s="235"/>
      <c r="AA1114" s="235"/>
      <c r="AB1114" s="235"/>
      <c r="AC1114" s="236"/>
      <c r="AD1114" s="236"/>
      <c r="AE1114" s="236"/>
      <c r="AF1114" s="236"/>
      <c r="AG1114" s="236"/>
      <c r="AH1114" s="236"/>
      <c r="AI1114" s="236"/>
      <c r="AJ1114" s="236"/>
      <c r="AK1114" s="747"/>
      <c r="AL1114" s="748"/>
      <c r="AM1114" s="748"/>
      <c r="AN1114" s="749"/>
      <c r="AO1114" s="750"/>
      <c r="AP1114" s="2"/>
      <c r="AQ1114" s="170">
        <f t="shared" si="468"/>
        <v>4</v>
      </c>
    </row>
    <row r="1115" spans="2:43" ht="12" customHeight="1" x14ac:dyDescent="0.15">
      <c r="B1115" s="473"/>
      <c r="C1115" s="768"/>
      <c r="D1115" s="766"/>
      <c r="E1115" s="766"/>
      <c r="F1115" s="766"/>
      <c r="G1115" s="766"/>
      <c r="H1115" s="766"/>
      <c r="I1115" s="766"/>
      <c r="J1115" s="767"/>
      <c r="K1115" s="234"/>
      <c r="L1115" s="743"/>
      <c r="M1115" s="744"/>
      <c r="N1115" s="743"/>
      <c r="O1115" s="744"/>
      <c r="P1115" s="743"/>
      <c r="Q1115" s="744"/>
      <c r="R1115" s="745"/>
      <c r="S1115" s="745"/>
      <c r="T1115" s="745"/>
      <c r="U1115" s="743"/>
      <c r="V1115" s="744"/>
      <c r="W1115" s="743"/>
      <c r="X1115" s="746"/>
      <c r="Y1115" s="235"/>
      <c r="Z1115" s="235"/>
      <c r="AA1115" s="235"/>
      <c r="AB1115" s="235"/>
      <c r="AC1115" s="236"/>
      <c r="AD1115" s="236"/>
      <c r="AE1115" s="236"/>
      <c r="AF1115" s="236"/>
      <c r="AG1115" s="236"/>
      <c r="AH1115" s="236"/>
      <c r="AI1115" s="236"/>
      <c r="AJ1115" s="236"/>
      <c r="AK1115" s="747"/>
      <c r="AL1115" s="748"/>
      <c r="AM1115" s="748"/>
      <c r="AN1115" s="749"/>
      <c r="AO1115" s="750"/>
      <c r="AP1115" s="2"/>
      <c r="AQ1115" s="170">
        <f t="shared" si="468"/>
        <v>4</v>
      </c>
    </row>
    <row r="1116" spans="2:43" ht="12" customHeight="1" x14ac:dyDescent="0.15">
      <c r="B1116" s="473"/>
      <c r="C1116" s="768"/>
      <c r="D1116" s="766"/>
      <c r="E1116" s="766"/>
      <c r="F1116" s="766"/>
      <c r="G1116" s="766"/>
      <c r="H1116" s="766"/>
      <c r="I1116" s="766"/>
      <c r="J1116" s="767"/>
      <c r="K1116" s="234"/>
      <c r="L1116" s="743"/>
      <c r="M1116" s="744"/>
      <c r="N1116" s="743"/>
      <c r="O1116" s="744"/>
      <c r="P1116" s="743"/>
      <c r="Q1116" s="744"/>
      <c r="R1116" s="745"/>
      <c r="S1116" s="745"/>
      <c r="T1116" s="745"/>
      <c r="U1116" s="743"/>
      <c r="V1116" s="744"/>
      <c r="W1116" s="743"/>
      <c r="X1116" s="746"/>
      <c r="Y1116" s="235"/>
      <c r="Z1116" s="235"/>
      <c r="AA1116" s="235"/>
      <c r="AB1116" s="235"/>
      <c r="AC1116" s="236"/>
      <c r="AD1116" s="236"/>
      <c r="AE1116" s="236"/>
      <c r="AF1116" s="236"/>
      <c r="AG1116" s="236"/>
      <c r="AH1116" s="236"/>
      <c r="AI1116" s="236"/>
      <c r="AJ1116" s="236"/>
      <c r="AK1116" s="747"/>
      <c r="AL1116" s="748"/>
      <c r="AM1116" s="748"/>
      <c r="AN1116" s="749"/>
      <c r="AO1116" s="750"/>
      <c r="AP1116" s="2"/>
      <c r="AQ1116" s="170">
        <f t="shared" si="468"/>
        <v>4</v>
      </c>
    </row>
    <row r="1117" spans="2:43" ht="12" customHeight="1" x14ac:dyDescent="0.15">
      <c r="B1117" s="473"/>
      <c r="C1117" s="768"/>
      <c r="D1117" s="766"/>
      <c r="E1117" s="766"/>
      <c r="F1117" s="766"/>
      <c r="G1117" s="766"/>
      <c r="H1117" s="766"/>
      <c r="I1117" s="766"/>
      <c r="J1117" s="767"/>
      <c r="K1117" s="234"/>
      <c r="L1117" s="743"/>
      <c r="M1117" s="744"/>
      <c r="N1117" s="743"/>
      <c r="O1117" s="744"/>
      <c r="P1117" s="743"/>
      <c r="Q1117" s="744"/>
      <c r="R1117" s="745"/>
      <c r="S1117" s="745"/>
      <c r="T1117" s="745"/>
      <c r="U1117" s="743"/>
      <c r="V1117" s="744"/>
      <c r="W1117" s="743"/>
      <c r="X1117" s="746"/>
      <c r="Y1117" s="235"/>
      <c r="Z1117" s="235"/>
      <c r="AA1117" s="235"/>
      <c r="AB1117" s="235"/>
      <c r="AC1117" s="236"/>
      <c r="AD1117" s="236"/>
      <c r="AE1117" s="236"/>
      <c r="AF1117" s="236"/>
      <c r="AG1117" s="236"/>
      <c r="AH1117" s="236"/>
      <c r="AI1117" s="236"/>
      <c r="AJ1117" s="236"/>
      <c r="AK1117" s="747"/>
      <c r="AL1117" s="748"/>
      <c r="AM1117" s="748"/>
      <c r="AN1117" s="749"/>
      <c r="AO1117" s="750"/>
      <c r="AP1117" s="2"/>
      <c r="AQ1117" s="170">
        <f t="shared" si="468"/>
        <v>4</v>
      </c>
    </row>
    <row r="1118" spans="2:43" ht="12" customHeight="1" x14ac:dyDescent="0.15">
      <c r="B1118" s="473"/>
      <c r="C1118" s="768"/>
      <c r="D1118" s="766"/>
      <c r="E1118" s="766"/>
      <c r="F1118" s="766"/>
      <c r="G1118" s="766"/>
      <c r="H1118" s="766"/>
      <c r="I1118" s="766"/>
      <c r="J1118" s="767"/>
      <c r="K1118" s="234"/>
      <c r="L1118" s="743"/>
      <c r="M1118" s="744"/>
      <c r="N1118" s="743"/>
      <c r="O1118" s="744"/>
      <c r="P1118" s="743"/>
      <c r="Q1118" s="744"/>
      <c r="R1118" s="745"/>
      <c r="S1118" s="745"/>
      <c r="T1118" s="745"/>
      <c r="U1118" s="743"/>
      <c r="V1118" s="744"/>
      <c r="W1118" s="743"/>
      <c r="X1118" s="746"/>
      <c r="Y1118" s="235"/>
      <c r="Z1118" s="235"/>
      <c r="AA1118" s="235"/>
      <c r="AB1118" s="235"/>
      <c r="AC1118" s="236"/>
      <c r="AD1118" s="236"/>
      <c r="AE1118" s="236"/>
      <c r="AF1118" s="236"/>
      <c r="AG1118" s="236"/>
      <c r="AH1118" s="236"/>
      <c r="AI1118" s="236"/>
      <c r="AJ1118" s="236"/>
      <c r="AK1118" s="747"/>
      <c r="AL1118" s="748"/>
      <c r="AM1118" s="748"/>
      <c r="AN1118" s="749"/>
      <c r="AO1118" s="750"/>
      <c r="AP1118" s="2"/>
      <c r="AQ1118" s="170">
        <f t="shared" si="468"/>
        <v>4</v>
      </c>
    </row>
    <row r="1119" spans="2:43" ht="12" customHeight="1" x14ac:dyDescent="0.15">
      <c r="B1119" s="473"/>
      <c r="C1119" s="768"/>
      <c r="D1119" s="766"/>
      <c r="E1119" s="766"/>
      <c r="F1119" s="766"/>
      <c r="G1119" s="766"/>
      <c r="H1119" s="766"/>
      <c r="I1119" s="766"/>
      <c r="J1119" s="767"/>
      <c r="K1119" s="234"/>
      <c r="L1119" s="743"/>
      <c r="M1119" s="744"/>
      <c r="N1119" s="743"/>
      <c r="O1119" s="744"/>
      <c r="P1119" s="743"/>
      <c r="Q1119" s="744"/>
      <c r="R1119" s="745"/>
      <c r="S1119" s="745"/>
      <c r="T1119" s="745"/>
      <c r="U1119" s="743"/>
      <c r="V1119" s="744"/>
      <c r="W1119" s="743"/>
      <c r="X1119" s="746"/>
      <c r="Y1119" s="235"/>
      <c r="Z1119" s="235"/>
      <c r="AA1119" s="235"/>
      <c r="AB1119" s="235"/>
      <c r="AC1119" s="236"/>
      <c r="AD1119" s="236"/>
      <c r="AE1119" s="236"/>
      <c r="AF1119" s="236"/>
      <c r="AG1119" s="236"/>
      <c r="AH1119" s="236"/>
      <c r="AI1119" s="236"/>
      <c r="AJ1119" s="236"/>
      <c r="AK1119" s="747"/>
      <c r="AL1119" s="748"/>
      <c r="AM1119" s="748"/>
      <c r="AN1119" s="749"/>
      <c r="AO1119" s="750"/>
      <c r="AP1119" s="2"/>
      <c r="AQ1119" s="170">
        <f t="shared" si="468"/>
        <v>4</v>
      </c>
    </row>
    <row r="1120" spans="2:43" ht="12" customHeight="1" x14ac:dyDescent="0.15">
      <c r="B1120" s="473"/>
      <c r="C1120" s="768"/>
      <c r="D1120" s="766"/>
      <c r="E1120" s="766"/>
      <c r="F1120" s="766"/>
      <c r="G1120" s="766"/>
      <c r="H1120" s="766"/>
      <c r="I1120" s="766"/>
      <c r="J1120" s="767"/>
      <c r="K1120" s="234"/>
      <c r="L1120" s="743"/>
      <c r="M1120" s="744"/>
      <c r="N1120" s="743"/>
      <c r="O1120" s="744"/>
      <c r="P1120" s="743"/>
      <c r="Q1120" s="744"/>
      <c r="R1120" s="745"/>
      <c r="S1120" s="745"/>
      <c r="T1120" s="745"/>
      <c r="U1120" s="743"/>
      <c r="V1120" s="744"/>
      <c r="W1120" s="743"/>
      <c r="X1120" s="746"/>
      <c r="Y1120" s="235"/>
      <c r="Z1120" s="235"/>
      <c r="AA1120" s="235"/>
      <c r="AB1120" s="235"/>
      <c r="AC1120" s="236"/>
      <c r="AD1120" s="236"/>
      <c r="AE1120" s="236"/>
      <c r="AF1120" s="236"/>
      <c r="AG1120" s="236"/>
      <c r="AH1120" s="236"/>
      <c r="AI1120" s="236"/>
      <c r="AJ1120" s="236"/>
      <c r="AK1120" s="747"/>
      <c r="AL1120" s="748"/>
      <c r="AM1120" s="748"/>
      <c r="AN1120" s="749"/>
      <c r="AO1120" s="750"/>
      <c r="AP1120" s="2"/>
      <c r="AQ1120" s="170">
        <f t="shared" si="468"/>
        <v>4</v>
      </c>
    </row>
    <row r="1121" spans="2:46" ht="12" customHeight="1" x14ac:dyDescent="0.15">
      <c r="B1121" s="473"/>
      <c r="C1121" s="768"/>
      <c r="D1121" s="766"/>
      <c r="E1121" s="766"/>
      <c r="F1121" s="766"/>
      <c r="G1121" s="766"/>
      <c r="H1121" s="766"/>
      <c r="I1121" s="766"/>
      <c r="J1121" s="767"/>
      <c r="K1121" s="234"/>
      <c r="L1121" s="743"/>
      <c r="M1121" s="744"/>
      <c r="N1121" s="743"/>
      <c r="O1121" s="744"/>
      <c r="P1121" s="743"/>
      <c r="Q1121" s="744"/>
      <c r="R1121" s="745"/>
      <c r="S1121" s="745"/>
      <c r="T1121" s="745"/>
      <c r="U1121" s="743"/>
      <c r="V1121" s="744"/>
      <c r="W1121" s="743"/>
      <c r="X1121" s="746"/>
      <c r="Y1121" s="235"/>
      <c r="Z1121" s="235"/>
      <c r="AA1121" s="235"/>
      <c r="AB1121" s="235"/>
      <c r="AC1121" s="236"/>
      <c r="AD1121" s="236"/>
      <c r="AE1121" s="236"/>
      <c r="AF1121" s="236"/>
      <c r="AG1121" s="236"/>
      <c r="AH1121" s="236"/>
      <c r="AI1121" s="236"/>
      <c r="AJ1121" s="236"/>
      <c r="AK1121" s="747"/>
      <c r="AL1121" s="748"/>
      <c r="AM1121" s="748"/>
      <c r="AN1121" s="749"/>
      <c r="AO1121" s="750"/>
      <c r="AP1121" s="2"/>
      <c r="AQ1121" s="170">
        <f t="shared" si="468"/>
        <v>4</v>
      </c>
    </row>
    <row r="1122" spans="2:46" ht="12" customHeight="1" x14ac:dyDescent="0.15">
      <c r="B1122" s="473"/>
      <c r="C1122" s="768"/>
      <c r="D1122" s="766"/>
      <c r="E1122" s="766"/>
      <c r="F1122" s="766"/>
      <c r="G1122" s="766"/>
      <c r="H1122" s="766"/>
      <c r="I1122" s="766"/>
      <c r="J1122" s="767"/>
      <c r="K1122" s="234"/>
      <c r="L1122" s="743"/>
      <c r="M1122" s="744"/>
      <c r="N1122" s="743"/>
      <c r="O1122" s="744"/>
      <c r="P1122" s="743"/>
      <c r="Q1122" s="744"/>
      <c r="R1122" s="745"/>
      <c r="S1122" s="745"/>
      <c r="T1122" s="745"/>
      <c r="U1122" s="743"/>
      <c r="V1122" s="744"/>
      <c r="W1122" s="743"/>
      <c r="X1122" s="746"/>
      <c r="Y1122" s="235"/>
      <c r="Z1122" s="235"/>
      <c r="AA1122" s="235"/>
      <c r="AB1122" s="235"/>
      <c r="AC1122" s="236"/>
      <c r="AD1122" s="236"/>
      <c r="AE1122" s="236"/>
      <c r="AF1122" s="236"/>
      <c r="AG1122" s="236"/>
      <c r="AH1122" s="236"/>
      <c r="AI1122" s="236"/>
      <c r="AJ1122" s="236"/>
      <c r="AK1122" s="747"/>
      <c r="AL1122" s="748"/>
      <c r="AM1122" s="748"/>
      <c r="AN1122" s="749"/>
      <c r="AO1122" s="750"/>
      <c r="AP1122" s="2"/>
      <c r="AQ1122" s="170">
        <f t="shared" si="468"/>
        <v>4</v>
      </c>
    </row>
    <row r="1123" spans="2:46" ht="12" customHeight="1" x14ac:dyDescent="0.15">
      <c r="B1123" s="473"/>
      <c r="C1123" s="768"/>
      <c r="D1123" s="766"/>
      <c r="E1123" s="766"/>
      <c r="F1123" s="766"/>
      <c r="G1123" s="766"/>
      <c r="H1123" s="766"/>
      <c r="I1123" s="766"/>
      <c r="J1123" s="767"/>
      <c r="K1123" s="724" t="s">
        <v>218</v>
      </c>
      <c r="L1123" s="724" t="s">
        <v>217</v>
      </c>
      <c r="M1123" s="724"/>
      <c r="N1123" s="724"/>
      <c r="O1123" s="724"/>
      <c r="P1123" s="724"/>
      <c r="Q1123" s="724"/>
      <c r="R1123" s="724"/>
      <c r="S1123" s="724"/>
      <c r="T1123" s="724"/>
      <c r="U1123" s="724"/>
      <c r="V1123" s="724"/>
      <c r="W1123" s="724"/>
      <c r="X1123" s="724"/>
      <c r="Y1123" s="751" t="s">
        <v>473</v>
      </c>
      <c r="Z1123" s="752"/>
      <c r="AA1123" s="752"/>
      <c r="AB1123" s="753"/>
      <c r="AC1123" s="180">
        <f t="shared" ref="AC1123:AJ1123" si="469">SUM(AC1103:AC1122)</f>
        <v>0</v>
      </c>
      <c r="AD1123" s="180">
        <f t="shared" si="469"/>
        <v>0</v>
      </c>
      <c r="AE1123" s="180">
        <f t="shared" si="469"/>
        <v>0</v>
      </c>
      <c r="AF1123" s="180">
        <f t="shared" si="469"/>
        <v>0</v>
      </c>
      <c r="AG1123" s="180">
        <f t="shared" si="469"/>
        <v>0</v>
      </c>
      <c r="AH1123" s="180">
        <f t="shared" si="469"/>
        <v>0</v>
      </c>
      <c r="AI1123" s="180">
        <f t="shared" si="469"/>
        <v>0</v>
      </c>
      <c r="AJ1123" s="180">
        <f t="shared" si="469"/>
        <v>0</v>
      </c>
      <c r="AK1123" s="751" t="s">
        <v>216</v>
      </c>
      <c r="AL1123" s="752"/>
      <c r="AM1123" s="752"/>
      <c r="AN1123" s="597"/>
      <c r="AO1123" s="598"/>
      <c r="AP1123" s="2"/>
    </row>
    <row r="1124" spans="2:46" ht="12" customHeight="1" x14ac:dyDescent="0.15">
      <c r="B1124" s="473"/>
      <c r="C1124" s="768"/>
      <c r="D1124" s="766"/>
      <c r="E1124" s="766"/>
      <c r="F1124" s="766"/>
      <c r="G1124" s="766"/>
      <c r="H1124" s="766"/>
      <c r="I1124" s="766"/>
      <c r="J1124" s="767"/>
      <c r="K1124" s="724"/>
      <c r="L1124" s="724" t="s">
        <v>474</v>
      </c>
      <c r="M1124" s="724"/>
      <c r="N1124" s="724"/>
      <c r="O1124" s="724" t="s">
        <v>215</v>
      </c>
      <c r="P1124" s="724"/>
      <c r="Q1124" s="724"/>
      <c r="R1124" s="724"/>
      <c r="S1124" s="724"/>
      <c r="T1124" s="724"/>
      <c r="U1124" s="724"/>
      <c r="V1124" s="724"/>
      <c r="W1124" s="724"/>
      <c r="X1124" s="724"/>
      <c r="Y1124" s="179">
        <f>COUNTIF(Y1103:Y1122,"〇")</f>
        <v>0</v>
      </c>
      <c r="Z1124" s="179">
        <f>COUNTIF(Z1103:Z1122,"〇")</f>
        <v>0</v>
      </c>
      <c r="AA1124" s="179">
        <f>COUNTIF(AA1103:AA1122,"〇")</f>
        <v>0</v>
      </c>
      <c r="AB1124" s="179">
        <f>COUNTIF(AB1103:AB1122,"〇")</f>
        <v>0</v>
      </c>
      <c r="AC1124" s="179">
        <f t="shared" ref="AC1124:AJ1124" si="470">COUNT(AC1103:AC1122)</f>
        <v>0</v>
      </c>
      <c r="AD1124" s="179">
        <f t="shared" si="470"/>
        <v>0</v>
      </c>
      <c r="AE1124" s="179">
        <f t="shared" si="470"/>
        <v>0</v>
      </c>
      <c r="AF1124" s="179">
        <f t="shared" si="470"/>
        <v>0</v>
      </c>
      <c r="AG1124" s="179">
        <f t="shared" si="470"/>
        <v>0</v>
      </c>
      <c r="AH1124" s="179">
        <f t="shared" si="470"/>
        <v>0</v>
      </c>
      <c r="AI1124" s="179">
        <f t="shared" si="470"/>
        <v>0</v>
      </c>
      <c r="AJ1124" s="179">
        <f t="shared" si="470"/>
        <v>0</v>
      </c>
      <c r="AK1124" s="754"/>
      <c r="AL1124" s="755"/>
      <c r="AM1124" s="755"/>
      <c r="AN1124" s="755"/>
      <c r="AO1124" s="756"/>
      <c r="AP1124" s="2"/>
    </row>
    <row r="1125" spans="2:46" ht="12" customHeight="1" x14ac:dyDescent="0.15">
      <c r="B1125" s="473"/>
      <c r="C1125" s="768"/>
      <c r="D1125" s="766"/>
      <c r="E1125" s="766"/>
      <c r="F1125" s="766"/>
      <c r="G1125" s="766"/>
      <c r="H1125" s="766"/>
      <c r="I1125" s="766"/>
      <c r="J1125" s="767"/>
      <c r="K1125" s="724"/>
      <c r="L1125" s="724"/>
      <c r="M1125" s="724"/>
      <c r="N1125" s="724"/>
      <c r="O1125" s="724" t="s">
        <v>475</v>
      </c>
      <c r="P1125" s="724"/>
      <c r="Q1125" s="724"/>
      <c r="R1125" s="724"/>
      <c r="S1125" s="724"/>
      <c r="T1125" s="724"/>
      <c r="U1125" s="724"/>
      <c r="V1125" s="724"/>
      <c r="W1125" s="724"/>
      <c r="X1125" s="724"/>
      <c r="Y1125" s="737" t="str">
        <f>IF(Y1124&gt;0,"Ⅳ",IF(Z1124&gt;0,"Ⅲ",IF(AA1124&gt;0,"Ⅱa",IF(AB1124&gt;0,"Ⅱb","Ⅰ"))))</f>
        <v>Ⅰ</v>
      </c>
      <c r="Z1125" s="741"/>
      <c r="AA1125" s="741"/>
      <c r="AB1125" s="738"/>
      <c r="AC1125" s="737" t="str">
        <f>IF(AC1124&gt;0,"Ⅳ",IF(AD1124&gt;0,"Ⅲ",IF(AE1124&gt;0,"Ⅱa",IF(AF1124&gt;0,"Ⅱb","Ⅰ"))))</f>
        <v>Ⅰ</v>
      </c>
      <c r="AD1125" s="741"/>
      <c r="AE1125" s="741"/>
      <c r="AF1125" s="738"/>
      <c r="AG1125" s="737" t="str">
        <f>IF(AG1124&gt;0,"Ⅳ",IF(AH1124&gt;0,"Ⅲ",IF(AI1124&gt;0,"Ⅱa",IF(AJ1124&gt;0,"Ⅱb","Ⅰ"))))</f>
        <v>Ⅰ</v>
      </c>
      <c r="AH1125" s="741"/>
      <c r="AI1125" s="741"/>
      <c r="AJ1125" s="738"/>
      <c r="AK1125" s="757"/>
      <c r="AL1125" s="758"/>
      <c r="AM1125" s="758"/>
      <c r="AN1125" s="758"/>
      <c r="AO1125" s="759"/>
      <c r="AP1125" s="2"/>
      <c r="AQ1125" s="52" t="s">
        <v>314</v>
      </c>
      <c r="AR1125" s="52" t="s">
        <v>315</v>
      </c>
      <c r="AS1125" s="455" t="s">
        <v>318</v>
      </c>
      <c r="AT1125" s="600"/>
    </row>
    <row r="1126" spans="2:46" ht="12" customHeight="1" x14ac:dyDescent="0.15">
      <c r="B1126" s="473"/>
      <c r="C1126" s="768"/>
      <c r="D1126" s="766"/>
      <c r="E1126" s="766"/>
      <c r="F1126" s="766"/>
      <c r="G1126" s="766"/>
      <c r="H1126" s="766"/>
      <c r="I1126" s="766"/>
      <c r="J1126" s="767"/>
      <c r="K1126" s="724"/>
      <c r="L1126" s="724" t="s">
        <v>476</v>
      </c>
      <c r="M1126" s="724"/>
      <c r="N1126" s="724"/>
      <c r="O1126" s="724" t="s">
        <v>214</v>
      </c>
      <c r="P1126" s="724"/>
      <c r="Q1126" s="724"/>
      <c r="R1126" s="724"/>
      <c r="S1126" s="724"/>
      <c r="T1126" s="724"/>
      <c r="U1126" s="724"/>
      <c r="V1126" s="724"/>
      <c r="W1126" s="724"/>
      <c r="X1126" s="724"/>
      <c r="Y1126" s="80" t="s">
        <v>32</v>
      </c>
      <c r="Z1126" s="80" t="s">
        <v>33</v>
      </c>
      <c r="AA1126" s="734" t="s">
        <v>34</v>
      </c>
      <c r="AB1126" s="734"/>
      <c r="AC1126" s="80" t="s">
        <v>32</v>
      </c>
      <c r="AD1126" s="80" t="s">
        <v>33</v>
      </c>
      <c r="AE1126" s="734" t="s">
        <v>34</v>
      </c>
      <c r="AF1126" s="734"/>
      <c r="AG1126" s="80" t="s">
        <v>32</v>
      </c>
      <c r="AH1126" s="80" t="s">
        <v>33</v>
      </c>
      <c r="AI1126" s="734" t="s">
        <v>34</v>
      </c>
      <c r="AJ1126" s="734"/>
      <c r="AK1126" s="757"/>
      <c r="AL1126" s="758"/>
      <c r="AM1126" s="758"/>
      <c r="AN1126" s="758"/>
      <c r="AO1126" s="759"/>
      <c r="AP1126" s="2"/>
      <c r="AQ1126" s="735">
        <f>+Y1124+Z1124</f>
        <v>0</v>
      </c>
      <c r="AR1126" s="736"/>
      <c r="AS1126" s="735">
        <f>+AA1124+AB1124</f>
        <v>0</v>
      </c>
      <c r="AT1126" s="736"/>
    </row>
    <row r="1127" spans="2:46" ht="12" customHeight="1" x14ac:dyDescent="0.15">
      <c r="B1127" s="473"/>
      <c r="C1127" s="768"/>
      <c r="D1127" s="766"/>
      <c r="E1127" s="766"/>
      <c r="F1127" s="766"/>
      <c r="G1127" s="766"/>
      <c r="H1127" s="766"/>
      <c r="I1127" s="766"/>
      <c r="J1127" s="767"/>
      <c r="K1127" s="724"/>
      <c r="L1127" s="724"/>
      <c r="M1127" s="724"/>
      <c r="N1127" s="724"/>
      <c r="O1127" s="724" t="s">
        <v>480</v>
      </c>
      <c r="P1127" s="724"/>
      <c r="Q1127" s="724"/>
      <c r="R1127" s="724"/>
      <c r="S1127" s="724"/>
      <c r="T1127" s="724"/>
      <c r="U1127" s="724"/>
      <c r="V1127" s="724"/>
      <c r="W1127" s="724"/>
      <c r="X1127" s="724"/>
      <c r="Y1127" s="179">
        <f>Y1124</f>
        <v>0</v>
      </c>
      <c r="Z1127" s="179">
        <f>Z1124</f>
        <v>0</v>
      </c>
      <c r="AA1127" s="737">
        <f>AA1124+AB1124</f>
        <v>0</v>
      </c>
      <c r="AB1127" s="738"/>
      <c r="AC1127" s="179">
        <f>+AC1124</f>
        <v>0</v>
      </c>
      <c r="AD1127" s="179">
        <f>AD1124</f>
        <v>0</v>
      </c>
      <c r="AE1127" s="737">
        <f>AE1124+AF1124</f>
        <v>0</v>
      </c>
      <c r="AF1127" s="738"/>
      <c r="AG1127" s="179">
        <f>AG1124</f>
        <v>0</v>
      </c>
      <c r="AH1127" s="179">
        <f>AH1124</f>
        <v>0</v>
      </c>
      <c r="AI1127" s="737">
        <f>AI1124+AJ1124</f>
        <v>0</v>
      </c>
      <c r="AJ1127" s="738"/>
      <c r="AK1127" s="757"/>
      <c r="AL1127" s="758"/>
      <c r="AM1127" s="758"/>
      <c r="AN1127" s="758"/>
      <c r="AO1127" s="759"/>
      <c r="AP1127" s="2"/>
      <c r="AQ1127" s="135">
        <f>+Y1124+AC1127+AG1127</f>
        <v>0</v>
      </c>
      <c r="AR1127" s="135">
        <f>+Z1124+AD1127+AH1127</f>
        <v>0</v>
      </c>
      <c r="AS1127" s="739">
        <f>+AS1126+AE1127+AI1127</f>
        <v>0</v>
      </c>
      <c r="AT1127" s="740"/>
    </row>
    <row r="1128" spans="2:46" ht="12" customHeight="1" x14ac:dyDescent="0.15">
      <c r="B1128" s="473"/>
      <c r="C1128" s="768"/>
      <c r="D1128" s="766"/>
      <c r="E1128" s="766"/>
      <c r="F1128" s="766"/>
      <c r="G1128" s="766"/>
      <c r="H1128" s="766"/>
      <c r="I1128" s="766"/>
      <c r="J1128" s="767"/>
      <c r="K1128" s="724"/>
      <c r="L1128" s="724"/>
      <c r="M1128" s="724"/>
      <c r="N1128" s="724"/>
      <c r="O1128" s="724" t="s">
        <v>481</v>
      </c>
      <c r="P1128" s="724"/>
      <c r="Q1128" s="724"/>
      <c r="R1128" s="724"/>
      <c r="S1128" s="724"/>
      <c r="T1128" s="724"/>
      <c r="U1128" s="724"/>
      <c r="V1128" s="724"/>
      <c r="W1128" s="724"/>
      <c r="X1128" s="724"/>
      <c r="Y1128" s="737" t="str">
        <f>IF(Y1127&gt;=1,"Ⅳ",IF(Z1127&gt;=1,"Ⅲ",IF(AA1127&gt;=1,"Ⅱ","Ⅰ")))</f>
        <v>Ⅰ</v>
      </c>
      <c r="Z1128" s="741"/>
      <c r="AA1128" s="741"/>
      <c r="AB1128" s="738"/>
      <c r="AC1128" s="737" t="str">
        <f>IF(AC1127&gt;=1,"Ⅳ",IF(AD1127&gt;=1,"Ⅲ",IF(AE1127&gt;=1,"Ⅱ","Ⅰ")))</f>
        <v>Ⅰ</v>
      </c>
      <c r="AD1128" s="741"/>
      <c r="AE1128" s="741"/>
      <c r="AF1128" s="738"/>
      <c r="AG1128" s="737" t="str">
        <f>IF(AG1127&gt;=1,"Ⅳ",IF(AH1127&gt;=1,"Ⅲ",IF(AI1127&gt;=1,"Ⅱ","Ⅰ")))</f>
        <v>Ⅰ</v>
      </c>
      <c r="AH1128" s="741"/>
      <c r="AI1128" s="741"/>
      <c r="AJ1128" s="738"/>
      <c r="AK1128" s="757"/>
      <c r="AL1128" s="758"/>
      <c r="AM1128" s="758"/>
      <c r="AN1128" s="758"/>
      <c r="AO1128" s="759"/>
      <c r="AP1128" s="2"/>
      <c r="AQ1128" s="742" t="str">
        <f>IF(AQ1127&gt;0,"Ⅳ",IF(AR1127&gt;0,"Ⅲ",IF(AS1127&gt;0,"Ⅱ","Ⅰ")))</f>
        <v>Ⅰ</v>
      </c>
      <c r="AR1128" s="742"/>
      <c r="AS1128" s="742"/>
      <c r="AT1128" s="742"/>
    </row>
    <row r="1129" spans="2:46" ht="12" customHeight="1" x14ac:dyDescent="0.15">
      <c r="B1129" s="473"/>
      <c r="C1129" s="768"/>
      <c r="D1129" s="766"/>
      <c r="E1129" s="766"/>
      <c r="F1129" s="766"/>
      <c r="G1129" s="766"/>
      <c r="H1129" s="766"/>
      <c r="I1129" s="766"/>
      <c r="J1129" s="767"/>
      <c r="K1129" s="724"/>
      <c r="L1129" s="724"/>
      <c r="M1129" s="724"/>
      <c r="N1129" s="724"/>
      <c r="O1129" s="724" t="s">
        <v>482</v>
      </c>
      <c r="P1129" s="724"/>
      <c r="Q1129" s="724"/>
      <c r="R1129" s="724"/>
      <c r="S1129" s="724"/>
      <c r="T1129" s="724"/>
      <c r="U1129" s="724"/>
      <c r="V1129" s="724"/>
      <c r="W1129" s="724"/>
      <c r="X1129" s="724"/>
      <c r="Y1129" s="737" t="str">
        <f>IF(COUNTIF(Y1128:AJ1128,"Ⅳ")&gt;0,"Ⅳ",IF(COUNTIF(Y1128:AJ1128,"Ⅲ")&gt;0,"Ⅲ",IF(COUNTIF(Y1128:AJ1128,"Ⅱ")&gt;0,"Ⅱ","Ⅰ")))</f>
        <v>Ⅰ</v>
      </c>
      <c r="Z1129" s="741"/>
      <c r="AA1129" s="741"/>
      <c r="AB1129" s="741"/>
      <c r="AC1129" s="741"/>
      <c r="AD1129" s="741"/>
      <c r="AE1129" s="741"/>
      <c r="AF1129" s="741"/>
      <c r="AG1129" s="741"/>
      <c r="AH1129" s="741"/>
      <c r="AI1129" s="741"/>
      <c r="AJ1129" s="738"/>
      <c r="AK1129" s="760"/>
      <c r="AL1129" s="761"/>
      <c r="AM1129" s="761"/>
      <c r="AN1129" s="761"/>
      <c r="AO1129" s="762"/>
      <c r="AP1129" s="2"/>
    </row>
    <row r="1130" spans="2:46" ht="14.25" customHeight="1" x14ac:dyDescent="0.15">
      <c r="B1130" s="473"/>
      <c r="C1130" s="768"/>
      <c r="D1130" s="766"/>
      <c r="E1130" s="766"/>
      <c r="F1130" s="766"/>
      <c r="G1130" s="766"/>
      <c r="H1130" s="766"/>
      <c r="I1130" s="766"/>
      <c r="J1130" s="767"/>
      <c r="K1130" s="724" t="s">
        <v>170</v>
      </c>
      <c r="L1130" s="725"/>
      <c r="M1130" s="725"/>
      <c r="N1130" s="725"/>
      <c r="O1130" s="725"/>
      <c r="P1130" s="725"/>
      <c r="Q1130" s="725"/>
      <c r="R1130" s="725"/>
      <c r="S1130" s="725"/>
      <c r="T1130" s="725"/>
      <c r="U1130" s="725"/>
      <c r="V1130" s="725"/>
      <c r="W1130" s="725"/>
      <c r="X1130" s="725"/>
      <c r="Y1130" s="725"/>
      <c r="Z1130" s="725"/>
      <c r="AA1130" s="725"/>
      <c r="AB1130" s="725"/>
      <c r="AC1130" s="725"/>
      <c r="AD1130" s="725"/>
      <c r="AE1130" s="725"/>
      <c r="AF1130" s="725"/>
      <c r="AG1130" s="725"/>
      <c r="AH1130" s="725"/>
      <c r="AI1130" s="725"/>
      <c r="AJ1130" s="725"/>
      <c r="AK1130" s="725"/>
      <c r="AL1130" s="725"/>
      <c r="AM1130" s="725"/>
      <c r="AN1130" s="725"/>
      <c r="AO1130" s="725"/>
      <c r="AP1130" s="2"/>
    </row>
    <row r="1131" spans="2:46" ht="14.25" customHeight="1" x14ac:dyDescent="0.15">
      <c r="B1131" s="473"/>
      <c r="C1131" s="768"/>
      <c r="D1131" s="766"/>
      <c r="E1131" s="766"/>
      <c r="F1131" s="766"/>
      <c r="G1131" s="766"/>
      <c r="H1131" s="766"/>
      <c r="I1131" s="766"/>
      <c r="J1131" s="767"/>
      <c r="K1131" s="724"/>
      <c r="L1131" s="725"/>
      <c r="M1131" s="725"/>
      <c r="N1131" s="725"/>
      <c r="O1131" s="725"/>
      <c r="P1131" s="725"/>
      <c r="Q1131" s="725"/>
      <c r="R1131" s="725"/>
      <c r="S1131" s="725"/>
      <c r="T1131" s="725"/>
      <c r="U1131" s="725"/>
      <c r="V1131" s="725"/>
      <c r="W1131" s="725"/>
      <c r="X1131" s="725"/>
      <c r="Y1131" s="725"/>
      <c r="Z1131" s="725"/>
      <c r="AA1131" s="725"/>
      <c r="AB1131" s="725"/>
      <c r="AC1131" s="725"/>
      <c r="AD1131" s="725"/>
      <c r="AE1131" s="725"/>
      <c r="AF1131" s="725"/>
      <c r="AG1131" s="725"/>
      <c r="AH1131" s="725"/>
      <c r="AI1131" s="725"/>
      <c r="AJ1131" s="725"/>
      <c r="AK1131" s="725"/>
      <c r="AL1131" s="725"/>
      <c r="AM1131" s="725"/>
      <c r="AN1131" s="725"/>
      <c r="AO1131" s="725"/>
      <c r="AP1131" s="2"/>
    </row>
    <row r="1132" spans="2:46" ht="12" customHeight="1" x14ac:dyDescent="0.15">
      <c r="B1132" s="473"/>
      <c r="C1132" s="768"/>
      <c r="D1132" s="766"/>
      <c r="E1132" s="766"/>
      <c r="F1132" s="766"/>
      <c r="G1132" s="766"/>
      <c r="H1132" s="766"/>
      <c r="I1132" s="766"/>
      <c r="J1132" s="767"/>
      <c r="K1132" s="726" t="s">
        <v>483</v>
      </c>
      <c r="L1132" s="726"/>
      <c r="M1132" s="726"/>
      <c r="N1132" s="726"/>
      <c r="O1132" s="726"/>
      <c r="P1132" s="726"/>
      <c r="Q1132" s="726"/>
      <c r="R1132" s="726"/>
      <c r="S1132" s="726"/>
      <c r="T1132" s="726"/>
      <c r="U1132" s="726"/>
      <c r="V1132" s="726"/>
      <c r="W1132" s="726"/>
      <c r="X1132" s="726"/>
      <c r="Y1132" s="726"/>
      <c r="Z1132" s="726"/>
      <c r="AA1132" s="726"/>
      <c r="AB1132" s="726"/>
      <c r="AC1132" s="726"/>
      <c r="AD1132" s="726"/>
      <c r="AE1132" s="726"/>
      <c r="AF1132" s="726"/>
      <c r="AG1132" s="726"/>
      <c r="AH1132" s="726"/>
      <c r="AI1132" s="726"/>
      <c r="AJ1132" s="726"/>
      <c r="AK1132" s="726"/>
      <c r="AL1132" s="726"/>
      <c r="AM1132" s="726"/>
      <c r="AN1132" s="726"/>
      <c r="AO1132" s="726"/>
      <c r="AP1132" s="2"/>
    </row>
    <row r="1133" spans="2:46" ht="12" customHeight="1" x14ac:dyDescent="0.15">
      <c r="B1133" s="473"/>
      <c r="C1133" s="768"/>
      <c r="D1133" s="766"/>
      <c r="E1133" s="766"/>
      <c r="F1133" s="766"/>
      <c r="G1133" s="766"/>
      <c r="H1133" s="766"/>
      <c r="I1133" s="766"/>
      <c r="J1133" s="767"/>
      <c r="K1133" s="727" t="s">
        <v>533</v>
      </c>
      <c r="L1133" s="727"/>
      <c r="M1133" s="727"/>
      <c r="N1133" s="727"/>
      <c r="O1133" s="727"/>
      <c r="P1133" s="727"/>
      <c r="Q1133" s="727"/>
      <c r="R1133" s="727"/>
      <c r="S1133" s="727"/>
      <c r="T1133" s="727"/>
      <c r="U1133" s="727"/>
      <c r="V1133" s="727"/>
      <c r="W1133" s="727"/>
      <c r="X1133" s="727"/>
      <c r="Y1133" s="727"/>
      <c r="Z1133" s="727"/>
      <c r="AA1133" s="727"/>
      <c r="AB1133" s="727"/>
      <c r="AC1133" s="727"/>
      <c r="AD1133" s="727"/>
      <c r="AE1133" s="727"/>
      <c r="AF1133" s="727"/>
      <c r="AG1133" s="727"/>
      <c r="AH1133" s="727"/>
      <c r="AI1133" s="727"/>
      <c r="AJ1133" s="727"/>
      <c r="AK1133" s="727"/>
      <c r="AL1133" s="727"/>
      <c r="AM1133" s="727"/>
      <c r="AN1133" s="727"/>
      <c r="AO1133" s="727"/>
      <c r="AP1133" s="2"/>
    </row>
    <row r="1134" spans="2:46" ht="12" customHeight="1" x14ac:dyDescent="0.15">
      <c r="B1134" s="473"/>
      <c r="C1134" s="768"/>
      <c r="D1134" s="766"/>
      <c r="E1134" s="766"/>
      <c r="F1134" s="766"/>
      <c r="G1134" s="766"/>
      <c r="H1134" s="766"/>
      <c r="I1134" s="766"/>
      <c r="J1134" s="767"/>
      <c r="K1134" s="157" t="s">
        <v>484</v>
      </c>
      <c r="L1134" s="158"/>
      <c r="M1134" s="158"/>
      <c r="N1134" s="158"/>
      <c r="O1134" s="158"/>
      <c r="P1134" s="158"/>
      <c r="Q1134" s="158"/>
      <c r="R1134" s="158"/>
      <c r="S1134" s="158"/>
      <c r="T1134" s="158"/>
      <c r="U1134" s="158"/>
      <c r="V1134" s="158"/>
      <c r="W1134" s="158"/>
      <c r="X1134" s="158"/>
      <c r="Y1134" s="158"/>
      <c r="Z1134" s="158"/>
      <c r="AA1134" s="158"/>
      <c r="AB1134" s="158"/>
      <c r="AC1134" s="158"/>
      <c r="AD1134" s="158"/>
      <c r="AE1134" s="158"/>
      <c r="AF1134" s="158"/>
      <c r="AG1134" s="158"/>
      <c r="AH1134" s="158"/>
      <c r="AI1134" s="158"/>
      <c r="AJ1134" s="158"/>
      <c r="AK1134" s="158"/>
      <c r="AL1134" s="158"/>
      <c r="AM1134" s="158"/>
      <c r="AN1134" s="158"/>
      <c r="AO1134" s="159"/>
      <c r="AP1134" s="2"/>
    </row>
    <row r="1135" spans="2:46" ht="12" customHeight="1" x14ac:dyDescent="0.15">
      <c r="B1135" s="473"/>
      <c r="C1135" s="768"/>
      <c r="D1135" s="766"/>
      <c r="E1135" s="766"/>
      <c r="F1135" s="766"/>
      <c r="G1135" s="766"/>
      <c r="H1135" s="766"/>
      <c r="I1135" s="766"/>
      <c r="J1135" s="767"/>
      <c r="K1135" s="157" t="s">
        <v>485</v>
      </c>
      <c r="L1135" s="158"/>
      <c r="M1135" s="158"/>
      <c r="N1135" s="158"/>
      <c r="O1135" s="158"/>
      <c r="P1135" s="158"/>
      <c r="Q1135" s="158"/>
      <c r="R1135" s="158"/>
      <c r="S1135" s="158"/>
      <c r="T1135" s="158"/>
      <c r="U1135" s="158"/>
      <c r="V1135" s="158"/>
      <c r="W1135" s="158"/>
      <c r="X1135" s="158"/>
      <c r="Y1135" s="158"/>
      <c r="Z1135" s="158"/>
      <c r="AA1135" s="158"/>
      <c r="AB1135" s="158"/>
      <c r="AC1135" s="158"/>
      <c r="AD1135" s="158"/>
      <c r="AE1135" s="158"/>
      <c r="AF1135" s="158"/>
      <c r="AG1135" s="158"/>
      <c r="AH1135" s="158"/>
      <c r="AI1135" s="158"/>
      <c r="AJ1135" s="158"/>
      <c r="AK1135" s="158"/>
      <c r="AL1135" s="158"/>
      <c r="AM1135" s="158"/>
      <c r="AN1135" s="158"/>
      <c r="AO1135" s="159"/>
      <c r="AP1135" s="2"/>
    </row>
    <row r="1136" spans="2:46" ht="12" customHeight="1" x14ac:dyDescent="0.15">
      <c r="B1136" s="473"/>
      <c r="C1136" s="768"/>
      <c r="D1136" s="766"/>
      <c r="E1136" s="766"/>
      <c r="F1136" s="766"/>
      <c r="G1136" s="766"/>
      <c r="H1136" s="766"/>
      <c r="I1136" s="766"/>
      <c r="J1136" s="767"/>
      <c r="K1136" s="728" t="s">
        <v>486</v>
      </c>
      <c r="L1136" s="729"/>
      <c r="M1136" s="729"/>
      <c r="N1136" s="729"/>
      <c r="O1136" s="729"/>
      <c r="P1136" s="729"/>
      <c r="Q1136" s="729"/>
      <c r="R1136" s="729"/>
      <c r="S1136" s="729"/>
      <c r="T1136" s="729"/>
      <c r="U1136" s="729"/>
      <c r="V1136" s="729"/>
      <c r="W1136" s="729"/>
      <c r="X1136" s="729"/>
      <c r="Y1136" s="729"/>
      <c r="Z1136" s="729"/>
      <c r="AA1136" s="729"/>
      <c r="AB1136" s="729"/>
      <c r="AC1136" s="729"/>
      <c r="AD1136" s="729"/>
      <c r="AE1136" s="729"/>
      <c r="AF1136" s="729"/>
      <c r="AG1136" s="729"/>
      <c r="AH1136" s="729"/>
      <c r="AI1136" s="729"/>
      <c r="AJ1136" s="729"/>
      <c r="AK1136" s="729"/>
      <c r="AL1136" s="729"/>
      <c r="AM1136" s="729"/>
      <c r="AN1136" s="729"/>
      <c r="AO1136" s="730"/>
      <c r="AP1136" s="2"/>
    </row>
    <row r="1137" spans="2:86" ht="12" customHeight="1" x14ac:dyDescent="0.15">
      <c r="B1137" s="436"/>
      <c r="C1137" s="769"/>
      <c r="D1137" s="770"/>
      <c r="E1137" s="770"/>
      <c r="F1137" s="770"/>
      <c r="G1137" s="770"/>
      <c r="H1137" s="770"/>
      <c r="I1137" s="770"/>
      <c r="J1137" s="771"/>
      <c r="K1137" s="731"/>
      <c r="L1137" s="732"/>
      <c r="M1137" s="732"/>
      <c r="N1137" s="732"/>
      <c r="O1137" s="732"/>
      <c r="P1137" s="732"/>
      <c r="Q1137" s="732"/>
      <c r="R1137" s="732"/>
      <c r="S1137" s="732"/>
      <c r="T1137" s="732"/>
      <c r="U1137" s="732"/>
      <c r="V1137" s="732"/>
      <c r="W1137" s="732"/>
      <c r="X1137" s="732"/>
      <c r="Y1137" s="732"/>
      <c r="Z1137" s="732"/>
      <c r="AA1137" s="732"/>
      <c r="AB1137" s="732"/>
      <c r="AC1137" s="732"/>
      <c r="AD1137" s="732"/>
      <c r="AE1137" s="732"/>
      <c r="AF1137" s="732"/>
      <c r="AG1137" s="732"/>
      <c r="AH1137" s="732"/>
      <c r="AI1137" s="732"/>
      <c r="AJ1137" s="732"/>
      <c r="AK1137" s="732"/>
      <c r="AL1137" s="732"/>
      <c r="AM1137" s="732"/>
      <c r="AN1137" s="732"/>
      <c r="AO1137" s="733"/>
      <c r="AP1137" s="2"/>
    </row>
    <row r="1138" spans="2:86" s="6" customFormat="1" ht="12" customHeight="1" x14ac:dyDescent="0.15">
      <c r="B1138" s="2" t="s">
        <v>537</v>
      </c>
      <c r="AQ1138" s="134"/>
      <c r="AR1138" s="134"/>
      <c r="AS1138" s="134"/>
      <c r="AT1138" s="134"/>
      <c r="AU1138" s="134"/>
      <c r="AV1138" s="134"/>
      <c r="AW1138" s="134"/>
      <c r="AX1138" s="134"/>
      <c r="AY1138" s="134"/>
      <c r="AZ1138" s="134"/>
      <c r="BA1138" s="134"/>
      <c r="BB1138" s="134"/>
      <c r="BC1138" s="134"/>
      <c r="BD1138" s="134"/>
      <c r="BE1138" s="134"/>
      <c r="BF1138" s="134"/>
      <c r="BG1138" s="134"/>
      <c r="BH1138" s="134"/>
      <c r="BI1138" s="134"/>
      <c r="BJ1138" s="134"/>
      <c r="BK1138" s="134"/>
      <c r="BL1138" s="134"/>
      <c r="BM1138" s="134"/>
      <c r="BN1138" s="134"/>
      <c r="BO1138" s="134"/>
      <c r="BP1138" s="134"/>
      <c r="BQ1138" s="134"/>
      <c r="BR1138" s="134"/>
      <c r="BS1138" s="134"/>
      <c r="BT1138" s="134"/>
      <c r="BU1138" s="134"/>
      <c r="BV1138" s="134"/>
      <c r="BW1138" s="134"/>
      <c r="BX1138" s="134"/>
      <c r="BY1138" s="134"/>
      <c r="BZ1138" s="134"/>
      <c r="CA1138" s="134"/>
      <c r="CB1138" s="134"/>
      <c r="CC1138" s="134"/>
      <c r="CD1138" s="134"/>
      <c r="CE1138" s="134"/>
      <c r="CF1138" s="134"/>
      <c r="CG1138" s="134"/>
      <c r="CH1138" s="134"/>
    </row>
    <row r="1139" spans="2:86" ht="12" customHeight="1" x14ac:dyDescent="0.15">
      <c r="B1139" s="2" t="s">
        <v>534</v>
      </c>
    </row>
    <row r="1140" spans="2:86" ht="12" customHeight="1" x14ac:dyDescent="0.15">
      <c r="B1140" s="2" t="s">
        <v>535</v>
      </c>
    </row>
    <row r="1141" spans="2:86" ht="12" customHeight="1" x14ac:dyDescent="0.15">
      <c r="B1141" s="2" t="s">
        <v>487</v>
      </c>
    </row>
    <row r="1142" spans="2:86" ht="12" customHeight="1" x14ac:dyDescent="0.15">
      <c r="B1142" s="2" t="s">
        <v>536</v>
      </c>
    </row>
    <row r="1143" spans="2:86" ht="12" customHeight="1" x14ac:dyDescent="0.15">
      <c r="B1143" s="2" t="s">
        <v>488</v>
      </c>
    </row>
    <row r="1144" spans="2:86" ht="12.75" thickBot="1" x14ac:dyDescent="0.2">
      <c r="B1144" s="2" t="s">
        <v>549</v>
      </c>
    </row>
    <row r="1145" spans="2:86" x14ac:dyDescent="0.15">
      <c r="AU1145" s="808" t="s">
        <v>561</v>
      </c>
      <c r="AV1145" s="809" t="s">
        <v>301</v>
      </c>
      <c r="AW1145" s="811" t="s">
        <v>302</v>
      </c>
      <c r="AX1145" s="795" t="s">
        <v>308</v>
      </c>
      <c r="AY1145" s="796"/>
      <c r="AZ1145" s="796"/>
      <c r="BA1145" s="796"/>
      <c r="BB1145" s="796"/>
      <c r="BC1145" s="796"/>
      <c r="BD1145" s="796"/>
      <c r="BE1145" s="796"/>
      <c r="BF1145" s="796"/>
      <c r="BG1145" s="796"/>
      <c r="BH1145" s="796"/>
      <c r="BI1145" s="796"/>
      <c r="BJ1145" s="796"/>
      <c r="BK1145" s="796"/>
      <c r="BL1145" s="796"/>
      <c r="BM1145" s="796"/>
      <c r="BN1145" s="796"/>
      <c r="BO1145" s="796"/>
      <c r="BP1145" s="796"/>
      <c r="BQ1145" s="796"/>
      <c r="BR1145" s="797"/>
      <c r="BS1145" s="466" t="s">
        <v>303</v>
      </c>
      <c r="BT1145" s="798"/>
      <c r="BU1145" s="798"/>
      <c r="BV1145" s="798"/>
      <c r="BW1145" s="799" t="s">
        <v>309</v>
      </c>
      <c r="BX1145" s="800"/>
      <c r="BY1145" s="800"/>
      <c r="BZ1145" s="800"/>
      <c r="CA1145" s="800"/>
      <c r="CB1145" s="800"/>
      <c r="CC1145" s="800"/>
      <c r="CD1145" s="800"/>
      <c r="CE1145" s="800"/>
      <c r="CF1145" s="800"/>
      <c r="CG1145" s="800"/>
      <c r="CH1145" s="801"/>
    </row>
    <row r="1146" spans="2:86" ht="8.25" customHeight="1" x14ac:dyDescent="0.15">
      <c r="AU1146" s="808"/>
      <c r="AV1146" s="810"/>
      <c r="AW1146" s="812"/>
      <c r="AX1146" s="802" t="s">
        <v>310</v>
      </c>
      <c r="AY1146" s="280"/>
      <c r="AZ1146" s="280"/>
      <c r="BA1146" s="280"/>
      <c r="BB1146" s="280"/>
      <c r="BC1146" s="280"/>
      <c r="BD1146" s="280"/>
      <c r="BE1146" s="280"/>
      <c r="BF1146" s="280"/>
      <c r="BG1146" s="280"/>
      <c r="BH1146" s="280"/>
      <c r="BI1146" s="280"/>
      <c r="BJ1146" s="280" t="s">
        <v>311</v>
      </c>
      <c r="BK1146" s="280"/>
      <c r="BL1146" s="280"/>
      <c r="BM1146" s="280"/>
      <c r="BN1146" s="280"/>
      <c r="BO1146" s="280"/>
      <c r="BP1146" s="280"/>
      <c r="BQ1146" s="280"/>
      <c r="BR1146" s="803"/>
      <c r="BS1146" s="798"/>
      <c r="BT1146" s="798"/>
      <c r="BU1146" s="798"/>
      <c r="BV1146" s="798"/>
      <c r="BW1146" s="804" t="s">
        <v>305</v>
      </c>
      <c r="BX1146" s="455"/>
      <c r="BY1146" s="455"/>
      <c r="BZ1146" s="455"/>
      <c r="CA1146" s="280" t="s">
        <v>312</v>
      </c>
      <c r="CB1146" s="280"/>
      <c r="CC1146" s="280"/>
      <c r="CD1146" s="280"/>
      <c r="CE1146" s="280"/>
      <c r="CF1146" s="280"/>
      <c r="CG1146" s="280"/>
      <c r="CH1146" s="803"/>
    </row>
    <row r="1147" spans="2:86" ht="24.95" customHeight="1" x14ac:dyDescent="0.15">
      <c r="B1147" s="567" t="s">
        <v>456</v>
      </c>
      <c r="C1147" s="805"/>
      <c r="D1147" s="805"/>
      <c r="E1147" s="806"/>
      <c r="F1147" s="806"/>
      <c r="G1147" s="806"/>
      <c r="H1147" s="806"/>
      <c r="I1147" s="806"/>
      <c r="J1147" s="806"/>
      <c r="K1147" s="805"/>
      <c r="L1147" s="805"/>
      <c r="M1147" s="805"/>
      <c r="N1147" s="805"/>
      <c r="O1147" s="805"/>
      <c r="P1147" s="805"/>
      <c r="Q1147" s="805"/>
      <c r="R1147" s="805"/>
      <c r="S1147" s="805"/>
      <c r="T1147" s="805"/>
      <c r="U1147" s="805"/>
      <c r="V1147" s="805"/>
      <c r="W1147" s="805"/>
      <c r="X1147" s="805"/>
      <c r="Y1147" s="805"/>
      <c r="Z1147" s="805"/>
      <c r="AA1147" s="805"/>
      <c r="AB1147" s="805"/>
      <c r="AC1147" s="805"/>
      <c r="AD1147" s="805"/>
      <c r="AE1147" s="805"/>
      <c r="AF1147" s="805"/>
      <c r="AG1147" s="805"/>
      <c r="AH1147" s="805"/>
      <c r="AI1147" s="805"/>
      <c r="AJ1147" s="805"/>
      <c r="AK1147" s="805"/>
      <c r="AL1147" s="805"/>
      <c r="AM1147" s="805"/>
      <c r="AN1147" s="805"/>
      <c r="AO1147" s="805"/>
      <c r="AU1147" s="808"/>
      <c r="AV1147" s="810"/>
      <c r="AW1147" s="812"/>
      <c r="AX1147" s="802" t="s">
        <v>26</v>
      </c>
      <c r="AY1147" s="280"/>
      <c r="AZ1147" s="280"/>
      <c r="BA1147" s="280"/>
      <c r="BB1147" s="280" t="s">
        <v>22</v>
      </c>
      <c r="BC1147" s="280"/>
      <c r="BD1147" s="280"/>
      <c r="BE1147" s="280"/>
      <c r="BF1147" s="280" t="s">
        <v>24</v>
      </c>
      <c r="BG1147" s="280"/>
      <c r="BH1147" s="280"/>
      <c r="BI1147" s="280"/>
      <c r="BJ1147" s="455" t="s">
        <v>26</v>
      </c>
      <c r="BK1147" s="455"/>
      <c r="BL1147" s="455"/>
      <c r="BM1147" s="455" t="s">
        <v>22</v>
      </c>
      <c r="BN1147" s="455"/>
      <c r="BO1147" s="455"/>
      <c r="BP1147" s="455" t="s">
        <v>24</v>
      </c>
      <c r="BQ1147" s="455"/>
      <c r="BR1147" s="807"/>
      <c r="BS1147" s="466" t="s">
        <v>26</v>
      </c>
      <c r="BT1147" s="466" t="s">
        <v>22</v>
      </c>
      <c r="BU1147" s="466" t="s">
        <v>24</v>
      </c>
      <c r="BV1147" s="466" t="s">
        <v>306</v>
      </c>
      <c r="BW1147" s="802" t="s">
        <v>313</v>
      </c>
      <c r="BX1147" s="280"/>
      <c r="BY1147" s="280"/>
      <c r="BZ1147" s="280"/>
      <c r="CA1147" s="280" t="s">
        <v>22</v>
      </c>
      <c r="CB1147" s="280"/>
      <c r="CC1147" s="280"/>
      <c r="CD1147" s="280"/>
      <c r="CE1147" s="280" t="s">
        <v>24</v>
      </c>
      <c r="CF1147" s="280"/>
      <c r="CG1147" s="280"/>
      <c r="CH1147" s="803"/>
    </row>
    <row r="1148" spans="2:86" ht="18" customHeight="1" x14ac:dyDescent="0.15">
      <c r="B1148" s="423" t="s">
        <v>27</v>
      </c>
      <c r="C1148" s="423"/>
      <c r="D1148" s="719"/>
      <c r="E1148" s="277" t="s">
        <v>616</v>
      </c>
      <c r="F1148" s="278"/>
      <c r="G1148" s="278"/>
      <c r="H1148" s="278"/>
      <c r="I1148" s="278"/>
      <c r="J1148" s="279"/>
      <c r="K1148" s="298" t="s">
        <v>28</v>
      </c>
      <c r="L1148" s="455"/>
      <c r="M1148" s="455"/>
      <c r="N1148" s="456" t="s">
        <v>620</v>
      </c>
      <c r="O1148" s="456"/>
      <c r="P1148" s="456"/>
      <c r="Q1148" s="456"/>
      <c r="R1148" s="456"/>
      <c r="S1148" s="456"/>
      <c r="T1148" s="280" t="s">
        <v>260</v>
      </c>
      <c r="U1148" s="280"/>
      <c r="V1148" s="280"/>
      <c r="W1148" s="280"/>
      <c r="X1148" s="280"/>
      <c r="Y1148" s="271" t="s">
        <v>624</v>
      </c>
      <c r="Z1148" s="271"/>
      <c r="AA1148" s="271"/>
      <c r="AB1148" s="271"/>
      <c r="AC1148" s="271"/>
      <c r="AD1148" s="271"/>
      <c r="AE1148" s="271"/>
      <c r="AF1148" s="271"/>
      <c r="AG1148" s="253" t="s">
        <v>222</v>
      </c>
      <c r="AH1148" s="254"/>
      <c r="AI1148" s="254"/>
      <c r="AJ1148" s="255"/>
      <c r="AK1148" s="711">
        <v>44650</v>
      </c>
      <c r="AL1148" s="813"/>
      <c r="AM1148" s="813"/>
      <c r="AN1148" s="813"/>
      <c r="AO1148" s="814"/>
      <c r="AQ1148" s="153"/>
      <c r="AU1148" s="808"/>
      <c r="AV1148" s="810"/>
      <c r="AW1148" s="812"/>
      <c r="AX1148" s="128" t="s">
        <v>314</v>
      </c>
      <c r="AY1148" s="129" t="s">
        <v>315</v>
      </c>
      <c r="AZ1148" s="129" t="s">
        <v>316</v>
      </c>
      <c r="BA1148" s="130" t="s">
        <v>317</v>
      </c>
      <c r="BB1148" s="131" t="s">
        <v>314</v>
      </c>
      <c r="BC1148" s="129" t="s">
        <v>315</v>
      </c>
      <c r="BD1148" s="129" t="s">
        <v>316</v>
      </c>
      <c r="BE1148" s="130" t="s">
        <v>317</v>
      </c>
      <c r="BF1148" s="131" t="s">
        <v>314</v>
      </c>
      <c r="BG1148" s="129" t="s">
        <v>315</v>
      </c>
      <c r="BH1148" s="129" t="s">
        <v>316</v>
      </c>
      <c r="BI1148" s="130" t="s">
        <v>317</v>
      </c>
      <c r="BJ1148" s="131" t="s">
        <v>314</v>
      </c>
      <c r="BK1148" s="129" t="s">
        <v>315</v>
      </c>
      <c r="BL1148" s="130" t="s">
        <v>318</v>
      </c>
      <c r="BM1148" s="131" t="s">
        <v>314</v>
      </c>
      <c r="BN1148" s="129" t="s">
        <v>315</v>
      </c>
      <c r="BO1148" s="130" t="s">
        <v>318</v>
      </c>
      <c r="BP1148" s="131" t="s">
        <v>314</v>
      </c>
      <c r="BQ1148" s="129" t="s">
        <v>315</v>
      </c>
      <c r="BR1148" s="132" t="s">
        <v>318</v>
      </c>
      <c r="BS1148" s="798"/>
      <c r="BT1148" s="798"/>
      <c r="BU1148" s="798"/>
      <c r="BV1148" s="798"/>
      <c r="BW1148" s="128" t="s">
        <v>314</v>
      </c>
      <c r="BX1148" s="129" t="s">
        <v>315</v>
      </c>
      <c r="BY1148" s="129" t="s">
        <v>316</v>
      </c>
      <c r="BZ1148" s="130" t="s">
        <v>317</v>
      </c>
      <c r="CA1148" s="131" t="s">
        <v>314</v>
      </c>
      <c r="CB1148" s="129" t="s">
        <v>315</v>
      </c>
      <c r="CC1148" s="129" t="s">
        <v>316</v>
      </c>
      <c r="CD1148" s="130" t="s">
        <v>317</v>
      </c>
      <c r="CE1148" s="131" t="s">
        <v>314</v>
      </c>
      <c r="CF1148" s="129" t="s">
        <v>315</v>
      </c>
      <c r="CG1148" s="129" t="s">
        <v>316</v>
      </c>
      <c r="CH1148" s="132" t="s">
        <v>317</v>
      </c>
    </row>
    <row r="1149" spans="2:86" ht="18" customHeight="1" x14ac:dyDescent="0.15">
      <c r="B1149" s="431" t="s">
        <v>0</v>
      </c>
      <c r="C1149" s="431"/>
      <c r="D1149" s="717"/>
      <c r="E1149" s="281" t="s">
        <v>618</v>
      </c>
      <c r="F1149" s="282"/>
      <c r="G1149" s="282"/>
      <c r="H1149" s="282"/>
      <c r="I1149" s="282"/>
      <c r="J1149" s="284"/>
      <c r="K1149" s="573" t="s">
        <v>1</v>
      </c>
      <c r="L1149" s="466"/>
      <c r="M1149" s="466"/>
      <c r="N1149" s="456" t="s">
        <v>622</v>
      </c>
      <c r="O1149" s="456"/>
      <c r="P1149" s="456"/>
      <c r="Q1149" s="456"/>
      <c r="R1149" s="456"/>
      <c r="S1149" s="456"/>
      <c r="T1149" s="280" t="s">
        <v>261</v>
      </c>
      <c r="U1149" s="280"/>
      <c r="V1149" s="280"/>
      <c r="W1149" s="280"/>
      <c r="X1149" s="280"/>
      <c r="Y1149" s="271" t="s">
        <v>629</v>
      </c>
      <c r="Z1149" s="271"/>
      <c r="AA1149" s="271"/>
      <c r="AB1149" s="271"/>
      <c r="AC1149" s="271"/>
      <c r="AD1149" s="271"/>
      <c r="AE1149" s="271"/>
      <c r="AF1149" s="271"/>
      <c r="AG1149" s="698"/>
      <c r="AH1149" s="710"/>
      <c r="AI1149" s="710"/>
      <c r="AJ1149" s="699"/>
      <c r="AK1149" s="815"/>
      <c r="AL1149" s="816"/>
      <c r="AM1149" s="816"/>
      <c r="AN1149" s="816"/>
      <c r="AO1149" s="817"/>
      <c r="AQ1149" s="153" t="s">
        <v>560</v>
      </c>
      <c r="AU1149" s="808"/>
      <c r="AV1149" s="192">
        <f>N1151</f>
        <v>22</v>
      </c>
      <c r="AW1149" s="181">
        <f>R1151</f>
        <v>9</v>
      </c>
      <c r="AX1149" s="135">
        <f>+Y1176</f>
        <v>0</v>
      </c>
      <c r="AY1149" s="135">
        <f>+Z1176</f>
        <v>0</v>
      </c>
      <c r="AZ1149" s="135">
        <f>+AA1176</f>
        <v>0</v>
      </c>
      <c r="BA1149" s="135">
        <f t="shared" ref="BA1149" si="471">+AB1176</f>
        <v>0</v>
      </c>
      <c r="BB1149" s="135">
        <f>+AC1176</f>
        <v>0</v>
      </c>
      <c r="BC1149" s="135">
        <f t="shared" ref="BC1149" si="472">+AD1176</f>
        <v>0</v>
      </c>
      <c r="BD1149" s="135">
        <f t="shared" ref="BD1149" si="473">+AE1176</f>
        <v>0</v>
      </c>
      <c r="BE1149" s="135">
        <f t="shared" ref="BE1149" si="474">+AF1176</f>
        <v>0</v>
      </c>
      <c r="BF1149" s="135">
        <f t="shared" ref="BF1149" si="475">+AG1176</f>
        <v>0</v>
      </c>
      <c r="BG1149" s="135">
        <f t="shared" ref="BG1149" si="476">+AH1176</f>
        <v>0</v>
      </c>
      <c r="BH1149" s="135">
        <f t="shared" ref="BH1149" si="477">+AI1176</f>
        <v>0</v>
      </c>
      <c r="BI1149" s="135">
        <f t="shared" ref="BI1149" si="478">+AJ1176</f>
        <v>0</v>
      </c>
      <c r="BJ1149" s="135">
        <f>+Y1179</f>
        <v>0</v>
      </c>
      <c r="BK1149" s="135">
        <f t="shared" ref="BK1149" si="479">+Z1179</f>
        <v>0</v>
      </c>
      <c r="BL1149" s="135">
        <f>+AA1179</f>
        <v>0</v>
      </c>
      <c r="BM1149" s="135">
        <f>+AC1179</f>
        <v>0</v>
      </c>
      <c r="BN1149" s="135">
        <f t="shared" ref="BN1149" si="480">+AD1179</f>
        <v>0</v>
      </c>
      <c r="BO1149" s="135">
        <f t="shared" ref="BO1149" si="481">+AE1179</f>
        <v>0</v>
      </c>
      <c r="BP1149" s="135">
        <f>+AG1179</f>
        <v>0</v>
      </c>
      <c r="BQ1149" s="135">
        <f>+AH1179</f>
        <v>0</v>
      </c>
      <c r="BR1149" s="135">
        <f>+AI1179</f>
        <v>0</v>
      </c>
      <c r="BS1149" s="153" t="str">
        <f>+Y1180</f>
        <v>Ⅰ</v>
      </c>
      <c r="BT1149" s="153" t="str">
        <f>+AC1180</f>
        <v>Ⅰ</v>
      </c>
      <c r="BU1149" s="153" t="str">
        <f>+AG1180</f>
        <v>Ⅰ</v>
      </c>
      <c r="BV1149" s="153" t="str">
        <f>+Y1181</f>
        <v>Ⅰ</v>
      </c>
      <c r="BW1149" s="136" t="str">
        <f>IF(Y1176&gt;0,R1151,"")</f>
        <v/>
      </c>
      <c r="BX1149" s="137" t="str">
        <f>IF(Z1176&gt;0,"",IF(AA1176&gt;0,R1151,""))</f>
        <v/>
      </c>
      <c r="BY1149" s="137" t="str">
        <f>IF(Y1176+Z1176&gt;0,"",IF(AA1176&gt;0,R1151,""))</f>
        <v/>
      </c>
      <c r="BZ1149" s="137" t="str">
        <f>IF(Y1176+Z1176+AA1176&gt;0,"",IF(AB1176&gt;0,R1151,""))</f>
        <v/>
      </c>
      <c r="CA1149" s="138">
        <f t="shared" ref="CA1149" si="482">+AC1175</f>
        <v>0</v>
      </c>
      <c r="CB1149" s="138">
        <f t="shared" ref="CB1149" si="483">+AD1175</f>
        <v>0</v>
      </c>
      <c r="CC1149" s="138">
        <f t="shared" ref="CC1149" si="484">+AE1175</f>
        <v>0</v>
      </c>
      <c r="CD1149" s="138">
        <f t="shared" ref="CD1149" si="485">+AF1175</f>
        <v>0</v>
      </c>
      <c r="CE1149" s="138">
        <f t="shared" ref="CE1149" si="486">+AG1175</f>
        <v>0</v>
      </c>
      <c r="CF1149" s="138">
        <f t="shared" ref="CF1149" si="487">+AH1175</f>
        <v>0</v>
      </c>
      <c r="CG1149" s="138">
        <f t="shared" ref="CG1149" si="488">+AI1175</f>
        <v>0</v>
      </c>
      <c r="CH1149" s="138">
        <f t="shared" ref="CH1149" si="489">+AJ1175</f>
        <v>0</v>
      </c>
    </row>
    <row r="1150" spans="2:86" ht="12" customHeight="1" x14ac:dyDescent="0.15">
      <c r="B1150" s="763" t="s">
        <v>221</v>
      </c>
      <c r="C1150" s="764"/>
      <c r="D1150" s="765"/>
      <c r="E1150" s="766"/>
      <c r="F1150" s="766"/>
      <c r="G1150" s="766"/>
      <c r="H1150" s="766"/>
      <c r="I1150" s="766"/>
      <c r="J1150" s="767"/>
      <c r="K1150" s="772" t="s">
        <v>458</v>
      </c>
      <c r="L1150" s="773"/>
      <c r="M1150" s="773"/>
      <c r="N1150" s="773"/>
      <c r="O1150" s="773"/>
      <c r="P1150" s="773"/>
      <c r="Q1150" s="773"/>
      <c r="R1150" s="773"/>
      <c r="S1150" s="773"/>
      <c r="T1150" s="773"/>
      <c r="U1150" s="773"/>
      <c r="V1150" s="773"/>
      <c r="W1150" s="773"/>
      <c r="X1150" s="773"/>
      <c r="Y1150" s="773"/>
      <c r="Z1150" s="773"/>
      <c r="AA1150" s="773"/>
      <c r="AB1150" s="773"/>
      <c r="AC1150" s="773"/>
      <c r="AD1150" s="773"/>
      <c r="AE1150" s="773"/>
      <c r="AF1150" s="773"/>
      <c r="AG1150" s="773"/>
      <c r="AH1150" s="773"/>
      <c r="AI1150" s="773"/>
      <c r="AJ1150" s="773"/>
      <c r="AK1150" s="773"/>
      <c r="AL1150" s="773"/>
      <c r="AM1150" s="773"/>
      <c r="AN1150" s="773"/>
      <c r="AO1150" s="774"/>
      <c r="AP1150" s="2"/>
    </row>
    <row r="1151" spans="2:86" ht="12" customHeight="1" x14ac:dyDescent="0.15">
      <c r="B1151" s="473"/>
      <c r="C1151" s="768"/>
      <c r="D1151" s="766"/>
      <c r="E1151" s="766"/>
      <c r="F1151" s="766"/>
      <c r="G1151" s="766"/>
      <c r="H1151" s="766"/>
      <c r="I1151" s="766"/>
      <c r="J1151" s="767"/>
      <c r="K1151" s="751" t="s">
        <v>220</v>
      </c>
      <c r="L1151" s="752"/>
      <c r="M1151" s="753"/>
      <c r="N1151" s="775">
        <v>22</v>
      </c>
      <c r="O1151" s="776"/>
      <c r="P1151" s="751" t="s">
        <v>459</v>
      </c>
      <c r="Q1151" s="753"/>
      <c r="R1151" s="777">
        <v>9</v>
      </c>
      <c r="S1151" s="778"/>
      <c r="T1151" s="779"/>
      <c r="U1151" s="780" t="s">
        <v>460</v>
      </c>
      <c r="V1151" s="781"/>
      <c r="W1151" s="780" t="s">
        <v>461</v>
      </c>
      <c r="X1151" s="781"/>
      <c r="Y1151" s="753" t="s">
        <v>219</v>
      </c>
      <c r="Z1151" s="724"/>
      <c r="AA1151" s="724"/>
      <c r="AB1151" s="724"/>
      <c r="AC1151" s="780" t="s">
        <v>462</v>
      </c>
      <c r="AD1151" s="786"/>
      <c r="AE1151" s="786"/>
      <c r="AF1151" s="786"/>
      <c r="AG1151" s="786"/>
      <c r="AH1151" s="786"/>
      <c r="AI1151" s="786"/>
      <c r="AJ1151" s="781"/>
      <c r="AK1151" s="780" t="s">
        <v>463</v>
      </c>
      <c r="AL1151" s="786"/>
      <c r="AM1151" s="786"/>
      <c r="AN1151" s="788"/>
      <c r="AO1151" s="789"/>
      <c r="AP1151" s="2"/>
      <c r="AW1151" s="169"/>
    </row>
    <row r="1152" spans="2:86" ht="12" customHeight="1" x14ac:dyDescent="0.15">
      <c r="B1152" s="473"/>
      <c r="C1152" s="768"/>
      <c r="D1152" s="766"/>
      <c r="E1152" s="766"/>
      <c r="F1152" s="766"/>
      <c r="G1152" s="766"/>
      <c r="H1152" s="766"/>
      <c r="I1152" s="766"/>
      <c r="J1152" s="767"/>
      <c r="K1152" s="724" t="s">
        <v>464</v>
      </c>
      <c r="L1152" s="724" t="s">
        <v>200</v>
      </c>
      <c r="M1152" s="724"/>
      <c r="N1152" s="724" t="s">
        <v>199</v>
      </c>
      <c r="O1152" s="724"/>
      <c r="P1152" s="724" t="s">
        <v>465</v>
      </c>
      <c r="Q1152" s="724"/>
      <c r="R1152" s="724" t="s">
        <v>6</v>
      </c>
      <c r="S1152" s="724"/>
      <c r="T1152" s="724"/>
      <c r="U1152" s="782"/>
      <c r="V1152" s="783"/>
      <c r="W1152" s="782"/>
      <c r="X1152" s="783"/>
      <c r="Y1152" s="753"/>
      <c r="Z1152" s="724"/>
      <c r="AA1152" s="724"/>
      <c r="AB1152" s="724"/>
      <c r="AC1152" s="784"/>
      <c r="AD1152" s="787"/>
      <c r="AE1152" s="787"/>
      <c r="AF1152" s="787"/>
      <c r="AG1152" s="787"/>
      <c r="AH1152" s="787"/>
      <c r="AI1152" s="787"/>
      <c r="AJ1152" s="785"/>
      <c r="AK1152" s="782"/>
      <c r="AL1152" s="790"/>
      <c r="AM1152" s="790"/>
      <c r="AN1152" s="791"/>
      <c r="AO1152" s="792"/>
      <c r="AP1152" s="2"/>
    </row>
    <row r="1153" spans="2:43" ht="12" customHeight="1" x14ac:dyDescent="0.15">
      <c r="B1153" s="473"/>
      <c r="C1153" s="768"/>
      <c r="D1153" s="766"/>
      <c r="E1153" s="766"/>
      <c r="F1153" s="766"/>
      <c r="G1153" s="766"/>
      <c r="H1153" s="766"/>
      <c r="I1153" s="766"/>
      <c r="J1153" s="767"/>
      <c r="K1153" s="724"/>
      <c r="L1153" s="724"/>
      <c r="M1153" s="724"/>
      <c r="N1153" s="724"/>
      <c r="O1153" s="724"/>
      <c r="P1153" s="724"/>
      <c r="Q1153" s="724"/>
      <c r="R1153" s="724"/>
      <c r="S1153" s="724"/>
      <c r="T1153" s="724"/>
      <c r="U1153" s="782"/>
      <c r="V1153" s="783"/>
      <c r="W1153" s="782"/>
      <c r="X1153" s="783"/>
      <c r="Y1153" s="753" t="s">
        <v>466</v>
      </c>
      <c r="Z1153" s="724"/>
      <c r="AA1153" s="724"/>
      <c r="AB1153" s="724"/>
      <c r="AC1153" s="724" t="s">
        <v>467</v>
      </c>
      <c r="AD1153" s="724"/>
      <c r="AE1153" s="724"/>
      <c r="AF1153" s="724"/>
      <c r="AG1153" s="724" t="s">
        <v>468</v>
      </c>
      <c r="AH1153" s="724"/>
      <c r="AI1153" s="724"/>
      <c r="AJ1153" s="724"/>
      <c r="AK1153" s="782"/>
      <c r="AL1153" s="790"/>
      <c r="AM1153" s="790"/>
      <c r="AN1153" s="791"/>
      <c r="AO1153" s="792"/>
      <c r="AP1153" s="2"/>
    </row>
    <row r="1154" spans="2:43" ht="12" customHeight="1" x14ac:dyDescent="0.15">
      <c r="B1154" s="473"/>
      <c r="C1154" s="768"/>
      <c r="D1154" s="766"/>
      <c r="E1154" s="766"/>
      <c r="F1154" s="766"/>
      <c r="G1154" s="766"/>
      <c r="H1154" s="766"/>
      <c r="I1154" s="766"/>
      <c r="J1154" s="767"/>
      <c r="K1154" s="724"/>
      <c r="L1154" s="724"/>
      <c r="M1154" s="724"/>
      <c r="N1154" s="724"/>
      <c r="O1154" s="724"/>
      <c r="P1154" s="724"/>
      <c r="Q1154" s="724"/>
      <c r="R1154" s="724"/>
      <c r="S1154" s="724"/>
      <c r="T1154" s="724"/>
      <c r="U1154" s="784"/>
      <c r="V1154" s="785"/>
      <c r="W1154" s="784"/>
      <c r="X1154" s="785"/>
      <c r="Y1154" s="156" t="s">
        <v>32</v>
      </c>
      <c r="Z1154" s="154" t="s">
        <v>33</v>
      </c>
      <c r="AA1154" s="154" t="s">
        <v>471</v>
      </c>
      <c r="AB1154" s="154" t="s">
        <v>472</v>
      </c>
      <c r="AC1154" s="154" t="s">
        <v>32</v>
      </c>
      <c r="AD1154" s="154" t="s">
        <v>33</v>
      </c>
      <c r="AE1154" s="154" t="s">
        <v>471</v>
      </c>
      <c r="AF1154" s="154" t="s">
        <v>472</v>
      </c>
      <c r="AG1154" s="154" t="s">
        <v>32</v>
      </c>
      <c r="AH1154" s="154" t="s">
        <v>33</v>
      </c>
      <c r="AI1154" s="154" t="s">
        <v>471</v>
      </c>
      <c r="AJ1154" s="154" t="s">
        <v>472</v>
      </c>
      <c r="AK1154" s="784"/>
      <c r="AL1154" s="787"/>
      <c r="AM1154" s="787"/>
      <c r="AN1154" s="793"/>
      <c r="AO1154" s="794"/>
      <c r="AP1154" s="2"/>
    </row>
    <row r="1155" spans="2:43" ht="12" customHeight="1" x14ac:dyDescent="0.15">
      <c r="B1155" s="473"/>
      <c r="C1155" s="768"/>
      <c r="D1155" s="766"/>
      <c r="E1155" s="766"/>
      <c r="F1155" s="766"/>
      <c r="G1155" s="766"/>
      <c r="H1155" s="766"/>
      <c r="I1155" s="766"/>
      <c r="J1155" s="767"/>
      <c r="K1155" s="234"/>
      <c r="L1155" s="743"/>
      <c r="M1155" s="744"/>
      <c r="N1155" s="743"/>
      <c r="O1155" s="744"/>
      <c r="P1155" s="743"/>
      <c r="Q1155" s="744"/>
      <c r="R1155" s="745"/>
      <c r="S1155" s="745"/>
      <c r="T1155" s="745"/>
      <c r="U1155" s="743"/>
      <c r="V1155" s="744"/>
      <c r="W1155" s="743"/>
      <c r="X1155" s="746"/>
      <c r="Y1155" s="235"/>
      <c r="Z1155" s="235"/>
      <c r="AA1155" s="235"/>
      <c r="AB1155" s="235"/>
      <c r="AC1155" s="236"/>
      <c r="AD1155" s="236"/>
      <c r="AE1155" s="236"/>
      <c r="AF1155" s="236"/>
      <c r="AG1155" s="236"/>
      <c r="AH1155" s="236"/>
      <c r="AI1155" s="236"/>
      <c r="AJ1155" s="236"/>
      <c r="AK1155" s="747"/>
      <c r="AL1155" s="748"/>
      <c r="AM1155" s="748"/>
      <c r="AN1155" s="749"/>
      <c r="AO1155" s="750"/>
      <c r="AP1155" s="2"/>
      <c r="AQ1155" s="170">
        <f>IF(P1155="外力",1,IF(P1155="材質劣化",2,IF(P1155="漏水",3,4)))</f>
        <v>4</v>
      </c>
    </row>
    <row r="1156" spans="2:43" ht="12" customHeight="1" x14ac:dyDescent="0.15">
      <c r="B1156" s="473"/>
      <c r="C1156" s="768"/>
      <c r="D1156" s="766"/>
      <c r="E1156" s="766"/>
      <c r="F1156" s="766"/>
      <c r="G1156" s="766"/>
      <c r="H1156" s="766"/>
      <c r="I1156" s="766"/>
      <c r="J1156" s="767"/>
      <c r="K1156" s="234"/>
      <c r="L1156" s="743"/>
      <c r="M1156" s="744"/>
      <c r="N1156" s="743"/>
      <c r="O1156" s="744"/>
      <c r="P1156" s="743"/>
      <c r="Q1156" s="744"/>
      <c r="R1156" s="745"/>
      <c r="S1156" s="745"/>
      <c r="T1156" s="745"/>
      <c r="U1156" s="743"/>
      <c r="V1156" s="744"/>
      <c r="W1156" s="743"/>
      <c r="X1156" s="746"/>
      <c r="Y1156" s="235"/>
      <c r="Z1156" s="235"/>
      <c r="AA1156" s="235"/>
      <c r="AB1156" s="235"/>
      <c r="AC1156" s="236"/>
      <c r="AD1156" s="236"/>
      <c r="AE1156" s="236"/>
      <c r="AF1156" s="236"/>
      <c r="AG1156" s="236"/>
      <c r="AH1156" s="236"/>
      <c r="AI1156" s="236"/>
      <c r="AJ1156" s="236"/>
      <c r="AK1156" s="747"/>
      <c r="AL1156" s="748"/>
      <c r="AM1156" s="748"/>
      <c r="AN1156" s="749"/>
      <c r="AO1156" s="750"/>
      <c r="AP1156" s="2"/>
      <c r="AQ1156" s="170">
        <f t="shared" ref="AQ1156:AQ1174" si="490">IF(P1156="外力",1,IF(P1156="材質劣化",2,IF(P1156="漏水",3,4)))</f>
        <v>4</v>
      </c>
    </row>
    <row r="1157" spans="2:43" ht="12" customHeight="1" x14ac:dyDescent="0.15">
      <c r="B1157" s="473"/>
      <c r="C1157" s="768"/>
      <c r="D1157" s="766"/>
      <c r="E1157" s="766"/>
      <c r="F1157" s="766"/>
      <c r="G1157" s="766"/>
      <c r="H1157" s="766"/>
      <c r="I1157" s="766"/>
      <c r="J1157" s="767"/>
      <c r="K1157" s="234"/>
      <c r="L1157" s="743"/>
      <c r="M1157" s="744"/>
      <c r="N1157" s="743"/>
      <c r="O1157" s="744"/>
      <c r="P1157" s="743"/>
      <c r="Q1157" s="744"/>
      <c r="R1157" s="745"/>
      <c r="S1157" s="745"/>
      <c r="T1157" s="745"/>
      <c r="U1157" s="743"/>
      <c r="V1157" s="744"/>
      <c r="W1157" s="743"/>
      <c r="X1157" s="746"/>
      <c r="Y1157" s="235"/>
      <c r="Z1157" s="235"/>
      <c r="AA1157" s="235"/>
      <c r="AB1157" s="235"/>
      <c r="AC1157" s="236"/>
      <c r="AD1157" s="236"/>
      <c r="AE1157" s="236"/>
      <c r="AF1157" s="236"/>
      <c r="AG1157" s="236"/>
      <c r="AH1157" s="236"/>
      <c r="AI1157" s="236"/>
      <c r="AJ1157" s="236"/>
      <c r="AK1157" s="747"/>
      <c r="AL1157" s="748"/>
      <c r="AM1157" s="748"/>
      <c r="AN1157" s="749"/>
      <c r="AO1157" s="750"/>
      <c r="AP1157" s="2"/>
      <c r="AQ1157" s="170">
        <f t="shared" si="490"/>
        <v>4</v>
      </c>
    </row>
    <row r="1158" spans="2:43" ht="12" customHeight="1" x14ac:dyDescent="0.15">
      <c r="B1158" s="473"/>
      <c r="C1158" s="768"/>
      <c r="D1158" s="766"/>
      <c r="E1158" s="766"/>
      <c r="F1158" s="766"/>
      <c r="G1158" s="766"/>
      <c r="H1158" s="766"/>
      <c r="I1158" s="766"/>
      <c r="J1158" s="767"/>
      <c r="K1158" s="234"/>
      <c r="L1158" s="743"/>
      <c r="M1158" s="744"/>
      <c r="N1158" s="743"/>
      <c r="O1158" s="744"/>
      <c r="P1158" s="743"/>
      <c r="Q1158" s="744"/>
      <c r="R1158" s="745"/>
      <c r="S1158" s="745"/>
      <c r="T1158" s="745"/>
      <c r="U1158" s="743"/>
      <c r="V1158" s="744"/>
      <c r="W1158" s="743"/>
      <c r="X1158" s="746"/>
      <c r="Y1158" s="235"/>
      <c r="Z1158" s="235"/>
      <c r="AA1158" s="235"/>
      <c r="AB1158" s="235"/>
      <c r="AC1158" s="236"/>
      <c r="AD1158" s="236"/>
      <c r="AE1158" s="236"/>
      <c r="AF1158" s="236"/>
      <c r="AG1158" s="236"/>
      <c r="AH1158" s="236"/>
      <c r="AI1158" s="236"/>
      <c r="AJ1158" s="236"/>
      <c r="AK1158" s="747"/>
      <c r="AL1158" s="748"/>
      <c r="AM1158" s="748"/>
      <c r="AN1158" s="749"/>
      <c r="AO1158" s="750"/>
      <c r="AP1158" s="2"/>
      <c r="AQ1158" s="170">
        <f t="shared" si="490"/>
        <v>4</v>
      </c>
    </row>
    <row r="1159" spans="2:43" ht="12" customHeight="1" x14ac:dyDescent="0.15">
      <c r="B1159" s="473"/>
      <c r="C1159" s="768"/>
      <c r="D1159" s="766"/>
      <c r="E1159" s="766"/>
      <c r="F1159" s="766"/>
      <c r="G1159" s="766"/>
      <c r="H1159" s="766"/>
      <c r="I1159" s="766"/>
      <c r="J1159" s="767"/>
      <c r="K1159" s="234"/>
      <c r="L1159" s="743"/>
      <c r="M1159" s="744"/>
      <c r="N1159" s="743"/>
      <c r="O1159" s="744"/>
      <c r="P1159" s="743"/>
      <c r="Q1159" s="744"/>
      <c r="R1159" s="745"/>
      <c r="S1159" s="745"/>
      <c r="T1159" s="745"/>
      <c r="U1159" s="743"/>
      <c r="V1159" s="744"/>
      <c r="W1159" s="743"/>
      <c r="X1159" s="746"/>
      <c r="Y1159" s="235"/>
      <c r="Z1159" s="235"/>
      <c r="AA1159" s="235"/>
      <c r="AB1159" s="235"/>
      <c r="AC1159" s="236"/>
      <c r="AD1159" s="236"/>
      <c r="AE1159" s="236"/>
      <c r="AF1159" s="236"/>
      <c r="AG1159" s="236"/>
      <c r="AH1159" s="236"/>
      <c r="AI1159" s="236"/>
      <c r="AJ1159" s="236"/>
      <c r="AK1159" s="747"/>
      <c r="AL1159" s="748"/>
      <c r="AM1159" s="748"/>
      <c r="AN1159" s="749"/>
      <c r="AO1159" s="750"/>
      <c r="AP1159" s="2"/>
      <c r="AQ1159" s="170">
        <f t="shared" si="490"/>
        <v>4</v>
      </c>
    </row>
    <row r="1160" spans="2:43" ht="12" customHeight="1" x14ac:dyDescent="0.15">
      <c r="B1160" s="473"/>
      <c r="C1160" s="768"/>
      <c r="D1160" s="766"/>
      <c r="E1160" s="766"/>
      <c r="F1160" s="766"/>
      <c r="G1160" s="766"/>
      <c r="H1160" s="766"/>
      <c r="I1160" s="766"/>
      <c r="J1160" s="767"/>
      <c r="K1160" s="234"/>
      <c r="L1160" s="743"/>
      <c r="M1160" s="744"/>
      <c r="N1160" s="743"/>
      <c r="O1160" s="744"/>
      <c r="P1160" s="743"/>
      <c r="Q1160" s="744"/>
      <c r="R1160" s="745"/>
      <c r="S1160" s="745"/>
      <c r="T1160" s="745"/>
      <c r="U1160" s="743"/>
      <c r="V1160" s="744"/>
      <c r="W1160" s="743"/>
      <c r="X1160" s="746"/>
      <c r="Y1160" s="235"/>
      <c r="Z1160" s="235"/>
      <c r="AA1160" s="235"/>
      <c r="AB1160" s="235"/>
      <c r="AC1160" s="236"/>
      <c r="AD1160" s="236"/>
      <c r="AE1160" s="236"/>
      <c r="AF1160" s="236"/>
      <c r="AG1160" s="236"/>
      <c r="AH1160" s="236"/>
      <c r="AI1160" s="236"/>
      <c r="AJ1160" s="236"/>
      <c r="AK1160" s="747"/>
      <c r="AL1160" s="748"/>
      <c r="AM1160" s="748"/>
      <c r="AN1160" s="749"/>
      <c r="AO1160" s="750"/>
      <c r="AP1160" s="2"/>
      <c r="AQ1160" s="170">
        <f t="shared" si="490"/>
        <v>4</v>
      </c>
    </row>
    <row r="1161" spans="2:43" ht="12" customHeight="1" x14ac:dyDescent="0.15">
      <c r="B1161" s="473"/>
      <c r="C1161" s="768"/>
      <c r="D1161" s="766"/>
      <c r="E1161" s="766"/>
      <c r="F1161" s="766"/>
      <c r="G1161" s="766"/>
      <c r="H1161" s="766"/>
      <c r="I1161" s="766"/>
      <c r="J1161" s="767"/>
      <c r="K1161" s="234"/>
      <c r="L1161" s="743"/>
      <c r="M1161" s="744"/>
      <c r="N1161" s="743"/>
      <c r="O1161" s="744"/>
      <c r="P1161" s="743"/>
      <c r="Q1161" s="744"/>
      <c r="R1161" s="745"/>
      <c r="S1161" s="745"/>
      <c r="T1161" s="745"/>
      <c r="U1161" s="743"/>
      <c r="V1161" s="744"/>
      <c r="W1161" s="743"/>
      <c r="X1161" s="746"/>
      <c r="Y1161" s="235"/>
      <c r="Z1161" s="235"/>
      <c r="AA1161" s="235"/>
      <c r="AB1161" s="235"/>
      <c r="AC1161" s="236"/>
      <c r="AD1161" s="236"/>
      <c r="AE1161" s="236"/>
      <c r="AF1161" s="236"/>
      <c r="AG1161" s="236"/>
      <c r="AH1161" s="236"/>
      <c r="AI1161" s="236"/>
      <c r="AJ1161" s="236"/>
      <c r="AK1161" s="747"/>
      <c r="AL1161" s="748"/>
      <c r="AM1161" s="748"/>
      <c r="AN1161" s="749"/>
      <c r="AO1161" s="750"/>
      <c r="AP1161" s="2"/>
      <c r="AQ1161" s="170">
        <f t="shared" si="490"/>
        <v>4</v>
      </c>
    </row>
    <row r="1162" spans="2:43" ht="12" customHeight="1" x14ac:dyDescent="0.15">
      <c r="B1162" s="473"/>
      <c r="C1162" s="768"/>
      <c r="D1162" s="766"/>
      <c r="E1162" s="766"/>
      <c r="F1162" s="766"/>
      <c r="G1162" s="766"/>
      <c r="H1162" s="766"/>
      <c r="I1162" s="766"/>
      <c r="J1162" s="767"/>
      <c r="K1162" s="234"/>
      <c r="L1162" s="743"/>
      <c r="M1162" s="744"/>
      <c r="N1162" s="743"/>
      <c r="O1162" s="744"/>
      <c r="P1162" s="743"/>
      <c r="Q1162" s="744"/>
      <c r="R1162" s="745"/>
      <c r="S1162" s="745"/>
      <c r="T1162" s="745"/>
      <c r="U1162" s="743"/>
      <c r="V1162" s="744"/>
      <c r="W1162" s="743"/>
      <c r="X1162" s="746"/>
      <c r="Y1162" s="235"/>
      <c r="Z1162" s="235"/>
      <c r="AA1162" s="235"/>
      <c r="AB1162" s="235"/>
      <c r="AC1162" s="236"/>
      <c r="AD1162" s="236"/>
      <c r="AE1162" s="236"/>
      <c r="AF1162" s="236"/>
      <c r="AG1162" s="236"/>
      <c r="AH1162" s="236"/>
      <c r="AI1162" s="236"/>
      <c r="AJ1162" s="236"/>
      <c r="AK1162" s="747"/>
      <c r="AL1162" s="748"/>
      <c r="AM1162" s="748"/>
      <c r="AN1162" s="749"/>
      <c r="AO1162" s="750"/>
      <c r="AP1162" s="2"/>
      <c r="AQ1162" s="170">
        <f t="shared" si="490"/>
        <v>4</v>
      </c>
    </row>
    <row r="1163" spans="2:43" ht="12" customHeight="1" x14ac:dyDescent="0.15">
      <c r="B1163" s="473"/>
      <c r="C1163" s="768"/>
      <c r="D1163" s="766"/>
      <c r="E1163" s="766"/>
      <c r="F1163" s="766"/>
      <c r="G1163" s="766"/>
      <c r="H1163" s="766"/>
      <c r="I1163" s="766"/>
      <c r="J1163" s="767"/>
      <c r="K1163" s="234"/>
      <c r="L1163" s="743"/>
      <c r="M1163" s="744"/>
      <c r="N1163" s="743"/>
      <c r="O1163" s="744"/>
      <c r="P1163" s="743"/>
      <c r="Q1163" s="744"/>
      <c r="R1163" s="745"/>
      <c r="S1163" s="745"/>
      <c r="T1163" s="745"/>
      <c r="U1163" s="743"/>
      <c r="V1163" s="744"/>
      <c r="W1163" s="743"/>
      <c r="X1163" s="746"/>
      <c r="Y1163" s="235"/>
      <c r="Z1163" s="235"/>
      <c r="AA1163" s="235"/>
      <c r="AB1163" s="235"/>
      <c r="AC1163" s="236"/>
      <c r="AD1163" s="236"/>
      <c r="AE1163" s="236"/>
      <c r="AF1163" s="236"/>
      <c r="AG1163" s="236"/>
      <c r="AH1163" s="236"/>
      <c r="AI1163" s="236"/>
      <c r="AJ1163" s="236"/>
      <c r="AK1163" s="747"/>
      <c r="AL1163" s="748"/>
      <c r="AM1163" s="748"/>
      <c r="AN1163" s="749"/>
      <c r="AO1163" s="750"/>
      <c r="AP1163" s="2"/>
      <c r="AQ1163" s="170">
        <f t="shared" si="490"/>
        <v>4</v>
      </c>
    </row>
    <row r="1164" spans="2:43" ht="12" customHeight="1" x14ac:dyDescent="0.15">
      <c r="B1164" s="473"/>
      <c r="C1164" s="768"/>
      <c r="D1164" s="766"/>
      <c r="E1164" s="766"/>
      <c r="F1164" s="766"/>
      <c r="G1164" s="766"/>
      <c r="H1164" s="766"/>
      <c r="I1164" s="766"/>
      <c r="J1164" s="767"/>
      <c r="K1164" s="234"/>
      <c r="L1164" s="743"/>
      <c r="M1164" s="744"/>
      <c r="N1164" s="743"/>
      <c r="O1164" s="744"/>
      <c r="P1164" s="743"/>
      <c r="Q1164" s="744"/>
      <c r="R1164" s="745"/>
      <c r="S1164" s="745"/>
      <c r="T1164" s="745"/>
      <c r="U1164" s="743"/>
      <c r="V1164" s="744"/>
      <c r="W1164" s="743"/>
      <c r="X1164" s="746"/>
      <c r="Y1164" s="235"/>
      <c r="Z1164" s="235"/>
      <c r="AA1164" s="235"/>
      <c r="AB1164" s="235"/>
      <c r="AC1164" s="236"/>
      <c r="AD1164" s="236"/>
      <c r="AE1164" s="236"/>
      <c r="AF1164" s="236"/>
      <c r="AG1164" s="236"/>
      <c r="AH1164" s="236"/>
      <c r="AI1164" s="236"/>
      <c r="AJ1164" s="236"/>
      <c r="AK1164" s="747"/>
      <c r="AL1164" s="748"/>
      <c r="AM1164" s="748"/>
      <c r="AN1164" s="749"/>
      <c r="AO1164" s="750"/>
      <c r="AP1164" s="2"/>
      <c r="AQ1164" s="170">
        <f t="shared" si="490"/>
        <v>4</v>
      </c>
    </row>
    <row r="1165" spans="2:43" ht="12" customHeight="1" x14ac:dyDescent="0.15">
      <c r="B1165" s="473"/>
      <c r="C1165" s="768"/>
      <c r="D1165" s="766"/>
      <c r="E1165" s="766"/>
      <c r="F1165" s="766"/>
      <c r="G1165" s="766"/>
      <c r="H1165" s="766"/>
      <c r="I1165" s="766"/>
      <c r="J1165" s="767"/>
      <c r="K1165" s="234"/>
      <c r="L1165" s="743"/>
      <c r="M1165" s="744"/>
      <c r="N1165" s="743"/>
      <c r="O1165" s="744"/>
      <c r="P1165" s="743"/>
      <c r="Q1165" s="744"/>
      <c r="R1165" s="745"/>
      <c r="S1165" s="745"/>
      <c r="T1165" s="745"/>
      <c r="U1165" s="743"/>
      <c r="V1165" s="744"/>
      <c r="W1165" s="743"/>
      <c r="X1165" s="746"/>
      <c r="Y1165" s="235"/>
      <c r="Z1165" s="235"/>
      <c r="AA1165" s="235"/>
      <c r="AB1165" s="235"/>
      <c r="AC1165" s="236"/>
      <c r="AD1165" s="236"/>
      <c r="AE1165" s="236"/>
      <c r="AF1165" s="236"/>
      <c r="AG1165" s="236"/>
      <c r="AH1165" s="236"/>
      <c r="AI1165" s="236"/>
      <c r="AJ1165" s="236"/>
      <c r="AK1165" s="747"/>
      <c r="AL1165" s="748"/>
      <c r="AM1165" s="748"/>
      <c r="AN1165" s="749"/>
      <c r="AO1165" s="750"/>
      <c r="AP1165" s="2"/>
      <c r="AQ1165" s="170">
        <f t="shared" si="490"/>
        <v>4</v>
      </c>
    </row>
    <row r="1166" spans="2:43" ht="12" customHeight="1" x14ac:dyDescent="0.15">
      <c r="B1166" s="473"/>
      <c r="C1166" s="768"/>
      <c r="D1166" s="766"/>
      <c r="E1166" s="766"/>
      <c r="F1166" s="766"/>
      <c r="G1166" s="766"/>
      <c r="H1166" s="766"/>
      <c r="I1166" s="766"/>
      <c r="J1166" s="767"/>
      <c r="K1166" s="234"/>
      <c r="L1166" s="743"/>
      <c r="M1166" s="744"/>
      <c r="N1166" s="743"/>
      <c r="O1166" s="744"/>
      <c r="P1166" s="743"/>
      <c r="Q1166" s="744"/>
      <c r="R1166" s="745"/>
      <c r="S1166" s="745"/>
      <c r="T1166" s="745"/>
      <c r="U1166" s="743"/>
      <c r="V1166" s="744"/>
      <c r="W1166" s="743"/>
      <c r="X1166" s="746"/>
      <c r="Y1166" s="235"/>
      <c r="Z1166" s="235"/>
      <c r="AA1166" s="235"/>
      <c r="AB1166" s="235"/>
      <c r="AC1166" s="236"/>
      <c r="AD1166" s="236"/>
      <c r="AE1166" s="236"/>
      <c r="AF1166" s="236"/>
      <c r="AG1166" s="236"/>
      <c r="AH1166" s="236"/>
      <c r="AI1166" s="236"/>
      <c r="AJ1166" s="236"/>
      <c r="AK1166" s="747"/>
      <c r="AL1166" s="748"/>
      <c r="AM1166" s="748"/>
      <c r="AN1166" s="749"/>
      <c r="AO1166" s="750"/>
      <c r="AP1166" s="2"/>
      <c r="AQ1166" s="170">
        <f t="shared" si="490"/>
        <v>4</v>
      </c>
    </row>
    <row r="1167" spans="2:43" ht="12" customHeight="1" x14ac:dyDescent="0.15">
      <c r="B1167" s="473"/>
      <c r="C1167" s="768"/>
      <c r="D1167" s="766"/>
      <c r="E1167" s="766"/>
      <c r="F1167" s="766"/>
      <c r="G1167" s="766"/>
      <c r="H1167" s="766"/>
      <c r="I1167" s="766"/>
      <c r="J1167" s="767"/>
      <c r="K1167" s="234"/>
      <c r="L1167" s="743"/>
      <c r="M1167" s="744"/>
      <c r="N1167" s="743"/>
      <c r="O1167" s="744"/>
      <c r="P1167" s="743"/>
      <c r="Q1167" s="744"/>
      <c r="R1167" s="745"/>
      <c r="S1167" s="745"/>
      <c r="T1167" s="745"/>
      <c r="U1167" s="743"/>
      <c r="V1167" s="744"/>
      <c r="W1167" s="743"/>
      <c r="X1167" s="746"/>
      <c r="Y1167" s="235"/>
      <c r="Z1167" s="235"/>
      <c r="AA1167" s="235"/>
      <c r="AB1167" s="235"/>
      <c r="AC1167" s="236"/>
      <c r="AD1167" s="236"/>
      <c r="AE1167" s="236"/>
      <c r="AF1167" s="236"/>
      <c r="AG1167" s="236"/>
      <c r="AH1167" s="236"/>
      <c r="AI1167" s="236"/>
      <c r="AJ1167" s="236"/>
      <c r="AK1167" s="747"/>
      <c r="AL1167" s="748"/>
      <c r="AM1167" s="748"/>
      <c r="AN1167" s="749"/>
      <c r="AO1167" s="750"/>
      <c r="AP1167" s="2"/>
      <c r="AQ1167" s="170">
        <f t="shared" si="490"/>
        <v>4</v>
      </c>
    </row>
    <row r="1168" spans="2:43" ht="12" customHeight="1" x14ac:dyDescent="0.15">
      <c r="B1168" s="473"/>
      <c r="C1168" s="768"/>
      <c r="D1168" s="766"/>
      <c r="E1168" s="766"/>
      <c r="F1168" s="766"/>
      <c r="G1168" s="766"/>
      <c r="H1168" s="766"/>
      <c r="I1168" s="766"/>
      <c r="J1168" s="767"/>
      <c r="K1168" s="234"/>
      <c r="L1168" s="743"/>
      <c r="M1168" s="744"/>
      <c r="N1168" s="743"/>
      <c r="O1168" s="744"/>
      <c r="P1168" s="743"/>
      <c r="Q1168" s="744"/>
      <c r="R1168" s="745"/>
      <c r="S1168" s="745"/>
      <c r="T1168" s="745"/>
      <c r="U1168" s="743"/>
      <c r="V1168" s="744"/>
      <c r="W1168" s="743"/>
      <c r="X1168" s="746"/>
      <c r="Y1168" s="235"/>
      <c r="Z1168" s="235"/>
      <c r="AA1168" s="235"/>
      <c r="AB1168" s="235"/>
      <c r="AC1168" s="236"/>
      <c r="AD1168" s="236"/>
      <c r="AE1168" s="236"/>
      <c r="AF1168" s="236"/>
      <c r="AG1168" s="236"/>
      <c r="AH1168" s="236"/>
      <c r="AI1168" s="236"/>
      <c r="AJ1168" s="236"/>
      <c r="AK1168" s="747"/>
      <c r="AL1168" s="748"/>
      <c r="AM1168" s="748"/>
      <c r="AN1168" s="749"/>
      <c r="AO1168" s="750"/>
      <c r="AP1168" s="2"/>
      <c r="AQ1168" s="170">
        <f t="shared" si="490"/>
        <v>4</v>
      </c>
    </row>
    <row r="1169" spans="2:46" ht="12" customHeight="1" x14ac:dyDescent="0.15">
      <c r="B1169" s="473"/>
      <c r="C1169" s="768"/>
      <c r="D1169" s="766"/>
      <c r="E1169" s="766"/>
      <c r="F1169" s="766"/>
      <c r="G1169" s="766"/>
      <c r="H1169" s="766"/>
      <c r="I1169" s="766"/>
      <c r="J1169" s="767"/>
      <c r="K1169" s="234"/>
      <c r="L1169" s="743"/>
      <c r="M1169" s="744"/>
      <c r="N1169" s="743"/>
      <c r="O1169" s="744"/>
      <c r="P1169" s="743"/>
      <c r="Q1169" s="744"/>
      <c r="R1169" s="745"/>
      <c r="S1169" s="745"/>
      <c r="T1169" s="745"/>
      <c r="U1169" s="743"/>
      <c r="V1169" s="744"/>
      <c r="W1169" s="743"/>
      <c r="X1169" s="746"/>
      <c r="Y1169" s="235"/>
      <c r="Z1169" s="235"/>
      <c r="AA1169" s="235"/>
      <c r="AB1169" s="235"/>
      <c r="AC1169" s="236"/>
      <c r="AD1169" s="236"/>
      <c r="AE1169" s="236"/>
      <c r="AF1169" s="236"/>
      <c r="AG1169" s="236"/>
      <c r="AH1169" s="236"/>
      <c r="AI1169" s="236"/>
      <c r="AJ1169" s="236"/>
      <c r="AK1169" s="747"/>
      <c r="AL1169" s="748"/>
      <c r="AM1169" s="748"/>
      <c r="AN1169" s="749"/>
      <c r="AO1169" s="750"/>
      <c r="AP1169" s="2"/>
      <c r="AQ1169" s="170">
        <f t="shared" si="490"/>
        <v>4</v>
      </c>
    </row>
    <row r="1170" spans="2:46" ht="12" customHeight="1" x14ac:dyDescent="0.15">
      <c r="B1170" s="473"/>
      <c r="C1170" s="768"/>
      <c r="D1170" s="766"/>
      <c r="E1170" s="766"/>
      <c r="F1170" s="766"/>
      <c r="G1170" s="766"/>
      <c r="H1170" s="766"/>
      <c r="I1170" s="766"/>
      <c r="J1170" s="767"/>
      <c r="K1170" s="234"/>
      <c r="L1170" s="743"/>
      <c r="M1170" s="744"/>
      <c r="N1170" s="743"/>
      <c r="O1170" s="744"/>
      <c r="P1170" s="743"/>
      <c r="Q1170" s="744"/>
      <c r="R1170" s="745"/>
      <c r="S1170" s="745"/>
      <c r="T1170" s="745"/>
      <c r="U1170" s="743"/>
      <c r="V1170" s="744"/>
      <c r="W1170" s="743"/>
      <c r="X1170" s="746"/>
      <c r="Y1170" s="235"/>
      <c r="Z1170" s="235"/>
      <c r="AA1170" s="235"/>
      <c r="AB1170" s="235"/>
      <c r="AC1170" s="236"/>
      <c r="AD1170" s="236"/>
      <c r="AE1170" s="236"/>
      <c r="AF1170" s="236"/>
      <c r="AG1170" s="236"/>
      <c r="AH1170" s="236"/>
      <c r="AI1170" s="236"/>
      <c r="AJ1170" s="236"/>
      <c r="AK1170" s="747"/>
      <c r="AL1170" s="748"/>
      <c r="AM1170" s="748"/>
      <c r="AN1170" s="749"/>
      <c r="AO1170" s="750"/>
      <c r="AP1170" s="2"/>
      <c r="AQ1170" s="170">
        <f t="shared" si="490"/>
        <v>4</v>
      </c>
    </row>
    <row r="1171" spans="2:46" ht="12" customHeight="1" x14ac:dyDescent="0.15">
      <c r="B1171" s="473"/>
      <c r="C1171" s="768"/>
      <c r="D1171" s="766"/>
      <c r="E1171" s="766"/>
      <c r="F1171" s="766"/>
      <c r="G1171" s="766"/>
      <c r="H1171" s="766"/>
      <c r="I1171" s="766"/>
      <c r="J1171" s="767"/>
      <c r="K1171" s="234"/>
      <c r="L1171" s="743"/>
      <c r="M1171" s="744"/>
      <c r="N1171" s="743"/>
      <c r="O1171" s="744"/>
      <c r="P1171" s="743"/>
      <c r="Q1171" s="744"/>
      <c r="R1171" s="745"/>
      <c r="S1171" s="745"/>
      <c r="T1171" s="745"/>
      <c r="U1171" s="743"/>
      <c r="V1171" s="744"/>
      <c r="W1171" s="743"/>
      <c r="X1171" s="746"/>
      <c r="Y1171" s="235"/>
      <c r="Z1171" s="235"/>
      <c r="AA1171" s="235"/>
      <c r="AB1171" s="235"/>
      <c r="AC1171" s="236"/>
      <c r="AD1171" s="236"/>
      <c r="AE1171" s="236"/>
      <c r="AF1171" s="236"/>
      <c r="AG1171" s="236"/>
      <c r="AH1171" s="236"/>
      <c r="AI1171" s="236"/>
      <c r="AJ1171" s="236"/>
      <c r="AK1171" s="747"/>
      <c r="AL1171" s="748"/>
      <c r="AM1171" s="748"/>
      <c r="AN1171" s="749"/>
      <c r="AO1171" s="750"/>
      <c r="AP1171" s="2"/>
      <c r="AQ1171" s="170">
        <f t="shared" si="490"/>
        <v>4</v>
      </c>
    </row>
    <row r="1172" spans="2:46" ht="12" customHeight="1" x14ac:dyDescent="0.15">
      <c r="B1172" s="473"/>
      <c r="C1172" s="768"/>
      <c r="D1172" s="766"/>
      <c r="E1172" s="766"/>
      <c r="F1172" s="766"/>
      <c r="G1172" s="766"/>
      <c r="H1172" s="766"/>
      <c r="I1172" s="766"/>
      <c r="J1172" s="767"/>
      <c r="K1172" s="234"/>
      <c r="L1172" s="743"/>
      <c r="M1172" s="744"/>
      <c r="N1172" s="743"/>
      <c r="O1172" s="744"/>
      <c r="P1172" s="743"/>
      <c r="Q1172" s="744"/>
      <c r="R1172" s="745"/>
      <c r="S1172" s="745"/>
      <c r="T1172" s="745"/>
      <c r="U1172" s="743"/>
      <c r="V1172" s="744"/>
      <c r="W1172" s="743"/>
      <c r="X1172" s="746"/>
      <c r="Y1172" s="235"/>
      <c r="Z1172" s="235"/>
      <c r="AA1172" s="235"/>
      <c r="AB1172" s="235"/>
      <c r="AC1172" s="236"/>
      <c r="AD1172" s="236"/>
      <c r="AE1172" s="236"/>
      <c r="AF1172" s="236"/>
      <c r="AG1172" s="236"/>
      <c r="AH1172" s="236"/>
      <c r="AI1172" s="236"/>
      <c r="AJ1172" s="236"/>
      <c r="AK1172" s="747"/>
      <c r="AL1172" s="748"/>
      <c r="AM1172" s="748"/>
      <c r="AN1172" s="749"/>
      <c r="AO1172" s="750"/>
      <c r="AP1172" s="2"/>
      <c r="AQ1172" s="170">
        <f t="shared" si="490"/>
        <v>4</v>
      </c>
    </row>
    <row r="1173" spans="2:46" ht="12" customHeight="1" x14ac:dyDescent="0.15">
      <c r="B1173" s="473"/>
      <c r="C1173" s="768"/>
      <c r="D1173" s="766"/>
      <c r="E1173" s="766"/>
      <c r="F1173" s="766"/>
      <c r="G1173" s="766"/>
      <c r="H1173" s="766"/>
      <c r="I1173" s="766"/>
      <c r="J1173" s="767"/>
      <c r="K1173" s="234"/>
      <c r="L1173" s="743"/>
      <c r="M1173" s="744"/>
      <c r="N1173" s="743"/>
      <c r="O1173" s="744"/>
      <c r="P1173" s="743"/>
      <c r="Q1173" s="744"/>
      <c r="R1173" s="745"/>
      <c r="S1173" s="745"/>
      <c r="T1173" s="745"/>
      <c r="U1173" s="743"/>
      <c r="V1173" s="744"/>
      <c r="W1173" s="743"/>
      <c r="X1173" s="746"/>
      <c r="Y1173" s="235"/>
      <c r="Z1173" s="235"/>
      <c r="AA1173" s="235"/>
      <c r="AB1173" s="235"/>
      <c r="AC1173" s="236"/>
      <c r="AD1173" s="236"/>
      <c r="AE1173" s="236"/>
      <c r="AF1173" s="236"/>
      <c r="AG1173" s="236"/>
      <c r="AH1173" s="236"/>
      <c r="AI1173" s="236"/>
      <c r="AJ1173" s="236"/>
      <c r="AK1173" s="747"/>
      <c r="AL1173" s="748"/>
      <c r="AM1173" s="748"/>
      <c r="AN1173" s="749"/>
      <c r="AO1173" s="750"/>
      <c r="AP1173" s="2"/>
      <c r="AQ1173" s="170">
        <f t="shared" si="490"/>
        <v>4</v>
      </c>
    </row>
    <row r="1174" spans="2:46" ht="12" customHeight="1" x14ac:dyDescent="0.15">
      <c r="B1174" s="473"/>
      <c r="C1174" s="768"/>
      <c r="D1174" s="766"/>
      <c r="E1174" s="766"/>
      <c r="F1174" s="766"/>
      <c r="G1174" s="766"/>
      <c r="H1174" s="766"/>
      <c r="I1174" s="766"/>
      <c r="J1174" s="767"/>
      <c r="K1174" s="234"/>
      <c r="L1174" s="743"/>
      <c r="M1174" s="744"/>
      <c r="N1174" s="743"/>
      <c r="O1174" s="744"/>
      <c r="P1174" s="743"/>
      <c r="Q1174" s="744"/>
      <c r="R1174" s="745"/>
      <c r="S1174" s="745"/>
      <c r="T1174" s="745"/>
      <c r="U1174" s="743"/>
      <c r="V1174" s="744"/>
      <c r="W1174" s="743"/>
      <c r="X1174" s="746"/>
      <c r="Y1174" s="235"/>
      <c r="Z1174" s="235"/>
      <c r="AA1174" s="235"/>
      <c r="AB1174" s="235"/>
      <c r="AC1174" s="236"/>
      <c r="AD1174" s="236"/>
      <c r="AE1174" s="236"/>
      <c r="AF1174" s="236"/>
      <c r="AG1174" s="236"/>
      <c r="AH1174" s="236"/>
      <c r="AI1174" s="236"/>
      <c r="AJ1174" s="236"/>
      <c r="AK1174" s="747"/>
      <c r="AL1174" s="748"/>
      <c r="AM1174" s="748"/>
      <c r="AN1174" s="749"/>
      <c r="AO1174" s="750"/>
      <c r="AP1174" s="2"/>
      <c r="AQ1174" s="170">
        <f t="shared" si="490"/>
        <v>4</v>
      </c>
    </row>
    <row r="1175" spans="2:46" ht="12" customHeight="1" x14ac:dyDescent="0.15">
      <c r="B1175" s="473"/>
      <c r="C1175" s="768"/>
      <c r="D1175" s="766"/>
      <c r="E1175" s="766"/>
      <c r="F1175" s="766"/>
      <c r="G1175" s="766"/>
      <c r="H1175" s="766"/>
      <c r="I1175" s="766"/>
      <c r="J1175" s="767"/>
      <c r="K1175" s="724" t="s">
        <v>218</v>
      </c>
      <c r="L1175" s="724" t="s">
        <v>217</v>
      </c>
      <c r="M1175" s="724"/>
      <c r="N1175" s="724"/>
      <c r="O1175" s="724"/>
      <c r="P1175" s="724"/>
      <c r="Q1175" s="724"/>
      <c r="R1175" s="724"/>
      <c r="S1175" s="724"/>
      <c r="T1175" s="724"/>
      <c r="U1175" s="724"/>
      <c r="V1175" s="724"/>
      <c r="W1175" s="724"/>
      <c r="X1175" s="724"/>
      <c r="Y1175" s="751" t="s">
        <v>473</v>
      </c>
      <c r="Z1175" s="752"/>
      <c r="AA1175" s="752"/>
      <c r="AB1175" s="753"/>
      <c r="AC1175" s="180">
        <f t="shared" ref="AC1175:AJ1175" si="491">SUM(AC1155:AC1174)</f>
        <v>0</v>
      </c>
      <c r="AD1175" s="180">
        <f t="shared" si="491"/>
        <v>0</v>
      </c>
      <c r="AE1175" s="180">
        <f t="shared" si="491"/>
        <v>0</v>
      </c>
      <c r="AF1175" s="180">
        <f t="shared" si="491"/>
        <v>0</v>
      </c>
      <c r="AG1175" s="180">
        <f t="shared" si="491"/>
        <v>0</v>
      </c>
      <c r="AH1175" s="180">
        <f t="shared" si="491"/>
        <v>0</v>
      </c>
      <c r="AI1175" s="180">
        <f t="shared" si="491"/>
        <v>0</v>
      </c>
      <c r="AJ1175" s="180">
        <f t="shared" si="491"/>
        <v>0</v>
      </c>
      <c r="AK1175" s="751" t="s">
        <v>216</v>
      </c>
      <c r="AL1175" s="752"/>
      <c r="AM1175" s="752"/>
      <c r="AN1175" s="597"/>
      <c r="AO1175" s="598"/>
      <c r="AP1175" s="2"/>
    </row>
    <row r="1176" spans="2:46" ht="12" customHeight="1" x14ac:dyDescent="0.15">
      <c r="B1176" s="473"/>
      <c r="C1176" s="768"/>
      <c r="D1176" s="766"/>
      <c r="E1176" s="766"/>
      <c r="F1176" s="766"/>
      <c r="G1176" s="766"/>
      <c r="H1176" s="766"/>
      <c r="I1176" s="766"/>
      <c r="J1176" s="767"/>
      <c r="K1176" s="724"/>
      <c r="L1176" s="724" t="s">
        <v>474</v>
      </c>
      <c r="M1176" s="724"/>
      <c r="N1176" s="724"/>
      <c r="O1176" s="724" t="s">
        <v>215</v>
      </c>
      <c r="P1176" s="724"/>
      <c r="Q1176" s="724"/>
      <c r="R1176" s="724"/>
      <c r="S1176" s="724"/>
      <c r="T1176" s="724"/>
      <c r="U1176" s="724"/>
      <c r="V1176" s="724"/>
      <c r="W1176" s="724"/>
      <c r="X1176" s="724"/>
      <c r="Y1176" s="179">
        <f>COUNTIF(Y1155:Y1174,"〇")</f>
        <v>0</v>
      </c>
      <c r="Z1176" s="179">
        <f>COUNTIF(Z1155:Z1174,"〇")</f>
        <v>0</v>
      </c>
      <c r="AA1176" s="179">
        <f>COUNTIF(AA1155:AA1174,"〇")</f>
        <v>0</v>
      </c>
      <c r="AB1176" s="179">
        <f>COUNTIF(AB1155:AB1174,"〇")</f>
        <v>0</v>
      </c>
      <c r="AC1176" s="179">
        <f t="shared" ref="AC1176:AJ1176" si="492">COUNT(AC1155:AC1174)</f>
        <v>0</v>
      </c>
      <c r="AD1176" s="179">
        <f t="shared" si="492"/>
        <v>0</v>
      </c>
      <c r="AE1176" s="179">
        <f t="shared" si="492"/>
        <v>0</v>
      </c>
      <c r="AF1176" s="179">
        <f t="shared" si="492"/>
        <v>0</v>
      </c>
      <c r="AG1176" s="179">
        <f t="shared" si="492"/>
        <v>0</v>
      </c>
      <c r="AH1176" s="179">
        <f t="shared" si="492"/>
        <v>0</v>
      </c>
      <c r="AI1176" s="179">
        <f t="shared" si="492"/>
        <v>0</v>
      </c>
      <c r="AJ1176" s="179">
        <f t="shared" si="492"/>
        <v>0</v>
      </c>
      <c r="AK1176" s="754"/>
      <c r="AL1176" s="755"/>
      <c r="AM1176" s="755"/>
      <c r="AN1176" s="755"/>
      <c r="AO1176" s="756"/>
      <c r="AP1176" s="2"/>
    </row>
    <row r="1177" spans="2:46" ht="12" customHeight="1" x14ac:dyDescent="0.15">
      <c r="B1177" s="473"/>
      <c r="C1177" s="768"/>
      <c r="D1177" s="766"/>
      <c r="E1177" s="766"/>
      <c r="F1177" s="766"/>
      <c r="G1177" s="766"/>
      <c r="H1177" s="766"/>
      <c r="I1177" s="766"/>
      <c r="J1177" s="767"/>
      <c r="K1177" s="724"/>
      <c r="L1177" s="724"/>
      <c r="M1177" s="724"/>
      <c r="N1177" s="724"/>
      <c r="O1177" s="724" t="s">
        <v>475</v>
      </c>
      <c r="P1177" s="724"/>
      <c r="Q1177" s="724"/>
      <c r="R1177" s="724"/>
      <c r="S1177" s="724"/>
      <c r="T1177" s="724"/>
      <c r="U1177" s="724"/>
      <c r="V1177" s="724"/>
      <c r="W1177" s="724"/>
      <c r="X1177" s="724"/>
      <c r="Y1177" s="737" t="str">
        <f>IF(Y1176&gt;0,"Ⅳ",IF(Z1176&gt;0,"Ⅲ",IF(AA1176&gt;0,"Ⅱa",IF(AB1176&gt;0,"Ⅱb","Ⅰ"))))</f>
        <v>Ⅰ</v>
      </c>
      <c r="Z1177" s="741"/>
      <c r="AA1177" s="741"/>
      <c r="AB1177" s="738"/>
      <c r="AC1177" s="737" t="str">
        <f>IF(AC1176&gt;0,"Ⅳ",IF(AD1176&gt;0,"Ⅲ",IF(AE1176&gt;0,"Ⅱa",IF(AF1176&gt;0,"Ⅱb","Ⅰ"))))</f>
        <v>Ⅰ</v>
      </c>
      <c r="AD1177" s="741"/>
      <c r="AE1177" s="741"/>
      <c r="AF1177" s="738"/>
      <c r="AG1177" s="737" t="str">
        <f>IF(AG1176&gt;0,"Ⅳ",IF(AH1176&gt;0,"Ⅲ",IF(AI1176&gt;0,"Ⅱa",IF(AJ1176&gt;0,"Ⅱb","Ⅰ"))))</f>
        <v>Ⅰ</v>
      </c>
      <c r="AH1177" s="741"/>
      <c r="AI1177" s="741"/>
      <c r="AJ1177" s="738"/>
      <c r="AK1177" s="757"/>
      <c r="AL1177" s="758"/>
      <c r="AM1177" s="758"/>
      <c r="AN1177" s="758"/>
      <c r="AO1177" s="759"/>
      <c r="AP1177" s="2"/>
      <c r="AQ1177" s="52" t="s">
        <v>314</v>
      </c>
      <c r="AR1177" s="52" t="s">
        <v>315</v>
      </c>
      <c r="AS1177" s="455" t="s">
        <v>318</v>
      </c>
      <c r="AT1177" s="600"/>
    </row>
    <row r="1178" spans="2:46" ht="12" customHeight="1" x14ac:dyDescent="0.15">
      <c r="B1178" s="473"/>
      <c r="C1178" s="768"/>
      <c r="D1178" s="766"/>
      <c r="E1178" s="766"/>
      <c r="F1178" s="766"/>
      <c r="G1178" s="766"/>
      <c r="H1178" s="766"/>
      <c r="I1178" s="766"/>
      <c r="J1178" s="767"/>
      <c r="K1178" s="724"/>
      <c r="L1178" s="724" t="s">
        <v>476</v>
      </c>
      <c r="M1178" s="724"/>
      <c r="N1178" s="724"/>
      <c r="O1178" s="724" t="s">
        <v>214</v>
      </c>
      <c r="P1178" s="724"/>
      <c r="Q1178" s="724"/>
      <c r="R1178" s="724"/>
      <c r="S1178" s="724"/>
      <c r="T1178" s="724"/>
      <c r="U1178" s="724"/>
      <c r="V1178" s="724"/>
      <c r="W1178" s="724"/>
      <c r="X1178" s="724"/>
      <c r="Y1178" s="80" t="s">
        <v>32</v>
      </c>
      <c r="Z1178" s="80" t="s">
        <v>33</v>
      </c>
      <c r="AA1178" s="734" t="s">
        <v>34</v>
      </c>
      <c r="AB1178" s="734"/>
      <c r="AC1178" s="80" t="s">
        <v>32</v>
      </c>
      <c r="AD1178" s="80" t="s">
        <v>33</v>
      </c>
      <c r="AE1178" s="734" t="s">
        <v>34</v>
      </c>
      <c r="AF1178" s="734"/>
      <c r="AG1178" s="80" t="s">
        <v>32</v>
      </c>
      <c r="AH1178" s="80" t="s">
        <v>33</v>
      </c>
      <c r="AI1178" s="734" t="s">
        <v>34</v>
      </c>
      <c r="AJ1178" s="734"/>
      <c r="AK1178" s="757"/>
      <c r="AL1178" s="758"/>
      <c r="AM1178" s="758"/>
      <c r="AN1178" s="758"/>
      <c r="AO1178" s="759"/>
      <c r="AP1178" s="2"/>
      <c r="AQ1178" s="735">
        <f>+Y1176+Z1176</f>
        <v>0</v>
      </c>
      <c r="AR1178" s="736"/>
      <c r="AS1178" s="735">
        <f>+AA1176+AB1176</f>
        <v>0</v>
      </c>
      <c r="AT1178" s="736"/>
    </row>
    <row r="1179" spans="2:46" ht="12" customHeight="1" x14ac:dyDescent="0.15">
      <c r="B1179" s="473"/>
      <c r="C1179" s="768"/>
      <c r="D1179" s="766"/>
      <c r="E1179" s="766"/>
      <c r="F1179" s="766"/>
      <c r="G1179" s="766"/>
      <c r="H1179" s="766"/>
      <c r="I1179" s="766"/>
      <c r="J1179" s="767"/>
      <c r="K1179" s="724"/>
      <c r="L1179" s="724"/>
      <c r="M1179" s="724"/>
      <c r="N1179" s="724"/>
      <c r="O1179" s="724" t="s">
        <v>480</v>
      </c>
      <c r="P1179" s="724"/>
      <c r="Q1179" s="724"/>
      <c r="R1179" s="724"/>
      <c r="S1179" s="724"/>
      <c r="T1179" s="724"/>
      <c r="U1179" s="724"/>
      <c r="V1179" s="724"/>
      <c r="W1179" s="724"/>
      <c r="X1179" s="724"/>
      <c r="Y1179" s="179">
        <f>Y1176</f>
        <v>0</v>
      </c>
      <c r="Z1179" s="179">
        <f>Z1176</f>
        <v>0</v>
      </c>
      <c r="AA1179" s="737">
        <f>AA1176+AB1176</f>
        <v>0</v>
      </c>
      <c r="AB1179" s="738"/>
      <c r="AC1179" s="179">
        <f>+AC1176</f>
        <v>0</v>
      </c>
      <c r="AD1179" s="179">
        <f>AD1176</f>
        <v>0</v>
      </c>
      <c r="AE1179" s="737">
        <f>AE1176+AF1176</f>
        <v>0</v>
      </c>
      <c r="AF1179" s="738"/>
      <c r="AG1179" s="179">
        <f>AG1176</f>
        <v>0</v>
      </c>
      <c r="AH1179" s="179">
        <f>AH1176</f>
        <v>0</v>
      </c>
      <c r="AI1179" s="737">
        <f>AI1176+AJ1176</f>
        <v>0</v>
      </c>
      <c r="AJ1179" s="738"/>
      <c r="AK1179" s="757"/>
      <c r="AL1179" s="758"/>
      <c r="AM1179" s="758"/>
      <c r="AN1179" s="758"/>
      <c r="AO1179" s="759"/>
      <c r="AP1179" s="2"/>
      <c r="AQ1179" s="135">
        <f>+Y1176+AC1179+AG1179</f>
        <v>0</v>
      </c>
      <c r="AR1179" s="135">
        <f>+Z1176+AD1179+AH1179</f>
        <v>0</v>
      </c>
      <c r="AS1179" s="739">
        <f>+AS1178+AE1179+AI1179</f>
        <v>0</v>
      </c>
      <c r="AT1179" s="740"/>
    </row>
    <row r="1180" spans="2:46" ht="12" customHeight="1" x14ac:dyDescent="0.15">
      <c r="B1180" s="473"/>
      <c r="C1180" s="768"/>
      <c r="D1180" s="766"/>
      <c r="E1180" s="766"/>
      <c r="F1180" s="766"/>
      <c r="G1180" s="766"/>
      <c r="H1180" s="766"/>
      <c r="I1180" s="766"/>
      <c r="J1180" s="767"/>
      <c r="K1180" s="724"/>
      <c r="L1180" s="724"/>
      <c r="M1180" s="724"/>
      <c r="N1180" s="724"/>
      <c r="O1180" s="724" t="s">
        <v>481</v>
      </c>
      <c r="P1180" s="724"/>
      <c r="Q1180" s="724"/>
      <c r="R1180" s="724"/>
      <c r="S1180" s="724"/>
      <c r="T1180" s="724"/>
      <c r="U1180" s="724"/>
      <c r="V1180" s="724"/>
      <c r="W1180" s="724"/>
      <c r="X1180" s="724"/>
      <c r="Y1180" s="737" t="str">
        <f>IF(Y1179&gt;=1,"Ⅳ",IF(Z1179&gt;=1,"Ⅲ",IF(AA1179&gt;=1,"Ⅱ","Ⅰ")))</f>
        <v>Ⅰ</v>
      </c>
      <c r="Z1180" s="741"/>
      <c r="AA1180" s="741"/>
      <c r="AB1180" s="738"/>
      <c r="AC1180" s="737" t="str">
        <f>IF(AC1179&gt;=1,"Ⅳ",IF(AD1179&gt;=1,"Ⅲ",IF(AE1179&gt;=1,"Ⅱ","Ⅰ")))</f>
        <v>Ⅰ</v>
      </c>
      <c r="AD1180" s="741"/>
      <c r="AE1180" s="741"/>
      <c r="AF1180" s="738"/>
      <c r="AG1180" s="737" t="str">
        <f>IF(AG1179&gt;=1,"Ⅳ",IF(AH1179&gt;=1,"Ⅲ",IF(AI1179&gt;=1,"Ⅱ","Ⅰ")))</f>
        <v>Ⅰ</v>
      </c>
      <c r="AH1180" s="741"/>
      <c r="AI1180" s="741"/>
      <c r="AJ1180" s="738"/>
      <c r="AK1180" s="757"/>
      <c r="AL1180" s="758"/>
      <c r="AM1180" s="758"/>
      <c r="AN1180" s="758"/>
      <c r="AO1180" s="759"/>
      <c r="AP1180" s="2"/>
      <c r="AQ1180" s="742" t="str">
        <f>IF(AQ1179&gt;0,"Ⅳ",IF(AR1179&gt;0,"Ⅲ",IF(AS1179&gt;0,"Ⅱ","Ⅰ")))</f>
        <v>Ⅰ</v>
      </c>
      <c r="AR1180" s="742"/>
      <c r="AS1180" s="742"/>
      <c r="AT1180" s="742"/>
    </row>
    <row r="1181" spans="2:46" ht="12" customHeight="1" x14ac:dyDescent="0.15">
      <c r="B1181" s="473"/>
      <c r="C1181" s="768"/>
      <c r="D1181" s="766"/>
      <c r="E1181" s="766"/>
      <c r="F1181" s="766"/>
      <c r="G1181" s="766"/>
      <c r="H1181" s="766"/>
      <c r="I1181" s="766"/>
      <c r="J1181" s="767"/>
      <c r="K1181" s="724"/>
      <c r="L1181" s="724"/>
      <c r="M1181" s="724"/>
      <c r="N1181" s="724"/>
      <c r="O1181" s="724" t="s">
        <v>482</v>
      </c>
      <c r="P1181" s="724"/>
      <c r="Q1181" s="724"/>
      <c r="R1181" s="724"/>
      <c r="S1181" s="724"/>
      <c r="T1181" s="724"/>
      <c r="U1181" s="724"/>
      <c r="V1181" s="724"/>
      <c r="W1181" s="724"/>
      <c r="X1181" s="724"/>
      <c r="Y1181" s="737" t="str">
        <f>IF(COUNTIF(Y1180:AJ1180,"Ⅳ")&gt;0,"Ⅳ",IF(COUNTIF(Y1180:AJ1180,"Ⅲ")&gt;0,"Ⅲ",IF(COUNTIF(Y1180:AJ1180,"Ⅱ")&gt;0,"Ⅱ","Ⅰ")))</f>
        <v>Ⅰ</v>
      </c>
      <c r="Z1181" s="741"/>
      <c r="AA1181" s="741"/>
      <c r="AB1181" s="741"/>
      <c r="AC1181" s="741"/>
      <c r="AD1181" s="741"/>
      <c r="AE1181" s="741"/>
      <c r="AF1181" s="741"/>
      <c r="AG1181" s="741"/>
      <c r="AH1181" s="741"/>
      <c r="AI1181" s="741"/>
      <c r="AJ1181" s="738"/>
      <c r="AK1181" s="760"/>
      <c r="AL1181" s="761"/>
      <c r="AM1181" s="761"/>
      <c r="AN1181" s="761"/>
      <c r="AO1181" s="762"/>
      <c r="AP1181" s="2"/>
    </row>
    <row r="1182" spans="2:46" ht="14.25" customHeight="1" x14ac:dyDescent="0.15">
      <c r="B1182" s="473"/>
      <c r="C1182" s="768"/>
      <c r="D1182" s="766"/>
      <c r="E1182" s="766"/>
      <c r="F1182" s="766"/>
      <c r="G1182" s="766"/>
      <c r="H1182" s="766"/>
      <c r="I1182" s="766"/>
      <c r="J1182" s="767"/>
      <c r="K1182" s="724" t="s">
        <v>170</v>
      </c>
      <c r="L1182" s="725"/>
      <c r="M1182" s="725"/>
      <c r="N1182" s="725"/>
      <c r="O1182" s="725"/>
      <c r="P1182" s="725"/>
      <c r="Q1182" s="725"/>
      <c r="R1182" s="725"/>
      <c r="S1182" s="725"/>
      <c r="T1182" s="725"/>
      <c r="U1182" s="725"/>
      <c r="V1182" s="725"/>
      <c r="W1182" s="725"/>
      <c r="X1182" s="725"/>
      <c r="Y1182" s="725"/>
      <c r="Z1182" s="725"/>
      <c r="AA1182" s="725"/>
      <c r="AB1182" s="725"/>
      <c r="AC1182" s="725"/>
      <c r="AD1182" s="725"/>
      <c r="AE1182" s="725"/>
      <c r="AF1182" s="725"/>
      <c r="AG1182" s="725"/>
      <c r="AH1182" s="725"/>
      <c r="AI1182" s="725"/>
      <c r="AJ1182" s="725"/>
      <c r="AK1182" s="725"/>
      <c r="AL1182" s="725"/>
      <c r="AM1182" s="725"/>
      <c r="AN1182" s="725"/>
      <c r="AO1182" s="725"/>
      <c r="AP1182" s="2"/>
    </row>
    <row r="1183" spans="2:46" ht="14.25" customHeight="1" x14ac:dyDescent="0.15">
      <c r="B1183" s="473"/>
      <c r="C1183" s="768"/>
      <c r="D1183" s="766"/>
      <c r="E1183" s="766"/>
      <c r="F1183" s="766"/>
      <c r="G1183" s="766"/>
      <c r="H1183" s="766"/>
      <c r="I1183" s="766"/>
      <c r="J1183" s="767"/>
      <c r="K1183" s="724"/>
      <c r="L1183" s="725"/>
      <c r="M1183" s="725"/>
      <c r="N1183" s="725"/>
      <c r="O1183" s="725"/>
      <c r="P1183" s="725"/>
      <c r="Q1183" s="725"/>
      <c r="R1183" s="725"/>
      <c r="S1183" s="725"/>
      <c r="T1183" s="725"/>
      <c r="U1183" s="725"/>
      <c r="V1183" s="725"/>
      <c r="W1183" s="725"/>
      <c r="X1183" s="725"/>
      <c r="Y1183" s="725"/>
      <c r="Z1183" s="725"/>
      <c r="AA1183" s="725"/>
      <c r="AB1183" s="725"/>
      <c r="AC1183" s="725"/>
      <c r="AD1183" s="725"/>
      <c r="AE1183" s="725"/>
      <c r="AF1183" s="725"/>
      <c r="AG1183" s="725"/>
      <c r="AH1183" s="725"/>
      <c r="AI1183" s="725"/>
      <c r="AJ1183" s="725"/>
      <c r="AK1183" s="725"/>
      <c r="AL1183" s="725"/>
      <c r="AM1183" s="725"/>
      <c r="AN1183" s="725"/>
      <c r="AO1183" s="725"/>
      <c r="AP1183" s="2"/>
    </row>
    <row r="1184" spans="2:46" ht="12" customHeight="1" x14ac:dyDescent="0.15">
      <c r="B1184" s="473"/>
      <c r="C1184" s="768"/>
      <c r="D1184" s="766"/>
      <c r="E1184" s="766"/>
      <c r="F1184" s="766"/>
      <c r="G1184" s="766"/>
      <c r="H1184" s="766"/>
      <c r="I1184" s="766"/>
      <c r="J1184" s="767"/>
      <c r="K1184" s="726" t="s">
        <v>483</v>
      </c>
      <c r="L1184" s="726"/>
      <c r="M1184" s="726"/>
      <c r="N1184" s="726"/>
      <c r="O1184" s="726"/>
      <c r="P1184" s="726"/>
      <c r="Q1184" s="726"/>
      <c r="R1184" s="726"/>
      <c r="S1184" s="726"/>
      <c r="T1184" s="726"/>
      <c r="U1184" s="726"/>
      <c r="V1184" s="726"/>
      <c r="W1184" s="726"/>
      <c r="X1184" s="726"/>
      <c r="Y1184" s="726"/>
      <c r="Z1184" s="726"/>
      <c r="AA1184" s="726"/>
      <c r="AB1184" s="726"/>
      <c r="AC1184" s="726"/>
      <c r="AD1184" s="726"/>
      <c r="AE1184" s="726"/>
      <c r="AF1184" s="726"/>
      <c r="AG1184" s="726"/>
      <c r="AH1184" s="726"/>
      <c r="AI1184" s="726"/>
      <c r="AJ1184" s="726"/>
      <c r="AK1184" s="726"/>
      <c r="AL1184" s="726"/>
      <c r="AM1184" s="726"/>
      <c r="AN1184" s="726"/>
      <c r="AO1184" s="726"/>
      <c r="AP1184" s="2"/>
    </row>
    <row r="1185" spans="2:86" ht="12" customHeight="1" x14ac:dyDescent="0.15">
      <c r="B1185" s="473"/>
      <c r="C1185" s="768"/>
      <c r="D1185" s="766"/>
      <c r="E1185" s="766"/>
      <c r="F1185" s="766"/>
      <c r="G1185" s="766"/>
      <c r="H1185" s="766"/>
      <c r="I1185" s="766"/>
      <c r="J1185" s="767"/>
      <c r="K1185" s="727" t="s">
        <v>533</v>
      </c>
      <c r="L1185" s="727"/>
      <c r="M1185" s="727"/>
      <c r="N1185" s="727"/>
      <c r="O1185" s="727"/>
      <c r="P1185" s="727"/>
      <c r="Q1185" s="727"/>
      <c r="R1185" s="727"/>
      <c r="S1185" s="727"/>
      <c r="T1185" s="727"/>
      <c r="U1185" s="727"/>
      <c r="V1185" s="727"/>
      <c r="W1185" s="727"/>
      <c r="X1185" s="727"/>
      <c r="Y1185" s="727"/>
      <c r="Z1185" s="727"/>
      <c r="AA1185" s="727"/>
      <c r="AB1185" s="727"/>
      <c r="AC1185" s="727"/>
      <c r="AD1185" s="727"/>
      <c r="AE1185" s="727"/>
      <c r="AF1185" s="727"/>
      <c r="AG1185" s="727"/>
      <c r="AH1185" s="727"/>
      <c r="AI1185" s="727"/>
      <c r="AJ1185" s="727"/>
      <c r="AK1185" s="727"/>
      <c r="AL1185" s="727"/>
      <c r="AM1185" s="727"/>
      <c r="AN1185" s="727"/>
      <c r="AO1185" s="727"/>
      <c r="AP1185" s="2"/>
    </row>
    <row r="1186" spans="2:86" ht="12" customHeight="1" x14ac:dyDescent="0.15">
      <c r="B1186" s="473"/>
      <c r="C1186" s="768"/>
      <c r="D1186" s="766"/>
      <c r="E1186" s="766"/>
      <c r="F1186" s="766"/>
      <c r="G1186" s="766"/>
      <c r="H1186" s="766"/>
      <c r="I1186" s="766"/>
      <c r="J1186" s="767"/>
      <c r="K1186" s="157" t="s">
        <v>484</v>
      </c>
      <c r="L1186" s="158"/>
      <c r="M1186" s="158"/>
      <c r="N1186" s="158"/>
      <c r="O1186" s="158"/>
      <c r="P1186" s="158"/>
      <c r="Q1186" s="158"/>
      <c r="R1186" s="158"/>
      <c r="S1186" s="158"/>
      <c r="T1186" s="158"/>
      <c r="U1186" s="158"/>
      <c r="V1186" s="158"/>
      <c r="W1186" s="158"/>
      <c r="X1186" s="158"/>
      <c r="Y1186" s="158"/>
      <c r="Z1186" s="158"/>
      <c r="AA1186" s="158"/>
      <c r="AB1186" s="158"/>
      <c r="AC1186" s="158"/>
      <c r="AD1186" s="158"/>
      <c r="AE1186" s="158"/>
      <c r="AF1186" s="158"/>
      <c r="AG1186" s="158"/>
      <c r="AH1186" s="158"/>
      <c r="AI1186" s="158"/>
      <c r="AJ1186" s="158"/>
      <c r="AK1186" s="158"/>
      <c r="AL1186" s="158"/>
      <c r="AM1186" s="158"/>
      <c r="AN1186" s="158"/>
      <c r="AO1186" s="159"/>
      <c r="AP1186" s="2"/>
    </row>
    <row r="1187" spans="2:86" ht="12" customHeight="1" x14ac:dyDescent="0.15">
      <c r="B1187" s="473"/>
      <c r="C1187" s="768"/>
      <c r="D1187" s="766"/>
      <c r="E1187" s="766"/>
      <c r="F1187" s="766"/>
      <c r="G1187" s="766"/>
      <c r="H1187" s="766"/>
      <c r="I1187" s="766"/>
      <c r="J1187" s="767"/>
      <c r="K1187" s="157" t="s">
        <v>485</v>
      </c>
      <c r="L1187" s="158"/>
      <c r="M1187" s="158"/>
      <c r="N1187" s="158"/>
      <c r="O1187" s="158"/>
      <c r="P1187" s="158"/>
      <c r="Q1187" s="158"/>
      <c r="R1187" s="158"/>
      <c r="S1187" s="158"/>
      <c r="T1187" s="158"/>
      <c r="U1187" s="158"/>
      <c r="V1187" s="158"/>
      <c r="W1187" s="158"/>
      <c r="X1187" s="158"/>
      <c r="Y1187" s="158"/>
      <c r="Z1187" s="158"/>
      <c r="AA1187" s="158"/>
      <c r="AB1187" s="158"/>
      <c r="AC1187" s="158"/>
      <c r="AD1187" s="158"/>
      <c r="AE1187" s="158"/>
      <c r="AF1187" s="158"/>
      <c r="AG1187" s="158"/>
      <c r="AH1187" s="158"/>
      <c r="AI1187" s="158"/>
      <c r="AJ1187" s="158"/>
      <c r="AK1187" s="158"/>
      <c r="AL1187" s="158"/>
      <c r="AM1187" s="158"/>
      <c r="AN1187" s="158"/>
      <c r="AO1187" s="159"/>
      <c r="AP1187" s="2"/>
    </row>
    <row r="1188" spans="2:86" ht="12" customHeight="1" x14ac:dyDescent="0.15">
      <c r="B1188" s="473"/>
      <c r="C1188" s="768"/>
      <c r="D1188" s="766"/>
      <c r="E1188" s="766"/>
      <c r="F1188" s="766"/>
      <c r="G1188" s="766"/>
      <c r="H1188" s="766"/>
      <c r="I1188" s="766"/>
      <c r="J1188" s="767"/>
      <c r="K1188" s="728" t="s">
        <v>486</v>
      </c>
      <c r="L1188" s="729"/>
      <c r="M1188" s="729"/>
      <c r="N1188" s="729"/>
      <c r="O1188" s="729"/>
      <c r="P1188" s="729"/>
      <c r="Q1188" s="729"/>
      <c r="R1188" s="729"/>
      <c r="S1188" s="729"/>
      <c r="T1188" s="729"/>
      <c r="U1188" s="729"/>
      <c r="V1188" s="729"/>
      <c r="W1188" s="729"/>
      <c r="X1188" s="729"/>
      <c r="Y1188" s="729"/>
      <c r="Z1188" s="729"/>
      <c r="AA1188" s="729"/>
      <c r="AB1188" s="729"/>
      <c r="AC1188" s="729"/>
      <c r="AD1188" s="729"/>
      <c r="AE1188" s="729"/>
      <c r="AF1188" s="729"/>
      <c r="AG1188" s="729"/>
      <c r="AH1188" s="729"/>
      <c r="AI1188" s="729"/>
      <c r="AJ1188" s="729"/>
      <c r="AK1188" s="729"/>
      <c r="AL1188" s="729"/>
      <c r="AM1188" s="729"/>
      <c r="AN1188" s="729"/>
      <c r="AO1188" s="730"/>
      <c r="AP1188" s="2"/>
    </row>
    <row r="1189" spans="2:86" ht="12" customHeight="1" x14ac:dyDescent="0.15">
      <c r="B1189" s="436"/>
      <c r="C1189" s="769"/>
      <c r="D1189" s="770"/>
      <c r="E1189" s="770"/>
      <c r="F1189" s="770"/>
      <c r="G1189" s="770"/>
      <c r="H1189" s="770"/>
      <c r="I1189" s="770"/>
      <c r="J1189" s="771"/>
      <c r="K1189" s="731"/>
      <c r="L1189" s="732"/>
      <c r="M1189" s="732"/>
      <c r="N1189" s="732"/>
      <c r="O1189" s="732"/>
      <c r="P1189" s="732"/>
      <c r="Q1189" s="732"/>
      <c r="R1189" s="732"/>
      <c r="S1189" s="732"/>
      <c r="T1189" s="732"/>
      <c r="U1189" s="732"/>
      <c r="V1189" s="732"/>
      <c r="W1189" s="732"/>
      <c r="X1189" s="732"/>
      <c r="Y1189" s="732"/>
      <c r="Z1189" s="732"/>
      <c r="AA1189" s="732"/>
      <c r="AB1189" s="732"/>
      <c r="AC1189" s="732"/>
      <c r="AD1189" s="732"/>
      <c r="AE1189" s="732"/>
      <c r="AF1189" s="732"/>
      <c r="AG1189" s="732"/>
      <c r="AH1189" s="732"/>
      <c r="AI1189" s="732"/>
      <c r="AJ1189" s="732"/>
      <c r="AK1189" s="732"/>
      <c r="AL1189" s="732"/>
      <c r="AM1189" s="732"/>
      <c r="AN1189" s="732"/>
      <c r="AO1189" s="733"/>
      <c r="AP1189" s="2"/>
    </row>
    <row r="1190" spans="2:86" s="6" customFormat="1" ht="12" customHeight="1" x14ac:dyDescent="0.15">
      <c r="B1190" s="2" t="s">
        <v>537</v>
      </c>
      <c r="AQ1190" s="134"/>
      <c r="AR1190" s="134"/>
      <c r="AS1190" s="134"/>
      <c r="AT1190" s="134"/>
      <c r="AU1190" s="134"/>
      <c r="AV1190" s="134"/>
      <c r="AW1190" s="134"/>
      <c r="AX1190" s="134"/>
      <c r="AY1190" s="134"/>
      <c r="AZ1190" s="134"/>
      <c r="BA1190" s="134"/>
      <c r="BB1190" s="134"/>
      <c r="BC1190" s="134"/>
      <c r="BD1190" s="134"/>
      <c r="BE1190" s="134"/>
      <c r="BF1190" s="134"/>
      <c r="BG1190" s="134"/>
      <c r="BH1190" s="134"/>
      <c r="BI1190" s="134"/>
      <c r="BJ1190" s="134"/>
      <c r="BK1190" s="134"/>
      <c r="BL1190" s="134"/>
      <c r="BM1190" s="134"/>
      <c r="BN1190" s="134"/>
      <c r="BO1190" s="134"/>
      <c r="BP1190" s="134"/>
      <c r="BQ1190" s="134"/>
      <c r="BR1190" s="134"/>
      <c r="BS1190" s="134"/>
      <c r="BT1190" s="134"/>
      <c r="BU1190" s="134"/>
      <c r="BV1190" s="134"/>
      <c r="BW1190" s="134"/>
      <c r="BX1190" s="134"/>
      <c r="BY1190" s="134"/>
      <c r="BZ1190" s="134"/>
      <c r="CA1190" s="134"/>
      <c r="CB1190" s="134"/>
      <c r="CC1190" s="134"/>
      <c r="CD1190" s="134"/>
      <c r="CE1190" s="134"/>
      <c r="CF1190" s="134"/>
      <c r="CG1190" s="134"/>
      <c r="CH1190" s="134"/>
    </row>
    <row r="1191" spans="2:86" ht="12" customHeight="1" x14ac:dyDescent="0.15">
      <c r="B1191" s="2" t="s">
        <v>534</v>
      </c>
    </row>
    <row r="1192" spans="2:86" ht="12" customHeight="1" x14ac:dyDescent="0.15">
      <c r="B1192" s="2" t="s">
        <v>535</v>
      </c>
    </row>
    <row r="1193" spans="2:86" ht="12" customHeight="1" x14ac:dyDescent="0.15">
      <c r="B1193" s="2" t="s">
        <v>487</v>
      </c>
    </row>
    <row r="1194" spans="2:86" ht="12" customHeight="1" x14ac:dyDescent="0.15">
      <c r="B1194" s="2" t="s">
        <v>536</v>
      </c>
    </row>
    <row r="1195" spans="2:86" ht="12" customHeight="1" x14ac:dyDescent="0.15">
      <c r="B1195" s="2" t="s">
        <v>488</v>
      </c>
    </row>
    <row r="1196" spans="2:86" ht="12.75" thickBot="1" x14ac:dyDescent="0.2">
      <c r="B1196" s="2" t="s">
        <v>549</v>
      </c>
    </row>
    <row r="1197" spans="2:86" x14ac:dyDescent="0.15">
      <c r="AU1197" s="808" t="s">
        <v>561</v>
      </c>
      <c r="AV1197" s="809" t="s">
        <v>301</v>
      </c>
      <c r="AW1197" s="811" t="s">
        <v>302</v>
      </c>
      <c r="AX1197" s="795" t="s">
        <v>308</v>
      </c>
      <c r="AY1197" s="796"/>
      <c r="AZ1197" s="796"/>
      <c r="BA1197" s="796"/>
      <c r="BB1197" s="796"/>
      <c r="BC1197" s="796"/>
      <c r="BD1197" s="796"/>
      <c r="BE1197" s="796"/>
      <c r="BF1197" s="796"/>
      <c r="BG1197" s="796"/>
      <c r="BH1197" s="796"/>
      <c r="BI1197" s="796"/>
      <c r="BJ1197" s="796"/>
      <c r="BK1197" s="796"/>
      <c r="BL1197" s="796"/>
      <c r="BM1197" s="796"/>
      <c r="BN1197" s="796"/>
      <c r="BO1197" s="796"/>
      <c r="BP1197" s="796"/>
      <c r="BQ1197" s="796"/>
      <c r="BR1197" s="797"/>
      <c r="BS1197" s="466" t="s">
        <v>303</v>
      </c>
      <c r="BT1197" s="798"/>
      <c r="BU1197" s="798"/>
      <c r="BV1197" s="798"/>
      <c r="BW1197" s="799" t="s">
        <v>309</v>
      </c>
      <c r="BX1197" s="800"/>
      <c r="BY1197" s="800"/>
      <c r="BZ1197" s="800"/>
      <c r="CA1197" s="800"/>
      <c r="CB1197" s="800"/>
      <c r="CC1197" s="800"/>
      <c r="CD1197" s="800"/>
      <c r="CE1197" s="800"/>
      <c r="CF1197" s="800"/>
      <c r="CG1197" s="800"/>
      <c r="CH1197" s="801"/>
    </row>
    <row r="1198" spans="2:86" ht="8.25" customHeight="1" x14ac:dyDescent="0.15">
      <c r="AU1198" s="808"/>
      <c r="AV1198" s="810"/>
      <c r="AW1198" s="812"/>
      <c r="AX1198" s="802" t="s">
        <v>310</v>
      </c>
      <c r="AY1198" s="280"/>
      <c r="AZ1198" s="280"/>
      <c r="BA1198" s="280"/>
      <c r="BB1198" s="280"/>
      <c r="BC1198" s="280"/>
      <c r="BD1198" s="280"/>
      <c r="BE1198" s="280"/>
      <c r="BF1198" s="280"/>
      <c r="BG1198" s="280"/>
      <c r="BH1198" s="280"/>
      <c r="BI1198" s="280"/>
      <c r="BJ1198" s="280" t="s">
        <v>311</v>
      </c>
      <c r="BK1198" s="280"/>
      <c r="BL1198" s="280"/>
      <c r="BM1198" s="280"/>
      <c r="BN1198" s="280"/>
      <c r="BO1198" s="280"/>
      <c r="BP1198" s="280"/>
      <c r="BQ1198" s="280"/>
      <c r="BR1198" s="803"/>
      <c r="BS1198" s="798"/>
      <c r="BT1198" s="798"/>
      <c r="BU1198" s="798"/>
      <c r="BV1198" s="798"/>
      <c r="BW1198" s="804" t="s">
        <v>305</v>
      </c>
      <c r="BX1198" s="455"/>
      <c r="BY1198" s="455"/>
      <c r="BZ1198" s="455"/>
      <c r="CA1198" s="280" t="s">
        <v>312</v>
      </c>
      <c r="CB1198" s="280"/>
      <c r="CC1198" s="280"/>
      <c r="CD1198" s="280"/>
      <c r="CE1198" s="280"/>
      <c r="CF1198" s="280"/>
      <c r="CG1198" s="280"/>
      <c r="CH1198" s="803"/>
    </row>
    <row r="1199" spans="2:86" ht="24.95" customHeight="1" x14ac:dyDescent="0.15">
      <c r="B1199" s="567" t="s">
        <v>456</v>
      </c>
      <c r="C1199" s="805"/>
      <c r="D1199" s="805"/>
      <c r="E1199" s="806"/>
      <c r="F1199" s="806"/>
      <c r="G1199" s="806"/>
      <c r="H1199" s="806"/>
      <c r="I1199" s="806"/>
      <c r="J1199" s="806"/>
      <c r="K1199" s="805"/>
      <c r="L1199" s="805"/>
      <c r="M1199" s="805"/>
      <c r="N1199" s="805"/>
      <c r="O1199" s="805"/>
      <c r="P1199" s="805"/>
      <c r="Q1199" s="805"/>
      <c r="R1199" s="805"/>
      <c r="S1199" s="805"/>
      <c r="T1199" s="805"/>
      <c r="U1199" s="805"/>
      <c r="V1199" s="805"/>
      <c r="W1199" s="805"/>
      <c r="X1199" s="805"/>
      <c r="Y1199" s="805"/>
      <c r="Z1199" s="805"/>
      <c r="AA1199" s="805"/>
      <c r="AB1199" s="805"/>
      <c r="AC1199" s="805"/>
      <c r="AD1199" s="805"/>
      <c r="AE1199" s="805"/>
      <c r="AF1199" s="805"/>
      <c r="AG1199" s="805"/>
      <c r="AH1199" s="805"/>
      <c r="AI1199" s="805"/>
      <c r="AJ1199" s="805"/>
      <c r="AK1199" s="805"/>
      <c r="AL1199" s="805"/>
      <c r="AM1199" s="805"/>
      <c r="AN1199" s="805"/>
      <c r="AO1199" s="805"/>
      <c r="AU1199" s="808"/>
      <c r="AV1199" s="810"/>
      <c r="AW1199" s="812"/>
      <c r="AX1199" s="802" t="s">
        <v>26</v>
      </c>
      <c r="AY1199" s="280"/>
      <c r="AZ1199" s="280"/>
      <c r="BA1199" s="280"/>
      <c r="BB1199" s="280" t="s">
        <v>22</v>
      </c>
      <c r="BC1199" s="280"/>
      <c r="BD1199" s="280"/>
      <c r="BE1199" s="280"/>
      <c r="BF1199" s="280" t="s">
        <v>24</v>
      </c>
      <c r="BG1199" s="280"/>
      <c r="BH1199" s="280"/>
      <c r="BI1199" s="280"/>
      <c r="BJ1199" s="455" t="s">
        <v>26</v>
      </c>
      <c r="BK1199" s="455"/>
      <c r="BL1199" s="455"/>
      <c r="BM1199" s="455" t="s">
        <v>22</v>
      </c>
      <c r="BN1199" s="455"/>
      <c r="BO1199" s="455"/>
      <c r="BP1199" s="455" t="s">
        <v>24</v>
      </c>
      <c r="BQ1199" s="455"/>
      <c r="BR1199" s="807"/>
      <c r="BS1199" s="466" t="s">
        <v>26</v>
      </c>
      <c r="BT1199" s="466" t="s">
        <v>22</v>
      </c>
      <c r="BU1199" s="466" t="s">
        <v>24</v>
      </c>
      <c r="BV1199" s="466" t="s">
        <v>306</v>
      </c>
      <c r="BW1199" s="802" t="s">
        <v>313</v>
      </c>
      <c r="BX1199" s="280"/>
      <c r="BY1199" s="280"/>
      <c r="BZ1199" s="280"/>
      <c r="CA1199" s="280" t="s">
        <v>22</v>
      </c>
      <c r="CB1199" s="280"/>
      <c r="CC1199" s="280"/>
      <c r="CD1199" s="280"/>
      <c r="CE1199" s="280" t="s">
        <v>24</v>
      </c>
      <c r="CF1199" s="280"/>
      <c r="CG1199" s="280"/>
      <c r="CH1199" s="803"/>
    </row>
    <row r="1200" spans="2:86" ht="18" customHeight="1" x14ac:dyDescent="0.15">
      <c r="B1200" s="423" t="s">
        <v>27</v>
      </c>
      <c r="C1200" s="423"/>
      <c r="D1200" s="719"/>
      <c r="E1200" s="277" t="s">
        <v>616</v>
      </c>
      <c r="F1200" s="278"/>
      <c r="G1200" s="278"/>
      <c r="H1200" s="278"/>
      <c r="I1200" s="278"/>
      <c r="J1200" s="279"/>
      <c r="K1200" s="298" t="s">
        <v>28</v>
      </c>
      <c r="L1200" s="455"/>
      <c r="M1200" s="455"/>
      <c r="N1200" s="456" t="s">
        <v>620</v>
      </c>
      <c r="O1200" s="456"/>
      <c r="P1200" s="456"/>
      <c r="Q1200" s="456"/>
      <c r="R1200" s="456"/>
      <c r="S1200" s="456"/>
      <c r="T1200" s="280" t="s">
        <v>260</v>
      </c>
      <c r="U1200" s="280"/>
      <c r="V1200" s="280"/>
      <c r="W1200" s="280"/>
      <c r="X1200" s="280"/>
      <c r="Y1200" s="271" t="s">
        <v>624</v>
      </c>
      <c r="Z1200" s="271"/>
      <c r="AA1200" s="271"/>
      <c r="AB1200" s="271"/>
      <c r="AC1200" s="271"/>
      <c r="AD1200" s="271"/>
      <c r="AE1200" s="271"/>
      <c r="AF1200" s="271"/>
      <c r="AG1200" s="253" t="s">
        <v>222</v>
      </c>
      <c r="AH1200" s="254"/>
      <c r="AI1200" s="254"/>
      <c r="AJ1200" s="255"/>
      <c r="AK1200" s="711">
        <v>44650</v>
      </c>
      <c r="AL1200" s="813"/>
      <c r="AM1200" s="813"/>
      <c r="AN1200" s="813"/>
      <c r="AO1200" s="814"/>
      <c r="AQ1200" s="153"/>
      <c r="AU1200" s="808"/>
      <c r="AV1200" s="810"/>
      <c r="AW1200" s="812"/>
      <c r="AX1200" s="128" t="s">
        <v>314</v>
      </c>
      <c r="AY1200" s="129" t="s">
        <v>315</v>
      </c>
      <c r="AZ1200" s="129" t="s">
        <v>316</v>
      </c>
      <c r="BA1200" s="130" t="s">
        <v>317</v>
      </c>
      <c r="BB1200" s="131" t="s">
        <v>314</v>
      </c>
      <c r="BC1200" s="129" t="s">
        <v>315</v>
      </c>
      <c r="BD1200" s="129" t="s">
        <v>316</v>
      </c>
      <c r="BE1200" s="130" t="s">
        <v>317</v>
      </c>
      <c r="BF1200" s="131" t="s">
        <v>314</v>
      </c>
      <c r="BG1200" s="129" t="s">
        <v>315</v>
      </c>
      <c r="BH1200" s="129" t="s">
        <v>316</v>
      </c>
      <c r="BI1200" s="130" t="s">
        <v>317</v>
      </c>
      <c r="BJ1200" s="131" t="s">
        <v>314</v>
      </c>
      <c r="BK1200" s="129" t="s">
        <v>315</v>
      </c>
      <c r="BL1200" s="130" t="s">
        <v>318</v>
      </c>
      <c r="BM1200" s="131" t="s">
        <v>314</v>
      </c>
      <c r="BN1200" s="129" t="s">
        <v>315</v>
      </c>
      <c r="BO1200" s="130" t="s">
        <v>318</v>
      </c>
      <c r="BP1200" s="131" t="s">
        <v>314</v>
      </c>
      <c r="BQ1200" s="129" t="s">
        <v>315</v>
      </c>
      <c r="BR1200" s="132" t="s">
        <v>318</v>
      </c>
      <c r="BS1200" s="798"/>
      <c r="BT1200" s="798"/>
      <c r="BU1200" s="798"/>
      <c r="BV1200" s="798"/>
      <c r="BW1200" s="128" t="s">
        <v>314</v>
      </c>
      <c r="BX1200" s="129" t="s">
        <v>315</v>
      </c>
      <c r="BY1200" s="129" t="s">
        <v>316</v>
      </c>
      <c r="BZ1200" s="130" t="s">
        <v>317</v>
      </c>
      <c r="CA1200" s="131" t="s">
        <v>314</v>
      </c>
      <c r="CB1200" s="129" t="s">
        <v>315</v>
      </c>
      <c r="CC1200" s="129" t="s">
        <v>316</v>
      </c>
      <c r="CD1200" s="130" t="s">
        <v>317</v>
      </c>
      <c r="CE1200" s="131" t="s">
        <v>314</v>
      </c>
      <c r="CF1200" s="129" t="s">
        <v>315</v>
      </c>
      <c r="CG1200" s="129" t="s">
        <v>316</v>
      </c>
      <c r="CH1200" s="132" t="s">
        <v>317</v>
      </c>
    </row>
    <row r="1201" spans="2:86" ht="18" customHeight="1" x14ac:dyDescent="0.15">
      <c r="B1201" s="431" t="s">
        <v>0</v>
      </c>
      <c r="C1201" s="431"/>
      <c r="D1201" s="717"/>
      <c r="E1201" s="281" t="s">
        <v>618</v>
      </c>
      <c r="F1201" s="282"/>
      <c r="G1201" s="282"/>
      <c r="H1201" s="282"/>
      <c r="I1201" s="282"/>
      <c r="J1201" s="284"/>
      <c r="K1201" s="573" t="s">
        <v>1</v>
      </c>
      <c r="L1201" s="466"/>
      <c r="M1201" s="466"/>
      <c r="N1201" s="456" t="s">
        <v>622</v>
      </c>
      <c r="O1201" s="456"/>
      <c r="P1201" s="456"/>
      <c r="Q1201" s="456"/>
      <c r="R1201" s="456"/>
      <c r="S1201" s="456"/>
      <c r="T1201" s="280" t="s">
        <v>261</v>
      </c>
      <c r="U1201" s="280"/>
      <c r="V1201" s="280"/>
      <c r="W1201" s="280"/>
      <c r="X1201" s="280"/>
      <c r="Y1201" s="271" t="s">
        <v>629</v>
      </c>
      <c r="Z1201" s="271"/>
      <c r="AA1201" s="271"/>
      <c r="AB1201" s="271"/>
      <c r="AC1201" s="271"/>
      <c r="AD1201" s="271"/>
      <c r="AE1201" s="271"/>
      <c r="AF1201" s="271"/>
      <c r="AG1201" s="698"/>
      <c r="AH1201" s="710"/>
      <c r="AI1201" s="710"/>
      <c r="AJ1201" s="699"/>
      <c r="AK1201" s="815"/>
      <c r="AL1201" s="816"/>
      <c r="AM1201" s="816"/>
      <c r="AN1201" s="816"/>
      <c r="AO1201" s="817"/>
      <c r="AQ1201" s="153" t="s">
        <v>560</v>
      </c>
      <c r="AU1201" s="808"/>
      <c r="AV1201" s="192" t="str">
        <f>N1203</f>
        <v>PE</v>
      </c>
      <c r="AW1201" s="181">
        <f>R1203</f>
        <v>0</v>
      </c>
      <c r="AX1201" s="135">
        <f>+Y1228</f>
        <v>0</v>
      </c>
      <c r="AY1201" s="135">
        <f>+Z1228</f>
        <v>0</v>
      </c>
      <c r="AZ1201" s="135">
        <f>+AA1228</f>
        <v>0</v>
      </c>
      <c r="BA1201" s="135">
        <f t="shared" ref="BA1201" si="493">+AB1228</f>
        <v>0</v>
      </c>
      <c r="BB1201" s="135">
        <f>+AC1228</f>
        <v>0</v>
      </c>
      <c r="BC1201" s="135">
        <f t="shared" ref="BC1201" si="494">+AD1228</f>
        <v>0</v>
      </c>
      <c r="BD1201" s="135">
        <f t="shared" ref="BD1201" si="495">+AE1228</f>
        <v>0</v>
      </c>
      <c r="BE1201" s="135">
        <f t="shared" ref="BE1201" si="496">+AF1228</f>
        <v>0</v>
      </c>
      <c r="BF1201" s="135">
        <f t="shared" ref="BF1201" si="497">+AG1228</f>
        <v>0</v>
      </c>
      <c r="BG1201" s="135">
        <f t="shared" ref="BG1201" si="498">+AH1228</f>
        <v>0</v>
      </c>
      <c r="BH1201" s="135">
        <f t="shared" ref="BH1201" si="499">+AI1228</f>
        <v>0</v>
      </c>
      <c r="BI1201" s="135">
        <f t="shared" ref="BI1201" si="500">+AJ1228</f>
        <v>0</v>
      </c>
      <c r="BJ1201" s="135">
        <f>+Y1231</f>
        <v>0</v>
      </c>
      <c r="BK1201" s="135">
        <f t="shared" ref="BK1201" si="501">+Z1231</f>
        <v>0</v>
      </c>
      <c r="BL1201" s="135">
        <f>+AA1231</f>
        <v>0</v>
      </c>
      <c r="BM1201" s="135">
        <f>+AC1231</f>
        <v>0</v>
      </c>
      <c r="BN1201" s="135">
        <f t="shared" ref="BN1201" si="502">+AD1231</f>
        <v>0</v>
      </c>
      <c r="BO1201" s="135">
        <f t="shared" ref="BO1201" si="503">+AE1231</f>
        <v>0</v>
      </c>
      <c r="BP1201" s="135">
        <f>+AG1231</f>
        <v>0</v>
      </c>
      <c r="BQ1201" s="135">
        <f>+AH1231</f>
        <v>0</v>
      </c>
      <c r="BR1201" s="135">
        <f>+AI1231</f>
        <v>0</v>
      </c>
      <c r="BS1201" s="153" t="str">
        <f>+Y1232</f>
        <v>Ⅰ</v>
      </c>
      <c r="BT1201" s="153" t="str">
        <f>+AC1232</f>
        <v>Ⅰ</v>
      </c>
      <c r="BU1201" s="153" t="str">
        <f>+AG1232</f>
        <v>Ⅰ</v>
      </c>
      <c r="BV1201" s="153" t="str">
        <f>+Y1233</f>
        <v>Ⅰ</v>
      </c>
      <c r="BW1201" s="136" t="str">
        <f>IF(Y1228&gt;0,R1203,"")</f>
        <v/>
      </c>
      <c r="BX1201" s="137" t="str">
        <f>IF(Z1228&gt;0,"",IF(AA1228&gt;0,R1203,""))</f>
        <v/>
      </c>
      <c r="BY1201" s="137" t="str">
        <f>IF(Y1228+Z1228&gt;0,"",IF(AA1228&gt;0,R1203,""))</f>
        <v/>
      </c>
      <c r="BZ1201" s="137" t="str">
        <f>IF(Y1228+Z1228+AA1228&gt;0,"",IF(AB1228&gt;0,R1203,""))</f>
        <v/>
      </c>
      <c r="CA1201" s="138">
        <f t="shared" ref="CA1201" si="504">+AC1227</f>
        <v>0</v>
      </c>
      <c r="CB1201" s="138">
        <f t="shared" ref="CB1201" si="505">+AD1227</f>
        <v>0</v>
      </c>
      <c r="CC1201" s="138">
        <f t="shared" ref="CC1201" si="506">+AE1227</f>
        <v>0</v>
      </c>
      <c r="CD1201" s="138">
        <f t="shared" ref="CD1201" si="507">+AF1227</f>
        <v>0</v>
      </c>
      <c r="CE1201" s="138">
        <f t="shared" ref="CE1201" si="508">+AG1227</f>
        <v>0</v>
      </c>
      <c r="CF1201" s="138">
        <f t="shared" ref="CF1201" si="509">+AH1227</f>
        <v>0</v>
      </c>
      <c r="CG1201" s="138">
        <f t="shared" ref="CG1201" si="510">+AI1227</f>
        <v>0</v>
      </c>
      <c r="CH1201" s="138">
        <f t="shared" ref="CH1201" si="511">+AJ1227</f>
        <v>0</v>
      </c>
    </row>
    <row r="1202" spans="2:86" ht="12" customHeight="1" x14ac:dyDescent="0.15">
      <c r="B1202" s="763" t="s">
        <v>221</v>
      </c>
      <c r="C1202" s="764"/>
      <c r="D1202" s="765"/>
      <c r="E1202" s="766"/>
      <c r="F1202" s="766"/>
      <c r="G1202" s="766"/>
      <c r="H1202" s="766"/>
      <c r="I1202" s="766"/>
      <c r="J1202" s="767"/>
      <c r="K1202" s="772" t="s">
        <v>458</v>
      </c>
      <c r="L1202" s="773"/>
      <c r="M1202" s="773"/>
      <c r="N1202" s="773"/>
      <c r="O1202" s="773"/>
      <c r="P1202" s="773"/>
      <c r="Q1202" s="773"/>
      <c r="R1202" s="773"/>
      <c r="S1202" s="773"/>
      <c r="T1202" s="773"/>
      <c r="U1202" s="773"/>
      <c r="V1202" s="773"/>
      <c r="W1202" s="773"/>
      <c r="X1202" s="773"/>
      <c r="Y1202" s="773"/>
      <c r="Z1202" s="773"/>
      <c r="AA1202" s="773"/>
      <c r="AB1202" s="773"/>
      <c r="AC1202" s="773"/>
      <c r="AD1202" s="773"/>
      <c r="AE1202" s="773"/>
      <c r="AF1202" s="773"/>
      <c r="AG1202" s="773"/>
      <c r="AH1202" s="773"/>
      <c r="AI1202" s="773"/>
      <c r="AJ1202" s="773"/>
      <c r="AK1202" s="773"/>
      <c r="AL1202" s="773"/>
      <c r="AM1202" s="773"/>
      <c r="AN1202" s="773"/>
      <c r="AO1202" s="774"/>
      <c r="AP1202" s="2"/>
    </row>
    <row r="1203" spans="2:86" ht="12" customHeight="1" x14ac:dyDescent="0.15">
      <c r="B1203" s="473"/>
      <c r="C1203" s="768"/>
      <c r="D1203" s="766"/>
      <c r="E1203" s="766"/>
      <c r="F1203" s="766"/>
      <c r="G1203" s="766"/>
      <c r="H1203" s="766"/>
      <c r="I1203" s="766"/>
      <c r="J1203" s="767"/>
      <c r="K1203" s="751" t="s">
        <v>220</v>
      </c>
      <c r="L1203" s="752"/>
      <c r="M1203" s="753"/>
      <c r="N1203" s="775" t="s">
        <v>611</v>
      </c>
      <c r="O1203" s="776"/>
      <c r="P1203" s="751" t="s">
        <v>459</v>
      </c>
      <c r="Q1203" s="753"/>
      <c r="R1203" s="777">
        <v>0</v>
      </c>
      <c r="S1203" s="778"/>
      <c r="T1203" s="779"/>
      <c r="U1203" s="780" t="s">
        <v>460</v>
      </c>
      <c r="V1203" s="781"/>
      <c r="W1203" s="780" t="s">
        <v>461</v>
      </c>
      <c r="X1203" s="781"/>
      <c r="Y1203" s="753" t="s">
        <v>219</v>
      </c>
      <c r="Z1203" s="724"/>
      <c r="AA1203" s="724"/>
      <c r="AB1203" s="724"/>
      <c r="AC1203" s="780" t="s">
        <v>462</v>
      </c>
      <c r="AD1203" s="786"/>
      <c r="AE1203" s="786"/>
      <c r="AF1203" s="786"/>
      <c r="AG1203" s="786"/>
      <c r="AH1203" s="786"/>
      <c r="AI1203" s="786"/>
      <c r="AJ1203" s="781"/>
      <c r="AK1203" s="780" t="s">
        <v>463</v>
      </c>
      <c r="AL1203" s="786"/>
      <c r="AM1203" s="786"/>
      <c r="AN1203" s="788"/>
      <c r="AO1203" s="789"/>
      <c r="AP1203" s="2"/>
      <c r="AW1203" s="169"/>
    </row>
    <row r="1204" spans="2:86" ht="12" customHeight="1" x14ac:dyDescent="0.15">
      <c r="B1204" s="473"/>
      <c r="C1204" s="768"/>
      <c r="D1204" s="766"/>
      <c r="E1204" s="766"/>
      <c r="F1204" s="766"/>
      <c r="G1204" s="766"/>
      <c r="H1204" s="766"/>
      <c r="I1204" s="766"/>
      <c r="J1204" s="767"/>
      <c r="K1204" s="724" t="s">
        <v>464</v>
      </c>
      <c r="L1204" s="724" t="s">
        <v>200</v>
      </c>
      <c r="M1204" s="724"/>
      <c r="N1204" s="724" t="s">
        <v>199</v>
      </c>
      <c r="O1204" s="724"/>
      <c r="P1204" s="724" t="s">
        <v>465</v>
      </c>
      <c r="Q1204" s="724"/>
      <c r="R1204" s="724" t="s">
        <v>6</v>
      </c>
      <c r="S1204" s="724"/>
      <c r="T1204" s="724"/>
      <c r="U1204" s="782"/>
      <c r="V1204" s="783"/>
      <c r="W1204" s="782"/>
      <c r="X1204" s="783"/>
      <c r="Y1204" s="753"/>
      <c r="Z1204" s="724"/>
      <c r="AA1204" s="724"/>
      <c r="AB1204" s="724"/>
      <c r="AC1204" s="784"/>
      <c r="AD1204" s="787"/>
      <c r="AE1204" s="787"/>
      <c r="AF1204" s="787"/>
      <c r="AG1204" s="787"/>
      <c r="AH1204" s="787"/>
      <c r="AI1204" s="787"/>
      <c r="AJ1204" s="785"/>
      <c r="AK1204" s="782"/>
      <c r="AL1204" s="790"/>
      <c r="AM1204" s="790"/>
      <c r="AN1204" s="791"/>
      <c r="AO1204" s="792"/>
      <c r="AP1204" s="2"/>
    </row>
    <row r="1205" spans="2:86" ht="12" customHeight="1" x14ac:dyDescent="0.15">
      <c r="B1205" s="473"/>
      <c r="C1205" s="768"/>
      <c r="D1205" s="766"/>
      <c r="E1205" s="766"/>
      <c r="F1205" s="766"/>
      <c r="G1205" s="766"/>
      <c r="H1205" s="766"/>
      <c r="I1205" s="766"/>
      <c r="J1205" s="767"/>
      <c r="K1205" s="724"/>
      <c r="L1205" s="724"/>
      <c r="M1205" s="724"/>
      <c r="N1205" s="724"/>
      <c r="O1205" s="724"/>
      <c r="P1205" s="724"/>
      <c r="Q1205" s="724"/>
      <c r="R1205" s="724"/>
      <c r="S1205" s="724"/>
      <c r="T1205" s="724"/>
      <c r="U1205" s="782"/>
      <c r="V1205" s="783"/>
      <c r="W1205" s="782"/>
      <c r="X1205" s="783"/>
      <c r="Y1205" s="753" t="s">
        <v>466</v>
      </c>
      <c r="Z1205" s="724"/>
      <c r="AA1205" s="724"/>
      <c r="AB1205" s="724"/>
      <c r="AC1205" s="724" t="s">
        <v>467</v>
      </c>
      <c r="AD1205" s="724"/>
      <c r="AE1205" s="724"/>
      <c r="AF1205" s="724"/>
      <c r="AG1205" s="724" t="s">
        <v>468</v>
      </c>
      <c r="AH1205" s="724"/>
      <c r="AI1205" s="724"/>
      <c r="AJ1205" s="724"/>
      <c r="AK1205" s="782"/>
      <c r="AL1205" s="790"/>
      <c r="AM1205" s="790"/>
      <c r="AN1205" s="791"/>
      <c r="AO1205" s="792"/>
      <c r="AP1205" s="2"/>
    </row>
    <row r="1206" spans="2:86" ht="12" customHeight="1" x14ac:dyDescent="0.15">
      <c r="B1206" s="473"/>
      <c r="C1206" s="768"/>
      <c r="D1206" s="766"/>
      <c r="E1206" s="766"/>
      <c r="F1206" s="766"/>
      <c r="G1206" s="766"/>
      <c r="H1206" s="766"/>
      <c r="I1206" s="766"/>
      <c r="J1206" s="767"/>
      <c r="K1206" s="724"/>
      <c r="L1206" s="724"/>
      <c r="M1206" s="724"/>
      <c r="N1206" s="724"/>
      <c r="O1206" s="724"/>
      <c r="P1206" s="724"/>
      <c r="Q1206" s="724"/>
      <c r="R1206" s="724"/>
      <c r="S1206" s="724"/>
      <c r="T1206" s="724"/>
      <c r="U1206" s="784"/>
      <c r="V1206" s="785"/>
      <c r="W1206" s="784"/>
      <c r="X1206" s="785"/>
      <c r="Y1206" s="156" t="s">
        <v>32</v>
      </c>
      <c r="Z1206" s="154" t="s">
        <v>33</v>
      </c>
      <c r="AA1206" s="154" t="s">
        <v>471</v>
      </c>
      <c r="AB1206" s="154" t="s">
        <v>472</v>
      </c>
      <c r="AC1206" s="154" t="s">
        <v>32</v>
      </c>
      <c r="AD1206" s="154" t="s">
        <v>33</v>
      </c>
      <c r="AE1206" s="154" t="s">
        <v>471</v>
      </c>
      <c r="AF1206" s="154" t="s">
        <v>472</v>
      </c>
      <c r="AG1206" s="154" t="s">
        <v>32</v>
      </c>
      <c r="AH1206" s="154" t="s">
        <v>33</v>
      </c>
      <c r="AI1206" s="154" t="s">
        <v>471</v>
      </c>
      <c r="AJ1206" s="154" t="s">
        <v>472</v>
      </c>
      <c r="AK1206" s="784"/>
      <c r="AL1206" s="787"/>
      <c r="AM1206" s="787"/>
      <c r="AN1206" s="793"/>
      <c r="AO1206" s="794"/>
      <c r="AP1206" s="2"/>
    </row>
    <row r="1207" spans="2:86" ht="12" customHeight="1" x14ac:dyDescent="0.15">
      <c r="B1207" s="473"/>
      <c r="C1207" s="768"/>
      <c r="D1207" s="766"/>
      <c r="E1207" s="766"/>
      <c r="F1207" s="766"/>
      <c r="G1207" s="766"/>
      <c r="H1207" s="766"/>
      <c r="I1207" s="766"/>
      <c r="J1207" s="767"/>
      <c r="K1207" s="234"/>
      <c r="L1207" s="743"/>
      <c r="M1207" s="744"/>
      <c r="N1207" s="743"/>
      <c r="O1207" s="744"/>
      <c r="P1207" s="743"/>
      <c r="Q1207" s="744"/>
      <c r="R1207" s="745"/>
      <c r="S1207" s="745"/>
      <c r="T1207" s="745"/>
      <c r="U1207" s="743"/>
      <c r="V1207" s="744"/>
      <c r="W1207" s="743"/>
      <c r="X1207" s="746"/>
      <c r="Y1207" s="235"/>
      <c r="Z1207" s="235"/>
      <c r="AA1207" s="235"/>
      <c r="AB1207" s="235"/>
      <c r="AC1207" s="236"/>
      <c r="AD1207" s="236"/>
      <c r="AE1207" s="236"/>
      <c r="AF1207" s="236"/>
      <c r="AG1207" s="236"/>
      <c r="AH1207" s="236"/>
      <c r="AI1207" s="236"/>
      <c r="AJ1207" s="236"/>
      <c r="AK1207" s="747"/>
      <c r="AL1207" s="748"/>
      <c r="AM1207" s="748"/>
      <c r="AN1207" s="749"/>
      <c r="AO1207" s="750"/>
      <c r="AP1207" s="2"/>
      <c r="AQ1207" s="170">
        <f>IF(P1207="外力",1,IF(P1207="材質劣化",2,IF(P1207="漏水",3,4)))</f>
        <v>4</v>
      </c>
    </row>
    <row r="1208" spans="2:86" ht="12" customHeight="1" x14ac:dyDescent="0.15">
      <c r="B1208" s="473"/>
      <c r="C1208" s="768"/>
      <c r="D1208" s="766"/>
      <c r="E1208" s="766"/>
      <c r="F1208" s="766"/>
      <c r="G1208" s="766"/>
      <c r="H1208" s="766"/>
      <c r="I1208" s="766"/>
      <c r="J1208" s="767"/>
      <c r="K1208" s="234"/>
      <c r="L1208" s="743"/>
      <c r="M1208" s="744"/>
      <c r="N1208" s="743"/>
      <c r="O1208" s="744"/>
      <c r="P1208" s="743"/>
      <c r="Q1208" s="744"/>
      <c r="R1208" s="745"/>
      <c r="S1208" s="745"/>
      <c r="T1208" s="745"/>
      <c r="U1208" s="743"/>
      <c r="V1208" s="744"/>
      <c r="W1208" s="743"/>
      <c r="X1208" s="746"/>
      <c r="Y1208" s="235"/>
      <c r="Z1208" s="235"/>
      <c r="AA1208" s="235"/>
      <c r="AB1208" s="235"/>
      <c r="AC1208" s="236"/>
      <c r="AD1208" s="236"/>
      <c r="AE1208" s="236"/>
      <c r="AF1208" s="236"/>
      <c r="AG1208" s="236"/>
      <c r="AH1208" s="236"/>
      <c r="AI1208" s="236"/>
      <c r="AJ1208" s="236"/>
      <c r="AK1208" s="747"/>
      <c r="AL1208" s="748"/>
      <c r="AM1208" s="748"/>
      <c r="AN1208" s="749"/>
      <c r="AO1208" s="750"/>
      <c r="AP1208" s="2"/>
      <c r="AQ1208" s="170">
        <f t="shared" ref="AQ1208:AQ1226" si="512">IF(P1208="外力",1,IF(P1208="材質劣化",2,IF(P1208="漏水",3,4)))</f>
        <v>4</v>
      </c>
    </row>
    <row r="1209" spans="2:86" ht="12" customHeight="1" x14ac:dyDescent="0.15">
      <c r="B1209" s="473"/>
      <c r="C1209" s="768"/>
      <c r="D1209" s="766"/>
      <c r="E1209" s="766"/>
      <c r="F1209" s="766"/>
      <c r="G1209" s="766"/>
      <c r="H1209" s="766"/>
      <c r="I1209" s="766"/>
      <c r="J1209" s="767"/>
      <c r="K1209" s="234"/>
      <c r="L1209" s="743"/>
      <c r="M1209" s="744"/>
      <c r="N1209" s="743"/>
      <c r="O1209" s="744"/>
      <c r="P1209" s="743"/>
      <c r="Q1209" s="744"/>
      <c r="R1209" s="745"/>
      <c r="S1209" s="745"/>
      <c r="T1209" s="745"/>
      <c r="U1209" s="743"/>
      <c r="V1209" s="744"/>
      <c r="W1209" s="743"/>
      <c r="X1209" s="746"/>
      <c r="Y1209" s="235"/>
      <c r="Z1209" s="235"/>
      <c r="AA1209" s="235"/>
      <c r="AB1209" s="235"/>
      <c r="AC1209" s="236"/>
      <c r="AD1209" s="236"/>
      <c r="AE1209" s="236"/>
      <c r="AF1209" s="236"/>
      <c r="AG1209" s="236"/>
      <c r="AH1209" s="236"/>
      <c r="AI1209" s="236"/>
      <c r="AJ1209" s="236"/>
      <c r="AK1209" s="747"/>
      <c r="AL1209" s="748"/>
      <c r="AM1209" s="748"/>
      <c r="AN1209" s="749"/>
      <c r="AO1209" s="750"/>
      <c r="AP1209" s="2"/>
      <c r="AQ1209" s="170">
        <f t="shared" si="512"/>
        <v>4</v>
      </c>
    </row>
    <row r="1210" spans="2:86" ht="12" customHeight="1" x14ac:dyDescent="0.15">
      <c r="B1210" s="473"/>
      <c r="C1210" s="768"/>
      <c r="D1210" s="766"/>
      <c r="E1210" s="766"/>
      <c r="F1210" s="766"/>
      <c r="G1210" s="766"/>
      <c r="H1210" s="766"/>
      <c r="I1210" s="766"/>
      <c r="J1210" s="767"/>
      <c r="K1210" s="234"/>
      <c r="L1210" s="743"/>
      <c r="M1210" s="744"/>
      <c r="N1210" s="743"/>
      <c r="O1210" s="744"/>
      <c r="P1210" s="743"/>
      <c r="Q1210" s="744"/>
      <c r="R1210" s="745"/>
      <c r="S1210" s="745"/>
      <c r="T1210" s="745"/>
      <c r="U1210" s="743"/>
      <c r="V1210" s="744"/>
      <c r="W1210" s="743"/>
      <c r="X1210" s="746"/>
      <c r="Y1210" s="235"/>
      <c r="Z1210" s="235"/>
      <c r="AA1210" s="235"/>
      <c r="AB1210" s="235"/>
      <c r="AC1210" s="236"/>
      <c r="AD1210" s="236"/>
      <c r="AE1210" s="236"/>
      <c r="AF1210" s="236"/>
      <c r="AG1210" s="236"/>
      <c r="AH1210" s="236"/>
      <c r="AI1210" s="236"/>
      <c r="AJ1210" s="236"/>
      <c r="AK1210" s="747"/>
      <c r="AL1210" s="748"/>
      <c r="AM1210" s="748"/>
      <c r="AN1210" s="749"/>
      <c r="AO1210" s="750"/>
      <c r="AP1210" s="2"/>
      <c r="AQ1210" s="170">
        <f t="shared" si="512"/>
        <v>4</v>
      </c>
    </row>
    <row r="1211" spans="2:86" ht="12" customHeight="1" x14ac:dyDescent="0.15">
      <c r="B1211" s="473"/>
      <c r="C1211" s="768"/>
      <c r="D1211" s="766"/>
      <c r="E1211" s="766"/>
      <c r="F1211" s="766"/>
      <c r="G1211" s="766"/>
      <c r="H1211" s="766"/>
      <c r="I1211" s="766"/>
      <c r="J1211" s="767"/>
      <c r="K1211" s="234"/>
      <c r="L1211" s="743"/>
      <c r="M1211" s="744"/>
      <c r="N1211" s="743"/>
      <c r="O1211" s="744"/>
      <c r="P1211" s="743"/>
      <c r="Q1211" s="744"/>
      <c r="R1211" s="745"/>
      <c r="S1211" s="745"/>
      <c r="T1211" s="745"/>
      <c r="U1211" s="743"/>
      <c r="V1211" s="744"/>
      <c r="W1211" s="743"/>
      <c r="X1211" s="746"/>
      <c r="Y1211" s="235"/>
      <c r="Z1211" s="235"/>
      <c r="AA1211" s="235"/>
      <c r="AB1211" s="235"/>
      <c r="AC1211" s="236"/>
      <c r="AD1211" s="236"/>
      <c r="AE1211" s="236"/>
      <c r="AF1211" s="236"/>
      <c r="AG1211" s="236"/>
      <c r="AH1211" s="236"/>
      <c r="AI1211" s="236"/>
      <c r="AJ1211" s="236"/>
      <c r="AK1211" s="747"/>
      <c r="AL1211" s="748"/>
      <c r="AM1211" s="748"/>
      <c r="AN1211" s="749"/>
      <c r="AO1211" s="750"/>
      <c r="AP1211" s="2"/>
      <c r="AQ1211" s="170">
        <f t="shared" si="512"/>
        <v>4</v>
      </c>
    </row>
    <row r="1212" spans="2:86" ht="12" customHeight="1" x14ac:dyDescent="0.15">
      <c r="B1212" s="473"/>
      <c r="C1212" s="768"/>
      <c r="D1212" s="766"/>
      <c r="E1212" s="766"/>
      <c r="F1212" s="766"/>
      <c r="G1212" s="766"/>
      <c r="H1212" s="766"/>
      <c r="I1212" s="766"/>
      <c r="J1212" s="767"/>
      <c r="K1212" s="234"/>
      <c r="L1212" s="743"/>
      <c r="M1212" s="744"/>
      <c r="N1212" s="743"/>
      <c r="O1212" s="744"/>
      <c r="P1212" s="743"/>
      <c r="Q1212" s="744"/>
      <c r="R1212" s="745"/>
      <c r="S1212" s="745"/>
      <c r="T1212" s="745"/>
      <c r="U1212" s="743"/>
      <c r="V1212" s="744"/>
      <c r="W1212" s="743"/>
      <c r="X1212" s="746"/>
      <c r="Y1212" s="235"/>
      <c r="Z1212" s="235"/>
      <c r="AA1212" s="235"/>
      <c r="AB1212" s="235"/>
      <c r="AC1212" s="236"/>
      <c r="AD1212" s="236"/>
      <c r="AE1212" s="236"/>
      <c r="AF1212" s="236"/>
      <c r="AG1212" s="236"/>
      <c r="AH1212" s="236"/>
      <c r="AI1212" s="236"/>
      <c r="AJ1212" s="236"/>
      <c r="AK1212" s="747"/>
      <c r="AL1212" s="748"/>
      <c r="AM1212" s="748"/>
      <c r="AN1212" s="749"/>
      <c r="AO1212" s="750"/>
      <c r="AP1212" s="2"/>
      <c r="AQ1212" s="170">
        <f t="shared" si="512"/>
        <v>4</v>
      </c>
    </row>
    <row r="1213" spans="2:86" ht="12" customHeight="1" x14ac:dyDescent="0.15">
      <c r="B1213" s="473"/>
      <c r="C1213" s="768"/>
      <c r="D1213" s="766"/>
      <c r="E1213" s="766"/>
      <c r="F1213" s="766"/>
      <c r="G1213" s="766"/>
      <c r="H1213" s="766"/>
      <c r="I1213" s="766"/>
      <c r="J1213" s="767"/>
      <c r="K1213" s="234"/>
      <c r="L1213" s="743"/>
      <c r="M1213" s="744"/>
      <c r="N1213" s="743"/>
      <c r="O1213" s="744"/>
      <c r="P1213" s="743"/>
      <c r="Q1213" s="744"/>
      <c r="R1213" s="745"/>
      <c r="S1213" s="745"/>
      <c r="T1213" s="745"/>
      <c r="U1213" s="743"/>
      <c r="V1213" s="744"/>
      <c r="W1213" s="743"/>
      <c r="X1213" s="746"/>
      <c r="Y1213" s="235"/>
      <c r="Z1213" s="235"/>
      <c r="AA1213" s="235"/>
      <c r="AB1213" s="235"/>
      <c r="AC1213" s="236"/>
      <c r="AD1213" s="236"/>
      <c r="AE1213" s="236"/>
      <c r="AF1213" s="236"/>
      <c r="AG1213" s="236"/>
      <c r="AH1213" s="236"/>
      <c r="AI1213" s="236"/>
      <c r="AJ1213" s="236"/>
      <c r="AK1213" s="747"/>
      <c r="AL1213" s="748"/>
      <c r="AM1213" s="748"/>
      <c r="AN1213" s="749"/>
      <c r="AO1213" s="750"/>
      <c r="AP1213" s="2"/>
      <c r="AQ1213" s="170">
        <f t="shared" si="512"/>
        <v>4</v>
      </c>
    </row>
    <row r="1214" spans="2:86" ht="12" customHeight="1" x14ac:dyDescent="0.15">
      <c r="B1214" s="473"/>
      <c r="C1214" s="768"/>
      <c r="D1214" s="766"/>
      <c r="E1214" s="766"/>
      <c r="F1214" s="766"/>
      <c r="G1214" s="766"/>
      <c r="H1214" s="766"/>
      <c r="I1214" s="766"/>
      <c r="J1214" s="767"/>
      <c r="K1214" s="234"/>
      <c r="L1214" s="743"/>
      <c r="M1214" s="744"/>
      <c r="N1214" s="743"/>
      <c r="O1214" s="744"/>
      <c r="P1214" s="743"/>
      <c r="Q1214" s="744"/>
      <c r="R1214" s="745"/>
      <c r="S1214" s="745"/>
      <c r="T1214" s="745"/>
      <c r="U1214" s="743"/>
      <c r="V1214" s="744"/>
      <c r="W1214" s="743"/>
      <c r="X1214" s="746"/>
      <c r="Y1214" s="235"/>
      <c r="Z1214" s="235"/>
      <c r="AA1214" s="235"/>
      <c r="AB1214" s="235"/>
      <c r="AC1214" s="236"/>
      <c r="AD1214" s="236"/>
      <c r="AE1214" s="236"/>
      <c r="AF1214" s="236"/>
      <c r="AG1214" s="236"/>
      <c r="AH1214" s="236"/>
      <c r="AI1214" s="236"/>
      <c r="AJ1214" s="236"/>
      <c r="AK1214" s="747"/>
      <c r="AL1214" s="748"/>
      <c r="AM1214" s="748"/>
      <c r="AN1214" s="749"/>
      <c r="AO1214" s="750"/>
      <c r="AP1214" s="2"/>
      <c r="AQ1214" s="170">
        <f t="shared" si="512"/>
        <v>4</v>
      </c>
    </row>
    <row r="1215" spans="2:86" ht="12" customHeight="1" x14ac:dyDescent="0.15">
      <c r="B1215" s="473"/>
      <c r="C1215" s="768"/>
      <c r="D1215" s="766"/>
      <c r="E1215" s="766"/>
      <c r="F1215" s="766"/>
      <c r="G1215" s="766"/>
      <c r="H1215" s="766"/>
      <c r="I1215" s="766"/>
      <c r="J1215" s="767"/>
      <c r="K1215" s="234"/>
      <c r="L1215" s="743"/>
      <c r="M1215" s="744"/>
      <c r="N1215" s="743"/>
      <c r="O1215" s="744"/>
      <c r="P1215" s="743"/>
      <c r="Q1215" s="744"/>
      <c r="R1215" s="745"/>
      <c r="S1215" s="745"/>
      <c r="T1215" s="745"/>
      <c r="U1215" s="743"/>
      <c r="V1215" s="744"/>
      <c r="W1215" s="743"/>
      <c r="X1215" s="746"/>
      <c r="Y1215" s="235"/>
      <c r="Z1215" s="235"/>
      <c r="AA1215" s="235"/>
      <c r="AB1215" s="235"/>
      <c r="AC1215" s="236"/>
      <c r="AD1215" s="236"/>
      <c r="AE1215" s="236"/>
      <c r="AF1215" s="236"/>
      <c r="AG1215" s="236"/>
      <c r="AH1215" s="236"/>
      <c r="AI1215" s="236"/>
      <c r="AJ1215" s="236"/>
      <c r="AK1215" s="747"/>
      <c r="AL1215" s="748"/>
      <c r="AM1215" s="748"/>
      <c r="AN1215" s="749"/>
      <c r="AO1215" s="750"/>
      <c r="AP1215" s="2"/>
      <c r="AQ1215" s="170">
        <f t="shared" si="512"/>
        <v>4</v>
      </c>
    </row>
    <row r="1216" spans="2:86" ht="12" customHeight="1" x14ac:dyDescent="0.15">
      <c r="B1216" s="473"/>
      <c r="C1216" s="768"/>
      <c r="D1216" s="766"/>
      <c r="E1216" s="766"/>
      <c r="F1216" s="766"/>
      <c r="G1216" s="766"/>
      <c r="H1216" s="766"/>
      <c r="I1216" s="766"/>
      <c r="J1216" s="767"/>
      <c r="K1216" s="234"/>
      <c r="L1216" s="743"/>
      <c r="M1216" s="744"/>
      <c r="N1216" s="743"/>
      <c r="O1216" s="744"/>
      <c r="P1216" s="743"/>
      <c r="Q1216" s="744"/>
      <c r="R1216" s="745"/>
      <c r="S1216" s="745"/>
      <c r="T1216" s="745"/>
      <c r="U1216" s="743"/>
      <c r="V1216" s="744"/>
      <c r="W1216" s="743"/>
      <c r="X1216" s="746"/>
      <c r="Y1216" s="235"/>
      <c r="Z1216" s="235"/>
      <c r="AA1216" s="235"/>
      <c r="AB1216" s="235"/>
      <c r="AC1216" s="236"/>
      <c r="AD1216" s="236"/>
      <c r="AE1216" s="236"/>
      <c r="AF1216" s="236"/>
      <c r="AG1216" s="236"/>
      <c r="AH1216" s="236"/>
      <c r="AI1216" s="236"/>
      <c r="AJ1216" s="236"/>
      <c r="AK1216" s="747"/>
      <c r="AL1216" s="748"/>
      <c r="AM1216" s="748"/>
      <c r="AN1216" s="749"/>
      <c r="AO1216" s="750"/>
      <c r="AP1216" s="2"/>
      <c r="AQ1216" s="170">
        <f t="shared" si="512"/>
        <v>4</v>
      </c>
    </row>
    <row r="1217" spans="2:46" ht="12" customHeight="1" x14ac:dyDescent="0.15">
      <c r="B1217" s="473"/>
      <c r="C1217" s="768"/>
      <c r="D1217" s="766"/>
      <c r="E1217" s="766"/>
      <c r="F1217" s="766"/>
      <c r="G1217" s="766"/>
      <c r="H1217" s="766"/>
      <c r="I1217" s="766"/>
      <c r="J1217" s="767"/>
      <c r="K1217" s="234"/>
      <c r="L1217" s="743"/>
      <c r="M1217" s="744"/>
      <c r="N1217" s="743"/>
      <c r="O1217" s="744"/>
      <c r="P1217" s="743"/>
      <c r="Q1217" s="744"/>
      <c r="R1217" s="745"/>
      <c r="S1217" s="745"/>
      <c r="T1217" s="745"/>
      <c r="U1217" s="743"/>
      <c r="V1217" s="744"/>
      <c r="W1217" s="743"/>
      <c r="X1217" s="746"/>
      <c r="Y1217" s="235"/>
      <c r="Z1217" s="235"/>
      <c r="AA1217" s="235"/>
      <c r="AB1217" s="235"/>
      <c r="AC1217" s="236"/>
      <c r="AD1217" s="236"/>
      <c r="AE1217" s="236"/>
      <c r="AF1217" s="236"/>
      <c r="AG1217" s="236"/>
      <c r="AH1217" s="236"/>
      <c r="AI1217" s="236"/>
      <c r="AJ1217" s="236"/>
      <c r="AK1217" s="747"/>
      <c r="AL1217" s="748"/>
      <c r="AM1217" s="748"/>
      <c r="AN1217" s="749"/>
      <c r="AO1217" s="750"/>
      <c r="AP1217" s="2"/>
      <c r="AQ1217" s="170">
        <f t="shared" si="512"/>
        <v>4</v>
      </c>
    </row>
    <row r="1218" spans="2:46" ht="12" customHeight="1" x14ac:dyDescent="0.15">
      <c r="B1218" s="473"/>
      <c r="C1218" s="768"/>
      <c r="D1218" s="766"/>
      <c r="E1218" s="766"/>
      <c r="F1218" s="766"/>
      <c r="G1218" s="766"/>
      <c r="H1218" s="766"/>
      <c r="I1218" s="766"/>
      <c r="J1218" s="767"/>
      <c r="K1218" s="234"/>
      <c r="L1218" s="743"/>
      <c r="M1218" s="744"/>
      <c r="N1218" s="743"/>
      <c r="O1218" s="744"/>
      <c r="P1218" s="743"/>
      <c r="Q1218" s="744"/>
      <c r="R1218" s="745"/>
      <c r="S1218" s="745"/>
      <c r="T1218" s="745"/>
      <c r="U1218" s="743"/>
      <c r="V1218" s="744"/>
      <c r="W1218" s="743"/>
      <c r="X1218" s="746"/>
      <c r="Y1218" s="235"/>
      <c r="Z1218" s="235"/>
      <c r="AA1218" s="235"/>
      <c r="AB1218" s="235"/>
      <c r="AC1218" s="236"/>
      <c r="AD1218" s="236"/>
      <c r="AE1218" s="236"/>
      <c r="AF1218" s="236"/>
      <c r="AG1218" s="236"/>
      <c r="AH1218" s="236"/>
      <c r="AI1218" s="236"/>
      <c r="AJ1218" s="236"/>
      <c r="AK1218" s="747"/>
      <c r="AL1218" s="748"/>
      <c r="AM1218" s="748"/>
      <c r="AN1218" s="749"/>
      <c r="AO1218" s="750"/>
      <c r="AP1218" s="2"/>
      <c r="AQ1218" s="170">
        <f t="shared" si="512"/>
        <v>4</v>
      </c>
    </row>
    <row r="1219" spans="2:46" ht="12" customHeight="1" x14ac:dyDescent="0.15">
      <c r="B1219" s="473"/>
      <c r="C1219" s="768"/>
      <c r="D1219" s="766"/>
      <c r="E1219" s="766"/>
      <c r="F1219" s="766"/>
      <c r="G1219" s="766"/>
      <c r="H1219" s="766"/>
      <c r="I1219" s="766"/>
      <c r="J1219" s="767"/>
      <c r="K1219" s="234"/>
      <c r="L1219" s="743"/>
      <c r="M1219" s="744"/>
      <c r="N1219" s="743"/>
      <c r="O1219" s="744"/>
      <c r="P1219" s="743"/>
      <c r="Q1219" s="744"/>
      <c r="R1219" s="745"/>
      <c r="S1219" s="745"/>
      <c r="T1219" s="745"/>
      <c r="U1219" s="743"/>
      <c r="V1219" s="744"/>
      <c r="W1219" s="743"/>
      <c r="X1219" s="746"/>
      <c r="Y1219" s="235"/>
      <c r="Z1219" s="235"/>
      <c r="AA1219" s="235"/>
      <c r="AB1219" s="235"/>
      <c r="AC1219" s="236"/>
      <c r="AD1219" s="236"/>
      <c r="AE1219" s="236"/>
      <c r="AF1219" s="236"/>
      <c r="AG1219" s="236"/>
      <c r="AH1219" s="236"/>
      <c r="AI1219" s="236"/>
      <c r="AJ1219" s="236"/>
      <c r="AK1219" s="747"/>
      <c r="AL1219" s="748"/>
      <c r="AM1219" s="748"/>
      <c r="AN1219" s="749"/>
      <c r="AO1219" s="750"/>
      <c r="AP1219" s="2"/>
      <c r="AQ1219" s="170">
        <f t="shared" si="512"/>
        <v>4</v>
      </c>
    </row>
    <row r="1220" spans="2:46" ht="12" customHeight="1" x14ac:dyDescent="0.15">
      <c r="B1220" s="473"/>
      <c r="C1220" s="768"/>
      <c r="D1220" s="766"/>
      <c r="E1220" s="766"/>
      <c r="F1220" s="766"/>
      <c r="G1220" s="766"/>
      <c r="H1220" s="766"/>
      <c r="I1220" s="766"/>
      <c r="J1220" s="767"/>
      <c r="K1220" s="234"/>
      <c r="L1220" s="743"/>
      <c r="M1220" s="744"/>
      <c r="N1220" s="743"/>
      <c r="O1220" s="744"/>
      <c r="P1220" s="743"/>
      <c r="Q1220" s="744"/>
      <c r="R1220" s="745"/>
      <c r="S1220" s="745"/>
      <c r="T1220" s="745"/>
      <c r="U1220" s="743"/>
      <c r="V1220" s="744"/>
      <c r="W1220" s="743"/>
      <c r="X1220" s="746"/>
      <c r="Y1220" s="235"/>
      <c r="Z1220" s="235"/>
      <c r="AA1220" s="235"/>
      <c r="AB1220" s="235"/>
      <c r="AC1220" s="236"/>
      <c r="AD1220" s="236"/>
      <c r="AE1220" s="236"/>
      <c r="AF1220" s="236"/>
      <c r="AG1220" s="236"/>
      <c r="AH1220" s="236"/>
      <c r="AI1220" s="236"/>
      <c r="AJ1220" s="236"/>
      <c r="AK1220" s="747"/>
      <c r="AL1220" s="748"/>
      <c r="AM1220" s="748"/>
      <c r="AN1220" s="749"/>
      <c r="AO1220" s="750"/>
      <c r="AP1220" s="2"/>
      <c r="AQ1220" s="170">
        <f t="shared" si="512"/>
        <v>4</v>
      </c>
    </row>
    <row r="1221" spans="2:46" ht="12" customHeight="1" x14ac:dyDescent="0.15">
      <c r="B1221" s="473"/>
      <c r="C1221" s="768"/>
      <c r="D1221" s="766"/>
      <c r="E1221" s="766"/>
      <c r="F1221" s="766"/>
      <c r="G1221" s="766"/>
      <c r="H1221" s="766"/>
      <c r="I1221" s="766"/>
      <c r="J1221" s="767"/>
      <c r="K1221" s="234"/>
      <c r="L1221" s="743"/>
      <c r="M1221" s="744"/>
      <c r="N1221" s="743"/>
      <c r="O1221" s="744"/>
      <c r="P1221" s="743"/>
      <c r="Q1221" s="744"/>
      <c r="R1221" s="745"/>
      <c r="S1221" s="745"/>
      <c r="T1221" s="745"/>
      <c r="U1221" s="743"/>
      <c r="V1221" s="744"/>
      <c r="W1221" s="743"/>
      <c r="X1221" s="746"/>
      <c r="Y1221" s="235"/>
      <c r="Z1221" s="235"/>
      <c r="AA1221" s="235"/>
      <c r="AB1221" s="235"/>
      <c r="AC1221" s="236"/>
      <c r="AD1221" s="236"/>
      <c r="AE1221" s="236"/>
      <c r="AF1221" s="236"/>
      <c r="AG1221" s="236"/>
      <c r="AH1221" s="236"/>
      <c r="AI1221" s="236"/>
      <c r="AJ1221" s="236"/>
      <c r="AK1221" s="747"/>
      <c r="AL1221" s="748"/>
      <c r="AM1221" s="748"/>
      <c r="AN1221" s="749"/>
      <c r="AO1221" s="750"/>
      <c r="AP1221" s="2"/>
      <c r="AQ1221" s="170">
        <f t="shared" si="512"/>
        <v>4</v>
      </c>
    </row>
    <row r="1222" spans="2:46" ht="12" customHeight="1" x14ac:dyDescent="0.15">
      <c r="B1222" s="473"/>
      <c r="C1222" s="768"/>
      <c r="D1222" s="766"/>
      <c r="E1222" s="766"/>
      <c r="F1222" s="766"/>
      <c r="G1222" s="766"/>
      <c r="H1222" s="766"/>
      <c r="I1222" s="766"/>
      <c r="J1222" s="767"/>
      <c r="K1222" s="234"/>
      <c r="L1222" s="743"/>
      <c r="M1222" s="744"/>
      <c r="N1222" s="743"/>
      <c r="O1222" s="744"/>
      <c r="P1222" s="743"/>
      <c r="Q1222" s="744"/>
      <c r="R1222" s="745"/>
      <c r="S1222" s="745"/>
      <c r="T1222" s="745"/>
      <c r="U1222" s="743"/>
      <c r="V1222" s="744"/>
      <c r="W1222" s="743"/>
      <c r="X1222" s="746"/>
      <c r="Y1222" s="235"/>
      <c r="Z1222" s="235"/>
      <c r="AA1222" s="235"/>
      <c r="AB1222" s="235"/>
      <c r="AC1222" s="236"/>
      <c r="AD1222" s="236"/>
      <c r="AE1222" s="236"/>
      <c r="AF1222" s="236"/>
      <c r="AG1222" s="236"/>
      <c r="AH1222" s="236"/>
      <c r="AI1222" s="236"/>
      <c r="AJ1222" s="236"/>
      <c r="AK1222" s="747"/>
      <c r="AL1222" s="748"/>
      <c r="AM1222" s="748"/>
      <c r="AN1222" s="749"/>
      <c r="AO1222" s="750"/>
      <c r="AP1222" s="2"/>
      <c r="AQ1222" s="170">
        <f t="shared" si="512"/>
        <v>4</v>
      </c>
    </row>
    <row r="1223" spans="2:46" ht="12" customHeight="1" x14ac:dyDescent="0.15">
      <c r="B1223" s="473"/>
      <c r="C1223" s="768"/>
      <c r="D1223" s="766"/>
      <c r="E1223" s="766"/>
      <c r="F1223" s="766"/>
      <c r="G1223" s="766"/>
      <c r="H1223" s="766"/>
      <c r="I1223" s="766"/>
      <c r="J1223" s="767"/>
      <c r="K1223" s="234"/>
      <c r="L1223" s="743"/>
      <c r="M1223" s="744"/>
      <c r="N1223" s="743"/>
      <c r="O1223" s="744"/>
      <c r="P1223" s="743"/>
      <c r="Q1223" s="744"/>
      <c r="R1223" s="745"/>
      <c r="S1223" s="745"/>
      <c r="T1223" s="745"/>
      <c r="U1223" s="743"/>
      <c r="V1223" s="744"/>
      <c r="W1223" s="743"/>
      <c r="X1223" s="746"/>
      <c r="Y1223" s="235"/>
      <c r="Z1223" s="235"/>
      <c r="AA1223" s="235"/>
      <c r="AB1223" s="235"/>
      <c r="AC1223" s="236"/>
      <c r="AD1223" s="236"/>
      <c r="AE1223" s="236"/>
      <c r="AF1223" s="236"/>
      <c r="AG1223" s="236"/>
      <c r="AH1223" s="236"/>
      <c r="AI1223" s="236"/>
      <c r="AJ1223" s="236"/>
      <c r="AK1223" s="747"/>
      <c r="AL1223" s="748"/>
      <c r="AM1223" s="748"/>
      <c r="AN1223" s="749"/>
      <c r="AO1223" s="750"/>
      <c r="AP1223" s="2"/>
      <c r="AQ1223" s="170">
        <f t="shared" si="512"/>
        <v>4</v>
      </c>
    </row>
    <row r="1224" spans="2:46" ht="12" customHeight="1" x14ac:dyDescent="0.15">
      <c r="B1224" s="473"/>
      <c r="C1224" s="768"/>
      <c r="D1224" s="766"/>
      <c r="E1224" s="766"/>
      <c r="F1224" s="766"/>
      <c r="G1224" s="766"/>
      <c r="H1224" s="766"/>
      <c r="I1224" s="766"/>
      <c r="J1224" s="767"/>
      <c r="K1224" s="234"/>
      <c r="L1224" s="743"/>
      <c r="M1224" s="744"/>
      <c r="N1224" s="743"/>
      <c r="O1224" s="744"/>
      <c r="P1224" s="743"/>
      <c r="Q1224" s="744"/>
      <c r="R1224" s="745"/>
      <c r="S1224" s="745"/>
      <c r="T1224" s="745"/>
      <c r="U1224" s="743"/>
      <c r="V1224" s="744"/>
      <c r="W1224" s="743"/>
      <c r="X1224" s="746"/>
      <c r="Y1224" s="235"/>
      <c r="Z1224" s="235"/>
      <c r="AA1224" s="235"/>
      <c r="AB1224" s="235"/>
      <c r="AC1224" s="236"/>
      <c r="AD1224" s="236"/>
      <c r="AE1224" s="236"/>
      <c r="AF1224" s="236"/>
      <c r="AG1224" s="236"/>
      <c r="AH1224" s="236"/>
      <c r="AI1224" s="236"/>
      <c r="AJ1224" s="236"/>
      <c r="AK1224" s="747"/>
      <c r="AL1224" s="748"/>
      <c r="AM1224" s="748"/>
      <c r="AN1224" s="749"/>
      <c r="AO1224" s="750"/>
      <c r="AP1224" s="2"/>
      <c r="AQ1224" s="170">
        <f t="shared" si="512"/>
        <v>4</v>
      </c>
    </row>
    <row r="1225" spans="2:46" ht="12" customHeight="1" x14ac:dyDescent="0.15">
      <c r="B1225" s="473"/>
      <c r="C1225" s="768"/>
      <c r="D1225" s="766"/>
      <c r="E1225" s="766"/>
      <c r="F1225" s="766"/>
      <c r="G1225" s="766"/>
      <c r="H1225" s="766"/>
      <c r="I1225" s="766"/>
      <c r="J1225" s="767"/>
      <c r="K1225" s="234"/>
      <c r="L1225" s="743"/>
      <c r="M1225" s="744"/>
      <c r="N1225" s="743"/>
      <c r="O1225" s="744"/>
      <c r="P1225" s="743"/>
      <c r="Q1225" s="744"/>
      <c r="R1225" s="745"/>
      <c r="S1225" s="745"/>
      <c r="T1225" s="745"/>
      <c r="U1225" s="743"/>
      <c r="V1225" s="744"/>
      <c r="W1225" s="743"/>
      <c r="X1225" s="746"/>
      <c r="Y1225" s="235"/>
      <c r="Z1225" s="235"/>
      <c r="AA1225" s="235"/>
      <c r="AB1225" s="235"/>
      <c r="AC1225" s="236"/>
      <c r="AD1225" s="236"/>
      <c r="AE1225" s="236"/>
      <c r="AF1225" s="236"/>
      <c r="AG1225" s="236"/>
      <c r="AH1225" s="236"/>
      <c r="AI1225" s="236"/>
      <c r="AJ1225" s="236"/>
      <c r="AK1225" s="747"/>
      <c r="AL1225" s="748"/>
      <c r="AM1225" s="748"/>
      <c r="AN1225" s="749"/>
      <c r="AO1225" s="750"/>
      <c r="AP1225" s="2"/>
      <c r="AQ1225" s="170">
        <f t="shared" si="512"/>
        <v>4</v>
      </c>
    </row>
    <row r="1226" spans="2:46" ht="12" customHeight="1" x14ac:dyDescent="0.15">
      <c r="B1226" s="473"/>
      <c r="C1226" s="768"/>
      <c r="D1226" s="766"/>
      <c r="E1226" s="766"/>
      <c r="F1226" s="766"/>
      <c r="G1226" s="766"/>
      <c r="H1226" s="766"/>
      <c r="I1226" s="766"/>
      <c r="J1226" s="767"/>
      <c r="K1226" s="234"/>
      <c r="L1226" s="743"/>
      <c r="M1226" s="744"/>
      <c r="N1226" s="743"/>
      <c r="O1226" s="744"/>
      <c r="P1226" s="743"/>
      <c r="Q1226" s="744"/>
      <c r="R1226" s="745"/>
      <c r="S1226" s="745"/>
      <c r="T1226" s="745"/>
      <c r="U1226" s="743"/>
      <c r="V1226" s="744"/>
      <c r="W1226" s="743"/>
      <c r="X1226" s="746"/>
      <c r="Y1226" s="235"/>
      <c r="Z1226" s="235"/>
      <c r="AA1226" s="235"/>
      <c r="AB1226" s="235"/>
      <c r="AC1226" s="236"/>
      <c r="AD1226" s="236"/>
      <c r="AE1226" s="236"/>
      <c r="AF1226" s="236"/>
      <c r="AG1226" s="236"/>
      <c r="AH1226" s="236"/>
      <c r="AI1226" s="236"/>
      <c r="AJ1226" s="236"/>
      <c r="AK1226" s="747"/>
      <c r="AL1226" s="748"/>
      <c r="AM1226" s="748"/>
      <c r="AN1226" s="749"/>
      <c r="AO1226" s="750"/>
      <c r="AP1226" s="2"/>
      <c r="AQ1226" s="170">
        <f t="shared" si="512"/>
        <v>4</v>
      </c>
    </row>
    <row r="1227" spans="2:46" ht="12" customHeight="1" x14ac:dyDescent="0.15">
      <c r="B1227" s="473"/>
      <c r="C1227" s="768"/>
      <c r="D1227" s="766"/>
      <c r="E1227" s="766"/>
      <c r="F1227" s="766"/>
      <c r="G1227" s="766"/>
      <c r="H1227" s="766"/>
      <c r="I1227" s="766"/>
      <c r="J1227" s="767"/>
      <c r="K1227" s="724" t="s">
        <v>218</v>
      </c>
      <c r="L1227" s="724" t="s">
        <v>217</v>
      </c>
      <c r="M1227" s="724"/>
      <c r="N1227" s="724"/>
      <c r="O1227" s="724"/>
      <c r="P1227" s="724"/>
      <c r="Q1227" s="724"/>
      <c r="R1227" s="724"/>
      <c r="S1227" s="724"/>
      <c r="T1227" s="724"/>
      <c r="U1227" s="724"/>
      <c r="V1227" s="724"/>
      <c r="W1227" s="724"/>
      <c r="X1227" s="724"/>
      <c r="Y1227" s="751" t="s">
        <v>473</v>
      </c>
      <c r="Z1227" s="752"/>
      <c r="AA1227" s="752"/>
      <c r="AB1227" s="753"/>
      <c r="AC1227" s="180">
        <f t="shared" ref="AC1227:AJ1227" si="513">SUM(AC1207:AC1226)</f>
        <v>0</v>
      </c>
      <c r="AD1227" s="180">
        <f t="shared" si="513"/>
        <v>0</v>
      </c>
      <c r="AE1227" s="180">
        <f t="shared" si="513"/>
        <v>0</v>
      </c>
      <c r="AF1227" s="180">
        <f t="shared" si="513"/>
        <v>0</v>
      </c>
      <c r="AG1227" s="180">
        <f t="shared" si="513"/>
        <v>0</v>
      </c>
      <c r="AH1227" s="180">
        <f t="shared" si="513"/>
        <v>0</v>
      </c>
      <c r="AI1227" s="180">
        <f t="shared" si="513"/>
        <v>0</v>
      </c>
      <c r="AJ1227" s="180">
        <f t="shared" si="513"/>
        <v>0</v>
      </c>
      <c r="AK1227" s="751" t="s">
        <v>216</v>
      </c>
      <c r="AL1227" s="752"/>
      <c r="AM1227" s="752"/>
      <c r="AN1227" s="597"/>
      <c r="AO1227" s="598"/>
      <c r="AP1227" s="2"/>
    </row>
    <row r="1228" spans="2:46" ht="12" customHeight="1" x14ac:dyDescent="0.15">
      <c r="B1228" s="473"/>
      <c r="C1228" s="768"/>
      <c r="D1228" s="766"/>
      <c r="E1228" s="766"/>
      <c r="F1228" s="766"/>
      <c r="G1228" s="766"/>
      <c r="H1228" s="766"/>
      <c r="I1228" s="766"/>
      <c r="J1228" s="767"/>
      <c r="K1228" s="724"/>
      <c r="L1228" s="724" t="s">
        <v>474</v>
      </c>
      <c r="M1228" s="724"/>
      <c r="N1228" s="724"/>
      <c r="O1228" s="724" t="s">
        <v>215</v>
      </c>
      <c r="P1228" s="724"/>
      <c r="Q1228" s="724"/>
      <c r="R1228" s="724"/>
      <c r="S1228" s="724"/>
      <c r="T1228" s="724"/>
      <c r="U1228" s="724"/>
      <c r="V1228" s="724"/>
      <c r="W1228" s="724"/>
      <c r="X1228" s="724"/>
      <c r="Y1228" s="179">
        <f>COUNTIF(Y1207:Y1226,"〇")</f>
        <v>0</v>
      </c>
      <c r="Z1228" s="179">
        <f>COUNTIF(Z1207:Z1226,"〇")</f>
        <v>0</v>
      </c>
      <c r="AA1228" s="179">
        <f>COUNTIF(AA1207:AA1226,"〇")</f>
        <v>0</v>
      </c>
      <c r="AB1228" s="179">
        <f>COUNTIF(AB1207:AB1226,"〇")</f>
        <v>0</v>
      </c>
      <c r="AC1228" s="179">
        <f t="shared" ref="AC1228:AJ1228" si="514">COUNT(AC1207:AC1226)</f>
        <v>0</v>
      </c>
      <c r="AD1228" s="179">
        <f t="shared" si="514"/>
        <v>0</v>
      </c>
      <c r="AE1228" s="179">
        <f t="shared" si="514"/>
        <v>0</v>
      </c>
      <c r="AF1228" s="179">
        <f t="shared" si="514"/>
        <v>0</v>
      </c>
      <c r="AG1228" s="179">
        <f t="shared" si="514"/>
        <v>0</v>
      </c>
      <c r="AH1228" s="179">
        <f t="shared" si="514"/>
        <v>0</v>
      </c>
      <c r="AI1228" s="179">
        <f t="shared" si="514"/>
        <v>0</v>
      </c>
      <c r="AJ1228" s="179">
        <f t="shared" si="514"/>
        <v>0</v>
      </c>
      <c r="AK1228" s="754"/>
      <c r="AL1228" s="755"/>
      <c r="AM1228" s="755"/>
      <c r="AN1228" s="755"/>
      <c r="AO1228" s="756"/>
      <c r="AP1228" s="2"/>
    </row>
    <row r="1229" spans="2:46" ht="12" customHeight="1" x14ac:dyDescent="0.15">
      <c r="B1229" s="473"/>
      <c r="C1229" s="768"/>
      <c r="D1229" s="766"/>
      <c r="E1229" s="766"/>
      <c r="F1229" s="766"/>
      <c r="G1229" s="766"/>
      <c r="H1229" s="766"/>
      <c r="I1229" s="766"/>
      <c r="J1229" s="767"/>
      <c r="K1229" s="724"/>
      <c r="L1229" s="724"/>
      <c r="M1229" s="724"/>
      <c r="N1229" s="724"/>
      <c r="O1229" s="724" t="s">
        <v>475</v>
      </c>
      <c r="P1229" s="724"/>
      <c r="Q1229" s="724"/>
      <c r="R1229" s="724"/>
      <c r="S1229" s="724"/>
      <c r="T1229" s="724"/>
      <c r="U1229" s="724"/>
      <c r="V1229" s="724"/>
      <c r="W1229" s="724"/>
      <c r="X1229" s="724"/>
      <c r="Y1229" s="737" t="str">
        <f>IF(Y1228&gt;0,"Ⅳ",IF(Z1228&gt;0,"Ⅲ",IF(AA1228&gt;0,"Ⅱa",IF(AB1228&gt;0,"Ⅱb","Ⅰ"))))</f>
        <v>Ⅰ</v>
      </c>
      <c r="Z1229" s="741"/>
      <c r="AA1229" s="741"/>
      <c r="AB1229" s="738"/>
      <c r="AC1229" s="737" t="str">
        <f>IF(AC1228&gt;0,"Ⅳ",IF(AD1228&gt;0,"Ⅲ",IF(AE1228&gt;0,"Ⅱa",IF(AF1228&gt;0,"Ⅱb","Ⅰ"))))</f>
        <v>Ⅰ</v>
      </c>
      <c r="AD1229" s="741"/>
      <c r="AE1229" s="741"/>
      <c r="AF1229" s="738"/>
      <c r="AG1229" s="737" t="str">
        <f>IF(AG1228&gt;0,"Ⅳ",IF(AH1228&gt;0,"Ⅲ",IF(AI1228&gt;0,"Ⅱa",IF(AJ1228&gt;0,"Ⅱb","Ⅰ"))))</f>
        <v>Ⅰ</v>
      </c>
      <c r="AH1229" s="741"/>
      <c r="AI1229" s="741"/>
      <c r="AJ1229" s="738"/>
      <c r="AK1229" s="757"/>
      <c r="AL1229" s="758"/>
      <c r="AM1229" s="758"/>
      <c r="AN1229" s="758"/>
      <c r="AO1229" s="759"/>
      <c r="AP1229" s="2"/>
      <c r="AQ1229" s="52" t="s">
        <v>314</v>
      </c>
      <c r="AR1229" s="52" t="s">
        <v>315</v>
      </c>
      <c r="AS1229" s="455" t="s">
        <v>318</v>
      </c>
      <c r="AT1229" s="600"/>
    </row>
    <row r="1230" spans="2:46" ht="12" customHeight="1" x14ac:dyDescent="0.15">
      <c r="B1230" s="473"/>
      <c r="C1230" s="768"/>
      <c r="D1230" s="766"/>
      <c r="E1230" s="766"/>
      <c r="F1230" s="766"/>
      <c r="G1230" s="766"/>
      <c r="H1230" s="766"/>
      <c r="I1230" s="766"/>
      <c r="J1230" s="767"/>
      <c r="K1230" s="724"/>
      <c r="L1230" s="724" t="s">
        <v>476</v>
      </c>
      <c r="M1230" s="724"/>
      <c r="N1230" s="724"/>
      <c r="O1230" s="724" t="s">
        <v>214</v>
      </c>
      <c r="P1230" s="724"/>
      <c r="Q1230" s="724"/>
      <c r="R1230" s="724"/>
      <c r="S1230" s="724"/>
      <c r="T1230" s="724"/>
      <c r="U1230" s="724"/>
      <c r="V1230" s="724"/>
      <c r="W1230" s="724"/>
      <c r="X1230" s="724"/>
      <c r="Y1230" s="80" t="s">
        <v>32</v>
      </c>
      <c r="Z1230" s="80" t="s">
        <v>33</v>
      </c>
      <c r="AA1230" s="734" t="s">
        <v>34</v>
      </c>
      <c r="AB1230" s="734"/>
      <c r="AC1230" s="80" t="s">
        <v>32</v>
      </c>
      <c r="AD1230" s="80" t="s">
        <v>33</v>
      </c>
      <c r="AE1230" s="734" t="s">
        <v>34</v>
      </c>
      <c r="AF1230" s="734"/>
      <c r="AG1230" s="80" t="s">
        <v>32</v>
      </c>
      <c r="AH1230" s="80" t="s">
        <v>33</v>
      </c>
      <c r="AI1230" s="734" t="s">
        <v>34</v>
      </c>
      <c r="AJ1230" s="734"/>
      <c r="AK1230" s="757"/>
      <c r="AL1230" s="758"/>
      <c r="AM1230" s="758"/>
      <c r="AN1230" s="758"/>
      <c r="AO1230" s="759"/>
      <c r="AP1230" s="2"/>
      <c r="AQ1230" s="735">
        <f>+Y1228+Z1228</f>
        <v>0</v>
      </c>
      <c r="AR1230" s="736"/>
      <c r="AS1230" s="735">
        <f>+AA1228+AB1228</f>
        <v>0</v>
      </c>
      <c r="AT1230" s="736"/>
    </row>
    <row r="1231" spans="2:46" ht="12" customHeight="1" x14ac:dyDescent="0.15">
      <c r="B1231" s="473"/>
      <c r="C1231" s="768"/>
      <c r="D1231" s="766"/>
      <c r="E1231" s="766"/>
      <c r="F1231" s="766"/>
      <c r="G1231" s="766"/>
      <c r="H1231" s="766"/>
      <c r="I1231" s="766"/>
      <c r="J1231" s="767"/>
      <c r="K1231" s="724"/>
      <c r="L1231" s="724"/>
      <c r="M1231" s="724"/>
      <c r="N1231" s="724"/>
      <c r="O1231" s="724" t="s">
        <v>480</v>
      </c>
      <c r="P1231" s="724"/>
      <c r="Q1231" s="724"/>
      <c r="R1231" s="724"/>
      <c r="S1231" s="724"/>
      <c r="T1231" s="724"/>
      <c r="U1231" s="724"/>
      <c r="V1231" s="724"/>
      <c r="W1231" s="724"/>
      <c r="X1231" s="724"/>
      <c r="Y1231" s="179">
        <f>Y1228</f>
        <v>0</v>
      </c>
      <c r="Z1231" s="179">
        <f>Z1228</f>
        <v>0</v>
      </c>
      <c r="AA1231" s="737">
        <f>AA1228+AB1228</f>
        <v>0</v>
      </c>
      <c r="AB1231" s="738"/>
      <c r="AC1231" s="179">
        <f>+AC1228</f>
        <v>0</v>
      </c>
      <c r="AD1231" s="179">
        <f>AD1228</f>
        <v>0</v>
      </c>
      <c r="AE1231" s="737">
        <f>AE1228+AF1228</f>
        <v>0</v>
      </c>
      <c r="AF1231" s="738"/>
      <c r="AG1231" s="179">
        <f>AG1228</f>
        <v>0</v>
      </c>
      <c r="AH1231" s="179">
        <f>AH1228</f>
        <v>0</v>
      </c>
      <c r="AI1231" s="737">
        <f>AI1228+AJ1228</f>
        <v>0</v>
      </c>
      <c r="AJ1231" s="738"/>
      <c r="AK1231" s="757"/>
      <c r="AL1231" s="758"/>
      <c r="AM1231" s="758"/>
      <c r="AN1231" s="758"/>
      <c r="AO1231" s="759"/>
      <c r="AP1231" s="2"/>
      <c r="AQ1231" s="135">
        <f>+Y1228+AC1231+AG1231</f>
        <v>0</v>
      </c>
      <c r="AR1231" s="135">
        <f>+Z1228+AD1231+AH1231</f>
        <v>0</v>
      </c>
      <c r="AS1231" s="739">
        <f>+AS1230+AE1231+AI1231</f>
        <v>0</v>
      </c>
      <c r="AT1231" s="740"/>
    </row>
    <row r="1232" spans="2:46" ht="12" customHeight="1" x14ac:dyDescent="0.15">
      <c r="B1232" s="473"/>
      <c r="C1232" s="768"/>
      <c r="D1232" s="766"/>
      <c r="E1232" s="766"/>
      <c r="F1232" s="766"/>
      <c r="G1232" s="766"/>
      <c r="H1232" s="766"/>
      <c r="I1232" s="766"/>
      <c r="J1232" s="767"/>
      <c r="K1232" s="724"/>
      <c r="L1232" s="724"/>
      <c r="M1232" s="724"/>
      <c r="N1232" s="724"/>
      <c r="O1232" s="724" t="s">
        <v>481</v>
      </c>
      <c r="P1232" s="724"/>
      <c r="Q1232" s="724"/>
      <c r="R1232" s="724"/>
      <c r="S1232" s="724"/>
      <c r="T1232" s="724"/>
      <c r="U1232" s="724"/>
      <c r="V1232" s="724"/>
      <c r="W1232" s="724"/>
      <c r="X1232" s="724"/>
      <c r="Y1232" s="737" t="str">
        <f>IF(Y1231&gt;=1,"Ⅳ",IF(Z1231&gt;=1,"Ⅲ",IF(AA1231&gt;=1,"Ⅱ","Ⅰ")))</f>
        <v>Ⅰ</v>
      </c>
      <c r="Z1232" s="741"/>
      <c r="AA1232" s="741"/>
      <c r="AB1232" s="738"/>
      <c r="AC1232" s="737" t="str">
        <f>IF(AC1231&gt;=1,"Ⅳ",IF(AD1231&gt;=1,"Ⅲ",IF(AE1231&gt;=1,"Ⅱ","Ⅰ")))</f>
        <v>Ⅰ</v>
      </c>
      <c r="AD1232" s="741"/>
      <c r="AE1232" s="741"/>
      <c r="AF1232" s="738"/>
      <c r="AG1232" s="737" t="str">
        <f>IF(AG1231&gt;=1,"Ⅳ",IF(AH1231&gt;=1,"Ⅲ",IF(AI1231&gt;=1,"Ⅱ","Ⅰ")))</f>
        <v>Ⅰ</v>
      </c>
      <c r="AH1232" s="741"/>
      <c r="AI1232" s="741"/>
      <c r="AJ1232" s="738"/>
      <c r="AK1232" s="757"/>
      <c r="AL1232" s="758"/>
      <c r="AM1232" s="758"/>
      <c r="AN1232" s="758"/>
      <c r="AO1232" s="759"/>
      <c r="AP1232" s="2"/>
      <c r="AQ1232" s="742" t="str">
        <f>IF(AQ1231&gt;0,"Ⅳ",IF(AR1231&gt;0,"Ⅲ",IF(AS1231&gt;0,"Ⅱ","Ⅰ")))</f>
        <v>Ⅰ</v>
      </c>
      <c r="AR1232" s="742"/>
      <c r="AS1232" s="742"/>
      <c r="AT1232" s="742"/>
    </row>
    <row r="1233" spans="2:86" ht="12" customHeight="1" x14ac:dyDescent="0.15">
      <c r="B1233" s="473"/>
      <c r="C1233" s="768"/>
      <c r="D1233" s="766"/>
      <c r="E1233" s="766"/>
      <c r="F1233" s="766"/>
      <c r="G1233" s="766"/>
      <c r="H1233" s="766"/>
      <c r="I1233" s="766"/>
      <c r="J1233" s="767"/>
      <c r="K1233" s="724"/>
      <c r="L1233" s="724"/>
      <c r="M1233" s="724"/>
      <c r="N1233" s="724"/>
      <c r="O1233" s="724" t="s">
        <v>482</v>
      </c>
      <c r="P1233" s="724"/>
      <c r="Q1233" s="724"/>
      <c r="R1233" s="724"/>
      <c r="S1233" s="724"/>
      <c r="T1233" s="724"/>
      <c r="U1233" s="724"/>
      <c r="V1233" s="724"/>
      <c r="W1233" s="724"/>
      <c r="X1233" s="724"/>
      <c r="Y1233" s="737" t="str">
        <f>IF(COUNTIF(Y1232:AJ1232,"Ⅳ")&gt;0,"Ⅳ",IF(COUNTIF(Y1232:AJ1232,"Ⅲ")&gt;0,"Ⅲ",IF(COUNTIF(Y1232:AJ1232,"Ⅱ")&gt;0,"Ⅱ","Ⅰ")))</f>
        <v>Ⅰ</v>
      </c>
      <c r="Z1233" s="741"/>
      <c r="AA1233" s="741"/>
      <c r="AB1233" s="741"/>
      <c r="AC1233" s="741"/>
      <c r="AD1233" s="741"/>
      <c r="AE1233" s="741"/>
      <c r="AF1233" s="741"/>
      <c r="AG1233" s="741"/>
      <c r="AH1233" s="741"/>
      <c r="AI1233" s="741"/>
      <c r="AJ1233" s="738"/>
      <c r="AK1233" s="760"/>
      <c r="AL1233" s="761"/>
      <c r="AM1233" s="761"/>
      <c r="AN1233" s="761"/>
      <c r="AO1233" s="762"/>
      <c r="AP1233" s="2"/>
    </row>
    <row r="1234" spans="2:86" ht="14.25" customHeight="1" x14ac:dyDescent="0.15">
      <c r="B1234" s="473"/>
      <c r="C1234" s="768"/>
      <c r="D1234" s="766"/>
      <c r="E1234" s="766"/>
      <c r="F1234" s="766"/>
      <c r="G1234" s="766"/>
      <c r="H1234" s="766"/>
      <c r="I1234" s="766"/>
      <c r="J1234" s="767"/>
      <c r="K1234" s="724" t="s">
        <v>170</v>
      </c>
      <c r="L1234" s="725"/>
      <c r="M1234" s="725"/>
      <c r="N1234" s="725"/>
      <c r="O1234" s="725"/>
      <c r="P1234" s="725"/>
      <c r="Q1234" s="725"/>
      <c r="R1234" s="725"/>
      <c r="S1234" s="725"/>
      <c r="T1234" s="725"/>
      <c r="U1234" s="725"/>
      <c r="V1234" s="725"/>
      <c r="W1234" s="725"/>
      <c r="X1234" s="725"/>
      <c r="Y1234" s="725"/>
      <c r="Z1234" s="725"/>
      <c r="AA1234" s="725"/>
      <c r="AB1234" s="725"/>
      <c r="AC1234" s="725"/>
      <c r="AD1234" s="725"/>
      <c r="AE1234" s="725"/>
      <c r="AF1234" s="725"/>
      <c r="AG1234" s="725"/>
      <c r="AH1234" s="725"/>
      <c r="AI1234" s="725"/>
      <c r="AJ1234" s="725"/>
      <c r="AK1234" s="725"/>
      <c r="AL1234" s="725"/>
      <c r="AM1234" s="725"/>
      <c r="AN1234" s="725"/>
      <c r="AO1234" s="725"/>
      <c r="AP1234" s="2"/>
    </row>
    <row r="1235" spans="2:86" ht="14.25" customHeight="1" x14ac:dyDescent="0.15">
      <c r="B1235" s="473"/>
      <c r="C1235" s="768"/>
      <c r="D1235" s="766"/>
      <c r="E1235" s="766"/>
      <c r="F1235" s="766"/>
      <c r="G1235" s="766"/>
      <c r="H1235" s="766"/>
      <c r="I1235" s="766"/>
      <c r="J1235" s="767"/>
      <c r="K1235" s="724"/>
      <c r="L1235" s="725"/>
      <c r="M1235" s="725"/>
      <c r="N1235" s="725"/>
      <c r="O1235" s="725"/>
      <c r="P1235" s="725"/>
      <c r="Q1235" s="725"/>
      <c r="R1235" s="725"/>
      <c r="S1235" s="725"/>
      <c r="T1235" s="725"/>
      <c r="U1235" s="725"/>
      <c r="V1235" s="725"/>
      <c r="W1235" s="725"/>
      <c r="X1235" s="725"/>
      <c r="Y1235" s="725"/>
      <c r="Z1235" s="725"/>
      <c r="AA1235" s="725"/>
      <c r="AB1235" s="725"/>
      <c r="AC1235" s="725"/>
      <c r="AD1235" s="725"/>
      <c r="AE1235" s="725"/>
      <c r="AF1235" s="725"/>
      <c r="AG1235" s="725"/>
      <c r="AH1235" s="725"/>
      <c r="AI1235" s="725"/>
      <c r="AJ1235" s="725"/>
      <c r="AK1235" s="725"/>
      <c r="AL1235" s="725"/>
      <c r="AM1235" s="725"/>
      <c r="AN1235" s="725"/>
      <c r="AO1235" s="725"/>
      <c r="AP1235" s="2"/>
    </row>
    <row r="1236" spans="2:86" ht="12" customHeight="1" x14ac:dyDescent="0.15">
      <c r="B1236" s="473"/>
      <c r="C1236" s="768"/>
      <c r="D1236" s="766"/>
      <c r="E1236" s="766"/>
      <c r="F1236" s="766"/>
      <c r="G1236" s="766"/>
      <c r="H1236" s="766"/>
      <c r="I1236" s="766"/>
      <c r="J1236" s="767"/>
      <c r="K1236" s="726" t="s">
        <v>483</v>
      </c>
      <c r="L1236" s="726"/>
      <c r="M1236" s="726"/>
      <c r="N1236" s="726"/>
      <c r="O1236" s="726"/>
      <c r="P1236" s="726"/>
      <c r="Q1236" s="726"/>
      <c r="R1236" s="726"/>
      <c r="S1236" s="726"/>
      <c r="T1236" s="726"/>
      <c r="U1236" s="726"/>
      <c r="V1236" s="726"/>
      <c r="W1236" s="726"/>
      <c r="X1236" s="726"/>
      <c r="Y1236" s="726"/>
      <c r="Z1236" s="726"/>
      <c r="AA1236" s="726"/>
      <c r="AB1236" s="726"/>
      <c r="AC1236" s="726"/>
      <c r="AD1236" s="726"/>
      <c r="AE1236" s="726"/>
      <c r="AF1236" s="726"/>
      <c r="AG1236" s="726"/>
      <c r="AH1236" s="726"/>
      <c r="AI1236" s="726"/>
      <c r="AJ1236" s="726"/>
      <c r="AK1236" s="726"/>
      <c r="AL1236" s="726"/>
      <c r="AM1236" s="726"/>
      <c r="AN1236" s="726"/>
      <c r="AO1236" s="726"/>
      <c r="AP1236" s="2"/>
    </row>
    <row r="1237" spans="2:86" ht="12" customHeight="1" x14ac:dyDescent="0.15">
      <c r="B1237" s="473"/>
      <c r="C1237" s="768"/>
      <c r="D1237" s="766"/>
      <c r="E1237" s="766"/>
      <c r="F1237" s="766"/>
      <c r="G1237" s="766"/>
      <c r="H1237" s="766"/>
      <c r="I1237" s="766"/>
      <c r="J1237" s="767"/>
      <c r="K1237" s="727" t="s">
        <v>533</v>
      </c>
      <c r="L1237" s="727"/>
      <c r="M1237" s="727"/>
      <c r="N1237" s="727"/>
      <c r="O1237" s="727"/>
      <c r="P1237" s="727"/>
      <c r="Q1237" s="727"/>
      <c r="R1237" s="727"/>
      <c r="S1237" s="727"/>
      <c r="T1237" s="727"/>
      <c r="U1237" s="727"/>
      <c r="V1237" s="727"/>
      <c r="W1237" s="727"/>
      <c r="X1237" s="727"/>
      <c r="Y1237" s="727"/>
      <c r="Z1237" s="727"/>
      <c r="AA1237" s="727"/>
      <c r="AB1237" s="727"/>
      <c r="AC1237" s="727"/>
      <c r="AD1237" s="727"/>
      <c r="AE1237" s="727"/>
      <c r="AF1237" s="727"/>
      <c r="AG1237" s="727"/>
      <c r="AH1237" s="727"/>
      <c r="AI1237" s="727"/>
      <c r="AJ1237" s="727"/>
      <c r="AK1237" s="727"/>
      <c r="AL1237" s="727"/>
      <c r="AM1237" s="727"/>
      <c r="AN1237" s="727"/>
      <c r="AO1237" s="727"/>
      <c r="AP1237" s="2"/>
    </row>
    <row r="1238" spans="2:86" ht="12" customHeight="1" x14ac:dyDescent="0.15">
      <c r="B1238" s="473"/>
      <c r="C1238" s="768"/>
      <c r="D1238" s="766"/>
      <c r="E1238" s="766"/>
      <c r="F1238" s="766"/>
      <c r="G1238" s="766"/>
      <c r="H1238" s="766"/>
      <c r="I1238" s="766"/>
      <c r="J1238" s="767"/>
      <c r="K1238" s="157" t="s">
        <v>484</v>
      </c>
      <c r="L1238" s="158"/>
      <c r="M1238" s="158"/>
      <c r="N1238" s="158"/>
      <c r="O1238" s="158"/>
      <c r="P1238" s="158"/>
      <c r="Q1238" s="158"/>
      <c r="R1238" s="158"/>
      <c r="S1238" s="158"/>
      <c r="T1238" s="158"/>
      <c r="U1238" s="158"/>
      <c r="V1238" s="158"/>
      <c r="W1238" s="158"/>
      <c r="X1238" s="158"/>
      <c r="Y1238" s="158"/>
      <c r="Z1238" s="158"/>
      <c r="AA1238" s="158"/>
      <c r="AB1238" s="158"/>
      <c r="AC1238" s="158"/>
      <c r="AD1238" s="158"/>
      <c r="AE1238" s="158"/>
      <c r="AF1238" s="158"/>
      <c r="AG1238" s="158"/>
      <c r="AH1238" s="158"/>
      <c r="AI1238" s="158"/>
      <c r="AJ1238" s="158"/>
      <c r="AK1238" s="158"/>
      <c r="AL1238" s="158"/>
      <c r="AM1238" s="158"/>
      <c r="AN1238" s="158"/>
      <c r="AO1238" s="159"/>
      <c r="AP1238" s="2"/>
    </row>
    <row r="1239" spans="2:86" ht="12" customHeight="1" x14ac:dyDescent="0.15">
      <c r="B1239" s="473"/>
      <c r="C1239" s="768"/>
      <c r="D1239" s="766"/>
      <c r="E1239" s="766"/>
      <c r="F1239" s="766"/>
      <c r="G1239" s="766"/>
      <c r="H1239" s="766"/>
      <c r="I1239" s="766"/>
      <c r="J1239" s="767"/>
      <c r="K1239" s="157" t="s">
        <v>485</v>
      </c>
      <c r="L1239" s="158"/>
      <c r="M1239" s="158"/>
      <c r="N1239" s="158"/>
      <c r="O1239" s="158"/>
      <c r="P1239" s="158"/>
      <c r="Q1239" s="158"/>
      <c r="R1239" s="158"/>
      <c r="S1239" s="158"/>
      <c r="T1239" s="158"/>
      <c r="U1239" s="158"/>
      <c r="V1239" s="158"/>
      <c r="W1239" s="158"/>
      <c r="X1239" s="158"/>
      <c r="Y1239" s="158"/>
      <c r="Z1239" s="158"/>
      <c r="AA1239" s="158"/>
      <c r="AB1239" s="158"/>
      <c r="AC1239" s="158"/>
      <c r="AD1239" s="158"/>
      <c r="AE1239" s="158"/>
      <c r="AF1239" s="158"/>
      <c r="AG1239" s="158"/>
      <c r="AH1239" s="158"/>
      <c r="AI1239" s="158"/>
      <c r="AJ1239" s="158"/>
      <c r="AK1239" s="158"/>
      <c r="AL1239" s="158"/>
      <c r="AM1239" s="158"/>
      <c r="AN1239" s="158"/>
      <c r="AO1239" s="159"/>
      <c r="AP1239" s="2"/>
    </row>
    <row r="1240" spans="2:86" ht="12" customHeight="1" x14ac:dyDescent="0.15">
      <c r="B1240" s="473"/>
      <c r="C1240" s="768"/>
      <c r="D1240" s="766"/>
      <c r="E1240" s="766"/>
      <c r="F1240" s="766"/>
      <c r="G1240" s="766"/>
      <c r="H1240" s="766"/>
      <c r="I1240" s="766"/>
      <c r="J1240" s="767"/>
      <c r="K1240" s="728" t="s">
        <v>486</v>
      </c>
      <c r="L1240" s="729"/>
      <c r="M1240" s="729"/>
      <c r="N1240" s="729"/>
      <c r="O1240" s="729"/>
      <c r="P1240" s="729"/>
      <c r="Q1240" s="729"/>
      <c r="R1240" s="729"/>
      <c r="S1240" s="729"/>
      <c r="T1240" s="729"/>
      <c r="U1240" s="729"/>
      <c r="V1240" s="729"/>
      <c r="W1240" s="729"/>
      <c r="X1240" s="729"/>
      <c r="Y1240" s="729"/>
      <c r="Z1240" s="729"/>
      <c r="AA1240" s="729"/>
      <c r="AB1240" s="729"/>
      <c r="AC1240" s="729"/>
      <c r="AD1240" s="729"/>
      <c r="AE1240" s="729"/>
      <c r="AF1240" s="729"/>
      <c r="AG1240" s="729"/>
      <c r="AH1240" s="729"/>
      <c r="AI1240" s="729"/>
      <c r="AJ1240" s="729"/>
      <c r="AK1240" s="729"/>
      <c r="AL1240" s="729"/>
      <c r="AM1240" s="729"/>
      <c r="AN1240" s="729"/>
      <c r="AO1240" s="730"/>
      <c r="AP1240" s="2"/>
    </row>
    <row r="1241" spans="2:86" ht="12" customHeight="1" x14ac:dyDescent="0.15">
      <c r="B1241" s="436"/>
      <c r="C1241" s="769"/>
      <c r="D1241" s="770"/>
      <c r="E1241" s="770"/>
      <c r="F1241" s="770"/>
      <c r="G1241" s="770"/>
      <c r="H1241" s="770"/>
      <c r="I1241" s="770"/>
      <c r="J1241" s="771"/>
      <c r="K1241" s="731"/>
      <c r="L1241" s="732"/>
      <c r="M1241" s="732"/>
      <c r="N1241" s="732"/>
      <c r="O1241" s="732"/>
      <c r="P1241" s="732"/>
      <c r="Q1241" s="732"/>
      <c r="R1241" s="732"/>
      <c r="S1241" s="732"/>
      <c r="T1241" s="732"/>
      <c r="U1241" s="732"/>
      <c r="V1241" s="732"/>
      <c r="W1241" s="732"/>
      <c r="X1241" s="732"/>
      <c r="Y1241" s="732"/>
      <c r="Z1241" s="732"/>
      <c r="AA1241" s="732"/>
      <c r="AB1241" s="732"/>
      <c r="AC1241" s="732"/>
      <c r="AD1241" s="732"/>
      <c r="AE1241" s="732"/>
      <c r="AF1241" s="732"/>
      <c r="AG1241" s="732"/>
      <c r="AH1241" s="732"/>
      <c r="AI1241" s="732"/>
      <c r="AJ1241" s="732"/>
      <c r="AK1241" s="732"/>
      <c r="AL1241" s="732"/>
      <c r="AM1241" s="732"/>
      <c r="AN1241" s="732"/>
      <c r="AO1241" s="733"/>
      <c r="AP1241" s="2"/>
    </row>
    <row r="1242" spans="2:86" s="6" customFormat="1" ht="12" customHeight="1" x14ac:dyDescent="0.15">
      <c r="B1242" s="2" t="s">
        <v>537</v>
      </c>
      <c r="AQ1242" s="134"/>
      <c r="AR1242" s="134"/>
      <c r="AS1242" s="134"/>
      <c r="AT1242" s="134"/>
      <c r="AU1242" s="134"/>
      <c r="AV1242" s="134"/>
      <c r="AW1242" s="134"/>
      <c r="AX1242" s="134"/>
      <c r="AY1242" s="134"/>
      <c r="AZ1242" s="134"/>
      <c r="BA1242" s="134"/>
      <c r="BB1242" s="134"/>
      <c r="BC1242" s="134"/>
      <c r="BD1242" s="134"/>
      <c r="BE1242" s="134"/>
      <c r="BF1242" s="134"/>
      <c r="BG1242" s="134"/>
      <c r="BH1242" s="134"/>
      <c r="BI1242" s="134"/>
      <c r="BJ1242" s="134"/>
      <c r="BK1242" s="134"/>
      <c r="BL1242" s="134"/>
      <c r="BM1242" s="134"/>
      <c r="BN1242" s="134"/>
      <c r="BO1242" s="134"/>
      <c r="BP1242" s="134"/>
      <c r="BQ1242" s="134"/>
      <c r="BR1242" s="134"/>
      <c r="BS1242" s="134"/>
      <c r="BT1242" s="134"/>
      <c r="BU1242" s="134"/>
      <c r="BV1242" s="134"/>
      <c r="BW1242" s="134"/>
      <c r="BX1242" s="134"/>
      <c r="BY1242" s="134"/>
      <c r="BZ1242" s="134"/>
      <c r="CA1242" s="134"/>
      <c r="CB1242" s="134"/>
      <c r="CC1242" s="134"/>
      <c r="CD1242" s="134"/>
      <c r="CE1242" s="134"/>
      <c r="CF1242" s="134"/>
      <c r="CG1242" s="134"/>
      <c r="CH1242" s="134"/>
    </row>
    <row r="1243" spans="2:86" ht="12" customHeight="1" x14ac:dyDescent="0.15">
      <c r="B1243" s="2" t="s">
        <v>534</v>
      </c>
    </row>
    <row r="1244" spans="2:86" ht="12" customHeight="1" x14ac:dyDescent="0.15">
      <c r="B1244" s="2" t="s">
        <v>535</v>
      </c>
    </row>
    <row r="1245" spans="2:86" ht="12" customHeight="1" x14ac:dyDescent="0.15">
      <c r="B1245" s="2" t="s">
        <v>487</v>
      </c>
    </row>
    <row r="1246" spans="2:86" ht="12" customHeight="1" x14ac:dyDescent="0.15">
      <c r="B1246" s="2" t="s">
        <v>536</v>
      </c>
    </row>
    <row r="1247" spans="2:86" ht="12" customHeight="1" x14ac:dyDescent="0.15">
      <c r="B1247" s="2" t="s">
        <v>488</v>
      </c>
    </row>
    <row r="1248" spans="2:86" x14ac:dyDescent="0.15">
      <c r="B1248" s="2" t="s">
        <v>549</v>
      </c>
    </row>
  </sheetData>
  <mergeCells count="5640">
    <mergeCell ref="K1234:K1235"/>
    <mergeCell ref="L1234:AO1235"/>
    <mergeCell ref="K1236:AO1236"/>
    <mergeCell ref="K1237:AO1237"/>
    <mergeCell ref="K1240:AO1240"/>
    <mergeCell ref="K1241:AO1241"/>
    <mergeCell ref="AS1229:AT1229"/>
    <mergeCell ref="L1230:N1233"/>
    <mergeCell ref="O1230:X1230"/>
    <mergeCell ref="AA1230:AB1230"/>
    <mergeCell ref="AE1230:AF1230"/>
    <mergeCell ref="AI1230:AJ1230"/>
    <mergeCell ref="AQ1230:AR1230"/>
    <mergeCell ref="AS1230:AT1230"/>
    <mergeCell ref="O1231:X1231"/>
    <mergeCell ref="AA1231:AB1231"/>
    <mergeCell ref="AE1231:AF1231"/>
    <mergeCell ref="AI1231:AJ1231"/>
    <mergeCell ref="AS1231:AT1231"/>
    <mergeCell ref="O1232:X1232"/>
    <mergeCell ref="Y1232:AB1232"/>
    <mergeCell ref="AC1232:AF1232"/>
    <mergeCell ref="AG1232:AJ1232"/>
    <mergeCell ref="AQ1232:AT1232"/>
    <mergeCell ref="O1233:X1233"/>
    <mergeCell ref="Y1233:AJ1233"/>
    <mergeCell ref="L1226:M1226"/>
    <mergeCell ref="N1226:O1226"/>
    <mergeCell ref="P1226:Q1226"/>
    <mergeCell ref="R1226:T1226"/>
    <mergeCell ref="U1226:V1226"/>
    <mergeCell ref="W1226:X1226"/>
    <mergeCell ref="AK1226:AO1226"/>
    <mergeCell ref="K1227:K1233"/>
    <mergeCell ref="L1227:X1227"/>
    <mergeCell ref="Y1227:AB1227"/>
    <mergeCell ref="AK1227:AO1227"/>
    <mergeCell ref="L1228:N1229"/>
    <mergeCell ref="O1228:X1228"/>
    <mergeCell ref="AK1228:AO1233"/>
    <mergeCell ref="O1229:X1229"/>
    <mergeCell ref="Y1229:AB1229"/>
    <mergeCell ref="AC1229:AF1229"/>
    <mergeCell ref="AG1229:AJ1229"/>
    <mergeCell ref="L1223:M1223"/>
    <mergeCell ref="N1223:O1223"/>
    <mergeCell ref="P1223:Q1223"/>
    <mergeCell ref="R1223:T1223"/>
    <mergeCell ref="U1223:V1223"/>
    <mergeCell ref="W1223:X1223"/>
    <mergeCell ref="AK1223:AO1223"/>
    <mergeCell ref="L1224:M1224"/>
    <mergeCell ref="N1224:O1224"/>
    <mergeCell ref="P1224:Q1224"/>
    <mergeCell ref="R1224:T1224"/>
    <mergeCell ref="U1224:V1224"/>
    <mergeCell ref="W1224:X1224"/>
    <mergeCell ref="AK1224:AO1224"/>
    <mergeCell ref="L1225:M1225"/>
    <mergeCell ref="N1225:O1225"/>
    <mergeCell ref="P1225:Q1225"/>
    <mergeCell ref="R1225:T1225"/>
    <mergeCell ref="U1225:V1225"/>
    <mergeCell ref="W1225:X1225"/>
    <mergeCell ref="AK1225:AO1225"/>
    <mergeCell ref="L1220:M1220"/>
    <mergeCell ref="N1220:O1220"/>
    <mergeCell ref="P1220:Q1220"/>
    <mergeCell ref="R1220:T1220"/>
    <mergeCell ref="U1220:V1220"/>
    <mergeCell ref="W1220:X1220"/>
    <mergeCell ref="AK1220:AO1220"/>
    <mergeCell ref="L1221:M1221"/>
    <mergeCell ref="N1221:O1221"/>
    <mergeCell ref="P1221:Q1221"/>
    <mergeCell ref="R1221:T1221"/>
    <mergeCell ref="U1221:V1221"/>
    <mergeCell ref="W1221:X1221"/>
    <mergeCell ref="AK1221:AO1221"/>
    <mergeCell ref="L1222:M1222"/>
    <mergeCell ref="N1222:O1222"/>
    <mergeCell ref="P1222:Q1222"/>
    <mergeCell ref="R1222:T1222"/>
    <mergeCell ref="U1222:V1222"/>
    <mergeCell ref="W1222:X1222"/>
    <mergeCell ref="AK1222:AO1222"/>
    <mergeCell ref="L1217:M1217"/>
    <mergeCell ref="N1217:O1217"/>
    <mergeCell ref="P1217:Q1217"/>
    <mergeCell ref="R1217:T1217"/>
    <mergeCell ref="U1217:V1217"/>
    <mergeCell ref="W1217:X1217"/>
    <mergeCell ref="AK1217:AO1217"/>
    <mergeCell ref="L1218:M1218"/>
    <mergeCell ref="N1218:O1218"/>
    <mergeCell ref="P1218:Q1218"/>
    <mergeCell ref="R1218:T1218"/>
    <mergeCell ref="U1218:V1218"/>
    <mergeCell ref="W1218:X1218"/>
    <mergeCell ref="AK1218:AO1218"/>
    <mergeCell ref="L1219:M1219"/>
    <mergeCell ref="N1219:O1219"/>
    <mergeCell ref="P1219:Q1219"/>
    <mergeCell ref="R1219:T1219"/>
    <mergeCell ref="U1219:V1219"/>
    <mergeCell ref="W1219:X1219"/>
    <mergeCell ref="AK1219:AO1219"/>
    <mergeCell ref="L1214:M1214"/>
    <mergeCell ref="N1214:O1214"/>
    <mergeCell ref="P1214:Q1214"/>
    <mergeCell ref="R1214:T1214"/>
    <mergeCell ref="U1214:V1214"/>
    <mergeCell ref="W1214:X1214"/>
    <mergeCell ref="AK1214:AO1214"/>
    <mergeCell ref="L1215:M1215"/>
    <mergeCell ref="N1215:O1215"/>
    <mergeCell ref="P1215:Q1215"/>
    <mergeCell ref="R1215:T1215"/>
    <mergeCell ref="U1215:V1215"/>
    <mergeCell ref="W1215:X1215"/>
    <mergeCell ref="AK1215:AO1215"/>
    <mergeCell ref="L1216:M1216"/>
    <mergeCell ref="N1216:O1216"/>
    <mergeCell ref="P1216:Q1216"/>
    <mergeCell ref="R1216:T1216"/>
    <mergeCell ref="U1216:V1216"/>
    <mergeCell ref="W1216:X1216"/>
    <mergeCell ref="AK1216:AO1216"/>
    <mergeCell ref="L1211:M1211"/>
    <mergeCell ref="N1211:O1211"/>
    <mergeCell ref="P1211:Q1211"/>
    <mergeCell ref="R1211:T1211"/>
    <mergeCell ref="U1211:V1211"/>
    <mergeCell ref="W1211:X1211"/>
    <mergeCell ref="AK1211:AO1211"/>
    <mergeCell ref="L1212:M1212"/>
    <mergeCell ref="N1212:O1212"/>
    <mergeCell ref="P1212:Q1212"/>
    <mergeCell ref="R1212:T1212"/>
    <mergeCell ref="U1212:V1212"/>
    <mergeCell ref="W1212:X1212"/>
    <mergeCell ref="AK1212:AO1212"/>
    <mergeCell ref="L1213:M1213"/>
    <mergeCell ref="N1213:O1213"/>
    <mergeCell ref="P1213:Q1213"/>
    <mergeCell ref="R1213:T1213"/>
    <mergeCell ref="U1213:V1213"/>
    <mergeCell ref="W1213:X1213"/>
    <mergeCell ref="AK1213:AO1213"/>
    <mergeCell ref="AK1207:AO1207"/>
    <mergeCell ref="L1208:M1208"/>
    <mergeCell ref="N1208:O1208"/>
    <mergeCell ref="P1208:Q1208"/>
    <mergeCell ref="R1208:T1208"/>
    <mergeCell ref="U1208:V1208"/>
    <mergeCell ref="W1208:X1208"/>
    <mergeCell ref="AK1208:AO1208"/>
    <mergeCell ref="L1209:M1209"/>
    <mergeCell ref="N1209:O1209"/>
    <mergeCell ref="P1209:Q1209"/>
    <mergeCell ref="R1209:T1209"/>
    <mergeCell ref="U1209:V1209"/>
    <mergeCell ref="W1209:X1209"/>
    <mergeCell ref="AK1209:AO1209"/>
    <mergeCell ref="L1210:M1210"/>
    <mergeCell ref="N1210:O1210"/>
    <mergeCell ref="P1210:Q1210"/>
    <mergeCell ref="R1210:T1210"/>
    <mergeCell ref="U1210:V1210"/>
    <mergeCell ref="W1210:X1210"/>
    <mergeCell ref="AK1210:AO1210"/>
    <mergeCell ref="B1201:D1201"/>
    <mergeCell ref="E1201:J1201"/>
    <mergeCell ref="K1201:M1201"/>
    <mergeCell ref="N1201:S1201"/>
    <mergeCell ref="T1201:X1201"/>
    <mergeCell ref="Y1201:AF1201"/>
    <mergeCell ref="B1202:B1241"/>
    <mergeCell ref="C1202:J1241"/>
    <mergeCell ref="K1202:AO1202"/>
    <mergeCell ref="K1203:M1203"/>
    <mergeCell ref="N1203:O1203"/>
    <mergeCell ref="P1203:Q1203"/>
    <mergeCell ref="R1203:T1203"/>
    <mergeCell ref="U1203:V1206"/>
    <mergeCell ref="W1203:X1206"/>
    <mergeCell ref="Y1203:AB1204"/>
    <mergeCell ref="AC1203:AJ1204"/>
    <mergeCell ref="AK1203:AO1206"/>
    <mergeCell ref="K1204:K1206"/>
    <mergeCell ref="L1204:M1206"/>
    <mergeCell ref="N1204:O1206"/>
    <mergeCell ref="P1204:Q1206"/>
    <mergeCell ref="R1204:T1206"/>
    <mergeCell ref="Y1205:AB1205"/>
    <mergeCell ref="AC1205:AF1205"/>
    <mergeCell ref="AG1205:AJ1205"/>
    <mergeCell ref="L1207:M1207"/>
    <mergeCell ref="N1207:O1207"/>
    <mergeCell ref="P1207:Q1207"/>
    <mergeCell ref="R1207:T1207"/>
    <mergeCell ref="U1207:V1207"/>
    <mergeCell ref="W1207:X1207"/>
    <mergeCell ref="AU1197:AU1201"/>
    <mergeCell ref="AV1197:AV1200"/>
    <mergeCell ref="AW1197:AW1200"/>
    <mergeCell ref="AX1197:BR1197"/>
    <mergeCell ref="BS1197:BV1198"/>
    <mergeCell ref="BW1197:CH1197"/>
    <mergeCell ref="AX1198:BI1198"/>
    <mergeCell ref="BJ1198:BR1198"/>
    <mergeCell ref="BW1198:BZ1198"/>
    <mergeCell ref="CA1198:CH1198"/>
    <mergeCell ref="B1199:AO1199"/>
    <mergeCell ref="AX1199:BA1199"/>
    <mergeCell ref="BB1199:BE1199"/>
    <mergeCell ref="BF1199:BI1199"/>
    <mergeCell ref="BJ1199:BL1199"/>
    <mergeCell ref="BM1199:BO1199"/>
    <mergeCell ref="BP1199:BR1199"/>
    <mergeCell ref="BS1199:BS1200"/>
    <mergeCell ref="BT1199:BT1200"/>
    <mergeCell ref="BU1199:BU1200"/>
    <mergeCell ref="BV1199:BV1200"/>
    <mergeCell ref="BW1199:BZ1199"/>
    <mergeCell ref="CA1199:CD1199"/>
    <mergeCell ref="CE1199:CH1199"/>
    <mergeCell ref="B1200:D1200"/>
    <mergeCell ref="E1200:J1200"/>
    <mergeCell ref="K1200:M1200"/>
    <mergeCell ref="N1200:S1200"/>
    <mergeCell ref="T1200:X1200"/>
    <mergeCell ref="Y1200:AF1200"/>
    <mergeCell ref="AG1200:AJ1201"/>
    <mergeCell ref="AK1200:AO1201"/>
    <mergeCell ref="K142:K143"/>
    <mergeCell ref="L142:AO143"/>
    <mergeCell ref="K144:AO144"/>
    <mergeCell ref="K145:AO145"/>
    <mergeCell ref="K148:AO148"/>
    <mergeCell ref="K149:AO149"/>
    <mergeCell ref="AS137:AT137"/>
    <mergeCell ref="L138:N141"/>
    <mergeCell ref="O138:X138"/>
    <mergeCell ref="AA138:AB138"/>
    <mergeCell ref="AE138:AF138"/>
    <mergeCell ref="AI138:AJ138"/>
    <mergeCell ref="AQ138:AR138"/>
    <mergeCell ref="AS138:AT138"/>
    <mergeCell ref="O139:X139"/>
    <mergeCell ref="AA139:AB139"/>
    <mergeCell ref="AE139:AF139"/>
    <mergeCell ref="AI139:AJ139"/>
    <mergeCell ref="AS139:AT139"/>
    <mergeCell ref="O140:X140"/>
    <mergeCell ref="Y140:AB140"/>
    <mergeCell ref="AC140:AF140"/>
    <mergeCell ref="AG140:AJ140"/>
    <mergeCell ref="AQ140:AT140"/>
    <mergeCell ref="L134:M134"/>
    <mergeCell ref="N134:O134"/>
    <mergeCell ref="P134:Q134"/>
    <mergeCell ref="R134:T134"/>
    <mergeCell ref="U134:V134"/>
    <mergeCell ref="W134:X134"/>
    <mergeCell ref="AK134:AO134"/>
    <mergeCell ref="O141:X141"/>
    <mergeCell ref="Y141:AJ141"/>
    <mergeCell ref="K135:K141"/>
    <mergeCell ref="L135:X135"/>
    <mergeCell ref="Y135:AB135"/>
    <mergeCell ref="AK135:AO135"/>
    <mergeCell ref="L136:N137"/>
    <mergeCell ref="O136:X136"/>
    <mergeCell ref="AK136:AO141"/>
    <mergeCell ref="O137:X137"/>
    <mergeCell ref="Y137:AB137"/>
    <mergeCell ref="AC137:AF137"/>
    <mergeCell ref="AG137:AJ137"/>
    <mergeCell ref="L131:M131"/>
    <mergeCell ref="N131:O131"/>
    <mergeCell ref="P131:Q131"/>
    <mergeCell ref="R131:T131"/>
    <mergeCell ref="U131:V131"/>
    <mergeCell ref="W131:X131"/>
    <mergeCell ref="AK131:AO131"/>
    <mergeCell ref="L132:M132"/>
    <mergeCell ref="N132:O132"/>
    <mergeCell ref="P132:Q132"/>
    <mergeCell ref="R132:T132"/>
    <mergeCell ref="U132:V132"/>
    <mergeCell ref="W132:X132"/>
    <mergeCell ref="AK132:AO132"/>
    <mergeCell ref="L133:M133"/>
    <mergeCell ref="N133:O133"/>
    <mergeCell ref="P133:Q133"/>
    <mergeCell ref="R133:T133"/>
    <mergeCell ref="U133:V133"/>
    <mergeCell ref="W133:X133"/>
    <mergeCell ref="AK133:AO133"/>
    <mergeCell ref="L128:M128"/>
    <mergeCell ref="N128:O128"/>
    <mergeCell ref="P128:Q128"/>
    <mergeCell ref="R128:T128"/>
    <mergeCell ref="U128:V128"/>
    <mergeCell ref="W128:X128"/>
    <mergeCell ref="AK128:AO128"/>
    <mergeCell ref="L129:M129"/>
    <mergeCell ref="N129:O129"/>
    <mergeCell ref="P129:Q129"/>
    <mergeCell ref="R129:T129"/>
    <mergeCell ref="U129:V129"/>
    <mergeCell ref="W129:X129"/>
    <mergeCell ref="AK129:AO129"/>
    <mergeCell ref="L130:M130"/>
    <mergeCell ref="N130:O130"/>
    <mergeCell ref="P130:Q130"/>
    <mergeCell ref="R130:T130"/>
    <mergeCell ref="U130:V130"/>
    <mergeCell ref="W130:X130"/>
    <mergeCell ref="AK130:AO130"/>
    <mergeCell ref="L125:M125"/>
    <mergeCell ref="N125:O125"/>
    <mergeCell ref="P125:Q125"/>
    <mergeCell ref="R125:T125"/>
    <mergeCell ref="U125:V125"/>
    <mergeCell ref="W125:X125"/>
    <mergeCell ref="AK125:AO125"/>
    <mergeCell ref="L126:M126"/>
    <mergeCell ref="N126:O126"/>
    <mergeCell ref="P126:Q126"/>
    <mergeCell ref="R126:T126"/>
    <mergeCell ref="U126:V126"/>
    <mergeCell ref="W126:X126"/>
    <mergeCell ref="AK126:AO126"/>
    <mergeCell ref="L127:M127"/>
    <mergeCell ref="N127:O127"/>
    <mergeCell ref="P127:Q127"/>
    <mergeCell ref="R127:T127"/>
    <mergeCell ref="U127:V127"/>
    <mergeCell ref="W127:X127"/>
    <mergeCell ref="AK127:AO127"/>
    <mergeCell ref="L122:M122"/>
    <mergeCell ref="N122:O122"/>
    <mergeCell ref="P122:Q122"/>
    <mergeCell ref="R122:T122"/>
    <mergeCell ref="U122:V122"/>
    <mergeCell ref="W122:X122"/>
    <mergeCell ref="AK122:AO122"/>
    <mergeCell ref="L123:M123"/>
    <mergeCell ref="N123:O123"/>
    <mergeCell ref="P123:Q123"/>
    <mergeCell ref="R123:T123"/>
    <mergeCell ref="U123:V123"/>
    <mergeCell ref="W123:X123"/>
    <mergeCell ref="AK123:AO123"/>
    <mergeCell ref="L124:M124"/>
    <mergeCell ref="N124:O124"/>
    <mergeCell ref="P124:Q124"/>
    <mergeCell ref="R124:T124"/>
    <mergeCell ref="U124:V124"/>
    <mergeCell ref="W124:X124"/>
    <mergeCell ref="AK124:AO124"/>
    <mergeCell ref="L119:M119"/>
    <mergeCell ref="N119:O119"/>
    <mergeCell ref="P119:Q119"/>
    <mergeCell ref="R119:T119"/>
    <mergeCell ref="U119:V119"/>
    <mergeCell ref="W119:X119"/>
    <mergeCell ref="AK119:AO119"/>
    <mergeCell ref="L120:M120"/>
    <mergeCell ref="N120:O120"/>
    <mergeCell ref="P120:Q120"/>
    <mergeCell ref="R120:T120"/>
    <mergeCell ref="U120:V120"/>
    <mergeCell ref="W120:X120"/>
    <mergeCell ref="AK120:AO120"/>
    <mergeCell ref="L121:M121"/>
    <mergeCell ref="N121:O121"/>
    <mergeCell ref="P121:Q121"/>
    <mergeCell ref="R121:T121"/>
    <mergeCell ref="U121:V121"/>
    <mergeCell ref="W121:X121"/>
    <mergeCell ref="AK121:AO121"/>
    <mergeCell ref="AK115:AO115"/>
    <mergeCell ref="L116:M116"/>
    <mergeCell ref="N116:O116"/>
    <mergeCell ref="P116:Q116"/>
    <mergeCell ref="R116:T116"/>
    <mergeCell ref="U116:V116"/>
    <mergeCell ref="W116:X116"/>
    <mergeCell ref="AK116:AO116"/>
    <mergeCell ref="L117:M117"/>
    <mergeCell ref="N117:O117"/>
    <mergeCell ref="P117:Q117"/>
    <mergeCell ref="R117:T117"/>
    <mergeCell ref="U117:V117"/>
    <mergeCell ref="W117:X117"/>
    <mergeCell ref="AK117:AO117"/>
    <mergeCell ref="L118:M118"/>
    <mergeCell ref="N118:O118"/>
    <mergeCell ref="P118:Q118"/>
    <mergeCell ref="R118:T118"/>
    <mergeCell ref="U118:V118"/>
    <mergeCell ref="W118:X118"/>
    <mergeCell ref="AK118:AO118"/>
    <mergeCell ref="E109:J109"/>
    <mergeCell ref="K109:M109"/>
    <mergeCell ref="N109:S109"/>
    <mergeCell ref="T109:X109"/>
    <mergeCell ref="Y109:AF109"/>
    <mergeCell ref="AU105:AU109"/>
    <mergeCell ref="B110:B149"/>
    <mergeCell ref="C110:J149"/>
    <mergeCell ref="K110:AO110"/>
    <mergeCell ref="K111:M111"/>
    <mergeCell ref="N111:O111"/>
    <mergeCell ref="P111:Q111"/>
    <mergeCell ref="R111:T111"/>
    <mergeCell ref="U111:V114"/>
    <mergeCell ref="W111:X114"/>
    <mergeCell ref="Y111:AB112"/>
    <mergeCell ref="AC111:AJ112"/>
    <mergeCell ref="AK111:AO114"/>
    <mergeCell ref="K112:K114"/>
    <mergeCell ref="L112:M114"/>
    <mergeCell ref="N112:O114"/>
    <mergeCell ref="P112:Q114"/>
    <mergeCell ref="R112:T114"/>
    <mergeCell ref="Y113:AB113"/>
    <mergeCell ref="AC113:AF113"/>
    <mergeCell ref="AG113:AJ113"/>
    <mergeCell ref="L115:M115"/>
    <mergeCell ref="N115:O115"/>
    <mergeCell ref="P115:Q115"/>
    <mergeCell ref="R115:T115"/>
    <mergeCell ref="U115:V115"/>
    <mergeCell ref="W115:X115"/>
    <mergeCell ref="AV105:AV108"/>
    <mergeCell ref="AW105:AW108"/>
    <mergeCell ref="AX105:BR105"/>
    <mergeCell ref="BS105:BV106"/>
    <mergeCell ref="BW105:CH105"/>
    <mergeCell ref="AX106:BI106"/>
    <mergeCell ref="BJ106:BR106"/>
    <mergeCell ref="BW106:BZ106"/>
    <mergeCell ref="CA106:CH106"/>
    <mergeCell ref="BU107:BU108"/>
    <mergeCell ref="BV107:BV108"/>
    <mergeCell ref="BW107:BZ107"/>
    <mergeCell ref="CA107:CD107"/>
    <mergeCell ref="CE107:CH107"/>
    <mergeCell ref="B107:AO107"/>
    <mergeCell ref="AX107:BA107"/>
    <mergeCell ref="BB107:BE107"/>
    <mergeCell ref="BF107:BI107"/>
    <mergeCell ref="BJ107:BL107"/>
    <mergeCell ref="BM107:BO107"/>
    <mergeCell ref="BP107:BR107"/>
    <mergeCell ref="BS107:BS108"/>
    <mergeCell ref="BT107:BT108"/>
    <mergeCell ref="B108:D108"/>
    <mergeCell ref="E108:J108"/>
    <mergeCell ref="K108:M108"/>
    <mergeCell ref="N108:S108"/>
    <mergeCell ref="T108:X108"/>
    <mergeCell ref="Y108:AF108"/>
    <mergeCell ref="AG108:AJ109"/>
    <mergeCell ref="AK108:AO109"/>
    <mergeCell ref="B109:D109"/>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AX2:BI2"/>
    <mergeCell ref="BJ2:BR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K29:AO29"/>
    <mergeCell ref="L28:M28"/>
    <mergeCell ref="N28:O28"/>
    <mergeCell ref="P28:Q28"/>
    <mergeCell ref="R28:T28"/>
    <mergeCell ref="U28:V28"/>
    <mergeCell ref="BW53:CH53"/>
    <mergeCell ref="AX54:BI54"/>
    <mergeCell ref="BJ54:BR54"/>
    <mergeCell ref="BW54:BZ54"/>
    <mergeCell ref="CA54:CH54"/>
    <mergeCell ref="BU55:BU56"/>
    <mergeCell ref="BV55:BV56"/>
    <mergeCell ref="BW55:BZ55"/>
    <mergeCell ref="CA55:CD55"/>
    <mergeCell ref="CE55:CH55"/>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P63:Q63"/>
    <mergeCell ref="R63:T63"/>
    <mergeCell ref="B55:AO55"/>
    <mergeCell ref="AX55:BA55"/>
    <mergeCell ref="BB55:BE55"/>
    <mergeCell ref="BF55:BI55"/>
    <mergeCell ref="BJ55:BL55"/>
    <mergeCell ref="BM55:BO55"/>
    <mergeCell ref="BP55:BR55"/>
    <mergeCell ref="BS55:BS56"/>
    <mergeCell ref="BT55:BT56"/>
    <mergeCell ref="B56:D56"/>
    <mergeCell ref="E56:J56"/>
    <mergeCell ref="K56:M56"/>
    <mergeCell ref="N56:S56"/>
    <mergeCell ref="T56:X56"/>
    <mergeCell ref="Y56:AF56"/>
    <mergeCell ref="AG56:AJ57"/>
    <mergeCell ref="AK56:AO57"/>
    <mergeCell ref="B57:D57"/>
    <mergeCell ref="E57:J57"/>
    <mergeCell ref="K57:M57"/>
    <mergeCell ref="N57:S57"/>
    <mergeCell ref="T57:X57"/>
    <mergeCell ref="Y57:AF57"/>
    <mergeCell ref="AU53:AU57"/>
    <mergeCell ref="AV53:AV56"/>
    <mergeCell ref="AW53:AW56"/>
    <mergeCell ref="AX53:BR53"/>
    <mergeCell ref="BS53:BV54"/>
    <mergeCell ref="U63:V63"/>
    <mergeCell ref="W63:X63"/>
    <mergeCell ref="AK63:AO63"/>
    <mergeCell ref="L64:M64"/>
    <mergeCell ref="N64:O64"/>
    <mergeCell ref="P64:Q64"/>
    <mergeCell ref="R64:T64"/>
    <mergeCell ref="U64:V64"/>
    <mergeCell ref="W64:X64"/>
    <mergeCell ref="AK64:AO64"/>
    <mergeCell ref="B58:B97"/>
    <mergeCell ref="C58:J97"/>
    <mergeCell ref="K58:AO58"/>
    <mergeCell ref="K59:M59"/>
    <mergeCell ref="N59:O59"/>
    <mergeCell ref="P59:Q59"/>
    <mergeCell ref="R59:T59"/>
    <mergeCell ref="U59:V62"/>
    <mergeCell ref="W59:X62"/>
    <mergeCell ref="Y59:AB60"/>
    <mergeCell ref="AC59:AJ60"/>
    <mergeCell ref="AK59:AO62"/>
    <mergeCell ref="K60:K62"/>
    <mergeCell ref="L60:M62"/>
    <mergeCell ref="N60:O62"/>
    <mergeCell ref="P60:Q62"/>
    <mergeCell ref="R60:T62"/>
    <mergeCell ref="Y61:AB61"/>
    <mergeCell ref="AC61:AF61"/>
    <mergeCell ref="AG61:AJ61"/>
    <mergeCell ref="L63:M63"/>
    <mergeCell ref="N63:O63"/>
    <mergeCell ref="L67:M67"/>
    <mergeCell ref="N67:O67"/>
    <mergeCell ref="P67:Q67"/>
    <mergeCell ref="R67:T67"/>
    <mergeCell ref="U67:V67"/>
    <mergeCell ref="W67:X67"/>
    <mergeCell ref="AK67:AO67"/>
    <mergeCell ref="L68:M68"/>
    <mergeCell ref="N68:O68"/>
    <mergeCell ref="P68:Q68"/>
    <mergeCell ref="R68:T68"/>
    <mergeCell ref="U68:V68"/>
    <mergeCell ref="W68:X68"/>
    <mergeCell ref="AK68:AO68"/>
    <mergeCell ref="L65:M65"/>
    <mergeCell ref="N65:O65"/>
    <mergeCell ref="P65:Q65"/>
    <mergeCell ref="R65:T65"/>
    <mergeCell ref="U65:V65"/>
    <mergeCell ref="W65:X65"/>
    <mergeCell ref="AK65:AO65"/>
    <mergeCell ref="L66:M66"/>
    <mergeCell ref="N66:O66"/>
    <mergeCell ref="P66:Q66"/>
    <mergeCell ref="R66:T66"/>
    <mergeCell ref="U66:V66"/>
    <mergeCell ref="W66:X66"/>
    <mergeCell ref="AK66:AO66"/>
    <mergeCell ref="L71:M71"/>
    <mergeCell ref="N71:O71"/>
    <mergeCell ref="P71:Q71"/>
    <mergeCell ref="R71:T71"/>
    <mergeCell ref="U71:V71"/>
    <mergeCell ref="W71:X71"/>
    <mergeCell ref="AK71:AO71"/>
    <mergeCell ref="L72:M72"/>
    <mergeCell ref="N72:O72"/>
    <mergeCell ref="P72:Q72"/>
    <mergeCell ref="R72:T72"/>
    <mergeCell ref="U72:V72"/>
    <mergeCell ref="W72:X72"/>
    <mergeCell ref="AK72:AO72"/>
    <mergeCell ref="L69:M69"/>
    <mergeCell ref="N69:O69"/>
    <mergeCell ref="P69:Q69"/>
    <mergeCell ref="R69:T69"/>
    <mergeCell ref="U69:V69"/>
    <mergeCell ref="W69:X69"/>
    <mergeCell ref="AK69:AO69"/>
    <mergeCell ref="L70:M70"/>
    <mergeCell ref="N70:O70"/>
    <mergeCell ref="P70:Q70"/>
    <mergeCell ref="R70:T70"/>
    <mergeCell ref="U70:V70"/>
    <mergeCell ref="W70:X70"/>
    <mergeCell ref="AK70:AO70"/>
    <mergeCell ref="L75:M75"/>
    <mergeCell ref="N75:O75"/>
    <mergeCell ref="P75:Q75"/>
    <mergeCell ref="R75:T75"/>
    <mergeCell ref="U75:V75"/>
    <mergeCell ref="W75:X75"/>
    <mergeCell ref="AK75:AO75"/>
    <mergeCell ref="L76:M76"/>
    <mergeCell ref="N76:O76"/>
    <mergeCell ref="P76:Q76"/>
    <mergeCell ref="R76:T76"/>
    <mergeCell ref="U76:V76"/>
    <mergeCell ref="W76:X76"/>
    <mergeCell ref="AK76:AO76"/>
    <mergeCell ref="L73:M73"/>
    <mergeCell ref="N73:O73"/>
    <mergeCell ref="P73:Q73"/>
    <mergeCell ref="R73:T73"/>
    <mergeCell ref="U73:V73"/>
    <mergeCell ref="W73:X73"/>
    <mergeCell ref="AK73:AO73"/>
    <mergeCell ref="L74:M74"/>
    <mergeCell ref="N74:O74"/>
    <mergeCell ref="P74:Q74"/>
    <mergeCell ref="R74:T74"/>
    <mergeCell ref="U74:V74"/>
    <mergeCell ref="W74:X74"/>
    <mergeCell ref="AK74:AO74"/>
    <mergeCell ref="L79:M79"/>
    <mergeCell ref="N79:O79"/>
    <mergeCell ref="P79:Q79"/>
    <mergeCell ref="R79:T79"/>
    <mergeCell ref="U79:V79"/>
    <mergeCell ref="W79:X79"/>
    <mergeCell ref="AK79:AO79"/>
    <mergeCell ref="L80:M80"/>
    <mergeCell ref="N80:O80"/>
    <mergeCell ref="P80:Q80"/>
    <mergeCell ref="R80:T80"/>
    <mergeCell ref="U80:V80"/>
    <mergeCell ref="W80:X80"/>
    <mergeCell ref="AK80:AO80"/>
    <mergeCell ref="L77:M77"/>
    <mergeCell ref="N77:O77"/>
    <mergeCell ref="P77:Q77"/>
    <mergeCell ref="R77:T77"/>
    <mergeCell ref="U77:V77"/>
    <mergeCell ref="W77:X77"/>
    <mergeCell ref="AK77:AO77"/>
    <mergeCell ref="L78:M78"/>
    <mergeCell ref="N78:O78"/>
    <mergeCell ref="P78:Q78"/>
    <mergeCell ref="R78:T78"/>
    <mergeCell ref="U78:V78"/>
    <mergeCell ref="W78:X78"/>
    <mergeCell ref="AK78:AO78"/>
    <mergeCell ref="AG88:AJ88"/>
    <mergeCell ref="AQ88:AT88"/>
    <mergeCell ref="O89:X89"/>
    <mergeCell ref="Y89:AJ89"/>
    <mergeCell ref="K83:K89"/>
    <mergeCell ref="L83:X83"/>
    <mergeCell ref="Y83:AB83"/>
    <mergeCell ref="AK83:AO83"/>
    <mergeCell ref="L84:N85"/>
    <mergeCell ref="O84:X84"/>
    <mergeCell ref="AK84:AO89"/>
    <mergeCell ref="O85:X85"/>
    <mergeCell ref="Y85:AB85"/>
    <mergeCell ref="AC85:AF85"/>
    <mergeCell ref="AG85:AJ85"/>
    <mergeCell ref="L81:M81"/>
    <mergeCell ref="N81:O81"/>
    <mergeCell ref="P81:Q81"/>
    <mergeCell ref="R81:T81"/>
    <mergeCell ref="U81:V81"/>
    <mergeCell ref="W81:X81"/>
    <mergeCell ref="AK81:AO81"/>
    <mergeCell ref="L82:M82"/>
    <mergeCell ref="N82:O82"/>
    <mergeCell ref="P82:Q82"/>
    <mergeCell ref="R82:T82"/>
    <mergeCell ref="U82:V82"/>
    <mergeCell ref="W82:X82"/>
    <mergeCell ref="AK82:AO82"/>
    <mergeCell ref="BW157:CH157"/>
    <mergeCell ref="AX158:BI158"/>
    <mergeCell ref="BJ158:BR158"/>
    <mergeCell ref="BW158:BZ158"/>
    <mergeCell ref="CA158:CH158"/>
    <mergeCell ref="BU159:BU160"/>
    <mergeCell ref="BV159:BV160"/>
    <mergeCell ref="BW159:BZ159"/>
    <mergeCell ref="CA159:CD159"/>
    <mergeCell ref="CE159:CH159"/>
    <mergeCell ref="K90:K91"/>
    <mergeCell ref="L90:AO91"/>
    <mergeCell ref="K92:AO92"/>
    <mergeCell ref="K93:AO93"/>
    <mergeCell ref="K96:AO96"/>
    <mergeCell ref="K97:AO97"/>
    <mergeCell ref="AS85:AT85"/>
    <mergeCell ref="L86:N89"/>
    <mergeCell ref="O86:X86"/>
    <mergeCell ref="AA86:AB86"/>
    <mergeCell ref="AE86:AF86"/>
    <mergeCell ref="AI86:AJ86"/>
    <mergeCell ref="AQ86:AR86"/>
    <mergeCell ref="AS86:AT86"/>
    <mergeCell ref="O87:X87"/>
    <mergeCell ref="AA87:AB87"/>
    <mergeCell ref="AE87:AF87"/>
    <mergeCell ref="AI87:AJ87"/>
    <mergeCell ref="AS87:AT87"/>
    <mergeCell ref="O88:X88"/>
    <mergeCell ref="Y88:AB88"/>
    <mergeCell ref="AC88:AF88"/>
    <mergeCell ref="P167:Q167"/>
    <mergeCell ref="R167:T167"/>
    <mergeCell ref="B159:AO159"/>
    <mergeCell ref="AX159:BA159"/>
    <mergeCell ref="BB159:BE159"/>
    <mergeCell ref="BF159:BI159"/>
    <mergeCell ref="BJ159:BL159"/>
    <mergeCell ref="BM159:BO159"/>
    <mergeCell ref="BP159:BR159"/>
    <mergeCell ref="BS159:BS160"/>
    <mergeCell ref="BT159:BT160"/>
    <mergeCell ref="B160:D160"/>
    <mergeCell ref="E160:J160"/>
    <mergeCell ref="K160:M160"/>
    <mergeCell ref="N160:S160"/>
    <mergeCell ref="T160:X160"/>
    <mergeCell ref="Y160:AF160"/>
    <mergeCell ref="AG160:AJ161"/>
    <mergeCell ref="AK160:AO161"/>
    <mergeCell ref="B161:D161"/>
    <mergeCell ref="E161:J161"/>
    <mergeCell ref="K161:M161"/>
    <mergeCell ref="N161:S161"/>
    <mergeCell ref="T161:X161"/>
    <mergeCell ref="Y161:AF161"/>
    <mergeCell ref="AU157:AU161"/>
    <mergeCell ref="AV157:AV160"/>
    <mergeCell ref="AW157:AW160"/>
    <mergeCell ref="AX157:BR157"/>
    <mergeCell ref="BS157:BV158"/>
    <mergeCell ref="U167:V167"/>
    <mergeCell ref="W167:X167"/>
    <mergeCell ref="AK167:AO167"/>
    <mergeCell ref="L168:M168"/>
    <mergeCell ref="N168:O168"/>
    <mergeCell ref="P168:Q168"/>
    <mergeCell ref="R168:T168"/>
    <mergeCell ref="U168:V168"/>
    <mergeCell ref="W168:X168"/>
    <mergeCell ref="AK168:AO168"/>
    <mergeCell ref="B162:B201"/>
    <mergeCell ref="C162:J201"/>
    <mergeCell ref="K162:AO162"/>
    <mergeCell ref="K163:M163"/>
    <mergeCell ref="N163:O163"/>
    <mergeCell ref="P163:Q163"/>
    <mergeCell ref="R163:T163"/>
    <mergeCell ref="U163:V166"/>
    <mergeCell ref="W163:X166"/>
    <mergeCell ref="Y163:AB164"/>
    <mergeCell ref="AC163:AJ164"/>
    <mergeCell ref="AK163:AO166"/>
    <mergeCell ref="K164:K166"/>
    <mergeCell ref="L164:M166"/>
    <mergeCell ref="N164:O166"/>
    <mergeCell ref="P164:Q166"/>
    <mergeCell ref="R164:T166"/>
    <mergeCell ref="Y165:AB165"/>
    <mergeCell ref="AC165:AF165"/>
    <mergeCell ref="AG165:AJ165"/>
    <mergeCell ref="L167:M167"/>
    <mergeCell ref="N167:O167"/>
    <mergeCell ref="L171:M171"/>
    <mergeCell ref="N171:O171"/>
    <mergeCell ref="P171:Q171"/>
    <mergeCell ref="R171:T171"/>
    <mergeCell ref="U171:V171"/>
    <mergeCell ref="W171:X171"/>
    <mergeCell ref="AK171:AO171"/>
    <mergeCell ref="L172:M172"/>
    <mergeCell ref="N172:O172"/>
    <mergeCell ref="P172:Q172"/>
    <mergeCell ref="R172:T172"/>
    <mergeCell ref="U172:V172"/>
    <mergeCell ref="W172:X172"/>
    <mergeCell ref="AK172:AO172"/>
    <mergeCell ref="L169:M169"/>
    <mergeCell ref="N169:O169"/>
    <mergeCell ref="P169:Q169"/>
    <mergeCell ref="R169:T169"/>
    <mergeCell ref="U169:V169"/>
    <mergeCell ref="W169:X169"/>
    <mergeCell ref="AK169:AO169"/>
    <mergeCell ref="L170:M170"/>
    <mergeCell ref="N170:O170"/>
    <mergeCell ref="P170:Q170"/>
    <mergeCell ref="R170:T170"/>
    <mergeCell ref="U170:V170"/>
    <mergeCell ref="W170:X170"/>
    <mergeCell ref="AK170:AO170"/>
    <mergeCell ref="L175:M175"/>
    <mergeCell ref="N175:O175"/>
    <mergeCell ref="P175:Q175"/>
    <mergeCell ref="R175:T175"/>
    <mergeCell ref="U175:V175"/>
    <mergeCell ref="W175:X175"/>
    <mergeCell ref="AK175:AO175"/>
    <mergeCell ref="L176:M176"/>
    <mergeCell ref="N176:O176"/>
    <mergeCell ref="P176:Q176"/>
    <mergeCell ref="R176:T176"/>
    <mergeCell ref="U176:V176"/>
    <mergeCell ref="W176:X176"/>
    <mergeCell ref="AK176:AO176"/>
    <mergeCell ref="L173:M173"/>
    <mergeCell ref="N173:O173"/>
    <mergeCell ref="P173:Q173"/>
    <mergeCell ref="R173:T173"/>
    <mergeCell ref="U173:V173"/>
    <mergeCell ref="W173:X173"/>
    <mergeCell ref="AK173:AO173"/>
    <mergeCell ref="L174:M174"/>
    <mergeCell ref="N174:O174"/>
    <mergeCell ref="P174:Q174"/>
    <mergeCell ref="R174:T174"/>
    <mergeCell ref="U174:V174"/>
    <mergeCell ref="W174:X174"/>
    <mergeCell ref="AK174:AO174"/>
    <mergeCell ref="L179:M179"/>
    <mergeCell ref="N179:O179"/>
    <mergeCell ref="P179:Q179"/>
    <mergeCell ref="R179:T179"/>
    <mergeCell ref="U179:V179"/>
    <mergeCell ref="W179:X179"/>
    <mergeCell ref="AK179:AO179"/>
    <mergeCell ref="L180:M180"/>
    <mergeCell ref="N180:O180"/>
    <mergeCell ref="P180:Q180"/>
    <mergeCell ref="R180:T180"/>
    <mergeCell ref="U180:V180"/>
    <mergeCell ref="W180:X180"/>
    <mergeCell ref="AK180:AO180"/>
    <mergeCell ref="L177:M177"/>
    <mergeCell ref="N177:O177"/>
    <mergeCell ref="P177:Q177"/>
    <mergeCell ref="R177:T177"/>
    <mergeCell ref="U177:V177"/>
    <mergeCell ref="W177:X177"/>
    <mergeCell ref="AK177:AO177"/>
    <mergeCell ref="L178:M178"/>
    <mergeCell ref="N178:O178"/>
    <mergeCell ref="P178:Q178"/>
    <mergeCell ref="R178:T178"/>
    <mergeCell ref="U178:V178"/>
    <mergeCell ref="W178:X178"/>
    <mergeCell ref="AK178:AO178"/>
    <mergeCell ref="L183:M183"/>
    <mergeCell ref="N183:O183"/>
    <mergeCell ref="P183:Q183"/>
    <mergeCell ref="R183:T183"/>
    <mergeCell ref="U183:V183"/>
    <mergeCell ref="W183:X183"/>
    <mergeCell ref="AK183:AO183"/>
    <mergeCell ref="L184:M184"/>
    <mergeCell ref="N184:O184"/>
    <mergeCell ref="P184:Q184"/>
    <mergeCell ref="R184:T184"/>
    <mergeCell ref="U184:V184"/>
    <mergeCell ref="W184:X184"/>
    <mergeCell ref="AK184:AO184"/>
    <mergeCell ref="L181:M181"/>
    <mergeCell ref="N181:O181"/>
    <mergeCell ref="P181:Q181"/>
    <mergeCell ref="R181:T181"/>
    <mergeCell ref="U181:V181"/>
    <mergeCell ref="W181:X181"/>
    <mergeCell ref="AK181:AO181"/>
    <mergeCell ref="L182:M182"/>
    <mergeCell ref="N182:O182"/>
    <mergeCell ref="P182:Q182"/>
    <mergeCell ref="R182:T182"/>
    <mergeCell ref="U182:V182"/>
    <mergeCell ref="W182:X182"/>
    <mergeCell ref="AK182:AO182"/>
    <mergeCell ref="O193:X193"/>
    <mergeCell ref="Y193:AJ193"/>
    <mergeCell ref="K187:K193"/>
    <mergeCell ref="L187:X187"/>
    <mergeCell ref="Y187:AB187"/>
    <mergeCell ref="AK187:AO187"/>
    <mergeCell ref="L188:N189"/>
    <mergeCell ref="O188:X188"/>
    <mergeCell ref="AK188:AO193"/>
    <mergeCell ref="O189:X189"/>
    <mergeCell ref="Y189:AB189"/>
    <mergeCell ref="AC189:AF189"/>
    <mergeCell ref="AG189:AJ189"/>
    <mergeCell ref="L185:M185"/>
    <mergeCell ref="N185:O185"/>
    <mergeCell ref="P185:Q185"/>
    <mergeCell ref="R185:T185"/>
    <mergeCell ref="U185:V185"/>
    <mergeCell ref="W185:X185"/>
    <mergeCell ref="AK185:AO185"/>
    <mergeCell ref="L186:M186"/>
    <mergeCell ref="N186:O186"/>
    <mergeCell ref="P186:Q186"/>
    <mergeCell ref="R186:T186"/>
    <mergeCell ref="U186:V186"/>
    <mergeCell ref="W186:X186"/>
    <mergeCell ref="AK186:AO186"/>
    <mergeCell ref="K194:K195"/>
    <mergeCell ref="L194:AO195"/>
    <mergeCell ref="K196:AO196"/>
    <mergeCell ref="K197:AO197"/>
    <mergeCell ref="K200:AO200"/>
    <mergeCell ref="K201:AO201"/>
    <mergeCell ref="AU209:AU213"/>
    <mergeCell ref="AV209:AV212"/>
    <mergeCell ref="AW209:AW212"/>
    <mergeCell ref="N212:S212"/>
    <mergeCell ref="T212:X212"/>
    <mergeCell ref="Y212:AF212"/>
    <mergeCell ref="AG212:AJ213"/>
    <mergeCell ref="AK212:AO213"/>
    <mergeCell ref="AS189:AT189"/>
    <mergeCell ref="L190:N193"/>
    <mergeCell ref="O190:X190"/>
    <mergeCell ref="AA190:AB190"/>
    <mergeCell ref="AE190:AF190"/>
    <mergeCell ref="AI190:AJ190"/>
    <mergeCell ref="AQ190:AR190"/>
    <mergeCell ref="AS190:AT190"/>
    <mergeCell ref="O191:X191"/>
    <mergeCell ref="AA191:AB191"/>
    <mergeCell ref="AE191:AF191"/>
    <mergeCell ref="AI191:AJ191"/>
    <mergeCell ref="AS191:AT191"/>
    <mergeCell ref="O192:X192"/>
    <mergeCell ref="Y192:AB192"/>
    <mergeCell ref="AC192:AF192"/>
    <mergeCell ref="AG192:AJ192"/>
    <mergeCell ref="AQ192:AT192"/>
    <mergeCell ref="AX209:BR209"/>
    <mergeCell ref="BS209:BV210"/>
    <mergeCell ref="BW209:CH209"/>
    <mergeCell ref="AX210:BI210"/>
    <mergeCell ref="BJ210:BR210"/>
    <mergeCell ref="BW210:BZ210"/>
    <mergeCell ref="CA210:CH210"/>
    <mergeCell ref="B211:AO211"/>
    <mergeCell ref="AX211:BA211"/>
    <mergeCell ref="BB211:BE211"/>
    <mergeCell ref="BF211:BI211"/>
    <mergeCell ref="BJ211:BL211"/>
    <mergeCell ref="BM211:BO211"/>
    <mergeCell ref="BP211:BR211"/>
    <mergeCell ref="BS211:BS212"/>
    <mergeCell ref="BT211:BT212"/>
    <mergeCell ref="BU211:BU212"/>
    <mergeCell ref="BV211:BV212"/>
    <mergeCell ref="BW211:BZ211"/>
    <mergeCell ref="CA211:CD211"/>
    <mergeCell ref="CE211:CH211"/>
    <mergeCell ref="B212:D212"/>
    <mergeCell ref="E212:J212"/>
    <mergeCell ref="K212:M212"/>
    <mergeCell ref="B213:D213"/>
    <mergeCell ref="E213:J213"/>
    <mergeCell ref="K213:M213"/>
    <mergeCell ref="N213:S213"/>
    <mergeCell ref="T213:X213"/>
    <mergeCell ref="Y213:AF213"/>
    <mergeCell ref="B214:B253"/>
    <mergeCell ref="C214:J253"/>
    <mergeCell ref="K214:AO214"/>
    <mergeCell ref="K215:M215"/>
    <mergeCell ref="N215:O215"/>
    <mergeCell ref="P215:Q215"/>
    <mergeCell ref="R215:T215"/>
    <mergeCell ref="U215:V218"/>
    <mergeCell ref="W215:X218"/>
    <mergeCell ref="Y215:AB216"/>
    <mergeCell ref="AC215:AJ216"/>
    <mergeCell ref="AK215:AO218"/>
    <mergeCell ref="K216:K218"/>
    <mergeCell ref="L216:M218"/>
    <mergeCell ref="N216:O218"/>
    <mergeCell ref="P216:Q218"/>
    <mergeCell ref="R216:T218"/>
    <mergeCell ref="Y217:AB217"/>
    <mergeCell ref="L220:M220"/>
    <mergeCell ref="N220:O220"/>
    <mergeCell ref="P220:Q220"/>
    <mergeCell ref="R220:T220"/>
    <mergeCell ref="U220:V220"/>
    <mergeCell ref="W220:X220"/>
    <mergeCell ref="AK220:AO220"/>
    <mergeCell ref="L221:M221"/>
    <mergeCell ref="N221:O221"/>
    <mergeCell ref="P221:Q221"/>
    <mergeCell ref="R221:T221"/>
    <mergeCell ref="U221:V221"/>
    <mergeCell ref="W221:X221"/>
    <mergeCell ref="AK221:AO221"/>
    <mergeCell ref="AC217:AF217"/>
    <mergeCell ref="AG217:AJ217"/>
    <mergeCell ref="L219:M219"/>
    <mergeCell ref="N219:O219"/>
    <mergeCell ref="P219:Q219"/>
    <mergeCell ref="R219:T219"/>
    <mergeCell ref="U219:V219"/>
    <mergeCell ref="W219:X219"/>
    <mergeCell ref="AK219:AO219"/>
    <mergeCell ref="L224:M224"/>
    <mergeCell ref="N224:O224"/>
    <mergeCell ref="P224:Q224"/>
    <mergeCell ref="R224:T224"/>
    <mergeCell ref="U224:V224"/>
    <mergeCell ref="W224:X224"/>
    <mergeCell ref="AK224:AO224"/>
    <mergeCell ref="L225:M225"/>
    <mergeCell ref="N225:O225"/>
    <mergeCell ref="P225:Q225"/>
    <mergeCell ref="R225:T225"/>
    <mergeCell ref="U225:V225"/>
    <mergeCell ref="W225:X225"/>
    <mergeCell ref="AK225:AO225"/>
    <mergeCell ref="L222:M222"/>
    <mergeCell ref="N222:O222"/>
    <mergeCell ref="P222:Q222"/>
    <mergeCell ref="R222:T222"/>
    <mergeCell ref="U222:V222"/>
    <mergeCell ref="W222:X222"/>
    <mergeCell ref="AK222:AO222"/>
    <mergeCell ref="L223:M223"/>
    <mergeCell ref="N223:O223"/>
    <mergeCell ref="P223:Q223"/>
    <mergeCell ref="R223:T223"/>
    <mergeCell ref="U223:V223"/>
    <mergeCell ref="W223:X223"/>
    <mergeCell ref="AK223:AO223"/>
    <mergeCell ref="L228:M228"/>
    <mergeCell ref="N228:O228"/>
    <mergeCell ref="P228:Q228"/>
    <mergeCell ref="R228:T228"/>
    <mergeCell ref="U228:V228"/>
    <mergeCell ref="W228:X228"/>
    <mergeCell ref="AK228:AO228"/>
    <mergeCell ref="L229:M229"/>
    <mergeCell ref="N229:O229"/>
    <mergeCell ref="P229:Q229"/>
    <mergeCell ref="R229:T229"/>
    <mergeCell ref="U229:V229"/>
    <mergeCell ref="W229:X229"/>
    <mergeCell ref="AK229:AO229"/>
    <mergeCell ref="L226:M226"/>
    <mergeCell ref="N226:O226"/>
    <mergeCell ref="P226:Q226"/>
    <mergeCell ref="R226:T226"/>
    <mergeCell ref="U226:V226"/>
    <mergeCell ref="W226:X226"/>
    <mergeCell ref="AK226:AO226"/>
    <mergeCell ref="L227:M227"/>
    <mergeCell ref="N227:O227"/>
    <mergeCell ref="P227:Q227"/>
    <mergeCell ref="R227:T227"/>
    <mergeCell ref="U227:V227"/>
    <mergeCell ref="W227:X227"/>
    <mergeCell ref="AK227:AO227"/>
    <mergeCell ref="L232:M232"/>
    <mergeCell ref="N232:O232"/>
    <mergeCell ref="P232:Q232"/>
    <mergeCell ref="R232:T232"/>
    <mergeCell ref="U232:V232"/>
    <mergeCell ref="W232:X232"/>
    <mergeCell ref="AK232:AO232"/>
    <mergeCell ref="L233:M233"/>
    <mergeCell ref="N233:O233"/>
    <mergeCell ref="P233:Q233"/>
    <mergeCell ref="R233:T233"/>
    <mergeCell ref="U233:V233"/>
    <mergeCell ref="W233:X233"/>
    <mergeCell ref="AK233:AO233"/>
    <mergeCell ref="L230:M230"/>
    <mergeCell ref="N230:O230"/>
    <mergeCell ref="P230:Q230"/>
    <mergeCell ref="R230:T230"/>
    <mergeCell ref="U230:V230"/>
    <mergeCell ref="W230:X230"/>
    <mergeCell ref="AK230:AO230"/>
    <mergeCell ref="L231:M231"/>
    <mergeCell ref="N231:O231"/>
    <mergeCell ref="P231:Q231"/>
    <mergeCell ref="R231:T231"/>
    <mergeCell ref="U231:V231"/>
    <mergeCell ref="W231:X231"/>
    <mergeCell ref="AK231:AO231"/>
    <mergeCell ref="L236:M236"/>
    <mergeCell ref="N236:O236"/>
    <mergeCell ref="P236:Q236"/>
    <mergeCell ref="R236:T236"/>
    <mergeCell ref="U236:V236"/>
    <mergeCell ref="W236:X236"/>
    <mergeCell ref="AK236:AO236"/>
    <mergeCell ref="L237:M237"/>
    <mergeCell ref="N237:O237"/>
    <mergeCell ref="P237:Q237"/>
    <mergeCell ref="R237:T237"/>
    <mergeCell ref="U237:V237"/>
    <mergeCell ref="W237:X237"/>
    <mergeCell ref="AK237:AO237"/>
    <mergeCell ref="L234:M234"/>
    <mergeCell ref="N234:O234"/>
    <mergeCell ref="P234:Q234"/>
    <mergeCell ref="R234:T234"/>
    <mergeCell ref="U234:V234"/>
    <mergeCell ref="W234:X234"/>
    <mergeCell ref="AK234:AO234"/>
    <mergeCell ref="L235:M235"/>
    <mergeCell ref="N235:O235"/>
    <mergeCell ref="P235:Q235"/>
    <mergeCell ref="R235:T235"/>
    <mergeCell ref="U235:V235"/>
    <mergeCell ref="W235:X235"/>
    <mergeCell ref="AK235:AO235"/>
    <mergeCell ref="O245:X245"/>
    <mergeCell ref="Y245:AJ245"/>
    <mergeCell ref="L238:M238"/>
    <mergeCell ref="N238:O238"/>
    <mergeCell ref="P238:Q238"/>
    <mergeCell ref="R238:T238"/>
    <mergeCell ref="U238:V238"/>
    <mergeCell ref="W238:X238"/>
    <mergeCell ref="AK238:AO238"/>
    <mergeCell ref="K239:K245"/>
    <mergeCell ref="L239:X239"/>
    <mergeCell ref="Y239:AB239"/>
    <mergeCell ref="AK239:AO239"/>
    <mergeCell ref="L240:N241"/>
    <mergeCell ref="O240:X240"/>
    <mergeCell ref="AK240:AO245"/>
    <mergeCell ref="O241:X241"/>
    <mergeCell ref="Y241:AB241"/>
    <mergeCell ref="AC241:AF241"/>
    <mergeCell ref="AG241:AJ241"/>
    <mergeCell ref="K246:K247"/>
    <mergeCell ref="L246:AO247"/>
    <mergeCell ref="K248:AO248"/>
    <mergeCell ref="K249:AO249"/>
    <mergeCell ref="K252:AO252"/>
    <mergeCell ref="K253:AO253"/>
    <mergeCell ref="AU261:AU265"/>
    <mergeCell ref="AV261:AV264"/>
    <mergeCell ref="AW261:AW264"/>
    <mergeCell ref="N264:S264"/>
    <mergeCell ref="T264:X264"/>
    <mergeCell ref="Y264:AF264"/>
    <mergeCell ref="AG264:AJ265"/>
    <mergeCell ref="AK264:AO265"/>
    <mergeCell ref="AS241:AT241"/>
    <mergeCell ref="L242:N245"/>
    <mergeCell ref="O242:X242"/>
    <mergeCell ref="AA242:AB242"/>
    <mergeCell ref="AE242:AF242"/>
    <mergeCell ref="AI242:AJ242"/>
    <mergeCell ref="AQ242:AR242"/>
    <mergeCell ref="AS242:AT242"/>
    <mergeCell ref="O243:X243"/>
    <mergeCell ref="AA243:AB243"/>
    <mergeCell ref="AE243:AF243"/>
    <mergeCell ref="AI243:AJ243"/>
    <mergeCell ref="AS243:AT243"/>
    <mergeCell ref="O244:X244"/>
    <mergeCell ref="Y244:AB244"/>
    <mergeCell ref="AC244:AF244"/>
    <mergeCell ref="AG244:AJ244"/>
    <mergeCell ref="AQ244:AT244"/>
    <mergeCell ref="AX261:BR261"/>
    <mergeCell ref="BS261:BV262"/>
    <mergeCell ref="BW261:CH261"/>
    <mergeCell ref="AX262:BI262"/>
    <mergeCell ref="BJ262:BR262"/>
    <mergeCell ref="BW262:BZ262"/>
    <mergeCell ref="CA262:CH262"/>
    <mergeCell ref="B263:AO263"/>
    <mergeCell ref="AX263:BA263"/>
    <mergeCell ref="BB263:BE263"/>
    <mergeCell ref="BF263:BI263"/>
    <mergeCell ref="BJ263:BL263"/>
    <mergeCell ref="BM263:BO263"/>
    <mergeCell ref="BP263:BR263"/>
    <mergeCell ref="BS263:BS264"/>
    <mergeCell ref="BT263:BT264"/>
    <mergeCell ref="BU263:BU264"/>
    <mergeCell ref="BV263:BV264"/>
    <mergeCell ref="BW263:BZ263"/>
    <mergeCell ref="CA263:CD263"/>
    <mergeCell ref="CE263:CH263"/>
    <mergeCell ref="B264:D264"/>
    <mergeCell ref="E264:J264"/>
    <mergeCell ref="K264:M264"/>
    <mergeCell ref="B265:D265"/>
    <mergeCell ref="E265:J265"/>
    <mergeCell ref="K265:M265"/>
    <mergeCell ref="N265:S265"/>
    <mergeCell ref="T265:X265"/>
    <mergeCell ref="Y265:AF265"/>
    <mergeCell ref="B266:B305"/>
    <mergeCell ref="C266:J305"/>
    <mergeCell ref="K266:AO266"/>
    <mergeCell ref="K267:M267"/>
    <mergeCell ref="N267:O267"/>
    <mergeCell ref="P267:Q267"/>
    <mergeCell ref="R267:T267"/>
    <mergeCell ref="U267:V270"/>
    <mergeCell ref="W267:X270"/>
    <mergeCell ref="Y267:AB268"/>
    <mergeCell ref="AC267:AJ268"/>
    <mergeCell ref="AK267:AO270"/>
    <mergeCell ref="K268:K270"/>
    <mergeCell ref="L268:M270"/>
    <mergeCell ref="N268:O270"/>
    <mergeCell ref="P268:Q270"/>
    <mergeCell ref="R268:T270"/>
    <mergeCell ref="Y269:AB269"/>
    <mergeCell ref="L272:M272"/>
    <mergeCell ref="N272:O272"/>
    <mergeCell ref="P272:Q272"/>
    <mergeCell ref="R272:T272"/>
    <mergeCell ref="U272:V272"/>
    <mergeCell ref="W272:X272"/>
    <mergeCell ref="AK272:AO272"/>
    <mergeCell ref="L273:M273"/>
    <mergeCell ref="N273:O273"/>
    <mergeCell ref="P273:Q273"/>
    <mergeCell ref="R273:T273"/>
    <mergeCell ref="U273:V273"/>
    <mergeCell ref="W273:X273"/>
    <mergeCell ref="AK273:AO273"/>
    <mergeCell ref="AC269:AF269"/>
    <mergeCell ref="AG269:AJ269"/>
    <mergeCell ref="L271:M271"/>
    <mergeCell ref="N271:O271"/>
    <mergeCell ref="P271:Q271"/>
    <mergeCell ref="R271:T271"/>
    <mergeCell ref="U271:V271"/>
    <mergeCell ref="W271:X271"/>
    <mergeCell ref="AK271:AO271"/>
    <mergeCell ref="L276:M276"/>
    <mergeCell ref="N276:O276"/>
    <mergeCell ref="P276:Q276"/>
    <mergeCell ref="R276:T276"/>
    <mergeCell ref="U276:V276"/>
    <mergeCell ref="W276:X276"/>
    <mergeCell ref="AK276:AO276"/>
    <mergeCell ref="L277:M277"/>
    <mergeCell ref="N277:O277"/>
    <mergeCell ref="P277:Q277"/>
    <mergeCell ref="R277:T277"/>
    <mergeCell ref="U277:V277"/>
    <mergeCell ref="W277:X277"/>
    <mergeCell ref="AK277:AO277"/>
    <mergeCell ref="L274:M274"/>
    <mergeCell ref="N274:O274"/>
    <mergeCell ref="P274:Q274"/>
    <mergeCell ref="R274:T274"/>
    <mergeCell ref="U274:V274"/>
    <mergeCell ref="W274:X274"/>
    <mergeCell ref="AK274:AO274"/>
    <mergeCell ref="L275:M275"/>
    <mergeCell ref="N275:O275"/>
    <mergeCell ref="P275:Q275"/>
    <mergeCell ref="R275:T275"/>
    <mergeCell ref="U275:V275"/>
    <mergeCell ref="W275:X275"/>
    <mergeCell ref="AK275:AO275"/>
    <mergeCell ref="L280:M280"/>
    <mergeCell ref="N280:O280"/>
    <mergeCell ref="P280:Q280"/>
    <mergeCell ref="R280:T280"/>
    <mergeCell ref="U280:V280"/>
    <mergeCell ref="W280:X280"/>
    <mergeCell ref="AK280:AO280"/>
    <mergeCell ref="L281:M281"/>
    <mergeCell ref="N281:O281"/>
    <mergeCell ref="P281:Q281"/>
    <mergeCell ref="R281:T281"/>
    <mergeCell ref="U281:V281"/>
    <mergeCell ref="W281:X281"/>
    <mergeCell ref="AK281:AO281"/>
    <mergeCell ref="L278:M278"/>
    <mergeCell ref="N278:O278"/>
    <mergeCell ref="P278:Q278"/>
    <mergeCell ref="R278:T278"/>
    <mergeCell ref="U278:V278"/>
    <mergeCell ref="W278:X278"/>
    <mergeCell ref="AK278:AO278"/>
    <mergeCell ref="L279:M279"/>
    <mergeCell ref="N279:O279"/>
    <mergeCell ref="P279:Q279"/>
    <mergeCell ref="R279:T279"/>
    <mergeCell ref="U279:V279"/>
    <mergeCell ref="W279:X279"/>
    <mergeCell ref="AK279:AO279"/>
    <mergeCell ref="L284:M284"/>
    <mergeCell ref="N284:O284"/>
    <mergeCell ref="P284:Q284"/>
    <mergeCell ref="R284:T284"/>
    <mergeCell ref="U284:V284"/>
    <mergeCell ref="W284:X284"/>
    <mergeCell ref="AK284:AO284"/>
    <mergeCell ref="L285:M285"/>
    <mergeCell ref="N285:O285"/>
    <mergeCell ref="P285:Q285"/>
    <mergeCell ref="R285:T285"/>
    <mergeCell ref="U285:V285"/>
    <mergeCell ref="W285:X285"/>
    <mergeCell ref="AK285:AO285"/>
    <mergeCell ref="L282:M282"/>
    <mergeCell ref="N282:O282"/>
    <mergeCell ref="P282:Q282"/>
    <mergeCell ref="R282:T282"/>
    <mergeCell ref="U282:V282"/>
    <mergeCell ref="W282:X282"/>
    <mergeCell ref="AK282:AO282"/>
    <mergeCell ref="L283:M283"/>
    <mergeCell ref="N283:O283"/>
    <mergeCell ref="P283:Q283"/>
    <mergeCell ref="R283:T283"/>
    <mergeCell ref="U283:V283"/>
    <mergeCell ref="W283:X283"/>
    <mergeCell ref="AK283:AO283"/>
    <mergeCell ref="L288:M288"/>
    <mergeCell ref="N288:O288"/>
    <mergeCell ref="P288:Q288"/>
    <mergeCell ref="R288:T288"/>
    <mergeCell ref="U288:V288"/>
    <mergeCell ref="W288:X288"/>
    <mergeCell ref="AK288:AO288"/>
    <mergeCell ref="L289:M289"/>
    <mergeCell ref="N289:O289"/>
    <mergeCell ref="P289:Q289"/>
    <mergeCell ref="R289:T289"/>
    <mergeCell ref="U289:V289"/>
    <mergeCell ref="W289:X289"/>
    <mergeCell ref="AK289:AO289"/>
    <mergeCell ref="L286:M286"/>
    <mergeCell ref="N286:O286"/>
    <mergeCell ref="P286:Q286"/>
    <mergeCell ref="R286:T286"/>
    <mergeCell ref="U286:V286"/>
    <mergeCell ref="W286:X286"/>
    <mergeCell ref="AK286:AO286"/>
    <mergeCell ref="L287:M287"/>
    <mergeCell ref="N287:O287"/>
    <mergeCell ref="P287:Q287"/>
    <mergeCell ref="R287:T287"/>
    <mergeCell ref="U287:V287"/>
    <mergeCell ref="W287:X287"/>
    <mergeCell ref="AK287:AO287"/>
    <mergeCell ref="O297:X297"/>
    <mergeCell ref="Y297:AJ297"/>
    <mergeCell ref="L290:M290"/>
    <mergeCell ref="N290:O290"/>
    <mergeCell ref="P290:Q290"/>
    <mergeCell ref="R290:T290"/>
    <mergeCell ref="U290:V290"/>
    <mergeCell ref="W290:X290"/>
    <mergeCell ref="AK290:AO290"/>
    <mergeCell ref="K291:K297"/>
    <mergeCell ref="L291:X291"/>
    <mergeCell ref="Y291:AB291"/>
    <mergeCell ref="AK291:AO291"/>
    <mergeCell ref="L292:N293"/>
    <mergeCell ref="O292:X292"/>
    <mergeCell ref="AK292:AO297"/>
    <mergeCell ref="O293:X293"/>
    <mergeCell ref="Y293:AB293"/>
    <mergeCell ref="AC293:AF293"/>
    <mergeCell ref="AG293:AJ293"/>
    <mergeCell ref="K298:K299"/>
    <mergeCell ref="L298:AO299"/>
    <mergeCell ref="K300:AO300"/>
    <mergeCell ref="K301:AO301"/>
    <mergeCell ref="K304:AO304"/>
    <mergeCell ref="K305:AO305"/>
    <mergeCell ref="AU313:AU317"/>
    <mergeCell ref="AV313:AV316"/>
    <mergeCell ref="AW313:AW316"/>
    <mergeCell ref="N316:S316"/>
    <mergeCell ref="T316:X316"/>
    <mergeCell ref="Y316:AF316"/>
    <mergeCell ref="AG316:AJ317"/>
    <mergeCell ref="AK316:AO317"/>
    <mergeCell ref="AS293:AT293"/>
    <mergeCell ref="L294:N297"/>
    <mergeCell ref="O294:X294"/>
    <mergeCell ref="AA294:AB294"/>
    <mergeCell ref="AE294:AF294"/>
    <mergeCell ref="AI294:AJ294"/>
    <mergeCell ref="AQ294:AR294"/>
    <mergeCell ref="AS294:AT294"/>
    <mergeCell ref="O295:X295"/>
    <mergeCell ref="AA295:AB295"/>
    <mergeCell ref="AE295:AF295"/>
    <mergeCell ref="AI295:AJ295"/>
    <mergeCell ref="AS295:AT295"/>
    <mergeCell ref="O296:X296"/>
    <mergeCell ref="Y296:AB296"/>
    <mergeCell ref="AC296:AF296"/>
    <mergeCell ref="AG296:AJ296"/>
    <mergeCell ref="AQ296:AT296"/>
    <mergeCell ref="AX313:BR313"/>
    <mergeCell ref="BS313:BV314"/>
    <mergeCell ref="BW313:CH313"/>
    <mergeCell ref="AX314:BI314"/>
    <mergeCell ref="BJ314:BR314"/>
    <mergeCell ref="BW314:BZ314"/>
    <mergeCell ref="CA314:CH314"/>
    <mergeCell ref="B315:AO315"/>
    <mergeCell ref="AX315:BA315"/>
    <mergeCell ref="BB315:BE315"/>
    <mergeCell ref="BF315:BI315"/>
    <mergeCell ref="BJ315:BL315"/>
    <mergeCell ref="BM315:BO315"/>
    <mergeCell ref="BP315:BR315"/>
    <mergeCell ref="BS315:BS316"/>
    <mergeCell ref="BT315:BT316"/>
    <mergeCell ref="BU315:BU316"/>
    <mergeCell ref="BV315:BV316"/>
    <mergeCell ref="BW315:BZ315"/>
    <mergeCell ref="CA315:CD315"/>
    <mergeCell ref="CE315:CH315"/>
    <mergeCell ref="B316:D316"/>
    <mergeCell ref="E316:J316"/>
    <mergeCell ref="K316:M316"/>
    <mergeCell ref="B317:D317"/>
    <mergeCell ref="E317:J317"/>
    <mergeCell ref="K317:M317"/>
    <mergeCell ref="N317:S317"/>
    <mergeCell ref="T317:X317"/>
    <mergeCell ref="Y317:AF317"/>
    <mergeCell ref="B318:B357"/>
    <mergeCell ref="C318:J357"/>
    <mergeCell ref="K318:AO318"/>
    <mergeCell ref="K319:M319"/>
    <mergeCell ref="N319:O319"/>
    <mergeCell ref="P319:Q319"/>
    <mergeCell ref="R319:T319"/>
    <mergeCell ref="U319:V322"/>
    <mergeCell ref="W319:X322"/>
    <mergeCell ref="Y319:AB320"/>
    <mergeCell ref="AC319:AJ320"/>
    <mergeCell ref="AK319:AO322"/>
    <mergeCell ref="K320:K322"/>
    <mergeCell ref="L320:M322"/>
    <mergeCell ref="N320:O322"/>
    <mergeCell ref="P320:Q322"/>
    <mergeCell ref="R320:T322"/>
    <mergeCell ref="Y321:AB321"/>
    <mergeCell ref="L324:M324"/>
    <mergeCell ref="N324:O324"/>
    <mergeCell ref="P324:Q324"/>
    <mergeCell ref="R324:T324"/>
    <mergeCell ref="U324:V324"/>
    <mergeCell ref="W324:X324"/>
    <mergeCell ref="AK324:AO324"/>
    <mergeCell ref="L325:M325"/>
    <mergeCell ref="N325:O325"/>
    <mergeCell ref="P325:Q325"/>
    <mergeCell ref="R325:T325"/>
    <mergeCell ref="U325:V325"/>
    <mergeCell ref="W325:X325"/>
    <mergeCell ref="AK325:AO325"/>
    <mergeCell ref="AC321:AF321"/>
    <mergeCell ref="AG321:AJ321"/>
    <mergeCell ref="L323:M323"/>
    <mergeCell ref="N323:O323"/>
    <mergeCell ref="P323:Q323"/>
    <mergeCell ref="R323:T323"/>
    <mergeCell ref="U323:V323"/>
    <mergeCell ref="W323:X323"/>
    <mergeCell ref="AK323:AO323"/>
    <mergeCell ref="L328:M328"/>
    <mergeCell ref="N328:O328"/>
    <mergeCell ref="P328:Q328"/>
    <mergeCell ref="R328:T328"/>
    <mergeCell ref="U328:V328"/>
    <mergeCell ref="W328:X328"/>
    <mergeCell ref="AK328:AO328"/>
    <mergeCell ref="L329:M329"/>
    <mergeCell ref="N329:O329"/>
    <mergeCell ref="P329:Q329"/>
    <mergeCell ref="R329:T329"/>
    <mergeCell ref="U329:V329"/>
    <mergeCell ref="W329:X329"/>
    <mergeCell ref="AK329:AO329"/>
    <mergeCell ref="L326:M326"/>
    <mergeCell ref="N326:O326"/>
    <mergeCell ref="P326:Q326"/>
    <mergeCell ref="R326:T326"/>
    <mergeCell ref="U326:V326"/>
    <mergeCell ref="W326:X326"/>
    <mergeCell ref="AK326:AO326"/>
    <mergeCell ref="L327:M327"/>
    <mergeCell ref="N327:O327"/>
    <mergeCell ref="P327:Q327"/>
    <mergeCell ref="R327:T327"/>
    <mergeCell ref="U327:V327"/>
    <mergeCell ref="W327:X327"/>
    <mergeCell ref="AK327:AO327"/>
    <mergeCell ref="L332:M332"/>
    <mergeCell ref="N332:O332"/>
    <mergeCell ref="P332:Q332"/>
    <mergeCell ref="R332:T332"/>
    <mergeCell ref="U332:V332"/>
    <mergeCell ref="W332:X332"/>
    <mergeCell ref="AK332:AO332"/>
    <mergeCell ref="L333:M333"/>
    <mergeCell ref="N333:O333"/>
    <mergeCell ref="P333:Q333"/>
    <mergeCell ref="R333:T333"/>
    <mergeCell ref="U333:V333"/>
    <mergeCell ref="W333:X333"/>
    <mergeCell ref="AK333:AO333"/>
    <mergeCell ref="L330:M330"/>
    <mergeCell ref="N330:O330"/>
    <mergeCell ref="P330:Q330"/>
    <mergeCell ref="R330:T330"/>
    <mergeCell ref="U330:V330"/>
    <mergeCell ref="W330:X330"/>
    <mergeCell ref="AK330:AO330"/>
    <mergeCell ref="L331:M331"/>
    <mergeCell ref="N331:O331"/>
    <mergeCell ref="P331:Q331"/>
    <mergeCell ref="R331:T331"/>
    <mergeCell ref="U331:V331"/>
    <mergeCell ref="W331:X331"/>
    <mergeCell ref="AK331:AO331"/>
    <mergeCell ref="L336:M336"/>
    <mergeCell ref="N336:O336"/>
    <mergeCell ref="P336:Q336"/>
    <mergeCell ref="R336:T336"/>
    <mergeCell ref="U336:V336"/>
    <mergeCell ref="W336:X336"/>
    <mergeCell ref="AK336:AO336"/>
    <mergeCell ref="L337:M337"/>
    <mergeCell ref="N337:O337"/>
    <mergeCell ref="P337:Q337"/>
    <mergeCell ref="R337:T337"/>
    <mergeCell ref="U337:V337"/>
    <mergeCell ref="W337:X337"/>
    <mergeCell ref="AK337:AO337"/>
    <mergeCell ref="L334:M334"/>
    <mergeCell ref="N334:O334"/>
    <mergeCell ref="P334:Q334"/>
    <mergeCell ref="R334:T334"/>
    <mergeCell ref="U334:V334"/>
    <mergeCell ref="W334:X334"/>
    <mergeCell ref="AK334:AO334"/>
    <mergeCell ref="L335:M335"/>
    <mergeCell ref="N335:O335"/>
    <mergeCell ref="P335:Q335"/>
    <mergeCell ref="R335:T335"/>
    <mergeCell ref="U335:V335"/>
    <mergeCell ref="W335:X335"/>
    <mergeCell ref="AK335:AO335"/>
    <mergeCell ref="L340:M340"/>
    <mergeCell ref="N340:O340"/>
    <mergeCell ref="P340:Q340"/>
    <mergeCell ref="R340:T340"/>
    <mergeCell ref="U340:V340"/>
    <mergeCell ref="W340:X340"/>
    <mergeCell ref="AK340:AO340"/>
    <mergeCell ref="L341:M341"/>
    <mergeCell ref="N341:O341"/>
    <mergeCell ref="P341:Q341"/>
    <mergeCell ref="R341:T341"/>
    <mergeCell ref="U341:V341"/>
    <mergeCell ref="W341:X341"/>
    <mergeCell ref="AK341:AO341"/>
    <mergeCell ref="L338:M338"/>
    <mergeCell ref="N338:O338"/>
    <mergeCell ref="P338:Q338"/>
    <mergeCell ref="R338:T338"/>
    <mergeCell ref="U338:V338"/>
    <mergeCell ref="W338:X338"/>
    <mergeCell ref="AK338:AO338"/>
    <mergeCell ref="L339:M339"/>
    <mergeCell ref="N339:O339"/>
    <mergeCell ref="P339:Q339"/>
    <mergeCell ref="R339:T339"/>
    <mergeCell ref="U339:V339"/>
    <mergeCell ref="W339:X339"/>
    <mergeCell ref="AK339:AO339"/>
    <mergeCell ref="O349:X349"/>
    <mergeCell ref="Y349:AJ349"/>
    <mergeCell ref="L342:M342"/>
    <mergeCell ref="N342:O342"/>
    <mergeCell ref="P342:Q342"/>
    <mergeCell ref="R342:T342"/>
    <mergeCell ref="U342:V342"/>
    <mergeCell ref="W342:X342"/>
    <mergeCell ref="AK342:AO342"/>
    <mergeCell ref="K343:K349"/>
    <mergeCell ref="L343:X343"/>
    <mergeCell ref="Y343:AB343"/>
    <mergeCell ref="AK343:AO343"/>
    <mergeCell ref="L344:N345"/>
    <mergeCell ref="O344:X344"/>
    <mergeCell ref="AK344:AO349"/>
    <mergeCell ref="O345:X345"/>
    <mergeCell ref="Y345:AB345"/>
    <mergeCell ref="AC345:AF345"/>
    <mergeCell ref="AG345:AJ345"/>
    <mergeCell ref="K350:K351"/>
    <mergeCell ref="L350:AO351"/>
    <mergeCell ref="K352:AO352"/>
    <mergeCell ref="K353:AO353"/>
    <mergeCell ref="K356:AO356"/>
    <mergeCell ref="K357:AO357"/>
    <mergeCell ref="AU365:AU369"/>
    <mergeCell ref="AV365:AV368"/>
    <mergeCell ref="AW365:AW368"/>
    <mergeCell ref="N368:S368"/>
    <mergeCell ref="T368:X368"/>
    <mergeCell ref="Y368:AF368"/>
    <mergeCell ref="AG368:AJ369"/>
    <mergeCell ref="AK368:AO369"/>
    <mergeCell ref="AS345:AT345"/>
    <mergeCell ref="L346:N349"/>
    <mergeCell ref="O346:X346"/>
    <mergeCell ref="AA346:AB346"/>
    <mergeCell ref="AE346:AF346"/>
    <mergeCell ref="AI346:AJ346"/>
    <mergeCell ref="AQ346:AR346"/>
    <mergeCell ref="AS346:AT346"/>
    <mergeCell ref="O347:X347"/>
    <mergeCell ref="AA347:AB347"/>
    <mergeCell ref="AE347:AF347"/>
    <mergeCell ref="AI347:AJ347"/>
    <mergeCell ref="AS347:AT347"/>
    <mergeCell ref="O348:X348"/>
    <mergeCell ref="Y348:AB348"/>
    <mergeCell ref="AC348:AF348"/>
    <mergeCell ref="AG348:AJ348"/>
    <mergeCell ref="AQ348:AT348"/>
    <mergeCell ref="AX365:BR365"/>
    <mergeCell ref="BS365:BV366"/>
    <mergeCell ref="BW365:CH365"/>
    <mergeCell ref="AX366:BI366"/>
    <mergeCell ref="BJ366:BR366"/>
    <mergeCell ref="BW366:BZ366"/>
    <mergeCell ref="CA366:CH366"/>
    <mergeCell ref="B367:AO367"/>
    <mergeCell ref="AX367:BA367"/>
    <mergeCell ref="BB367:BE367"/>
    <mergeCell ref="BF367:BI367"/>
    <mergeCell ref="BJ367:BL367"/>
    <mergeCell ref="BM367:BO367"/>
    <mergeCell ref="BP367:BR367"/>
    <mergeCell ref="BS367:BS368"/>
    <mergeCell ref="BT367:BT368"/>
    <mergeCell ref="BU367:BU368"/>
    <mergeCell ref="BV367:BV368"/>
    <mergeCell ref="BW367:BZ367"/>
    <mergeCell ref="CA367:CD367"/>
    <mergeCell ref="CE367:CH367"/>
    <mergeCell ref="B368:D368"/>
    <mergeCell ref="E368:J368"/>
    <mergeCell ref="K368:M368"/>
    <mergeCell ref="B369:D369"/>
    <mergeCell ref="E369:J369"/>
    <mergeCell ref="K369:M369"/>
    <mergeCell ref="N369:S369"/>
    <mergeCell ref="T369:X369"/>
    <mergeCell ref="Y369:AF369"/>
    <mergeCell ref="B370:B409"/>
    <mergeCell ref="C370:J409"/>
    <mergeCell ref="K370:AO370"/>
    <mergeCell ref="K371:M371"/>
    <mergeCell ref="N371:O371"/>
    <mergeCell ref="P371:Q371"/>
    <mergeCell ref="R371:T371"/>
    <mergeCell ref="U371:V374"/>
    <mergeCell ref="W371:X374"/>
    <mergeCell ref="Y371:AB372"/>
    <mergeCell ref="AC371:AJ372"/>
    <mergeCell ref="AK371:AO374"/>
    <mergeCell ref="K372:K374"/>
    <mergeCell ref="L372:M374"/>
    <mergeCell ref="N372:O374"/>
    <mergeCell ref="P372:Q374"/>
    <mergeCell ref="R372:T374"/>
    <mergeCell ref="Y373:AB373"/>
    <mergeCell ref="L376:M376"/>
    <mergeCell ref="N376:O376"/>
    <mergeCell ref="P376:Q376"/>
    <mergeCell ref="R376:T376"/>
    <mergeCell ref="U376:V376"/>
    <mergeCell ref="W376:X376"/>
    <mergeCell ref="AK376:AO376"/>
    <mergeCell ref="L377:M377"/>
    <mergeCell ref="N377:O377"/>
    <mergeCell ref="P377:Q377"/>
    <mergeCell ref="R377:T377"/>
    <mergeCell ref="U377:V377"/>
    <mergeCell ref="W377:X377"/>
    <mergeCell ref="AK377:AO377"/>
    <mergeCell ref="AC373:AF373"/>
    <mergeCell ref="AG373:AJ373"/>
    <mergeCell ref="L375:M375"/>
    <mergeCell ref="N375:O375"/>
    <mergeCell ref="P375:Q375"/>
    <mergeCell ref="R375:T375"/>
    <mergeCell ref="U375:V375"/>
    <mergeCell ref="W375:X375"/>
    <mergeCell ref="AK375:AO375"/>
    <mergeCell ref="L380:M380"/>
    <mergeCell ref="N380:O380"/>
    <mergeCell ref="P380:Q380"/>
    <mergeCell ref="R380:T380"/>
    <mergeCell ref="U380:V380"/>
    <mergeCell ref="W380:X380"/>
    <mergeCell ref="AK380:AO380"/>
    <mergeCell ref="L381:M381"/>
    <mergeCell ref="N381:O381"/>
    <mergeCell ref="P381:Q381"/>
    <mergeCell ref="R381:T381"/>
    <mergeCell ref="U381:V381"/>
    <mergeCell ref="W381:X381"/>
    <mergeCell ref="AK381:AO381"/>
    <mergeCell ref="L378:M378"/>
    <mergeCell ref="N378:O378"/>
    <mergeCell ref="P378:Q378"/>
    <mergeCell ref="R378:T378"/>
    <mergeCell ref="U378:V378"/>
    <mergeCell ref="W378:X378"/>
    <mergeCell ref="AK378:AO378"/>
    <mergeCell ref="L379:M379"/>
    <mergeCell ref="N379:O379"/>
    <mergeCell ref="P379:Q379"/>
    <mergeCell ref="R379:T379"/>
    <mergeCell ref="U379:V379"/>
    <mergeCell ref="W379:X379"/>
    <mergeCell ref="AK379:AO379"/>
    <mergeCell ref="L384:M384"/>
    <mergeCell ref="N384:O384"/>
    <mergeCell ref="P384:Q384"/>
    <mergeCell ref="R384:T384"/>
    <mergeCell ref="U384:V384"/>
    <mergeCell ref="W384:X384"/>
    <mergeCell ref="AK384:AO384"/>
    <mergeCell ref="L385:M385"/>
    <mergeCell ref="N385:O385"/>
    <mergeCell ref="P385:Q385"/>
    <mergeCell ref="R385:T385"/>
    <mergeCell ref="U385:V385"/>
    <mergeCell ref="W385:X385"/>
    <mergeCell ref="AK385:AO385"/>
    <mergeCell ref="L382:M382"/>
    <mergeCell ref="N382:O382"/>
    <mergeCell ref="P382:Q382"/>
    <mergeCell ref="R382:T382"/>
    <mergeCell ref="U382:V382"/>
    <mergeCell ref="W382:X382"/>
    <mergeCell ref="AK382:AO382"/>
    <mergeCell ref="L383:M383"/>
    <mergeCell ref="N383:O383"/>
    <mergeCell ref="P383:Q383"/>
    <mergeCell ref="R383:T383"/>
    <mergeCell ref="U383:V383"/>
    <mergeCell ref="W383:X383"/>
    <mergeCell ref="AK383:AO383"/>
    <mergeCell ref="L388:M388"/>
    <mergeCell ref="N388:O388"/>
    <mergeCell ref="P388:Q388"/>
    <mergeCell ref="R388:T388"/>
    <mergeCell ref="U388:V388"/>
    <mergeCell ref="W388:X388"/>
    <mergeCell ref="AK388:AO388"/>
    <mergeCell ref="L389:M389"/>
    <mergeCell ref="N389:O389"/>
    <mergeCell ref="P389:Q389"/>
    <mergeCell ref="R389:T389"/>
    <mergeCell ref="U389:V389"/>
    <mergeCell ref="W389:X389"/>
    <mergeCell ref="AK389:AO389"/>
    <mergeCell ref="L386:M386"/>
    <mergeCell ref="N386:O386"/>
    <mergeCell ref="P386:Q386"/>
    <mergeCell ref="R386:T386"/>
    <mergeCell ref="U386:V386"/>
    <mergeCell ref="W386:X386"/>
    <mergeCell ref="AK386:AO386"/>
    <mergeCell ref="L387:M387"/>
    <mergeCell ref="N387:O387"/>
    <mergeCell ref="P387:Q387"/>
    <mergeCell ref="R387:T387"/>
    <mergeCell ref="U387:V387"/>
    <mergeCell ref="W387:X387"/>
    <mergeCell ref="AK387:AO387"/>
    <mergeCell ref="L392:M392"/>
    <mergeCell ref="N392:O392"/>
    <mergeCell ref="P392:Q392"/>
    <mergeCell ref="R392:T392"/>
    <mergeCell ref="U392:V392"/>
    <mergeCell ref="W392:X392"/>
    <mergeCell ref="AK392:AO392"/>
    <mergeCell ref="L393:M393"/>
    <mergeCell ref="N393:O393"/>
    <mergeCell ref="P393:Q393"/>
    <mergeCell ref="R393:T393"/>
    <mergeCell ref="U393:V393"/>
    <mergeCell ref="W393:X393"/>
    <mergeCell ref="AK393:AO393"/>
    <mergeCell ref="L390:M390"/>
    <mergeCell ref="N390:O390"/>
    <mergeCell ref="P390:Q390"/>
    <mergeCell ref="R390:T390"/>
    <mergeCell ref="U390:V390"/>
    <mergeCell ref="W390:X390"/>
    <mergeCell ref="AK390:AO390"/>
    <mergeCell ref="L391:M391"/>
    <mergeCell ref="N391:O391"/>
    <mergeCell ref="P391:Q391"/>
    <mergeCell ref="R391:T391"/>
    <mergeCell ref="U391:V391"/>
    <mergeCell ref="W391:X391"/>
    <mergeCell ref="AK391:AO391"/>
    <mergeCell ref="O401:X401"/>
    <mergeCell ref="Y401:AJ401"/>
    <mergeCell ref="L394:M394"/>
    <mergeCell ref="N394:O394"/>
    <mergeCell ref="P394:Q394"/>
    <mergeCell ref="R394:T394"/>
    <mergeCell ref="U394:V394"/>
    <mergeCell ref="W394:X394"/>
    <mergeCell ref="AK394:AO394"/>
    <mergeCell ref="K395:K401"/>
    <mergeCell ref="L395:X395"/>
    <mergeCell ref="Y395:AB395"/>
    <mergeCell ref="AK395:AO395"/>
    <mergeCell ref="L396:N397"/>
    <mergeCell ref="O396:X396"/>
    <mergeCell ref="AK396:AO401"/>
    <mergeCell ref="O397:X397"/>
    <mergeCell ref="Y397:AB397"/>
    <mergeCell ref="AC397:AF397"/>
    <mergeCell ref="AG397:AJ397"/>
    <mergeCell ref="K402:K403"/>
    <mergeCell ref="L402:AO403"/>
    <mergeCell ref="K404:AO404"/>
    <mergeCell ref="K405:AO405"/>
    <mergeCell ref="K408:AO408"/>
    <mergeCell ref="K409:AO409"/>
    <mergeCell ref="AU417:AU421"/>
    <mergeCell ref="AV417:AV420"/>
    <mergeCell ref="AW417:AW420"/>
    <mergeCell ref="N420:S420"/>
    <mergeCell ref="T420:X420"/>
    <mergeCell ref="Y420:AF420"/>
    <mergeCell ref="AG420:AJ421"/>
    <mergeCell ref="AK420:AO421"/>
    <mergeCell ref="AS397:AT397"/>
    <mergeCell ref="L398:N401"/>
    <mergeCell ref="O398:X398"/>
    <mergeCell ref="AA398:AB398"/>
    <mergeCell ref="AE398:AF398"/>
    <mergeCell ref="AI398:AJ398"/>
    <mergeCell ref="AQ398:AR398"/>
    <mergeCell ref="AS398:AT398"/>
    <mergeCell ref="O399:X399"/>
    <mergeCell ref="AA399:AB399"/>
    <mergeCell ref="AE399:AF399"/>
    <mergeCell ref="AI399:AJ399"/>
    <mergeCell ref="AS399:AT399"/>
    <mergeCell ref="O400:X400"/>
    <mergeCell ref="Y400:AB400"/>
    <mergeCell ref="AC400:AF400"/>
    <mergeCell ref="AG400:AJ400"/>
    <mergeCell ref="AQ400:AT400"/>
    <mergeCell ref="AX417:BR417"/>
    <mergeCell ref="BS417:BV418"/>
    <mergeCell ref="BW417:CH417"/>
    <mergeCell ref="AX418:BI418"/>
    <mergeCell ref="BJ418:BR418"/>
    <mergeCell ref="BW418:BZ418"/>
    <mergeCell ref="CA418:CH418"/>
    <mergeCell ref="B419:AO419"/>
    <mergeCell ref="AX419:BA419"/>
    <mergeCell ref="BB419:BE419"/>
    <mergeCell ref="BF419:BI419"/>
    <mergeCell ref="BJ419:BL419"/>
    <mergeCell ref="BM419:BO419"/>
    <mergeCell ref="BP419:BR419"/>
    <mergeCell ref="BS419:BS420"/>
    <mergeCell ref="BT419:BT420"/>
    <mergeCell ref="BU419:BU420"/>
    <mergeCell ref="BV419:BV420"/>
    <mergeCell ref="BW419:BZ419"/>
    <mergeCell ref="CA419:CD419"/>
    <mergeCell ref="CE419:CH419"/>
    <mergeCell ref="B420:D420"/>
    <mergeCell ref="E420:J420"/>
    <mergeCell ref="K420:M420"/>
    <mergeCell ref="B421:D421"/>
    <mergeCell ref="E421:J421"/>
    <mergeCell ref="K421:M421"/>
    <mergeCell ref="N421:S421"/>
    <mergeCell ref="T421:X421"/>
    <mergeCell ref="Y421:AF421"/>
    <mergeCell ref="B422:B461"/>
    <mergeCell ref="C422:J461"/>
    <mergeCell ref="K422:AO422"/>
    <mergeCell ref="K423:M423"/>
    <mergeCell ref="N423:O423"/>
    <mergeCell ref="P423:Q423"/>
    <mergeCell ref="R423:T423"/>
    <mergeCell ref="U423:V426"/>
    <mergeCell ref="W423:X426"/>
    <mergeCell ref="Y423:AB424"/>
    <mergeCell ref="AC423:AJ424"/>
    <mergeCell ref="AK423:AO426"/>
    <mergeCell ref="K424:K426"/>
    <mergeCell ref="L424:M426"/>
    <mergeCell ref="N424:O426"/>
    <mergeCell ref="P424:Q426"/>
    <mergeCell ref="R424:T426"/>
    <mergeCell ref="Y425:AB425"/>
    <mergeCell ref="L428:M428"/>
    <mergeCell ref="N428:O428"/>
    <mergeCell ref="P428:Q428"/>
    <mergeCell ref="R428:T428"/>
    <mergeCell ref="U428:V428"/>
    <mergeCell ref="W428:X428"/>
    <mergeCell ref="AK428:AO428"/>
    <mergeCell ref="L429:M429"/>
    <mergeCell ref="N429:O429"/>
    <mergeCell ref="P429:Q429"/>
    <mergeCell ref="R429:T429"/>
    <mergeCell ref="U429:V429"/>
    <mergeCell ref="W429:X429"/>
    <mergeCell ref="AK429:AO429"/>
    <mergeCell ref="AC425:AF425"/>
    <mergeCell ref="AG425:AJ425"/>
    <mergeCell ref="L427:M427"/>
    <mergeCell ref="N427:O427"/>
    <mergeCell ref="P427:Q427"/>
    <mergeCell ref="R427:T427"/>
    <mergeCell ref="U427:V427"/>
    <mergeCell ref="W427:X427"/>
    <mergeCell ref="AK427:AO427"/>
    <mergeCell ref="L432:M432"/>
    <mergeCell ref="N432:O432"/>
    <mergeCell ref="P432:Q432"/>
    <mergeCell ref="R432:T432"/>
    <mergeCell ref="U432:V432"/>
    <mergeCell ref="W432:X432"/>
    <mergeCell ref="AK432:AO432"/>
    <mergeCell ref="L433:M433"/>
    <mergeCell ref="N433:O433"/>
    <mergeCell ref="P433:Q433"/>
    <mergeCell ref="R433:T433"/>
    <mergeCell ref="U433:V433"/>
    <mergeCell ref="W433:X433"/>
    <mergeCell ref="AK433:AO433"/>
    <mergeCell ref="L430:M430"/>
    <mergeCell ref="N430:O430"/>
    <mergeCell ref="P430:Q430"/>
    <mergeCell ref="R430:T430"/>
    <mergeCell ref="U430:V430"/>
    <mergeCell ref="W430:X430"/>
    <mergeCell ref="AK430:AO430"/>
    <mergeCell ref="L431:M431"/>
    <mergeCell ref="N431:O431"/>
    <mergeCell ref="P431:Q431"/>
    <mergeCell ref="R431:T431"/>
    <mergeCell ref="U431:V431"/>
    <mergeCell ref="W431:X431"/>
    <mergeCell ref="AK431:AO431"/>
    <mergeCell ref="L436:M436"/>
    <mergeCell ref="N436:O436"/>
    <mergeCell ref="P436:Q436"/>
    <mergeCell ref="R436:T436"/>
    <mergeCell ref="U436:V436"/>
    <mergeCell ref="W436:X436"/>
    <mergeCell ref="AK436:AO436"/>
    <mergeCell ref="L437:M437"/>
    <mergeCell ref="N437:O437"/>
    <mergeCell ref="P437:Q437"/>
    <mergeCell ref="R437:T437"/>
    <mergeCell ref="U437:V437"/>
    <mergeCell ref="W437:X437"/>
    <mergeCell ref="AK437:AO437"/>
    <mergeCell ref="L434:M434"/>
    <mergeCell ref="N434:O434"/>
    <mergeCell ref="P434:Q434"/>
    <mergeCell ref="R434:T434"/>
    <mergeCell ref="U434:V434"/>
    <mergeCell ref="W434:X434"/>
    <mergeCell ref="AK434:AO434"/>
    <mergeCell ref="L435:M435"/>
    <mergeCell ref="N435:O435"/>
    <mergeCell ref="P435:Q435"/>
    <mergeCell ref="R435:T435"/>
    <mergeCell ref="U435:V435"/>
    <mergeCell ref="W435:X435"/>
    <mergeCell ref="AK435:AO435"/>
    <mergeCell ref="L440:M440"/>
    <mergeCell ref="N440:O440"/>
    <mergeCell ref="P440:Q440"/>
    <mergeCell ref="R440:T440"/>
    <mergeCell ref="U440:V440"/>
    <mergeCell ref="W440:X440"/>
    <mergeCell ref="AK440:AO440"/>
    <mergeCell ref="L441:M441"/>
    <mergeCell ref="N441:O441"/>
    <mergeCell ref="P441:Q441"/>
    <mergeCell ref="R441:T441"/>
    <mergeCell ref="U441:V441"/>
    <mergeCell ref="W441:X441"/>
    <mergeCell ref="AK441:AO441"/>
    <mergeCell ref="L438:M438"/>
    <mergeCell ref="N438:O438"/>
    <mergeCell ref="P438:Q438"/>
    <mergeCell ref="R438:T438"/>
    <mergeCell ref="U438:V438"/>
    <mergeCell ref="W438:X438"/>
    <mergeCell ref="AK438:AO438"/>
    <mergeCell ref="L439:M439"/>
    <mergeCell ref="N439:O439"/>
    <mergeCell ref="P439:Q439"/>
    <mergeCell ref="R439:T439"/>
    <mergeCell ref="U439:V439"/>
    <mergeCell ref="W439:X439"/>
    <mergeCell ref="AK439:AO439"/>
    <mergeCell ref="L444:M444"/>
    <mergeCell ref="N444:O444"/>
    <mergeCell ref="P444:Q444"/>
    <mergeCell ref="R444:T444"/>
    <mergeCell ref="U444:V444"/>
    <mergeCell ref="W444:X444"/>
    <mergeCell ref="AK444:AO444"/>
    <mergeCell ref="L445:M445"/>
    <mergeCell ref="N445:O445"/>
    <mergeCell ref="P445:Q445"/>
    <mergeCell ref="R445:T445"/>
    <mergeCell ref="U445:V445"/>
    <mergeCell ref="W445:X445"/>
    <mergeCell ref="AK445:AO445"/>
    <mergeCell ref="L442:M442"/>
    <mergeCell ref="N442:O442"/>
    <mergeCell ref="P442:Q442"/>
    <mergeCell ref="R442:T442"/>
    <mergeCell ref="U442:V442"/>
    <mergeCell ref="W442:X442"/>
    <mergeCell ref="AK442:AO442"/>
    <mergeCell ref="L443:M443"/>
    <mergeCell ref="N443:O443"/>
    <mergeCell ref="P443:Q443"/>
    <mergeCell ref="R443:T443"/>
    <mergeCell ref="U443:V443"/>
    <mergeCell ref="W443:X443"/>
    <mergeCell ref="AK443:AO443"/>
    <mergeCell ref="O453:X453"/>
    <mergeCell ref="Y453:AJ453"/>
    <mergeCell ref="L446:M446"/>
    <mergeCell ref="N446:O446"/>
    <mergeCell ref="P446:Q446"/>
    <mergeCell ref="R446:T446"/>
    <mergeCell ref="U446:V446"/>
    <mergeCell ref="W446:X446"/>
    <mergeCell ref="AK446:AO446"/>
    <mergeCell ref="K447:K453"/>
    <mergeCell ref="L447:X447"/>
    <mergeCell ref="Y447:AB447"/>
    <mergeCell ref="AK447:AO447"/>
    <mergeCell ref="L448:N449"/>
    <mergeCell ref="O448:X448"/>
    <mergeCell ref="AK448:AO453"/>
    <mergeCell ref="O449:X449"/>
    <mergeCell ref="Y449:AB449"/>
    <mergeCell ref="AC449:AF449"/>
    <mergeCell ref="AG449:AJ449"/>
    <mergeCell ref="K454:K455"/>
    <mergeCell ref="L454:AO455"/>
    <mergeCell ref="K456:AO456"/>
    <mergeCell ref="K457:AO457"/>
    <mergeCell ref="K460:AO460"/>
    <mergeCell ref="K461:AO461"/>
    <mergeCell ref="AU469:AU473"/>
    <mergeCell ref="AV469:AV472"/>
    <mergeCell ref="AW469:AW472"/>
    <mergeCell ref="N472:S472"/>
    <mergeCell ref="T472:X472"/>
    <mergeCell ref="Y472:AF472"/>
    <mergeCell ref="AG472:AJ473"/>
    <mergeCell ref="AK472:AO473"/>
    <mergeCell ref="AS449:AT449"/>
    <mergeCell ref="L450:N453"/>
    <mergeCell ref="O450:X450"/>
    <mergeCell ref="AA450:AB450"/>
    <mergeCell ref="AE450:AF450"/>
    <mergeCell ref="AI450:AJ450"/>
    <mergeCell ref="AQ450:AR450"/>
    <mergeCell ref="AS450:AT450"/>
    <mergeCell ref="O451:X451"/>
    <mergeCell ref="AA451:AB451"/>
    <mergeCell ref="AE451:AF451"/>
    <mergeCell ref="AI451:AJ451"/>
    <mergeCell ref="AS451:AT451"/>
    <mergeCell ref="O452:X452"/>
    <mergeCell ref="Y452:AB452"/>
    <mergeCell ref="AC452:AF452"/>
    <mergeCell ref="AG452:AJ452"/>
    <mergeCell ref="AQ452:AT452"/>
    <mergeCell ref="AX469:BR469"/>
    <mergeCell ref="BS469:BV470"/>
    <mergeCell ref="BW469:CH469"/>
    <mergeCell ref="AX470:BI470"/>
    <mergeCell ref="BJ470:BR470"/>
    <mergeCell ref="BW470:BZ470"/>
    <mergeCell ref="CA470:CH470"/>
    <mergeCell ref="B471:AO471"/>
    <mergeCell ref="AX471:BA471"/>
    <mergeCell ref="BB471:BE471"/>
    <mergeCell ref="BF471:BI471"/>
    <mergeCell ref="BJ471:BL471"/>
    <mergeCell ref="BM471:BO471"/>
    <mergeCell ref="BP471:BR471"/>
    <mergeCell ref="BS471:BS472"/>
    <mergeCell ref="BT471:BT472"/>
    <mergeCell ref="BU471:BU472"/>
    <mergeCell ref="BV471:BV472"/>
    <mergeCell ref="BW471:BZ471"/>
    <mergeCell ref="CA471:CD471"/>
    <mergeCell ref="CE471:CH471"/>
    <mergeCell ref="B472:D472"/>
    <mergeCell ref="E472:J472"/>
    <mergeCell ref="K472:M472"/>
    <mergeCell ref="B473:D473"/>
    <mergeCell ref="E473:J473"/>
    <mergeCell ref="K473:M473"/>
    <mergeCell ref="N473:S473"/>
    <mergeCell ref="T473:X473"/>
    <mergeCell ref="Y473:AF473"/>
    <mergeCell ref="B474:B513"/>
    <mergeCell ref="C474:J513"/>
    <mergeCell ref="K474:AO474"/>
    <mergeCell ref="K475:M475"/>
    <mergeCell ref="N475:O475"/>
    <mergeCell ref="P475:Q475"/>
    <mergeCell ref="R475:T475"/>
    <mergeCell ref="U475:V478"/>
    <mergeCell ref="W475:X478"/>
    <mergeCell ref="Y475:AB476"/>
    <mergeCell ref="AC475:AJ476"/>
    <mergeCell ref="AK475:AO478"/>
    <mergeCell ref="K476:K478"/>
    <mergeCell ref="L476:M478"/>
    <mergeCell ref="N476:O478"/>
    <mergeCell ref="P476:Q478"/>
    <mergeCell ref="R476:T478"/>
    <mergeCell ref="Y477:AB477"/>
    <mergeCell ref="L480:M480"/>
    <mergeCell ref="N480:O480"/>
    <mergeCell ref="P480:Q480"/>
    <mergeCell ref="R480:T480"/>
    <mergeCell ref="U480:V480"/>
    <mergeCell ref="W480:X480"/>
    <mergeCell ref="AK480:AO480"/>
    <mergeCell ref="L481:M481"/>
    <mergeCell ref="N481:O481"/>
    <mergeCell ref="P481:Q481"/>
    <mergeCell ref="R481:T481"/>
    <mergeCell ref="U481:V481"/>
    <mergeCell ref="W481:X481"/>
    <mergeCell ref="AK481:AO481"/>
    <mergeCell ref="AC477:AF477"/>
    <mergeCell ref="AG477:AJ477"/>
    <mergeCell ref="L479:M479"/>
    <mergeCell ref="N479:O479"/>
    <mergeCell ref="P479:Q479"/>
    <mergeCell ref="R479:T479"/>
    <mergeCell ref="U479:V479"/>
    <mergeCell ref="W479:X479"/>
    <mergeCell ref="AK479:AO479"/>
    <mergeCell ref="L484:M484"/>
    <mergeCell ref="N484:O484"/>
    <mergeCell ref="P484:Q484"/>
    <mergeCell ref="R484:T484"/>
    <mergeCell ref="U484:V484"/>
    <mergeCell ref="W484:X484"/>
    <mergeCell ref="AK484:AO484"/>
    <mergeCell ref="L485:M485"/>
    <mergeCell ref="N485:O485"/>
    <mergeCell ref="P485:Q485"/>
    <mergeCell ref="R485:T485"/>
    <mergeCell ref="U485:V485"/>
    <mergeCell ref="W485:X485"/>
    <mergeCell ref="AK485:AO485"/>
    <mergeCell ref="L482:M482"/>
    <mergeCell ref="N482:O482"/>
    <mergeCell ref="P482:Q482"/>
    <mergeCell ref="R482:T482"/>
    <mergeCell ref="U482:V482"/>
    <mergeCell ref="W482:X482"/>
    <mergeCell ref="AK482:AO482"/>
    <mergeCell ref="L483:M483"/>
    <mergeCell ref="N483:O483"/>
    <mergeCell ref="P483:Q483"/>
    <mergeCell ref="R483:T483"/>
    <mergeCell ref="U483:V483"/>
    <mergeCell ref="W483:X483"/>
    <mergeCell ref="AK483:AO483"/>
    <mergeCell ref="L488:M488"/>
    <mergeCell ref="N488:O488"/>
    <mergeCell ref="P488:Q488"/>
    <mergeCell ref="R488:T488"/>
    <mergeCell ref="U488:V488"/>
    <mergeCell ref="W488:X488"/>
    <mergeCell ref="AK488:AO488"/>
    <mergeCell ref="L489:M489"/>
    <mergeCell ref="N489:O489"/>
    <mergeCell ref="P489:Q489"/>
    <mergeCell ref="R489:T489"/>
    <mergeCell ref="U489:V489"/>
    <mergeCell ref="W489:X489"/>
    <mergeCell ref="AK489:AO489"/>
    <mergeCell ref="L486:M486"/>
    <mergeCell ref="N486:O486"/>
    <mergeCell ref="P486:Q486"/>
    <mergeCell ref="R486:T486"/>
    <mergeCell ref="U486:V486"/>
    <mergeCell ref="W486:X486"/>
    <mergeCell ref="AK486:AO486"/>
    <mergeCell ref="L487:M487"/>
    <mergeCell ref="N487:O487"/>
    <mergeCell ref="P487:Q487"/>
    <mergeCell ref="R487:T487"/>
    <mergeCell ref="U487:V487"/>
    <mergeCell ref="W487:X487"/>
    <mergeCell ref="AK487:AO487"/>
    <mergeCell ref="L492:M492"/>
    <mergeCell ref="N492:O492"/>
    <mergeCell ref="P492:Q492"/>
    <mergeCell ref="R492:T492"/>
    <mergeCell ref="U492:V492"/>
    <mergeCell ref="W492:X492"/>
    <mergeCell ref="AK492:AO492"/>
    <mergeCell ref="L493:M493"/>
    <mergeCell ref="N493:O493"/>
    <mergeCell ref="P493:Q493"/>
    <mergeCell ref="R493:T493"/>
    <mergeCell ref="U493:V493"/>
    <mergeCell ref="W493:X493"/>
    <mergeCell ref="AK493:AO493"/>
    <mergeCell ref="L490:M490"/>
    <mergeCell ref="N490:O490"/>
    <mergeCell ref="P490:Q490"/>
    <mergeCell ref="R490:T490"/>
    <mergeCell ref="U490:V490"/>
    <mergeCell ref="W490:X490"/>
    <mergeCell ref="AK490:AO490"/>
    <mergeCell ref="L491:M491"/>
    <mergeCell ref="N491:O491"/>
    <mergeCell ref="P491:Q491"/>
    <mergeCell ref="R491:T491"/>
    <mergeCell ref="U491:V491"/>
    <mergeCell ref="W491:X491"/>
    <mergeCell ref="AK491:AO491"/>
    <mergeCell ref="L496:M496"/>
    <mergeCell ref="N496:O496"/>
    <mergeCell ref="P496:Q496"/>
    <mergeCell ref="R496:T496"/>
    <mergeCell ref="U496:V496"/>
    <mergeCell ref="W496:X496"/>
    <mergeCell ref="AK496:AO496"/>
    <mergeCell ref="L497:M497"/>
    <mergeCell ref="N497:O497"/>
    <mergeCell ref="P497:Q497"/>
    <mergeCell ref="R497:T497"/>
    <mergeCell ref="U497:V497"/>
    <mergeCell ref="W497:X497"/>
    <mergeCell ref="AK497:AO497"/>
    <mergeCell ref="L494:M494"/>
    <mergeCell ref="N494:O494"/>
    <mergeCell ref="P494:Q494"/>
    <mergeCell ref="R494:T494"/>
    <mergeCell ref="U494:V494"/>
    <mergeCell ref="W494:X494"/>
    <mergeCell ref="AK494:AO494"/>
    <mergeCell ref="L495:M495"/>
    <mergeCell ref="N495:O495"/>
    <mergeCell ref="P495:Q495"/>
    <mergeCell ref="R495:T495"/>
    <mergeCell ref="U495:V495"/>
    <mergeCell ref="W495:X495"/>
    <mergeCell ref="AK495:AO495"/>
    <mergeCell ref="O505:X505"/>
    <mergeCell ref="Y505:AJ505"/>
    <mergeCell ref="L498:M498"/>
    <mergeCell ref="N498:O498"/>
    <mergeCell ref="P498:Q498"/>
    <mergeCell ref="R498:T498"/>
    <mergeCell ref="U498:V498"/>
    <mergeCell ref="W498:X498"/>
    <mergeCell ref="AK498:AO498"/>
    <mergeCell ref="K499:K505"/>
    <mergeCell ref="L499:X499"/>
    <mergeCell ref="Y499:AB499"/>
    <mergeCell ref="AK499:AO499"/>
    <mergeCell ref="L500:N501"/>
    <mergeCell ref="O500:X500"/>
    <mergeCell ref="AK500:AO505"/>
    <mergeCell ref="O501:X501"/>
    <mergeCell ref="Y501:AB501"/>
    <mergeCell ref="AC501:AF501"/>
    <mergeCell ref="AG501:AJ501"/>
    <mergeCell ref="K506:K507"/>
    <mergeCell ref="L506:AO507"/>
    <mergeCell ref="K508:AO508"/>
    <mergeCell ref="K509:AO509"/>
    <mergeCell ref="K512:AO512"/>
    <mergeCell ref="K513:AO513"/>
    <mergeCell ref="AU521:AU525"/>
    <mergeCell ref="AV521:AV524"/>
    <mergeCell ref="AW521:AW524"/>
    <mergeCell ref="N524:S524"/>
    <mergeCell ref="T524:X524"/>
    <mergeCell ref="Y524:AF524"/>
    <mergeCell ref="AG524:AJ525"/>
    <mergeCell ref="AK524:AO525"/>
    <mergeCell ref="AS501:AT501"/>
    <mergeCell ref="L502:N505"/>
    <mergeCell ref="O502:X502"/>
    <mergeCell ref="AA502:AB502"/>
    <mergeCell ref="AE502:AF502"/>
    <mergeCell ref="AI502:AJ502"/>
    <mergeCell ref="AQ502:AR502"/>
    <mergeCell ref="AS502:AT502"/>
    <mergeCell ref="O503:X503"/>
    <mergeCell ref="AA503:AB503"/>
    <mergeCell ref="AE503:AF503"/>
    <mergeCell ref="AI503:AJ503"/>
    <mergeCell ref="AS503:AT503"/>
    <mergeCell ref="O504:X504"/>
    <mergeCell ref="Y504:AB504"/>
    <mergeCell ref="AC504:AF504"/>
    <mergeCell ref="AG504:AJ504"/>
    <mergeCell ref="AQ504:AT504"/>
    <mergeCell ref="AX521:BR521"/>
    <mergeCell ref="BS521:BV522"/>
    <mergeCell ref="BW521:CH521"/>
    <mergeCell ref="AX522:BI522"/>
    <mergeCell ref="BJ522:BR522"/>
    <mergeCell ref="BW522:BZ522"/>
    <mergeCell ref="CA522:CH522"/>
    <mergeCell ref="B523:AO523"/>
    <mergeCell ref="AX523:BA523"/>
    <mergeCell ref="BB523:BE523"/>
    <mergeCell ref="BF523:BI523"/>
    <mergeCell ref="BJ523:BL523"/>
    <mergeCell ref="BM523:BO523"/>
    <mergeCell ref="BP523:BR523"/>
    <mergeCell ref="BS523:BS524"/>
    <mergeCell ref="BT523:BT524"/>
    <mergeCell ref="BU523:BU524"/>
    <mergeCell ref="BV523:BV524"/>
    <mergeCell ref="BW523:BZ523"/>
    <mergeCell ref="CA523:CD523"/>
    <mergeCell ref="CE523:CH523"/>
    <mergeCell ref="B524:D524"/>
    <mergeCell ref="E524:J524"/>
    <mergeCell ref="K524:M524"/>
    <mergeCell ref="B525:D525"/>
    <mergeCell ref="E525:J525"/>
    <mergeCell ref="K525:M525"/>
    <mergeCell ref="N525:S525"/>
    <mergeCell ref="T525:X525"/>
    <mergeCell ref="Y525:AF525"/>
    <mergeCell ref="B526:B565"/>
    <mergeCell ref="C526:J565"/>
    <mergeCell ref="K526:AO526"/>
    <mergeCell ref="K527:M527"/>
    <mergeCell ref="N527:O527"/>
    <mergeCell ref="P527:Q527"/>
    <mergeCell ref="R527:T527"/>
    <mergeCell ref="U527:V530"/>
    <mergeCell ref="W527:X530"/>
    <mergeCell ref="Y527:AB528"/>
    <mergeCell ref="AC527:AJ528"/>
    <mergeCell ref="AK527:AO530"/>
    <mergeCell ref="K528:K530"/>
    <mergeCell ref="L528:M530"/>
    <mergeCell ref="N528:O530"/>
    <mergeCell ref="P528:Q530"/>
    <mergeCell ref="R528:T530"/>
    <mergeCell ref="Y529:AB529"/>
    <mergeCell ref="L532:M532"/>
    <mergeCell ref="N532:O532"/>
    <mergeCell ref="P532:Q532"/>
    <mergeCell ref="R532:T532"/>
    <mergeCell ref="U532:V532"/>
    <mergeCell ref="W532:X532"/>
    <mergeCell ref="AK532:AO532"/>
    <mergeCell ref="L533:M533"/>
    <mergeCell ref="N533:O533"/>
    <mergeCell ref="P533:Q533"/>
    <mergeCell ref="R533:T533"/>
    <mergeCell ref="U533:V533"/>
    <mergeCell ref="W533:X533"/>
    <mergeCell ref="AK533:AO533"/>
    <mergeCell ref="AC529:AF529"/>
    <mergeCell ref="AG529:AJ529"/>
    <mergeCell ref="L531:M531"/>
    <mergeCell ref="N531:O531"/>
    <mergeCell ref="P531:Q531"/>
    <mergeCell ref="R531:T531"/>
    <mergeCell ref="U531:V531"/>
    <mergeCell ref="W531:X531"/>
    <mergeCell ref="AK531:AO531"/>
    <mergeCell ref="L536:M536"/>
    <mergeCell ref="N536:O536"/>
    <mergeCell ref="P536:Q536"/>
    <mergeCell ref="R536:T536"/>
    <mergeCell ref="U536:V536"/>
    <mergeCell ref="W536:X536"/>
    <mergeCell ref="AK536:AO536"/>
    <mergeCell ref="L537:M537"/>
    <mergeCell ref="N537:O537"/>
    <mergeCell ref="P537:Q537"/>
    <mergeCell ref="R537:T537"/>
    <mergeCell ref="U537:V537"/>
    <mergeCell ref="W537:X537"/>
    <mergeCell ref="AK537:AO537"/>
    <mergeCell ref="L534:M534"/>
    <mergeCell ref="N534:O534"/>
    <mergeCell ref="P534:Q534"/>
    <mergeCell ref="R534:T534"/>
    <mergeCell ref="U534:V534"/>
    <mergeCell ref="W534:X534"/>
    <mergeCell ref="AK534:AO534"/>
    <mergeCell ref="L535:M535"/>
    <mergeCell ref="N535:O535"/>
    <mergeCell ref="P535:Q535"/>
    <mergeCell ref="R535:T535"/>
    <mergeCell ref="U535:V535"/>
    <mergeCell ref="W535:X535"/>
    <mergeCell ref="AK535:AO535"/>
    <mergeCell ref="L540:M540"/>
    <mergeCell ref="N540:O540"/>
    <mergeCell ref="P540:Q540"/>
    <mergeCell ref="R540:T540"/>
    <mergeCell ref="U540:V540"/>
    <mergeCell ref="W540:X540"/>
    <mergeCell ref="AK540:AO540"/>
    <mergeCell ref="L541:M541"/>
    <mergeCell ref="N541:O541"/>
    <mergeCell ref="P541:Q541"/>
    <mergeCell ref="R541:T541"/>
    <mergeCell ref="U541:V541"/>
    <mergeCell ref="W541:X541"/>
    <mergeCell ref="AK541:AO541"/>
    <mergeCell ref="L538:M538"/>
    <mergeCell ref="N538:O538"/>
    <mergeCell ref="P538:Q538"/>
    <mergeCell ref="R538:T538"/>
    <mergeCell ref="U538:V538"/>
    <mergeCell ref="W538:X538"/>
    <mergeCell ref="AK538:AO538"/>
    <mergeCell ref="L539:M539"/>
    <mergeCell ref="N539:O539"/>
    <mergeCell ref="P539:Q539"/>
    <mergeCell ref="R539:T539"/>
    <mergeCell ref="U539:V539"/>
    <mergeCell ref="W539:X539"/>
    <mergeCell ref="AK539:AO539"/>
    <mergeCell ref="L544:M544"/>
    <mergeCell ref="N544:O544"/>
    <mergeCell ref="P544:Q544"/>
    <mergeCell ref="R544:T544"/>
    <mergeCell ref="U544:V544"/>
    <mergeCell ref="W544:X544"/>
    <mergeCell ref="AK544:AO544"/>
    <mergeCell ref="L545:M545"/>
    <mergeCell ref="N545:O545"/>
    <mergeCell ref="P545:Q545"/>
    <mergeCell ref="R545:T545"/>
    <mergeCell ref="U545:V545"/>
    <mergeCell ref="W545:X545"/>
    <mergeCell ref="AK545:AO545"/>
    <mergeCell ref="L542:M542"/>
    <mergeCell ref="N542:O542"/>
    <mergeCell ref="P542:Q542"/>
    <mergeCell ref="R542:T542"/>
    <mergeCell ref="U542:V542"/>
    <mergeCell ref="W542:X542"/>
    <mergeCell ref="AK542:AO542"/>
    <mergeCell ref="L543:M543"/>
    <mergeCell ref="N543:O543"/>
    <mergeCell ref="P543:Q543"/>
    <mergeCell ref="R543:T543"/>
    <mergeCell ref="U543:V543"/>
    <mergeCell ref="W543:X543"/>
    <mergeCell ref="AK543:AO543"/>
    <mergeCell ref="L548:M548"/>
    <mergeCell ref="N548:O548"/>
    <mergeCell ref="P548:Q548"/>
    <mergeCell ref="R548:T548"/>
    <mergeCell ref="U548:V548"/>
    <mergeCell ref="W548:X548"/>
    <mergeCell ref="AK548:AO548"/>
    <mergeCell ref="L549:M549"/>
    <mergeCell ref="N549:O549"/>
    <mergeCell ref="P549:Q549"/>
    <mergeCell ref="R549:T549"/>
    <mergeCell ref="U549:V549"/>
    <mergeCell ref="W549:X549"/>
    <mergeCell ref="AK549:AO549"/>
    <mergeCell ref="L546:M546"/>
    <mergeCell ref="N546:O546"/>
    <mergeCell ref="P546:Q546"/>
    <mergeCell ref="R546:T546"/>
    <mergeCell ref="U546:V546"/>
    <mergeCell ref="W546:X546"/>
    <mergeCell ref="AK546:AO546"/>
    <mergeCell ref="L547:M547"/>
    <mergeCell ref="N547:O547"/>
    <mergeCell ref="P547:Q547"/>
    <mergeCell ref="R547:T547"/>
    <mergeCell ref="U547:V547"/>
    <mergeCell ref="W547:X547"/>
    <mergeCell ref="AK547:AO547"/>
    <mergeCell ref="O557:X557"/>
    <mergeCell ref="Y557:AJ557"/>
    <mergeCell ref="L550:M550"/>
    <mergeCell ref="N550:O550"/>
    <mergeCell ref="P550:Q550"/>
    <mergeCell ref="R550:T550"/>
    <mergeCell ref="U550:V550"/>
    <mergeCell ref="W550:X550"/>
    <mergeCell ref="AK550:AO550"/>
    <mergeCell ref="K551:K557"/>
    <mergeCell ref="L551:X551"/>
    <mergeCell ref="Y551:AB551"/>
    <mergeCell ref="AK551:AO551"/>
    <mergeCell ref="L552:N553"/>
    <mergeCell ref="O552:X552"/>
    <mergeCell ref="AK552:AO557"/>
    <mergeCell ref="O553:X553"/>
    <mergeCell ref="Y553:AB553"/>
    <mergeCell ref="AC553:AF553"/>
    <mergeCell ref="AG553:AJ553"/>
    <mergeCell ref="K558:K559"/>
    <mergeCell ref="L558:AO559"/>
    <mergeCell ref="K560:AO560"/>
    <mergeCell ref="K561:AO561"/>
    <mergeCell ref="K564:AO564"/>
    <mergeCell ref="K565:AO565"/>
    <mergeCell ref="AU573:AU577"/>
    <mergeCell ref="AV573:AV576"/>
    <mergeCell ref="AW573:AW576"/>
    <mergeCell ref="N576:S576"/>
    <mergeCell ref="T576:X576"/>
    <mergeCell ref="Y576:AF576"/>
    <mergeCell ref="AG576:AJ577"/>
    <mergeCell ref="AK576:AO577"/>
    <mergeCell ref="AS553:AT553"/>
    <mergeCell ref="L554:N557"/>
    <mergeCell ref="O554:X554"/>
    <mergeCell ref="AA554:AB554"/>
    <mergeCell ref="AE554:AF554"/>
    <mergeCell ref="AI554:AJ554"/>
    <mergeCell ref="AQ554:AR554"/>
    <mergeCell ref="AS554:AT554"/>
    <mergeCell ref="O555:X555"/>
    <mergeCell ref="AA555:AB555"/>
    <mergeCell ref="AE555:AF555"/>
    <mergeCell ref="AI555:AJ555"/>
    <mergeCell ref="AS555:AT555"/>
    <mergeCell ref="O556:X556"/>
    <mergeCell ref="Y556:AB556"/>
    <mergeCell ref="AC556:AF556"/>
    <mergeCell ref="AG556:AJ556"/>
    <mergeCell ref="AQ556:AT556"/>
    <mergeCell ref="AX573:BR573"/>
    <mergeCell ref="BS573:BV574"/>
    <mergeCell ref="BW573:CH573"/>
    <mergeCell ref="AX574:BI574"/>
    <mergeCell ref="BJ574:BR574"/>
    <mergeCell ref="BW574:BZ574"/>
    <mergeCell ref="CA574:CH574"/>
    <mergeCell ref="B575:AO575"/>
    <mergeCell ref="AX575:BA575"/>
    <mergeCell ref="BB575:BE575"/>
    <mergeCell ref="BF575:BI575"/>
    <mergeCell ref="BJ575:BL575"/>
    <mergeCell ref="BM575:BO575"/>
    <mergeCell ref="BP575:BR575"/>
    <mergeCell ref="BS575:BS576"/>
    <mergeCell ref="BT575:BT576"/>
    <mergeCell ref="BU575:BU576"/>
    <mergeCell ref="BV575:BV576"/>
    <mergeCell ref="BW575:BZ575"/>
    <mergeCell ref="CA575:CD575"/>
    <mergeCell ref="CE575:CH575"/>
    <mergeCell ref="B576:D576"/>
    <mergeCell ref="E576:J576"/>
    <mergeCell ref="K576:M576"/>
    <mergeCell ref="B577:D577"/>
    <mergeCell ref="E577:J577"/>
    <mergeCell ref="K577:M577"/>
    <mergeCell ref="N577:S577"/>
    <mergeCell ref="T577:X577"/>
    <mergeCell ref="Y577:AF577"/>
    <mergeCell ref="B578:B617"/>
    <mergeCell ref="C578:J617"/>
    <mergeCell ref="K578:AO578"/>
    <mergeCell ref="K579:M579"/>
    <mergeCell ref="N579:O579"/>
    <mergeCell ref="P579:Q579"/>
    <mergeCell ref="R579:T579"/>
    <mergeCell ref="U579:V582"/>
    <mergeCell ref="W579:X582"/>
    <mergeCell ref="Y579:AB580"/>
    <mergeCell ref="AC579:AJ580"/>
    <mergeCell ref="AK579:AO582"/>
    <mergeCell ref="K580:K582"/>
    <mergeCell ref="L580:M582"/>
    <mergeCell ref="N580:O582"/>
    <mergeCell ref="P580:Q582"/>
    <mergeCell ref="R580:T582"/>
    <mergeCell ref="Y581:AB581"/>
    <mergeCell ref="L584:M584"/>
    <mergeCell ref="N584:O584"/>
    <mergeCell ref="P584:Q584"/>
    <mergeCell ref="R584:T584"/>
    <mergeCell ref="U584:V584"/>
    <mergeCell ref="W584:X584"/>
    <mergeCell ref="AK584:AO584"/>
    <mergeCell ref="L585:M585"/>
    <mergeCell ref="N585:O585"/>
    <mergeCell ref="P585:Q585"/>
    <mergeCell ref="R585:T585"/>
    <mergeCell ref="U585:V585"/>
    <mergeCell ref="W585:X585"/>
    <mergeCell ref="AK585:AO585"/>
    <mergeCell ref="AC581:AF581"/>
    <mergeCell ref="AG581:AJ581"/>
    <mergeCell ref="L583:M583"/>
    <mergeCell ref="N583:O583"/>
    <mergeCell ref="P583:Q583"/>
    <mergeCell ref="R583:T583"/>
    <mergeCell ref="U583:V583"/>
    <mergeCell ref="W583:X583"/>
    <mergeCell ref="AK583:AO583"/>
    <mergeCell ref="L588:M588"/>
    <mergeCell ref="N588:O588"/>
    <mergeCell ref="P588:Q588"/>
    <mergeCell ref="R588:T588"/>
    <mergeCell ref="U588:V588"/>
    <mergeCell ref="W588:X588"/>
    <mergeCell ref="AK588:AO588"/>
    <mergeCell ref="L589:M589"/>
    <mergeCell ref="N589:O589"/>
    <mergeCell ref="P589:Q589"/>
    <mergeCell ref="R589:T589"/>
    <mergeCell ref="U589:V589"/>
    <mergeCell ref="W589:X589"/>
    <mergeCell ref="AK589:AO589"/>
    <mergeCell ref="L586:M586"/>
    <mergeCell ref="N586:O586"/>
    <mergeCell ref="P586:Q586"/>
    <mergeCell ref="R586:T586"/>
    <mergeCell ref="U586:V586"/>
    <mergeCell ref="W586:X586"/>
    <mergeCell ref="AK586:AO586"/>
    <mergeCell ref="L587:M587"/>
    <mergeCell ref="N587:O587"/>
    <mergeCell ref="P587:Q587"/>
    <mergeCell ref="R587:T587"/>
    <mergeCell ref="U587:V587"/>
    <mergeCell ref="W587:X587"/>
    <mergeCell ref="AK587:AO587"/>
    <mergeCell ref="L592:M592"/>
    <mergeCell ref="N592:O592"/>
    <mergeCell ref="P592:Q592"/>
    <mergeCell ref="R592:T592"/>
    <mergeCell ref="U592:V592"/>
    <mergeCell ref="W592:X592"/>
    <mergeCell ref="AK592:AO592"/>
    <mergeCell ref="L593:M593"/>
    <mergeCell ref="N593:O593"/>
    <mergeCell ref="P593:Q593"/>
    <mergeCell ref="R593:T593"/>
    <mergeCell ref="U593:V593"/>
    <mergeCell ref="W593:X593"/>
    <mergeCell ref="AK593:AO593"/>
    <mergeCell ref="L590:M590"/>
    <mergeCell ref="N590:O590"/>
    <mergeCell ref="P590:Q590"/>
    <mergeCell ref="R590:T590"/>
    <mergeCell ref="U590:V590"/>
    <mergeCell ref="W590:X590"/>
    <mergeCell ref="AK590:AO590"/>
    <mergeCell ref="L591:M591"/>
    <mergeCell ref="N591:O591"/>
    <mergeCell ref="P591:Q591"/>
    <mergeCell ref="R591:T591"/>
    <mergeCell ref="U591:V591"/>
    <mergeCell ref="W591:X591"/>
    <mergeCell ref="AK591:AO591"/>
    <mergeCell ref="L596:M596"/>
    <mergeCell ref="N596:O596"/>
    <mergeCell ref="P596:Q596"/>
    <mergeCell ref="R596:T596"/>
    <mergeCell ref="U596:V596"/>
    <mergeCell ref="W596:X596"/>
    <mergeCell ref="AK596:AO596"/>
    <mergeCell ref="L597:M597"/>
    <mergeCell ref="N597:O597"/>
    <mergeCell ref="P597:Q597"/>
    <mergeCell ref="R597:T597"/>
    <mergeCell ref="U597:V597"/>
    <mergeCell ref="W597:X597"/>
    <mergeCell ref="AK597:AO597"/>
    <mergeCell ref="L594:M594"/>
    <mergeCell ref="N594:O594"/>
    <mergeCell ref="P594:Q594"/>
    <mergeCell ref="R594:T594"/>
    <mergeCell ref="U594:V594"/>
    <mergeCell ref="W594:X594"/>
    <mergeCell ref="AK594:AO594"/>
    <mergeCell ref="L595:M595"/>
    <mergeCell ref="N595:O595"/>
    <mergeCell ref="P595:Q595"/>
    <mergeCell ref="R595:T595"/>
    <mergeCell ref="U595:V595"/>
    <mergeCell ref="W595:X595"/>
    <mergeCell ref="AK595:AO595"/>
    <mergeCell ref="L600:M600"/>
    <mergeCell ref="N600:O600"/>
    <mergeCell ref="P600:Q600"/>
    <mergeCell ref="R600:T600"/>
    <mergeCell ref="U600:V600"/>
    <mergeCell ref="W600:X600"/>
    <mergeCell ref="AK600:AO600"/>
    <mergeCell ref="L601:M601"/>
    <mergeCell ref="N601:O601"/>
    <mergeCell ref="P601:Q601"/>
    <mergeCell ref="R601:T601"/>
    <mergeCell ref="U601:V601"/>
    <mergeCell ref="W601:X601"/>
    <mergeCell ref="AK601:AO601"/>
    <mergeCell ref="L598:M598"/>
    <mergeCell ref="N598:O598"/>
    <mergeCell ref="P598:Q598"/>
    <mergeCell ref="R598:T598"/>
    <mergeCell ref="U598:V598"/>
    <mergeCell ref="W598:X598"/>
    <mergeCell ref="AK598:AO598"/>
    <mergeCell ref="L599:M599"/>
    <mergeCell ref="N599:O599"/>
    <mergeCell ref="P599:Q599"/>
    <mergeCell ref="R599:T599"/>
    <mergeCell ref="U599:V599"/>
    <mergeCell ref="W599:X599"/>
    <mergeCell ref="AK599:AO599"/>
    <mergeCell ref="O609:X609"/>
    <mergeCell ref="Y609:AJ609"/>
    <mergeCell ref="L602:M602"/>
    <mergeCell ref="N602:O602"/>
    <mergeCell ref="P602:Q602"/>
    <mergeCell ref="R602:T602"/>
    <mergeCell ref="U602:V602"/>
    <mergeCell ref="W602:X602"/>
    <mergeCell ref="AK602:AO602"/>
    <mergeCell ref="K603:K609"/>
    <mergeCell ref="L603:X603"/>
    <mergeCell ref="Y603:AB603"/>
    <mergeCell ref="AK603:AO603"/>
    <mergeCell ref="L604:N605"/>
    <mergeCell ref="O604:X604"/>
    <mergeCell ref="AK604:AO609"/>
    <mergeCell ref="O605:X605"/>
    <mergeCell ref="Y605:AB605"/>
    <mergeCell ref="AC605:AF605"/>
    <mergeCell ref="AG605:AJ605"/>
    <mergeCell ref="K610:K611"/>
    <mergeCell ref="L610:AO611"/>
    <mergeCell ref="K612:AO612"/>
    <mergeCell ref="K613:AO613"/>
    <mergeCell ref="K616:AO616"/>
    <mergeCell ref="K617:AO617"/>
    <mergeCell ref="AU625:AU629"/>
    <mergeCell ref="AV625:AV628"/>
    <mergeCell ref="AW625:AW628"/>
    <mergeCell ref="N628:S628"/>
    <mergeCell ref="T628:X628"/>
    <mergeCell ref="Y628:AF628"/>
    <mergeCell ref="AG628:AJ629"/>
    <mergeCell ref="AK628:AO629"/>
    <mergeCell ref="AS605:AT605"/>
    <mergeCell ref="L606:N609"/>
    <mergeCell ref="O606:X606"/>
    <mergeCell ref="AA606:AB606"/>
    <mergeCell ref="AE606:AF606"/>
    <mergeCell ref="AI606:AJ606"/>
    <mergeCell ref="AQ606:AR606"/>
    <mergeCell ref="AS606:AT606"/>
    <mergeCell ref="O607:X607"/>
    <mergeCell ref="AA607:AB607"/>
    <mergeCell ref="AE607:AF607"/>
    <mergeCell ref="AI607:AJ607"/>
    <mergeCell ref="AS607:AT607"/>
    <mergeCell ref="O608:X608"/>
    <mergeCell ref="Y608:AB608"/>
    <mergeCell ref="AC608:AF608"/>
    <mergeCell ref="AG608:AJ608"/>
    <mergeCell ref="AQ608:AT608"/>
    <mergeCell ref="AX625:BR625"/>
    <mergeCell ref="BS625:BV626"/>
    <mergeCell ref="BW625:CH625"/>
    <mergeCell ref="AX626:BI626"/>
    <mergeCell ref="BJ626:BR626"/>
    <mergeCell ref="BW626:BZ626"/>
    <mergeCell ref="CA626:CH626"/>
    <mergeCell ref="B627:AO627"/>
    <mergeCell ref="AX627:BA627"/>
    <mergeCell ref="BB627:BE627"/>
    <mergeCell ref="BF627:BI627"/>
    <mergeCell ref="BJ627:BL627"/>
    <mergeCell ref="BM627:BO627"/>
    <mergeCell ref="BP627:BR627"/>
    <mergeCell ref="BS627:BS628"/>
    <mergeCell ref="BT627:BT628"/>
    <mergeCell ref="BU627:BU628"/>
    <mergeCell ref="BV627:BV628"/>
    <mergeCell ref="BW627:BZ627"/>
    <mergeCell ref="CA627:CD627"/>
    <mergeCell ref="CE627:CH627"/>
    <mergeCell ref="B628:D628"/>
    <mergeCell ref="E628:J628"/>
    <mergeCell ref="K628:M628"/>
    <mergeCell ref="B629:D629"/>
    <mergeCell ref="E629:J629"/>
    <mergeCell ref="K629:M629"/>
    <mergeCell ref="N629:S629"/>
    <mergeCell ref="T629:X629"/>
    <mergeCell ref="Y629:AF629"/>
    <mergeCell ref="B630:B669"/>
    <mergeCell ref="C630:J669"/>
    <mergeCell ref="K630:AO630"/>
    <mergeCell ref="K631:M631"/>
    <mergeCell ref="N631:O631"/>
    <mergeCell ref="P631:Q631"/>
    <mergeCell ref="R631:T631"/>
    <mergeCell ref="U631:V634"/>
    <mergeCell ref="W631:X634"/>
    <mergeCell ref="Y631:AB632"/>
    <mergeCell ref="AC631:AJ632"/>
    <mergeCell ref="AK631:AO634"/>
    <mergeCell ref="K632:K634"/>
    <mergeCell ref="L632:M634"/>
    <mergeCell ref="N632:O634"/>
    <mergeCell ref="P632:Q634"/>
    <mergeCell ref="R632:T634"/>
    <mergeCell ref="Y633:AB633"/>
    <mergeCell ref="L636:M636"/>
    <mergeCell ref="N636:O636"/>
    <mergeCell ref="P636:Q636"/>
    <mergeCell ref="R636:T636"/>
    <mergeCell ref="U636:V636"/>
    <mergeCell ref="W636:X636"/>
    <mergeCell ref="AK636:AO636"/>
    <mergeCell ref="L637:M637"/>
    <mergeCell ref="N637:O637"/>
    <mergeCell ref="P637:Q637"/>
    <mergeCell ref="R637:T637"/>
    <mergeCell ref="U637:V637"/>
    <mergeCell ref="W637:X637"/>
    <mergeCell ref="AK637:AO637"/>
    <mergeCell ref="AC633:AF633"/>
    <mergeCell ref="AG633:AJ633"/>
    <mergeCell ref="L635:M635"/>
    <mergeCell ref="N635:O635"/>
    <mergeCell ref="P635:Q635"/>
    <mergeCell ref="R635:T635"/>
    <mergeCell ref="U635:V635"/>
    <mergeCell ref="W635:X635"/>
    <mergeCell ref="AK635:AO635"/>
    <mergeCell ref="L640:M640"/>
    <mergeCell ref="N640:O640"/>
    <mergeCell ref="P640:Q640"/>
    <mergeCell ref="R640:T640"/>
    <mergeCell ref="U640:V640"/>
    <mergeCell ref="W640:X640"/>
    <mergeCell ref="AK640:AO640"/>
    <mergeCell ref="L641:M641"/>
    <mergeCell ref="N641:O641"/>
    <mergeCell ref="P641:Q641"/>
    <mergeCell ref="R641:T641"/>
    <mergeCell ref="U641:V641"/>
    <mergeCell ref="W641:X641"/>
    <mergeCell ref="AK641:AO641"/>
    <mergeCell ref="L638:M638"/>
    <mergeCell ref="N638:O638"/>
    <mergeCell ref="P638:Q638"/>
    <mergeCell ref="R638:T638"/>
    <mergeCell ref="U638:V638"/>
    <mergeCell ref="W638:X638"/>
    <mergeCell ref="AK638:AO638"/>
    <mergeCell ref="L639:M639"/>
    <mergeCell ref="N639:O639"/>
    <mergeCell ref="P639:Q639"/>
    <mergeCell ref="R639:T639"/>
    <mergeCell ref="U639:V639"/>
    <mergeCell ref="W639:X639"/>
    <mergeCell ref="AK639:AO639"/>
    <mergeCell ref="L644:M644"/>
    <mergeCell ref="N644:O644"/>
    <mergeCell ref="P644:Q644"/>
    <mergeCell ref="R644:T644"/>
    <mergeCell ref="U644:V644"/>
    <mergeCell ref="W644:X644"/>
    <mergeCell ref="AK644:AO644"/>
    <mergeCell ref="L645:M645"/>
    <mergeCell ref="N645:O645"/>
    <mergeCell ref="P645:Q645"/>
    <mergeCell ref="R645:T645"/>
    <mergeCell ref="U645:V645"/>
    <mergeCell ref="W645:X645"/>
    <mergeCell ref="AK645:AO645"/>
    <mergeCell ref="L642:M642"/>
    <mergeCell ref="N642:O642"/>
    <mergeCell ref="P642:Q642"/>
    <mergeCell ref="R642:T642"/>
    <mergeCell ref="U642:V642"/>
    <mergeCell ref="W642:X642"/>
    <mergeCell ref="AK642:AO642"/>
    <mergeCell ref="L643:M643"/>
    <mergeCell ref="N643:O643"/>
    <mergeCell ref="P643:Q643"/>
    <mergeCell ref="R643:T643"/>
    <mergeCell ref="U643:V643"/>
    <mergeCell ref="W643:X643"/>
    <mergeCell ref="AK643:AO643"/>
    <mergeCell ref="L648:M648"/>
    <mergeCell ref="N648:O648"/>
    <mergeCell ref="P648:Q648"/>
    <mergeCell ref="R648:T648"/>
    <mergeCell ref="U648:V648"/>
    <mergeCell ref="W648:X648"/>
    <mergeCell ref="AK648:AO648"/>
    <mergeCell ref="L649:M649"/>
    <mergeCell ref="N649:O649"/>
    <mergeCell ref="P649:Q649"/>
    <mergeCell ref="R649:T649"/>
    <mergeCell ref="U649:V649"/>
    <mergeCell ref="W649:X649"/>
    <mergeCell ref="AK649:AO649"/>
    <mergeCell ref="L646:M646"/>
    <mergeCell ref="N646:O646"/>
    <mergeCell ref="P646:Q646"/>
    <mergeCell ref="R646:T646"/>
    <mergeCell ref="U646:V646"/>
    <mergeCell ref="W646:X646"/>
    <mergeCell ref="AK646:AO646"/>
    <mergeCell ref="L647:M647"/>
    <mergeCell ref="N647:O647"/>
    <mergeCell ref="P647:Q647"/>
    <mergeCell ref="R647:T647"/>
    <mergeCell ref="U647:V647"/>
    <mergeCell ref="W647:X647"/>
    <mergeCell ref="AK647:AO647"/>
    <mergeCell ref="L652:M652"/>
    <mergeCell ref="N652:O652"/>
    <mergeCell ref="P652:Q652"/>
    <mergeCell ref="R652:T652"/>
    <mergeCell ref="U652:V652"/>
    <mergeCell ref="W652:X652"/>
    <mergeCell ref="AK652:AO652"/>
    <mergeCell ref="L653:M653"/>
    <mergeCell ref="N653:O653"/>
    <mergeCell ref="P653:Q653"/>
    <mergeCell ref="R653:T653"/>
    <mergeCell ref="U653:V653"/>
    <mergeCell ref="W653:X653"/>
    <mergeCell ref="AK653:AO653"/>
    <mergeCell ref="L650:M650"/>
    <mergeCell ref="N650:O650"/>
    <mergeCell ref="P650:Q650"/>
    <mergeCell ref="R650:T650"/>
    <mergeCell ref="U650:V650"/>
    <mergeCell ref="W650:X650"/>
    <mergeCell ref="AK650:AO650"/>
    <mergeCell ref="L651:M651"/>
    <mergeCell ref="N651:O651"/>
    <mergeCell ref="P651:Q651"/>
    <mergeCell ref="R651:T651"/>
    <mergeCell ref="U651:V651"/>
    <mergeCell ref="W651:X651"/>
    <mergeCell ref="AK651:AO651"/>
    <mergeCell ref="O661:X661"/>
    <mergeCell ref="Y661:AJ661"/>
    <mergeCell ref="L654:M654"/>
    <mergeCell ref="N654:O654"/>
    <mergeCell ref="P654:Q654"/>
    <mergeCell ref="R654:T654"/>
    <mergeCell ref="U654:V654"/>
    <mergeCell ref="W654:X654"/>
    <mergeCell ref="AK654:AO654"/>
    <mergeCell ref="K655:K661"/>
    <mergeCell ref="L655:X655"/>
    <mergeCell ref="Y655:AB655"/>
    <mergeCell ref="AK655:AO655"/>
    <mergeCell ref="L656:N657"/>
    <mergeCell ref="O656:X656"/>
    <mergeCell ref="AK656:AO661"/>
    <mergeCell ref="O657:X657"/>
    <mergeCell ref="Y657:AB657"/>
    <mergeCell ref="AC657:AF657"/>
    <mergeCell ref="AG657:AJ657"/>
    <mergeCell ref="K662:K663"/>
    <mergeCell ref="L662:AO663"/>
    <mergeCell ref="K664:AO664"/>
    <mergeCell ref="K665:AO665"/>
    <mergeCell ref="K668:AO668"/>
    <mergeCell ref="K669:AO669"/>
    <mergeCell ref="AU677:AU681"/>
    <mergeCell ref="AV677:AV680"/>
    <mergeCell ref="AW677:AW680"/>
    <mergeCell ref="N680:S680"/>
    <mergeCell ref="T680:X680"/>
    <mergeCell ref="Y680:AF680"/>
    <mergeCell ref="AG680:AJ681"/>
    <mergeCell ref="AK680:AO681"/>
    <mergeCell ref="AS657:AT657"/>
    <mergeCell ref="L658:N661"/>
    <mergeCell ref="O658:X658"/>
    <mergeCell ref="AA658:AB658"/>
    <mergeCell ref="AE658:AF658"/>
    <mergeCell ref="AI658:AJ658"/>
    <mergeCell ref="AQ658:AR658"/>
    <mergeCell ref="AS658:AT658"/>
    <mergeCell ref="O659:X659"/>
    <mergeCell ref="AA659:AB659"/>
    <mergeCell ref="AE659:AF659"/>
    <mergeCell ref="AI659:AJ659"/>
    <mergeCell ref="AS659:AT659"/>
    <mergeCell ref="O660:X660"/>
    <mergeCell ref="Y660:AB660"/>
    <mergeCell ref="AC660:AF660"/>
    <mergeCell ref="AG660:AJ660"/>
    <mergeCell ref="AQ660:AT660"/>
    <mergeCell ref="AX677:BR677"/>
    <mergeCell ref="BS677:BV678"/>
    <mergeCell ref="BW677:CH677"/>
    <mergeCell ref="AX678:BI678"/>
    <mergeCell ref="BJ678:BR678"/>
    <mergeCell ref="BW678:BZ678"/>
    <mergeCell ref="CA678:CH678"/>
    <mergeCell ref="B679:AO679"/>
    <mergeCell ref="AX679:BA679"/>
    <mergeCell ref="BB679:BE679"/>
    <mergeCell ref="BF679:BI679"/>
    <mergeCell ref="BJ679:BL679"/>
    <mergeCell ref="BM679:BO679"/>
    <mergeCell ref="BP679:BR679"/>
    <mergeCell ref="BS679:BS680"/>
    <mergeCell ref="BT679:BT680"/>
    <mergeCell ref="BU679:BU680"/>
    <mergeCell ref="BV679:BV680"/>
    <mergeCell ref="BW679:BZ679"/>
    <mergeCell ref="CA679:CD679"/>
    <mergeCell ref="CE679:CH679"/>
    <mergeCell ref="B680:D680"/>
    <mergeCell ref="E680:J680"/>
    <mergeCell ref="K680:M680"/>
    <mergeCell ref="B681:D681"/>
    <mergeCell ref="E681:J681"/>
    <mergeCell ref="K681:M681"/>
    <mergeCell ref="N681:S681"/>
    <mergeCell ref="T681:X681"/>
    <mergeCell ref="Y681:AF681"/>
    <mergeCell ref="B682:B721"/>
    <mergeCell ref="C682:J721"/>
    <mergeCell ref="K682:AO682"/>
    <mergeCell ref="K683:M683"/>
    <mergeCell ref="N683:O683"/>
    <mergeCell ref="P683:Q683"/>
    <mergeCell ref="R683:T683"/>
    <mergeCell ref="U683:V686"/>
    <mergeCell ref="W683:X686"/>
    <mergeCell ref="Y683:AB684"/>
    <mergeCell ref="AC683:AJ684"/>
    <mergeCell ref="AK683:AO686"/>
    <mergeCell ref="K684:K686"/>
    <mergeCell ref="L684:M686"/>
    <mergeCell ref="N684:O686"/>
    <mergeCell ref="P684:Q686"/>
    <mergeCell ref="R684:T686"/>
    <mergeCell ref="Y685:AB685"/>
    <mergeCell ref="L688:M688"/>
    <mergeCell ref="N688:O688"/>
    <mergeCell ref="P688:Q688"/>
    <mergeCell ref="R688:T688"/>
    <mergeCell ref="U688:V688"/>
    <mergeCell ref="W688:X688"/>
    <mergeCell ref="AK688:AO688"/>
    <mergeCell ref="L689:M689"/>
    <mergeCell ref="N689:O689"/>
    <mergeCell ref="P689:Q689"/>
    <mergeCell ref="R689:T689"/>
    <mergeCell ref="U689:V689"/>
    <mergeCell ref="W689:X689"/>
    <mergeCell ref="AK689:AO689"/>
    <mergeCell ref="AC685:AF685"/>
    <mergeCell ref="AG685:AJ685"/>
    <mergeCell ref="L687:M687"/>
    <mergeCell ref="N687:O687"/>
    <mergeCell ref="P687:Q687"/>
    <mergeCell ref="R687:T687"/>
    <mergeCell ref="U687:V687"/>
    <mergeCell ref="W687:X687"/>
    <mergeCell ref="AK687:AO687"/>
    <mergeCell ref="L692:M692"/>
    <mergeCell ref="N692:O692"/>
    <mergeCell ref="P692:Q692"/>
    <mergeCell ref="R692:T692"/>
    <mergeCell ref="U692:V692"/>
    <mergeCell ref="W692:X692"/>
    <mergeCell ref="AK692:AO692"/>
    <mergeCell ref="L693:M693"/>
    <mergeCell ref="N693:O693"/>
    <mergeCell ref="P693:Q693"/>
    <mergeCell ref="R693:T693"/>
    <mergeCell ref="U693:V693"/>
    <mergeCell ref="W693:X693"/>
    <mergeCell ref="AK693:AO693"/>
    <mergeCell ref="L690:M690"/>
    <mergeCell ref="N690:O690"/>
    <mergeCell ref="P690:Q690"/>
    <mergeCell ref="R690:T690"/>
    <mergeCell ref="U690:V690"/>
    <mergeCell ref="W690:X690"/>
    <mergeCell ref="AK690:AO690"/>
    <mergeCell ref="L691:M691"/>
    <mergeCell ref="N691:O691"/>
    <mergeCell ref="P691:Q691"/>
    <mergeCell ref="R691:T691"/>
    <mergeCell ref="U691:V691"/>
    <mergeCell ref="W691:X691"/>
    <mergeCell ref="AK691:AO691"/>
    <mergeCell ref="L696:M696"/>
    <mergeCell ref="N696:O696"/>
    <mergeCell ref="P696:Q696"/>
    <mergeCell ref="R696:T696"/>
    <mergeCell ref="U696:V696"/>
    <mergeCell ref="W696:X696"/>
    <mergeCell ref="AK696:AO696"/>
    <mergeCell ref="L697:M697"/>
    <mergeCell ref="N697:O697"/>
    <mergeCell ref="P697:Q697"/>
    <mergeCell ref="R697:T697"/>
    <mergeCell ref="U697:V697"/>
    <mergeCell ref="W697:X697"/>
    <mergeCell ref="AK697:AO697"/>
    <mergeCell ref="L694:M694"/>
    <mergeCell ref="N694:O694"/>
    <mergeCell ref="P694:Q694"/>
    <mergeCell ref="R694:T694"/>
    <mergeCell ref="U694:V694"/>
    <mergeCell ref="W694:X694"/>
    <mergeCell ref="AK694:AO694"/>
    <mergeCell ref="L695:M695"/>
    <mergeCell ref="N695:O695"/>
    <mergeCell ref="P695:Q695"/>
    <mergeCell ref="R695:T695"/>
    <mergeCell ref="U695:V695"/>
    <mergeCell ref="W695:X695"/>
    <mergeCell ref="AK695:AO695"/>
    <mergeCell ref="L700:M700"/>
    <mergeCell ref="N700:O700"/>
    <mergeCell ref="P700:Q700"/>
    <mergeCell ref="R700:T700"/>
    <mergeCell ref="U700:V700"/>
    <mergeCell ref="W700:X700"/>
    <mergeCell ref="AK700:AO700"/>
    <mergeCell ref="L701:M701"/>
    <mergeCell ref="N701:O701"/>
    <mergeCell ref="P701:Q701"/>
    <mergeCell ref="R701:T701"/>
    <mergeCell ref="U701:V701"/>
    <mergeCell ref="W701:X701"/>
    <mergeCell ref="AK701:AO701"/>
    <mergeCell ref="L698:M698"/>
    <mergeCell ref="N698:O698"/>
    <mergeCell ref="P698:Q698"/>
    <mergeCell ref="R698:T698"/>
    <mergeCell ref="U698:V698"/>
    <mergeCell ref="W698:X698"/>
    <mergeCell ref="AK698:AO698"/>
    <mergeCell ref="L699:M699"/>
    <mergeCell ref="N699:O699"/>
    <mergeCell ref="P699:Q699"/>
    <mergeCell ref="R699:T699"/>
    <mergeCell ref="U699:V699"/>
    <mergeCell ref="W699:X699"/>
    <mergeCell ref="AK699:AO699"/>
    <mergeCell ref="L704:M704"/>
    <mergeCell ref="N704:O704"/>
    <mergeCell ref="P704:Q704"/>
    <mergeCell ref="R704:T704"/>
    <mergeCell ref="U704:V704"/>
    <mergeCell ref="W704:X704"/>
    <mergeCell ref="AK704:AO704"/>
    <mergeCell ref="L705:M705"/>
    <mergeCell ref="N705:O705"/>
    <mergeCell ref="P705:Q705"/>
    <mergeCell ref="R705:T705"/>
    <mergeCell ref="U705:V705"/>
    <mergeCell ref="W705:X705"/>
    <mergeCell ref="AK705:AO705"/>
    <mergeCell ref="L702:M702"/>
    <mergeCell ref="N702:O702"/>
    <mergeCell ref="P702:Q702"/>
    <mergeCell ref="R702:T702"/>
    <mergeCell ref="U702:V702"/>
    <mergeCell ref="W702:X702"/>
    <mergeCell ref="AK702:AO702"/>
    <mergeCell ref="L703:M703"/>
    <mergeCell ref="N703:O703"/>
    <mergeCell ref="P703:Q703"/>
    <mergeCell ref="R703:T703"/>
    <mergeCell ref="U703:V703"/>
    <mergeCell ref="W703:X703"/>
    <mergeCell ref="AK703:AO703"/>
    <mergeCell ref="O713:X713"/>
    <mergeCell ref="Y713:AJ713"/>
    <mergeCell ref="L706:M706"/>
    <mergeCell ref="N706:O706"/>
    <mergeCell ref="P706:Q706"/>
    <mergeCell ref="R706:T706"/>
    <mergeCell ref="U706:V706"/>
    <mergeCell ref="W706:X706"/>
    <mergeCell ref="AK706:AO706"/>
    <mergeCell ref="K707:K713"/>
    <mergeCell ref="L707:X707"/>
    <mergeCell ref="Y707:AB707"/>
    <mergeCell ref="AK707:AO707"/>
    <mergeCell ref="L708:N709"/>
    <mergeCell ref="O708:X708"/>
    <mergeCell ref="AK708:AO713"/>
    <mergeCell ref="O709:X709"/>
    <mergeCell ref="Y709:AB709"/>
    <mergeCell ref="AC709:AF709"/>
    <mergeCell ref="AG709:AJ709"/>
    <mergeCell ref="K714:K715"/>
    <mergeCell ref="L714:AO715"/>
    <mergeCell ref="K716:AO716"/>
    <mergeCell ref="K717:AO717"/>
    <mergeCell ref="K720:AO720"/>
    <mergeCell ref="K721:AO721"/>
    <mergeCell ref="AU729:AU733"/>
    <mergeCell ref="AV729:AV732"/>
    <mergeCell ref="AW729:AW732"/>
    <mergeCell ref="N732:S732"/>
    <mergeCell ref="T732:X732"/>
    <mergeCell ref="Y732:AF732"/>
    <mergeCell ref="AG732:AJ733"/>
    <mergeCell ref="AK732:AO733"/>
    <mergeCell ref="AS709:AT709"/>
    <mergeCell ref="L710:N713"/>
    <mergeCell ref="O710:X710"/>
    <mergeCell ref="AA710:AB710"/>
    <mergeCell ref="AE710:AF710"/>
    <mergeCell ref="AI710:AJ710"/>
    <mergeCell ref="AQ710:AR710"/>
    <mergeCell ref="AS710:AT710"/>
    <mergeCell ref="O711:X711"/>
    <mergeCell ref="AA711:AB711"/>
    <mergeCell ref="AE711:AF711"/>
    <mergeCell ref="AI711:AJ711"/>
    <mergeCell ref="AS711:AT711"/>
    <mergeCell ref="O712:X712"/>
    <mergeCell ref="Y712:AB712"/>
    <mergeCell ref="AC712:AF712"/>
    <mergeCell ref="AG712:AJ712"/>
    <mergeCell ref="AQ712:AT712"/>
    <mergeCell ref="AX729:BR729"/>
    <mergeCell ref="BS729:BV730"/>
    <mergeCell ref="BW729:CH729"/>
    <mergeCell ref="AX730:BI730"/>
    <mergeCell ref="BJ730:BR730"/>
    <mergeCell ref="BW730:BZ730"/>
    <mergeCell ref="CA730:CH730"/>
    <mergeCell ref="B731:AO731"/>
    <mergeCell ref="AX731:BA731"/>
    <mergeCell ref="BB731:BE731"/>
    <mergeCell ref="BF731:BI731"/>
    <mergeCell ref="BJ731:BL731"/>
    <mergeCell ref="BM731:BO731"/>
    <mergeCell ref="BP731:BR731"/>
    <mergeCell ref="BS731:BS732"/>
    <mergeCell ref="BT731:BT732"/>
    <mergeCell ref="BU731:BU732"/>
    <mergeCell ref="BV731:BV732"/>
    <mergeCell ref="BW731:BZ731"/>
    <mergeCell ref="CA731:CD731"/>
    <mergeCell ref="CE731:CH731"/>
    <mergeCell ref="B732:D732"/>
    <mergeCell ref="E732:J732"/>
    <mergeCell ref="K732:M732"/>
    <mergeCell ref="B733:D733"/>
    <mergeCell ref="E733:J733"/>
    <mergeCell ref="K733:M733"/>
    <mergeCell ref="N733:S733"/>
    <mergeCell ref="T733:X733"/>
    <mergeCell ref="Y733:AF733"/>
    <mergeCell ref="B734:B773"/>
    <mergeCell ref="C734:J773"/>
    <mergeCell ref="K734:AO734"/>
    <mergeCell ref="K735:M735"/>
    <mergeCell ref="N735:O735"/>
    <mergeCell ref="P735:Q735"/>
    <mergeCell ref="R735:T735"/>
    <mergeCell ref="U735:V738"/>
    <mergeCell ref="W735:X738"/>
    <mergeCell ref="Y735:AB736"/>
    <mergeCell ref="AC735:AJ736"/>
    <mergeCell ref="AK735:AO738"/>
    <mergeCell ref="K736:K738"/>
    <mergeCell ref="L736:M738"/>
    <mergeCell ref="N736:O738"/>
    <mergeCell ref="P736:Q738"/>
    <mergeCell ref="R736:T738"/>
    <mergeCell ref="Y737:AB737"/>
    <mergeCell ref="L740:M740"/>
    <mergeCell ref="N740:O740"/>
    <mergeCell ref="P740:Q740"/>
    <mergeCell ref="R740:T740"/>
    <mergeCell ref="U740:V740"/>
    <mergeCell ref="W740:X740"/>
    <mergeCell ref="AK740:AO740"/>
    <mergeCell ref="L741:M741"/>
    <mergeCell ref="N741:O741"/>
    <mergeCell ref="P741:Q741"/>
    <mergeCell ref="R741:T741"/>
    <mergeCell ref="U741:V741"/>
    <mergeCell ref="W741:X741"/>
    <mergeCell ref="AK741:AO741"/>
    <mergeCell ref="AC737:AF737"/>
    <mergeCell ref="AG737:AJ737"/>
    <mergeCell ref="L739:M739"/>
    <mergeCell ref="N739:O739"/>
    <mergeCell ref="P739:Q739"/>
    <mergeCell ref="R739:T739"/>
    <mergeCell ref="U739:V739"/>
    <mergeCell ref="W739:X739"/>
    <mergeCell ref="AK739:AO739"/>
    <mergeCell ref="L744:M744"/>
    <mergeCell ref="N744:O744"/>
    <mergeCell ref="P744:Q744"/>
    <mergeCell ref="R744:T744"/>
    <mergeCell ref="U744:V744"/>
    <mergeCell ref="W744:X744"/>
    <mergeCell ref="AK744:AO744"/>
    <mergeCell ref="L745:M745"/>
    <mergeCell ref="N745:O745"/>
    <mergeCell ref="P745:Q745"/>
    <mergeCell ref="R745:T745"/>
    <mergeCell ref="U745:V745"/>
    <mergeCell ref="W745:X745"/>
    <mergeCell ref="AK745:AO745"/>
    <mergeCell ref="L742:M742"/>
    <mergeCell ref="N742:O742"/>
    <mergeCell ref="P742:Q742"/>
    <mergeCell ref="R742:T742"/>
    <mergeCell ref="U742:V742"/>
    <mergeCell ref="W742:X742"/>
    <mergeCell ref="AK742:AO742"/>
    <mergeCell ref="L743:M743"/>
    <mergeCell ref="N743:O743"/>
    <mergeCell ref="P743:Q743"/>
    <mergeCell ref="R743:T743"/>
    <mergeCell ref="U743:V743"/>
    <mergeCell ref="W743:X743"/>
    <mergeCell ref="AK743:AO743"/>
    <mergeCell ref="L748:M748"/>
    <mergeCell ref="N748:O748"/>
    <mergeCell ref="P748:Q748"/>
    <mergeCell ref="R748:T748"/>
    <mergeCell ref="U748:V748"/>
    <mergeCell ref="W748:X748"/>
    <mergeCell ref="AK748:AO748"/>
    <mergeCell ref="L749:M749"/>
    <mergeCell ref="N749:O749"/>
    <mergeCell ref="P749:Q749"/>
    <mergeCell ref="R749:T749"/>
    <mergeCell ref="U749:V749"/>
    <mergeCell ref="W749:X749"/>
    <mergeCell ref="AK749:AO749"/>
    <mergeCell ref="L746:M746"/>
    <mergeCell ref="N746:O746"/>
    <mergeCell ref="P746:Q746"/>
    <mergeCell ref="R746:T746"/>
    <mergeCell ref="U746:V746"/>
    <mergeCell ref="W746:X746"/>
    <mergeCell ref="AK746:AO746"/>
    <mergeCell ref="L747:M747"/>
    <mergeCell ref="N747:O747"/>
    <mergeCell ref="P747:Q747"/>
    <mergeCell ref="R747:T747"/>
    <mergeCell ref="U747:V747"/>
    <mergeCell ref="W747:X747"/>
    <mergeCell ref="AK747:AO747"/>
    <mergeCell ref="L752:M752"/>
    <mergeCell ref="N752:O752"/>
    <mergeCell ref="P752:Q752"/>
    <mergeCell ref="R752:T752"/>
    <mergeCell ref="U752:V752"/>
    <mergeCell ref="W752:X752"/>
    <mergeCell ref="AK752:AO752"/>
    <mergeCell ref="L753:M753"/>
    <mergeCell ref="N753:O753"/>
    <mergeCell ref="P753:Q753"/>
    <mergeCell ref="R753:T753"/>
    <mergeCell ref="U753:V753"/>
    <mergeCell ref="W753:X753"/>
    <mergeCell ref="AK753:AO753"/>
    <mergeCell ref="L750:M750"/>
    <mergeCell ref="N750:O750"/>
    <mergeCell ref="P750:Q750"/>
    <mergeCell ref="R750:T750"/>
    <mergeCell ref="U750:V750"/>
    <mergeCell ref="W750:X750"/>
    <mergeCell ref="AK750:AO750"/>
    <mergeCell ref="L751:M751"/>
    <mergeCell ref="N751:O751"/>
    <mergeCell ref="P751:Q751"/>
    <mergeCell ref="R751:T751"/>
    <mergeCell ref="U751:V751"/>
    <mergeCell ref="W751:X751"/>
    <mergeCell ref="AK751:AO751"/>
    <mergeCell ref="L756:M756"/>
    <mergeCell ref="N756:O756"/>
    <mergeCell ref="P756:Q756"/>
    <mergeCell ref="R756:T756"/>
    <mergeCell ref="U756:V756"/>
    <mergeCell ref="W756:X756"/>
    <mergeCell ref="AK756:AO756"/>
    <mergeCell ref="L757:M757"/>
    <mergeCell ref="N757:O757"/>
    <mergeCell ref="P757:Q757"/>
    <mergeCell ref="R757:T757"/>
    <mergeCell ref="U757:V757"/>
    <mergeCell ref="W757:X757"/>
    <mergeCell ref="AK757:AO757"/>
    <mergeCell ref="L754:M754"/>
    <mergeCell ref="N754:O754"/>
    <mergeCell ref="P754:Q754"/>
    <mergeCell ref="R754:T754"/>
    <mergeCell ref="U754:V754"/>
    <mergeCell ref="W754:X754"/>
    <mergeCell ref="AK754:AO754"/>
    <mergeCell ref="L755:M755"/>
    <mergeCell ref="N755:O755"/>
    <mergeCell ref="P755:Q755"/>
    <mergeCell ref="R755:T755"/>
    <mergeCell ref="U755:V755"/>
    <mergeCell ref="W755:X755"/>
    <mergeCell ref="AK755:AO755"/>
    <mergeCell ref="O765:X765"/>
    <mergeCell ref="Y765:AJ765"/>
    <mergeCell ref="L758:M758"/>
    <mergeCell ref="N758:O758"/>
    <mergeCell ref="P758:Q758"/>
    <mergeCell ref="R758:T758"/>
    <mergeCell ref="U758:V758"/>
    <mergeCell ref="W758:X758"/>
    <mergeCell ref="AK758:AO758"/>
    <mergeCell ref="K759:K765"/>
    <mergeCell ref="L759:X759"/>
    <mergeCell ref="Y759:AB759"/>
    <mergeCell ref="AK759:AO759"/>
    <mergeCell ref="L760:N761"/>
    <mergeCell ref="O760:X760"/>
    <mergeCell ref="AK760:AO765"/>
    <mergeCell ref="O761:X761"/>
    <mergeCell ref="Y761:AB761"/>
    <mergeCell ref="AC761:AF761"/>
    <mergeCell ref="AG761:AJ761"/>
    <mergeCell ref="K766:K767"/>
    <mergeCell ref="L766:AO767"/>
    <mergeCell ref="K768:AO768"/>
    <mergeCell ref="K769:AO769"/>
    <mergeCell ref="K772:AO772"/>
    <mergeCell ref="K773:AO773"/>
    <mergeCell ref="AU781:AU785"/>
    <mergeCell ref="AV781:AV784"/>
    <mergeCell ref="AW781:AW784"/>
    <mergeCell ref="N784:S784"/>
    <mergeCell ref="T784:X784"/>
    <mergeCell ref="Y784:AF784"/>
    <mergeCell ref="AG784:AJ785"/>
    <mergeCell ref="AK784:AO785"/>
    <mergeCell ref="AS761:AT761"/>
    <mergeCell ref="L762:N765"/>
    <mergeCell ref="O762:X762"/>
    <mergeCell ref="AA762:AB762"/>
    <mergeCell ref="AE762:AF762"/>
    <mergeCell ref="AI762:AJ762"/>
    <mergeCell ref="AQ762:AR762"/>
    <mergeCell ref="AS762:AT762"/>
    <mergeCell ref="O763:X763"/>
    <mergeCell ref="AA763:AB763"/>
    <mergeCell ref="AE763:AF763"/>
    <mergeCell ref="AI763:AJ763"/>
    <mergeCell ref="AS763:AT763"/>
    <mergeCell ref="O764:X764"/>
    <mergeCell ref="Y764:AB764"/>
    <mergeCell ref="AC764:AF764"/>
    <mergeCell ref="AG764:AJ764"/>
    <mergeCell ref="AQ764:AT764"/>
    <mergeCell ref="AX781:BR781"/>
    <mergeCell ref="BS781:BV782"/>
    <mergeCell ref="BW781:CH781"/>
    <mergeCell ref="AX782:BI782"/>
    <mergeCell ref="BJ782:BR782"/>
    <mergeCell ref="BW782:BZ782"/>
    <mergeCell ref="CA782:CH782"/>
    <mergeCell ref="B783:AO783"/>
    <mergeCell ref="AX783:BA783"/>
    <mergeCell ref="BB783:BE783"/>
    <mergeCell ref="BF783:BI783"/>
    <mergeCell ref="BJ783:BL783"/>
    <mergeCell ref="BM783:BO783"/>
    <mergeCell ref="BP783:BR783"/>
    <mergeCell ref="BS783:BS784"/>
    <mergeCell ref="BT783:BT784"/>
    <mergeCell ref="BU783:BU784"/>
    <mergeCell ref="BV783:BV784"/>
    <mergeCell ref="BW783:BZ783"/>
    <mergeCell ref="CA783:CD783"/>
    <mergeCell ref="CE783:CH783"/>
    <mergeCell ref="B784:D784"/>
    <mergeCell ref="E784:J784"/>
    <mergeCell ref="K784:M784"/>
    <mergeCell ref="B785:D785"/>
    <mergeCell ref="E785:J785"/>
    <mergeCell ref="K785:M785"/>
    <mergeCell ref="N785:S785"/>
    <mergeCell ref="T785:X785"/>
    <mergeCell ref="Y785:AF785"/>
    <mergeCell ref="B786:B825"/>
    <mergeCell ref="C786:J825"/>
    <mergeCell ref="K786:AO786"/>
    <mergeCell ref="K787:M787"/>
    <mergeCell ref="N787:O787"/>
    <mergeCell ref="P787:Q787"/>
    <mergeCell ref="R787:T787"/>
    <mergeCell ref="U787:V790"/>
    <mergeCell ref="W787:X790"/>
    <mergeCell ref="Y787:AB788"/>
    <mergeCell ref="AC787:AJ788"/>
    <mergeCell ref="AK787:AO790"/>
    <mergeCell ref="K788:K790"/>
    <mergeCell ref="L788:M790"/>
    <mergeCell ref="N788:O790"/>
    <mergeCell ref="P788:Q790"/>
    <mergeCell ref="R788:T790"/>
    <mergeCell ref="Y789:AB789"/>
    <mergeCell ref="L792:M792"/>
    <mergeCell ref="N792:O792"/>
    <mergeCell ref="P792:Q792"/>
    <mergeCell ref="R792:T792"/>
    <mergeCell ref="U792:V792"/>
    <mergeCell ref="W792:X792"/>
    <mergeCell ref="AK792:AO792"/>
    <mergeCell ref="L793:M793"/>
    <mergeCell ref="N793:O793"/>
    <mergeCell ref="P793:Q793"/>
    <mergeCell ref="R793:T793"/>
    <mergeCell ref="U793:V793"/>
    <mergeCell ref="W793:X793"/>
    <mergeCell ref="AK793:AO793"/>
    <mergeCell ref="AC789:AF789"/>
    <mergeCell ref="AG789:AJ789"/>
    <mergeCell ref="L791:M791"/>
    <mergeCell ref="N791:O791"/>
    <mergeCell ref="P791:Q791"/>
    <mergeCell ref="R791:T791"/>
    <mergeCell ref="U791:V791"/>
    <mergeCell ref="W791:X791"/>
    <mergeCell ref="AK791:AO791"/>
    <mergeCell ref="L796:M796"/>
    <mergeCell ref="N796:O796"/>
    <mergeCell ref="P796:Q796"/>
    <mergeCell ref="R796:T796"/>
    <mergeCell ref="U796:V796"/>
    <mergeCell ref="W796:X796"/>
    <mergeCell ref="AK796:AO796"/>
    <mergeCell ref="L797:M797"/>
    <mergeCell ref="N797:O797"/>
    <mergeCell ref="P797:Q797"/>
    <mergeCell ref="R797:T797"/>
    <mergeCell ref="U797:V797"/>
    <mergeCell ref="W797:X797"/>
    <mergeCell ref="AK797:AO797"/>
    <mergeCell ref="L794:M794"/>
    <mergeCell ref="N794:O794"/>
    <mergeCell ref="P794:Q794"/>
    <mergeCell ref="R794:T794"/>
    <mergeCell ref="U794:V794"/>
    <mergeCell ref="W794:X794"/>
    <mergeCell ref="AK794:AO794"/>
    <mergeCell ref="L795:M795"/>
    <mergeCell ref="N795:O795"/>
    <mergeCell ref="P795:Q795"/>
    <mergeCell ref="R795:T795"/>
    <mergeCell ref="U795:V795"/>
    <mergeCell ref="W795:X795"/>
    <mergeCell ref="AK795:AO795"/>
    <mergeCell ref="L800:M800"/>
    <mergeCell ref="N800:O800"/>
    <mergeCell ref="P800:Q800"/>
    <mergeCell ref="R800:T800"/>
    <mergeCell ref="U800:V800"/>
    <mergeCell ref="W800:X800"/>
    <mergeCell ref="AK800:AO800"/>
    <mergeCell ref="L801:M801"/>
    <mergeCell ref="N801:O801"/>
    <mergeCell ref="P801:Q801"/>
    <mergeCell ref="R801:T801"/>
    <mergeCell ref="U801:V801"/>
    <mergeCell ref="W801:X801"/>
    <mergeCell ref="AK801:AO801"/>
    <mergeCell ref="L798:M798"/>
    <mergeCell ref="N798:O798"/>
    <mergeCell ref="P798:Q798"/>
    <mergeCell ref="R798:T798"/>
    <mergeCell ref="U798:V798"/>
    <mergeCell ref="W798:X798"/>
    <mergeCell ref="AK798:AO798"/>
    <mergeCell ref="L799:M799"/>
    <mergeCell ref="N799:O799"/>
    <mergeCell ref="P799:Q799"/>
    <mergeCell ref="R799:T799"/>
    <mergeCell ref="U799:V799"/>
    <mergeCell ref="W799:X799"/>
    <mergeCell ref="AK799:AO799"/>
    <mergeCell ref="L804:M804"/>
    <mergeCell ref="N804:O804"/>
    <mergeCell ref="P804:Q804"/>
    <mergeCell ref="R804:T804"/>
    <mergeCell ref="U804:V804"/>
    <mergeCell ref="W804:X804"/>
    <mergeCell ref="AK804:AO804"/>
    <mergeCell ref="L805:M805"/>
    <mergeCell ref="N805:O805"/>
    <mergeCell ref="P805:Q805"/>
    <mergeCell ref="R805:T805"/>
    <mergeCell ref="U805:V805"/>
    <mergeCell ref="W805:X805"/>
    <mergeCell ref="AK805:AO805"/>
    <mergeCell ref="L802:M802"/>
    <mergeCell ref="N802:O802"/>
    <mergeCell ref="P802:Q802"/>
    <mergeCell ref="R802:T802"/>
    <mergeCell ref="U802:V802"/>
    <mergeCell ref="W802:X802"/>
    <mergeCell ref="AK802:AO802"/>
    <mergeCell ref="L803:M803"/>
    <mergeCell ref="N803:O803"/>
    <mergeCell ref="P803:Q803"/>
    <mergeCell ref="R803:T803"/>
    <mergeCell ref="U803:V803"/>
    <mergeCell ref="W803:X803"/>
    <mergeCell ref="AK803:AO803"/>
    <mergeCell ref="L808:M808"/>
    <mergeCell ref="N808:O808"/>
    <mergeCell ref="P808:Q808"/>
    <mergeCell ref="R808:T808"/>
    <mergeCell ref="U808:V808"/>
    <mergeCell ref="W808:X808"/>
    <mergeCell ref="AK808:AO808"/>
    <mergeCell ref="L809:M809"/>
    <mergeCell ref="N809:O809"/>
    <mergeCell ref="P809:Q809"/>
    <mergeCell ref="R809:T809"/>
    <mergeCell ref="U809:V809"/>
    <mergeCell ref="W809:X809"/>
    <mergeCell ref="AK809:AO809"/>
    <mergeCell ref="L806:M806"/>
    <mergeCell ref="N806:O806"/>
    <mergeCell ref="P806:Q806"/>
    <mergeCell ref="R806:T806"/>
    <mergeCell ref="U806:V806"/>
    <mergeCell ref="W806:X806"/>
    <mergeCell ref="AK806:AO806"/>
    <mergeCell ref="L807:M807"/>
    <mergeCell ref="N807:O807"/>
    <mergeCell ref="P807:Q807"/>
    <mergeCell ref="R807:T807"/>
    <mergeCell ref="U807:V807"/>
    <mergeCell ref="W807:X807"/>
    <mergeCell ref="AK807:AO807"/>
    <mergeCell ref="O817:X817"/>
    <mergeCell ref="Y817:AJ817"/>
    <mergeCell ref="L810:M810"/>
    <mergeCell ref="N810:O810"/>
    <mergeCell ref="P810:Q810"/>
    <mergeCell ref="R810:T810"/>
    <mergeCell ref="U810:V810"/>
    <mergeCell ref="W810:X810"/>
    <mergeCell ref="AK810:AO810"/>
    <mergeCell ref="K811:K817"/>
    <mergeCell ref="L811:X811"/>
    <mergeCell ref="Y811:AB811"/>
    <mergeCell ref="AK811:AO811"/>
    <mergeCell ref="L812:N813"/>
    <mergeCell ref="O812:X812"/>
    <mergeCell ref="AK812:AO817"/>
    <mergeCell ref="O813:X813"/>
    <mergeCell ref="Y813:AB813"/>
    <mergeCell ref="AC813:AF813"/>
    <mergeCell ref="AG813:AJ813"/>
    <mergeCell ref="K818:K819"/>
    <mergeCell ref="L818:AO819"/>
    <mergeCell ref="K820:AO820"/>
    <mergeCell ref="K821:AO821"/>
    <mergeCell ref="K824:AO824"/>
    <mergeCell ref="K825:AO825"/>
    <mergeCell ref="AU833:AU837"/>
    <mergeCell ref="AV833:AV836"/>
    <mergeCell ref="AW833:AW836"/>
    <mergeCell ref="N836:S836"/>
    <mergeCell ref="T836:X836"/>
    <mergeCell ref="Y836:AF836"/>
    <mergeCell ref="AG836:AJ837"/>
    <mergeCell ref="AK836:AO837"/>
    <mergeCell ref="AS813:AT813"/>
    <mergeCell ref="L814:N817"/>
    <mergeCell ref="O814:X814"/>
    <mergeCell ref="AA814:AB814"/>
    <mergeCell ref="AE814:AF814"/>
    <mergeCell ref="AI814:AJ814"/>
    <mergeCell ref="AQ814:AR814"/>
    <mergeCell ref="AS814:AT814"/>
    <mergeCell ref="O815:X815"/>
    <mergeCell ref="AA815:AB815"/>
    <mergeCell ref="AE815:AF815"/>
    <mergeCell ref="AI815:AJ815"/>
    <mergeCell ref="AS815:AT815"/>
    <mergeCell ref="O816:X816"/>
    <mergeCell ref="Y816:AB816"/>
    <mergeCell ref="AC816:AF816"/>
    <mergeCell ref="AG816:AJ816"/>
    <mergeCell ref="AQ816:AT816"/>
    <mergeCell ref="AX833:BR833"/>
    <mergeCell ref="BS833:BV834"/>
    <mergeCell ref="BW833:CH833"/>
    <mergeCell ref="AX834:BI834"/>
    <mergeCell ref="BJ834:BR834"/>
    <mergeCell ref="BW834:BZ834"/>
    <mergeCell ref="CA834:CH834"/>
    <mergeCell ref="B835:AO835"/>
    <mergeCell ref="AX835:BA835"/>
    <mergeCell ref="BB835:BE835"/>
    <mergeCell ref="BF835:BI835"/>
    <mergeCell ref="BJ835:BL835"/>
    <mergeCell ref="BM835:BO835"/>
    <mergeCell ref="BP835:BR835"/>
    <mergeCell ref="BS835:BS836"/>
    <mergeCell ref="BT835:BT836"/>
    <mergeCell ref="BU835:BU836"/>
    <mergeCell ref="BV835:BV836"/>
    <mergeCell ref="BW835:BZ835"/>
    <mergeCell ref="CA835:CD835"/>
    <mergeCell ref="CE835:CH835"/>
    <mergeCell ref="B836:D836"/>
    <mergeCell ref="E836:J836"/>
    <mergeCell ref="K836:M836"/>
    <mergeCell ref="B837:D837"/>
    <mergeCell ref="E837:J837"/>
    <mergeCell ref="K837:M837"/>
    <mergeCell ref="N837:S837"/>
    <mergeCell ref="T837:X837"/>
    <mergeCell ref="Y837:AF837"/>
    <mergeCell ref="B838:B877"/>
    <mergeCell ref="C838:J877"/>
    <mergeCell ref="K838:AO838"/>
    <mergeCell ref="K839:M839"/>
    <mergeCell ref="N839:O839"/>
    <mergeCell ref="P839:Q839"/>
    <mergeCell ref="R839:T839"/>
    <mergeCell ref="U839:V842"/>
    <mergeCell ref="W839:X842"/>
    <mergeCell ref="Y839:AB840"/>
    <mergeCell ref="AC839:AJ840"/>
    <mergeCell ref="AK839:AO842"/>
    <mergeCell ref="K840:K842"/>
    <mergeCell ref="L840:M842"/>
    <mergeCell ref="N840:O842"/>
    <mergeCell ref="P840:Q842"/>
    <mergeCell ref="R840:T842"/>
    <mergeCell ref="Y841:AB841"/>
    <mergeCell ref="L844:M844"/>
    <mergeCell ref="N844:O844"/>
    <mergeCell ref="P844:Q844"/>
    <mergeCell ref="R844:T844"/>
    <mergeCell ref="U844:V844"/>
    <mergeCell ref="W844:X844"/>
    <mergeCell ref="AK844:AO844"/>
    <mergeCell ref="L845:M845"/>
    <mergeCell ref="N845:O845"/>
    <mergeCell ref="P845:Q845"/>
    <mergeCell ref="R845:T845"/>
    <mergeCell ref="U845:V845"/>
    <mergeCell ref="W845:X845"/>
    <mergeCell ref="AK845:AO845"/>
    <mergeCell ref="AC841:AF841"/>
    <mergeCell ref="AG841:AJ841"/>
    <mergeCell ref="L843:M843"/>
    <mergeCell ref="N843:O843"/>
    <mergeCell ref="P843:Q843"/>
    <mergeCell ref="R843:T843"/>
    <mergeCell ref="U843:V843"/>
    <mergeCell ref="W843:X843"/>
    <mergeCell ref="AK843:AO843"/>
    <mergeCell ref="L848:M848"/>
    <mergeCell ref="N848:O848"/>
    <mergeCell ref="P848:Q848"/>
    <mergeCell ref="R848:T848"/>
    <mergeCell ref="U848:V848"/>
    <mergeCell ref="W848:X848"/>
    <mergeCell ref="AK848:AO848"/>
    <mergeCell ref="L849:M849"/>
    <mergeCell ref="N849:O849"/>
    <mergeCell ref="P849:Q849"/>
    <mergeCell ref="R849:T849"/>
    <mergeCell ref="U849:V849"/>
    <mergeCell ref="W849:X849"/>
    <mergeCell ref="AK849:AO849"/>
    <mergeCell ref="L846:M846"/>
    <mergeCell ref="N846:O846"/>
    <mergeCell ref="P846:Q846"/>
    <mergeCell ref="R846:T846"/>
    <mergeCell ref="U846:V846"/>
    <mergeCell ref="W846:X846"/>
    <mergeCell ref="AK846:AO846"/>
    <mergeCell ref="L847:M847"/>
    <mergeCell ref="N847:O847"/>
    <mergeCell ref="P847:Q847"/>
    <mergeCell ref="R847:T847"/>
    <mergeCell ref="U847:V847"/>
    <mergeCell ref="W847:X847"/>
    <mergeCell ref="AK847:AO847"/>
    <mergeCell ref="L852:M852"/>
    <mergeCell ref="N852:O852"/>
    <mergeCell ref="P852:Q852"/>
    <mergeCell ref="R852:T852"/>
    <mergeCell ref="U852:V852"/>
    <mergeCell ref="W852:X852"/>
    <mergeCell ref="AK852:AO852"/>
    <mergeCell ref="L853:M853"/>
    <mergeCell ref="N853:O853"/>
    <mergeCell ref="P853:Q853"/>
    <mergeCell ref="R853:T853"/>
    <mergeCell ref="U853:V853"/>
    <mergeCell ref="W853:X853"/>
    <mergeCell ref="AK853:AO853"/>
    <mergeCell ref="L850:M850"/>
    <mergeCell ref="N850:O850"/>
    <mergeCell ref="P850:Q850"/>
    <mergeCell ref="R850:T850"/>
    <mergeCell ref="U850:V850"/>
    <mergeCell ref="W850:X850"/>
    <mergeCell ref="AK850:AO850"/>
    <mergeCell ref="L851:M851"/>
    <mergeCell ref="N851:O851"/>
    <mergeCell ref="P851:Q851"/>
    <mergeCell ref="R851:T851"/>
    <mergeCell ref="U851:V851"/>
    <mergeCell ref="W851:X851"/>
    <mergeCell ref="AK851:AO851"/>
    <mergeCell ref="L856:M856"/>
    <mergeCell ref="N856:O856"/>
    <mergeCell ref="P856:Q856"/>
    <mergeCell ref="R856:T856"/>
    <mergeCell ref="U856:V856"/>
    <mergeCell ref="W856:X856"/>
    <mergeCell ref="AK856:AO856"/>
    <mergeCell ref="L857:M857"/>
    <mergeCell ref="N857:O857"/>
    <mergeCell ref="P857:Q857"/>
    <mergeCell ref="R857:T857"/>
    <mergeCell ref="U857:V857"/>
    <mergeCell ref="W857:X857"/>
    <mergeCell ref="AK857:AO857"/>
    <mergeCell ref="L854:M854"/>
    <mergeCell ref="N854:O854"/>
    <mergeCell ref="P854:Q854"/>
    <mergeCell ref="R854:T854"/>
    <mergeCell ref="U854:V854"/>
    <mergeCell ref="W854:X854"/>
    <mergeCell ref="AK854:AO854"/>
    <mergeCell ref="L855:M855"/>
    <mergeCell ref="N855:O855"/>
    <mergeCell ref="P855:Q855"/>
    <mergeCell ref="R855:T855"/>
    <mergeCell ref="U855:V855"/>
    <mergeCell ref="W855:X855"/>
    <mergeCell ref="AK855:AO855"/>
    <mergeCell ref="L860:M860"/>
    <mergeCell ref="N860:O860"/>
    <mergeCell ref="P860:Q860"/>
    <mergeCell ref="R860:T860"/>
    <mergeCell ref="U860:V860"/>
    <mergeCell ref="W860:X860"/>
    <mergeCell ref="AK860:AO860"/>
    <mergeCell ref="L861:M861"/>
    <mergeCell ref="N861:O861"/>
    <mergeCell ref="P861:Q861"/>
    <mergeCell ref="R861:T861"/>
    <mergeCell ref="U861:V861"/>
    <mergeCell ref="W861:X861"/>
    <mergeCell ref="AK861:AO861"/>
    <mergeCell ref="L858:M858"/>
    <mergeCell ref="N858:O858"/>
    <mergeCell ref="P858:Q858"/>
    <mergeCell ref="R858:T858"/>
    <mergeCell ref="U858:V858"/>
    <mergeCell ref="W858:X858"/>
    <mergeCell ref="AK858:AO858"/>
    <mergeCell ref="L859:M859"/>
    <mergeCell ref="N859:O859"/>
    <mergeCell ref="P859:Q859"/>
    <mergeCell ref="R859:T859"/>
    <mergeCell ref="U859:V859"/>
    <mergeCell ref="W859:X859"/>
    <mergeCell ref="AK859:AO859"/>
    <mergeCell ref="O869:X869"/>
    <mergeCell ref="Y869:AJ869"/>
    <mergeCell ref="L862:M862"/>
    <mergeCell ref="N862:O862"/>
    <mergeCell ref="P862:Q862"/>
    <mergeCell ref="R862:T862"/>
    <mergeCell ref="U862:V862"/>
    <mergeCell ref="W862:X862"/>
    <mergeCell ref="AK862:AO862"/>
    <mergeCell ref="K863:K869"/>
    <mergeCell ref="L863:X863"/>
    <mergeCell ref="Y863:AB863"/>
    <mergeCell ref="AK863:AO863"/>
    <mergeCell ref="L864:N865"/>
    <mergeCell ref="O864:X864"/>
    <mergeCell ref="AK864:AO869"/>
    <mergeCell ref="O865:X865"/>
    <mergeCell ref="Y865:AB865"/>
    <mergeCell ref="AC865:AF865"/>
    <mergeCell ref="AG865:AJ865"/>
    <mergeCell ref="K870:K871"/>
    <mergeCell ref="L870:AO871"/>
    <mergeCell ref="K872:AO872"/>
    <mergeCell ref="K873:AO873"/>
    <mergeCell ref="K876:AO876"/>
    <mergeCell ref="K877:AO877"/>
    <mergeCell ref="AU885:AU889"/>
    <mergeCell ref="AV885:AV888"/>
    <mergeCell ref="AW885:AW888"/>
    <mergeCell ref="N888:S888"/>
    <mergeCell ref="T888:X888"/>
    <mergeCell ref="Y888:AF888"/>
    <mergeCell ref="AG888:AJ889"/>
    <mergeCell ref="AK888:AO889"/>
    <mergeCell ref="AS865:AT865"/>
    <mergeCell ref="L866:N869"/>
    <mergeCell ref="O866:X866"/>
    <mergeCell ref="AA866:AB866"/>
    <mergeCell ref="AE866:AF866"/>
    <mergeCell ref="AI866:AJ866"/>
    <mergeCell ref="AQ866:AR866"/>
    <mergeCell ref="AS866:AT866"/>
    <mergeCell ref="O867:X867"/>
    <mergeCell ref="AA867:AB867"/>
    <mergeCell ref="AE867:AF867"/>
    <mergeCell ref="AI867:AJ867"/>
    <mergeCell ref="AS867:AT867"/>
    <mergeCell ref="O868:X868"/>
    <mergeCell ref="Y868:AB868"/>
    <mergeCell ref="AC868:AF868"/>
    <mergeCell ref="AG868:AJ868"/>
    <mergeCell ref="AQ868:AT868"/>
    <mergeCell ref="AX885:BR885"/>
    <mergeCell ref="BS885:BV886"/>
    <mergeCell ref="BW885:CH885"/>
    <mergeCell ref="AX886:BI886"/>
    <mergeCell ref="BJ886:BR886"/>
    <mergeCell ref="BW886:BZ886"/>
    <mergeCell ref="CA886:CH886"/>
    <mergeCell ref="B887:AO887"/>
    <mergeCell ref="AX887:BA887"/>
    <mergeCell ref="BB887:BE887"/>
    <mergeCell ref="BF887:BI887"/>
    <mergeCell ref="BJ887:BL887"/>
    <mergeCell ref="BM887:BO887"/>
    <mergeCell ref="BP887:BR887"/>
    <mergeCell ref="BS887:BS888"/>
    <mergeCell ref="BT887:BT888"/>
    <mergeCell ref="BU887:BU888"/>
    <mergeCell ref="BV887:BV888"/>
    <mergeCell ref="BW887:BZ887"/>
    <mergeCell ref="CA887:CD887"/>
    <mergeCell ref="CE887:CH887"/>
    <mergeCell ref="B888:D888"/>
    <mergeCell ref="E888:J888"/>
    <mergeCell ref="K888:M888"/>
    <mergeCell ref="B889:D889"/>
    <mergeCell ref="E889:J889"/>
    <mergeCell ref="K889:M889"/>
    <mergeCell ref="N889:S889"/>
    <mergeCell ref="T889:X889"/>
    <mergeCell ref="Y889:AF889"/>
    <mergeCell ref="B890:B929"/>
    <mergeCell ref="C890:J929"/>
    <mergeCell ref="K890:AO890"/>
    <mergeCell ref="K891:M891"/>
    <mergeCell ref="N891:O891"/>
    <mergeCell ref="P891:Q891"/>
    <mergeCell ref="R891:T891"/>
    <mergeCell ref="U891:V894"/>
    <mergeCell ref="W891:X894"/>
    <mergeCell ref="Y891:AB892"/>
    <mergeCell ref="AC891:AJ892"/>
    <mergeCell ref="AK891:AO894"/>
    <mergeCell ref="K892:K894"/>
    <mergeCell ref="L892:M894"/>
    <mergeCell ref="N892:O894"/>
    <mergeCell ref="P892:Q894"/>
    <mergeCell ref="R892:T894"/>
    <mergeCell ref="Y893:AB893"/>
    <mergeCell ref="L896:M896"/>
    <mergeCell ref="N896:O896"/>
    <mergeCell ref="P896:Q896"/>
    <mergeCell ref="R896:T896"/>
    <mergeCell ref="U896:V896"/>
    <mergeCell ref="W896:X896"/>
    <mergeCell ref="AK896:AO896"/>
    <mergeCell ref="L897:M897"/>
    <mergeCell ref="N897:O897"/>
    <mergeCell ref="P897:Q897"/>
    <mergeCell ref="R897:T897"/>
    <mergeCell ref="U897:V897"/>
    <mergeCell ref="W897:X897"/>
    <mergeCell ref="AK897:AO897"/>
    <mergeCell ref="AC893:AF893"/>
    <mergeCell ref="AG893:AJ893"/>
    <mergeCell ref="L895:M895"/>
    <mergeCell ref="N895:O895"/>
    <mergeCell ref="P895:Q895"/>
    <mergeCell ref="R895:T895"/>
    <mergeCell ref="U895:V895"/>
    <mergeCell ref="W895:X895"/>
    <mergeCell ref="AK895:AO895"/>
    <mergeCell ref="L900:M900"/>
    <mergeCell ref="N900:O900"/>
    <mergeCell ref="P900:Q900"/>
    <mergeCell ref="R900:T900"/>
    <mergeCell ref="U900:V900"/>
    <mergeCell ref="W900:X900"/>
    <mergeCell ref="AK900:AO900"/>
    <mergeCell ref="L901:M901"/>
    <mergeCell ref="N901:O901"/>
    <mergeCell ref="P901:Q901"/>
    <mergeCell ref="R901:T901"/>
    <mergeCell ref="U901:V901"/>
    <mergeCell ref="W901:X901"/>
    <mergeCell ref="AK901:AO901"/>
    <mergeCell ref="L898:M898"/>
    <mergeCell ref="N898:O898"/>
    <mergeCell ref="P898:Q898"/>
    <mergeCell ref="R898:T898"/>
    <mergeCell ref="U898:V898"/>
    <mergeCell ref="W898:X898"/>
    <mergeCell ref="AK898:AO898"/>
    <mergeCell ref="L899:M899"/>
    <mergeCell ref="N899:O899"/>
    <mergeCell ref="P899:Q899"/>
    <mergeCell ref="R899:T899"/>
    <mergeCell ref="U899:V899"/>
    <mergeCell ref="W899:X899"/>
    <mergeCell ref="AK899:AO899"/>
    <mergeCell ref="L904:M904"/>
    <mergeCell ref="N904:O904"/>
    <mergeCell ref="P904:Q904"/>
    <mergeCell ref="R904:T904"/>
    <mergeCell ref="U904:V904"/>
    <mergeCell ref="W904:X904"/>
    <mergeCell ref="AK904:AO904"/>
    <mergeCell ref="L905:M905"/>
    <mergeCell ref="N905:O905"/>
    <mergeCell ref="P905:Q905"/>
    <mergeCell ref="R905:T905"/>
    <mergeCell ref="U905:V905"/>
    <mergeCell ref="W905:X905"/>
    <mergeCell ref="AK905:AO905"/>
    <mergeCell ref="L902:M902"/>
    <mergeCell ref="N902:O902"/>
    <mergeCell ref="P902:Q902"/>
    <mergeCell ref="R902:T902"/>
    <mergeCell ref="U902:V902"/>
    <mergeCell ref="W902:X902"/>
    <mergeCell ref="AK902:AO902"/>
    <mergeCell ref="L903:M903"/>
    <mergeCell ref="N903:O903"/>
    <mergeCell ref="P903:Q903"/>
    <mergeCell ref="R903:T903"/>
    <mergeCell ref="U903:V903"/>
    <mergeCell ref="W903:X903"/>
    <mergeCell ref="AK903:AO903"/>
    <mergeCell ref="L908:M908"/>
    <mergeCell ref="N908:O908"/>
    <mergeCell ref="P908:Q908"/>
    <mergeCell ref="R908:T908"/>
    <mergeCell ref="U908:V908"/>
    <mergeCell ref="W908:X908"/>
    <mergeCell ref="AK908:AO908"/>
    <mergeCell ref="L909:M909"/>
    <mergeCell ref="N909:O909"/>
    <mergeCell ref="P909:Q909"/>
    <mergeCell ref="R909:T909"/>
    <mergeCell ref="U909:V909"/>
    <mergeCell ref="W909:X909"/>
    <mergeCell ref="AK909:AO909"/>
    <mergeCell ref="L906:M906"/>
    <mergeCell ref="N906:O906"/>
    <mergeCell ref="P906:Q906"/>
    <mergeCell ref="R906:T906"/>
    <mergeCell ref="U906:V906"/>
    <mergeCell ref="W906:X906"/>
    <mergeCell ref="AK906:AO906"/>
    <mergeCell ref="L907:M907"/>
    <mergeCell ref="N907:O907"/>
    <mergeCell ref="P907:Q907"/>
    <mergeCell ref="R907:T907"/>
    <mergeCell ref="U907:V907"/>
    <mergeCell ref="W907:X907"/>
    <mergeCell ref="AK907:AO907"/>
    <mergeCell ref="L912:M912"/>
    <mergeCell ref="N912:O912"/>
    <mergeCell ref="P912:Q912"/>
    <mergeCell ref="R912:T912"/>
    <mergeCell ref="U912:V912"/>
    <mergeCell ref="W912:X912"/>
    <mergeCell ref="AK912:AO912"/>
    <mergeCell ref="L913:M913"/>
    <mergeCell ref="N913:O913"/>
    <mergeCell ref="P913:Q913"/>
    <mergeCell ref="R913:T913"/>
    <mergeCell ref="U913:V913"/>
    <mergeCell ref="W913:X913"/>
    <mergeCell ref="AK913:AO913"/>
    <mergeCell ref="L910:M910"/>
    <mergeCell ref="N910:O910"/>
    <mergeCell ref="P910:Q910"/>
    <mergeCell ref="R910:T910"/>
    <mergeCell ref="U910:V910"/>
    <mergeCell ref="W910:X910"/>
    <mergeCell ref="AK910:AO910"/>
    <mergeCell ref="L911:M911"/>
    <mergeCell ref="N911:O911"/>
    <mergeCell ref="P911:Q911"/>
    <mergeCell ref="R911:T911"/>
    <mergeCell ref="U911:V911"/>
    <mergeCell ref="W911:X911"/>
    <mergeCell ref="AK911:AO911"/>
    <mergeCell ref="O921:X921"/>
    <mergeCell ref="Y921:AJ921"/>
    <mergeCell ref="L914:M914"/>
    <mergeCell ref="N914:O914"/>
    <mergeCell ref="P914:Q914"/>
    <mergeCell ref="R914:T914"/>
    <mergeCell ref="U914:V914"/>
    <mergeCell ref="W914:X914"/>
    <mergeCell ref="AK914:AO914"/>
    <mergeCell ref="K915:K921"/>
    <mergeCell ref="L915:X915"/>
    <mergeCell ref="Y915:AB915"/>
    <mergeCell ref="AK915:AO915"/>
    <mergeCell ref="L916:N917"/>
    <mergeCell ref="O916:X916"/>
    <mergeCell ref="AK916:AO921"/>
    <mergeCell ref="O917:X917"/>
    <mergeCell ref="Y917:AB917"/>
    <mergeCell ref="AC917:AF917"/>
    <mergeCell ref="AG917:AJ917"/>
    <mergeCell ref="K922:K923"/>
    <mergeCell ref="L922:AO923"/>
    <mergeCell ref="K924:AO924"/>
    <mergeCell ref="K925:AO925"/>
    <mergeCell ref="K928:AO928"/>
    <mergeCell ref="K929:AO929"/>
    <mergeCell ref="AU937:AU941"/>
    <mergeCell ref="AV937:AV940"/>
    <mergeCell ref="AW937:AW940"/>
    <mergeCell ref="N940:S940"/>
    <mergeCell ref="T940:X940"/>
    <mergeCell ref="Y940:AF940"/>
    <mergeCell ref="AG940:AJ941"/>
    <mergeCell ref="AK940:AO941"/>
    <mergeCell ref="AS917:AT917"/>
    <mergeCell ref="L918:N921"/>
    <mergeCell ref="O918:X918"/>
    <mergeCell ref="AA918:AB918"/>
    <mergeCell ref="AE918:AF918"/>
    <mergeCell ref="AI918:AJ918"/>
    <mergeCell ref="AQ918:AR918"/>
    <mergeCell ref="AS918:AT918"/>
    <mergeCell ref="O919:X919"/>
    <mergeCell ref="AA919:AB919"/>
    <mergeCell ref="AE919:AF919"/>
    <mergeCell ref="AI919:AJ919"/>
    <mergeCell ref="AS919:AT919"/>
    <mergeCell ref="O920:X920"/>
    <mergeCell ref="Y920:AB920"/>
    <mergeCell ref="AC920:AF920"/>
    <mergeCell ref="AG920:AJ920"/>
    <mergeCell ref="AQ920:AT920"/>
    <mergeCell ref="AX937:BR937"/>
    <mergeCell ref="BS937:BV938"/>
    <mergeCell ref="BW937:CH937"/>
    <mergeCell ref="AX938:BI938"/>
    <mergeCell ref="BJ938:BR938"/>
    <mergeCell ref="BW938:BZ938"/>
    <mergeCell ref="CA938:CH938"/>
    <mergeCell ref="B939:AO939"/>
    <mergeCell ref="AX939:BA939"/>
    <mergeCell ref="BB939:BE939"/>
    <mergeCell ref="BF939:BI939"/>
    <mergeCell ref="BJ939:BL939"/>
    <mergeCell ref="BM939:BO939"/>
    <mergeCell ref="BP939:BR939"/>
    <mergeCell ref="BS939:BS940"/>
    <mergeCell ref="BT939:BT940"/>
    <mergeCell ref="BU939:BU940"/>
    <mergeCell ref="BV939:BV940"/>
    <mergeCell ref="BW939:BZ939"/>
    <mergeCell ref="CA939:CD939"/>
    <mergeCell ref="CE939:CH939"/>
    <mergeCell ref="B940:D940"/>
    <mergeCell ref="E940:J940"/>
    <mergeCell ref="K940:M940"/>
    <mergeCell ref="B941:D941"/>
    <mergeCell ref="E941:J941"/>
    <mergeCell ref="K941:M941"/>
    <mergeCell ref="N941:S941"/>
    <mergeCell ref="T941:X941"/>
    <mergeCell ref="Y941:AF941"/>
    <mergeCell ref="B942:B981"/>
    <mergeCell ref="C942:J981"/>
    <mergeCell ref="K942:AO942"/>
    <mergeCell ref="K943:M943"/>
    <mergeCell ref="N943:O943"/>
    <mergeCell ref="P943:Q943"/>
    <mergeCell ref="R943:T943"/>
    <mergeCell ref="U943:V946"/>
    <mergeCell ref="W943:X946"/>
    <mergeCell ref="Y943:AB944"/>
    <mergeCell ref="AC943:AJ944"/>
    <mergeCell ref="AK943:AO946"/>
    <mergeCell ref="K944:K946"/>
    <mergeCell ref="L944:M946"/>
    <mergeCell ref="N944:O946"/>
    <mergeCell ref="P944:Q946"/>
    <mergeCell ref="R944:T946"/>
    <mergeCell ref="Y945:AB945"/>
    <mergeCell ref="L948:M948"/>
    <mergeCell ref="N948:O948"/>
    <mergeCell ref="P948:Q948"/>
    <mergeCell ref="R948:T948"/>
    <mergeCell ref="U948:V948"/>
    <mergeCell ref="W948:X948"/>
    <mergeCell ref="AK948:AO948"/>
    <mergeCell ref="L949:M949"/>
    <mergeCell ref="N949:O949"/>
    <mergeCell ref="P949:Q949"/>
    <mergeCell ref="R949:T949"/>
    <mergeCell ref="U949:V949"/>
    <mergeCell ref="W949:X949"/>
    <mergeCell ref="AK949:AO949"/>
    <mergeCell ref="AC945:AF945"/>
    <mergeCell ref="AG945:AJ945"/>
    <mergeCell ref="L947:M947"/>
    <mergeCell ref="N947:O947"/>
    <mergeCell ref="P947:Q947"/>
    <mergeCell ref="R947:T947"/>
    <mergeCell ref="U947:V947"/>
    <mergeCell ref="W947:X947"/>
    <mergeCell ref="AK947:AO947"/>
    <mergeCell ref="L952:M952"/>
    <mergeCell ref="N952:O952"/>
    <mergeCell ref="P952:Q952"/>
    <mergeCell ref="R952:T952"/>
    <mergeCell ref="U952:V952"/>
    <mergeCell ref="W952:X952"/>
    <mergeCell ref="AK952:AO952"/>
    <mergeCell ref="L953:M953"/>
    <mergeCell ref="N953:O953"/>
    <mergeCell ref="P953:Q953"/>
    <mergeCell ref="R953:T953"/>
    <mergeCell ref="U953:V953"/>
    <mergeCell ref="W953:X953"/>
    <mergeCell ref="AK953:AO953"/>
    <mergeCell ref="L950:M950"/>
    <mergeCell ref="N950:O950"/>
    <mergeCell ref="P950:Q950"/>
    <mergeCell ref="R950:T950"/>
    <mergeCell ref="U950:V950"/>
    <mergeCell ref="W950:X950"/>
    <mergeCell ref="AK950:AO950"/>
    <mergeCell ref="L951:M951"/>
    <mergeCell ref="N951:O951"/>
    <mergeCell ref="P951:Q951"/>
    <mergeCell ref="R951:T951"/>
    <mergeCell ref="U951:V951"/>
    <mergeCell ref="W951:X951"/>
    <mergeCell ref="AK951:AO951"/>
    <mergeCell ref="L956:M956"/>
    <mergeCell ref="N956:O956"/>
    <mergeCell ref="P956:Q956"/>
    <mergeCell ref="R956:T956"/>
    <mergeCell ref="U956:V956"/>
    <mergeCell ref="W956:X956"/>
    <mergeCell ref="AK956:AO956"/>
    <mergeCell ref="L957:M957"/>
    <mergeCell ref="N957:O957"/>
    <mergeCell ref="P957:Q957"/>
    <mergeCell ref="R957:T957"/>
    <mergeCell ref="U957:V957"/>
    <mergeCell ref="W957:X957"/>
    <mergeCell ref="AK957:AO957"/>
    <mergeCell ref="L954:M954"/>
    <mergeCell ref="N954:O954"/>
    <mergeCell ref="P954:Q954"/>
    <mergeCell ref="R954:T954"/>
    <mergeCell ref="U954:V954"/>
    <mergeCell ref="W954:X954"/>
    <mergeCell ref="AK954:AO954"/>
    <mergeCell ref="L955:M955"/>
    <mergeCell ref="N955:O955"/>
    <mergeCell ref="P955:Q955"/>
    <mergeCell ref="R955:T955"/>
    <mergeCell ref="U955:V955"/>
    <mergeCell ref="W955:X955"/>
    <mergeCell ref="AK955:AO955"/>
    <mergeCell ref="L960:M960"/>
    <mergeCell ref="N960:O960"/>
    <mergeCell ref="P960:Q960"/>
    <mergeCell ref="R960:T960"/>
    <mergeCell ref="U960:V960"/>
    <mergeCell ref="W960:X960"/>
    <mergeCell ref="AK960:AO960"/>
    <mergeCell ref="L961:M961"/>
    <mergeCell ref="N961:O961"/>
    <mergeCell ref="P961:Q961"/>
    <mergeCell ref="R961:T961"/>
    <mergeCell ref="U961:V961"/>
    <mergeCell ref="W961:X961"/>
    <mergeCell ref="AK961:AO961"/>
    <mergeCell ref="L958:M958"/>
    <mergeCell ref="N958:O958"/>
    <mergeCell ref="P958:Q958"/>
    <mergeCell ref="R958:T958"/>
    <mergeCell ref="U958:V958"/>
    <mergeCell ref="W958:X958"/>
    <mergeCell ref="AK958:AO958"/>
    <mergeCell ref="L959:M959"/>
    <mergeCell ref="N959:O959"/>
    <mergeCell ref="P959:Q959"/>
    <mergeCell ref="R959:T959"/>
    <mergeCell ref="U959:V959"/>
    <mergeCell ref="W959:X959"/>
    <mergeCell ref="AK959:AO959"/>
    <mergeCell ref="L964:M964"/>
    <mergeCell ref="N964:O964"/>
    <mergeCell ref="P964:Q964"/>
    <mergeCell ref="R964:T964"/>
    <mergeCell ref="U964:V964"/>
    <mergeCell ref="W964:X964"/>
    <mergeCell ref="AK964:AO964"/>
    <mergeCell ref="L965:M965"/>
    <mergeCell ref="N965:O965"/>
    <mergeCell ref="P965:Q965"/>
    <mergeCell ref="R965:T965"/>
    <mergeCell ref="U965:V965"/>
    <mergeCell ref="W965:X965"/>
    <mergeCell ref="AK965:AO965"/>
    <mergeCell ref="L962:M962"/>
    <mergeCell ref="N962:O962"/>
    <mergeCell ref="P962:Q962"/>
    <mergeCell ref="R962:T962"/>
    <mergeCell ref="U962:V962"/>
    <mergeCell ref="W962:X962"/>
    <mergeCell ref="AK962:AO962"/>
    <mergeCell ref="L963:M963"/>
    <mergeCell ref="N963:O963"/>
    <mergeCell ref="P963:Q963"/>
    <mergeCell ref="R963:T963"/>
    <mergeCell ref="U963:V963"/>
    <mergeCell ref="W963:X963"/>
    <mergeCell ref="AK963:AO963"/>
    <mergeCell ref="O973:X973"/>
    <mergeCell ref="Y973:AJ973"/>
    <mergeCell ref="L966:M966"/>
    <mergeCell ref="N966:O966"/>
    <mergeCell ref="P966:Q966"/>
    <mergeCell ref="R966:T966"/>
    <mergeCell ref="U966:V966"/>
    <mergeCell ref="W966:X966"/>
    <mergeCell ref="AK966:AO966"/>
    <mergeCell ref="K967:K973"/>
    <mergeCell ref="L967:X967"/>
    <mergeCell ref="Y967:AB967"/>
    <mergeCell ref="AK967:AO967"/>
    <mergeCell ref="L968:N969"/>
    <mergeCell ref="O968:X968"/>
    <mergeCell ref="AK968:AO973"/>
    <mergeCell ref="O969:X969"/>
    <mergeCell ref="Y969:AB969"/>
    <mergeCell ref="AC969:AF969"/>
    <mergeCell ref="AG969:AJ969"/>
    <mergeCell ref="K974:K975"/>
    <mergeCell ref="L974:AO975"/>
    <mergeCell ref="K976:AO976"/>
    <mergeCell ref="K977:AO977"/>
    <mergeCell ref="K980:AO980"/>
    <mergeCell ref="K981:AO981"/>
    <mergeCell ref="AU989:AU993"/>
    <mergeCell ref="AV989:AV992"/>
    <mergeCell ref="AW989:AW992"/>
    <mergeCell ref="N992:S992"/>
    <mergeCell ref="T992:X992"/>
    <mergeCell ref="Y992:AF992"/>
    <mergeCell ref="AG992:AJ993"/>
    <mergeCell ref="AK992:AO993"/>
    <mergeCell ref="AS969:AT969"/>
    <mergeCell ref="L970:N973"/>
    <mergeCell ref="O970:X970"/>
    <mergeCell ref="AA970:AB970"/>
    <mergeCell ref="AE970:AF970"/>
    <mergeCell ref="AI970:AJ970"/>
    <mergeCell ref="AQ970:AR970"/>
    <mergeCell ref="AS970:AT970"/>
    <mergeCell ref="O971:X971"/>
    <mergeCell ref="AA971:AB971"/>
    <mergeCell ref="AE971:AF971"/>
    <mergeCell ref="AI971:AJ971"/>
    <mergeCell ref="AS971:AT971"/>
    <mergeCell ref="O972:X972"/>
    <mergeCell ref="Y972:AB972"/>
    <mergeCell ref="AC972:AF972"/>
    <mergeCell ref="AG972:AJ972"/>
    <mergeCell ref="AQ972:AT972"/>
    <mergeCell ref="AX989:BR989"/>
    <mergeCell ref="BS989:BV990"/>
    <mergeCell ref="BW989:CH989"/>
    <mergeCell ref="AX990:BI990"/>
    <mergeCell ref="BJ990:BR990"/>
    <mergeCell ref="BW990:BZ990"/>
    <mergeCell ref="CA990:CH990"/>
    <mergeCell ref="B991:AO991"/>
    <mergeCell ref="AX991:BA991"/>
    <mergeCell ref="BB991:BE991"/>
    <mergeCell ref="BF991:BI991"/>
    <mergeCell ref="BJ991:BL991"/>
    <mergeCell ref="BM991:BO991"/>
    <mergeCell ref="BP991:BR991"/>
    <mergeCell ref="BS991:BS992"/>
    <mergeCell ref="BT991:BT992"/>
    <mergeCell ref="BU991:BU992"/>
    <mergeCell ref="BV991:BV992"/>
    <mergeCell ref="BW991:BZ991"/>
    <mergeCell ref="CA991:CD991"/>
    <mergeCell ref="CE991:CH991"/>
    <mergeCell ref="B992:D992"/>
    <mergeCell ref="E992:J992"/>
    <mergeCell ref="K992:M992"/>
    <mergeCell ref="B993:D993"/>
    <mergeCell ref="E993:J993"/>
    <mergeCell ref="K993:M993"/>
    <mergeCell ref="N993:S993"/>
    <mergeCell ref="T993:X993"/>
    <mergeCell ref="Y993:AF993"/>
    <mergeCell ref="B994:B1033"/>
    <mergeCell ref="C994:J1033"/>
    <mergeCell ref="K994:AO994"/>
    <mergeCell ref="K995:M995"/>
    <mergeCell ref="N995:O995"/>
    <mergeCell ref="P995:Q995"/>
    <mergeCell ref="R995:T995"/>
    <mergeCell ref="U995:V998"/>
    <mergeCell ref="W995:X998"/>
    <mergeCell ref="Y995:AB996"/>
    <mergeCell ref="AC995:AJ996"/>
    <mergeCell ref="AK995:AO998"/>
    <mergeCell ref="K996:K998"/>
    <mergeCell ref="L996:M998"/>
    <mergeCell ref="N996:O998"/>
    <mergeCell ref="P996:Q998"/>
    <mergeCell ref="R996:T998"/>
    <mergeCell ref="Y997:AB997"/>
    <mergeCell ref="L1000:M1000"/>
    <mergeCell ref="N1000:O1000"/>
    <mergeCell ref="P1000:Q1000"/>
    <mergeCell ref="R1000:T1000"/>
    <mergeCell ref="U1000:V1000"/>
    <mergeCell ref="W1000:X1000"/>
    <mergeCell ref="AK1000:AO1000"/>
    <mergeCell ref="L1001:M1001"/>
    <mergeCell ref="N1001:O1001"/>
    <mergeCell ref="P1001:Q1001"/>
    <mergeCell ref="R1001:T1001"/>
    <mergeCell ref="U1001:V1001"/>
    <mergeCell ref="W1001:X1001"/>
    <mergeCell ref="AK1001:AO1001"/>
    <mergeCell ref="AC997:AF997"/>
    <mergeCell ref="AG997:AJ997"/>
    <mergeCell ref="L999:M999"/>
    <mergeCell ref="N999:O999"/>
    <mergeCell ref="P999:Q999"/>
    <mergeCell ref="R999:T999"/>
    <mergeCell ref="U999:V999"/>
    <mergeCell ref="W999:X999"/>
    <mergeCell ref="AK999:AO999"/>
    <mergeCell ref="L1004:M1004"/>
    <mergeCell ref="N1004:O1004"/>
    <mergeCell ref="P1004:Q1004"/>
    <mergeCell ref="R1004:T1004"/>
    <mergeCell ref="U1004:V1004"/>
    <mergeCell ref="W1004:X1004"/>
    <mergeCell ref="AK1004:AO1004"/>
    <mergeCell ref="L1005:M1005"/>
    <mergeCell ref="N1005:O1005"/>
    <mergeCell ref="P1005:Q1005"/>
    <mergeCell ref="R1005:T1005"/>
    <mergeCell ref="U1005:V1005"/>
    <mergeCell ref="W1005:X1005"/>
    <mergeCell ref="AK1005:AO1005"/>
    <mergeCell ref="L1002:M1002"/>
    <mergeCell ref="N1002:O1002"/>
    <mergeCell ref="P1002:Q1002"/>
    <mergeCell ref="R1002:T1002"/>
    <mergeCell ref="U1002:V1002"/>
    <mergeCell ref="W1002:X1002"/>
    <mergeCell ref="AK1002:AO1002"/>
    <mergeCell ref="L1003:M1003"/>
    <mergeCell ref="N1003:O1003"/>
    <mergeCell ref="P1003:Q1003"/>
    <mergeCell ref="R1003:T1003"/>
    <mergeCell ref="U1003:V1003"/>
    <mergeCell ref="W1003:X1003"/>
    <mergeCell ref="AK1003:AO1003"/>
    <mergeCell ref="L1008:M1008"/>
    <mergeCell ref="N1008:O1008"/>
    <mergeCell ref="P1008:Q1008"/>
    <mergeCell ref="R1008:T1008"/>
    <mergeCell ref="U1008:V1008"/>
    <mergeCell ref="W1008:X1008"/>
    <mergeCell ref="AK1008:AO1008"/>
    <mergeCell ref="L1009:M1009"/>
    <mergeCell ref="N1009:O1009"/>
    <mergeCell ref="P1009:Q1009"/>
    <mergeCell ref="R1009:T1009"/>
    <mergeCell ref="U1009:V1009"/>
    <mergeCell ref="W1009:X1009"/>
    <mergeCell ref="AK1009:AO1009"/>
    <mergeCell ref="L1006:M1006"/>
    <mergeCell ref="N1006:O1006"/>
    <mergeCell ref="P1006:Q1006"/>
    <mergeCell ref="R1006:T1006"/>
    <mergeCell ref="U1006:V1006"/>
    <mergeCell ref="W1006:X1006"/>
    <mergeCell ref="AK1006:AO1006"/>
    <mergeCell ref="L1007:M1007"/>
    <mergeCell ref="N1007:O1007"/>
    <mergeCell ref="P1007:Q1007"/>
    <mergeCell ref="R1007:T1007"/>
    <mergeCell ref="U1007:V1007"/>
    <mergeCell ref="W1007:X1007"/>
    <mergeCell ref="AK1007:AO1007"/>
    <mergeCell ref="L1012:M1012"/>
    <mergeCell ref="N1012:O1012"/>
    <mergeCell ref="P1012:Q1012"/>
    <mergeCell ref="R1012:T1012"/>
    <mergeCell ref="U1012:V1012"/>
    <mergeCell ref="W1012:X1012"/>
    <mergeCell ref="AK1012:AO1012"/>
    <mergeCell ref="L1013:M1013"/>
    <mergeCell ref="N1013:O1013"/>
    <mergeCell ref="P1013:Q1013"/>
    <mergeCell ref="R1013:T1013"/>
    <mergeCell ref="U1013:V1013"/>
    <mergeCell ref="W1013:X1013"/>
    <mergeCell ref="AK1013:AO1013"/>
    <mergeCell ref="L1010:M1010"/>
    <mergeCell ref="N1010:O1010"/>
    <mergeCell ref="P1010:Q1010"/>
    <mergeCell ref="R1010:T1010"/>
    <mergeCell ref="U1010:V1010"/>
    <mergeCell ref="W1010:X1010"/>
    <mergeCell ref="AK1010:AO1010"/>
    <mergeCell ref="L1011:M1011"/>
    <mergeCell ref="N1011:O1011"/>
    <mergeCell ref="P1011:Q1011"/>
    <mergeCell ref="R1011:T1011"/>
    <mergeCell ref="U1011:V1011"/>
    <mergeCell ref="W1011:X1011"/>
    <mergeCell ref="AK1011:AO1011"/>
    <mergeCell ref="L1016:M1016"/>
    <mergeCell ref="N1016:O1016"/>
    <mergeCell ref="P1016:Q1016"/>
    <mergeCell ref="R1016:T1016"/>
    <mergeCell ref="U1016:V1016"/>
    <mergeCell ref="W1016:X1016"/>
    <mergeCell ref="AK1016:AO1016"/>
    <mergeCell ref="L1017:M1017"/>
    <mergeCell ref="N1017:O1017"/>
    <mergeCell ref="P1017:Q1017"/>
    <mergeCell ref="R1017:T1017"/>
    <mergeCell ref="U1017:V1017"/>
    <mergeCell ref="W1017:X1017"/>
    <mergeCell ref="AK1017:AO1017"/>
    <mergeCell ref="L1014:M1014"/>
    <mergeCell ref="N1014:O1014"/>
    <mergeCell ref="P1014:Q1014"/>
    <mergeCell ref="R1014:T1014"/>
    <mergeCell ref="U1014:V1014"/>
    <mergeCell ref="W1014:X1014"/>
    <mergeCell ref="AK1014:AO1014"/>
    <mergeCell ref="L1015:M1015"/>
    <mergeCell ref="N1015:O1015"/>
    <mergeCell ref="P1015:Q1015"/>
    <mergeCell ref="R1015:T1015"/>
    <mergeCell ref="U1015:V1015"/>
    <mergeCell ref="W1015:X1015"/>
    <mergeCell ref="AK1015:AO1015"/>
    <mergeCell ref="O1025:X1025"/>
    <mergeCell ref="Y1025:AJ1025"/>
    <mergeCell ref="L1018:M1018"/>
    <mergeCell ref="N1018:O1018"/>
    <mergeCell ref="P1018:Q1018"/>
    <mergeCell ref="R1018:T1018"/>
    <mergeCell ref="U1018:V1018"/>
    <mergeCell ref="W1018:X1018"/>
    <mergeCell ref="AK1018:AO1018"/>
    <mergeCell ref="K1019:K1025"/>
    <mergeCell ref="L1019:X1019"/>
    <mergeCell ref="Y1019:AB1019"/>
    <mergeCell ref="AK1019:AO1019"/>
    <mergeCell ref="L1020:N1021"/>
    <mergeCell ref="O1020:X1020"/>
    <mergeCell ref="AK1020:AO1025"/>
    <mergeCell ref="O1021:X1021"/>
    <mergeCell ref="Y1021:AB1021"/>
    <mergeCell ref="AC1021:AF1021"/>
    <mergeCell ref="AG1021:AJ1021"/>
    <mergeCell ref="K1026:K1027"/>
    <mergeCell ref="L1026:AO1027"/>
    <mergeCell ref="K1028:AO1028"/>
    <mergeCell ref="K1029:AO1029"/>
    <mergeCell ref="K1032:AO1032"/>
    <mergeCell ref="K1033:AO1033"/>
    <mergeCell ref="AU1041:AU1045"/>
    <mergeCell ref="AV1041:AV1044"/>
    <mergeCell ref="AW1041:AW1044"/>
    <mergeCell ref="N1044:S1044"/>
    <mergeCell ref="T1044:X1044"/>
    <mergeCell ref="Y1044:AF1044"/>
    <mergeCell ref="AG1044:AJ1045"/>
    <mergeCell ref="AK1044:AO1045"/>
    <mergeCell ref="AS1021:AT1021"/>
    <mergeCell ref="L1022:N1025"/>
    <mergeCell ref="O1022:X1022"/>
    <mergeCell ref="AA1022:AB1022"/>
    <mergeCell ref="AE1022:AF1022"/>
    <mergeCell ref="AI1022:AJ1022"/>
    <mergeCell ref="AQ1022:AR1022"/>
    <mergeCell ref="AS1022:AT1022"/>
    <mergeCell ref="O1023:X1023"/>
    <mergeCell ref="AA1023:AB1023"/>
    <mergeCell ref="AE1023:AF1023"/>
    <mergeCell ref="AI1023:AJ1023"/>
    <mergeCell ref="AS1023:AT1023"/>
    <mergeCell ref="O1024:X1024"/>
    <mergeCell ref="Y1024:AB1024"/>
    <mergeCell ref="AC1024:AF1024"/>
    <mergeCell ref="AG1024:AJ1024"/>
    <mergeCell ref="AQ1024:AT1024"/>
    <mergeCell ref="AX1041:BR1041"/>
    <mergeCell ref="BS1041:BV1042"/>
    <mergeCell ref="BW1041:CH1041"/>
    <mergeCell ref="AX1042:BI1042"/>
    <mergeCell ref="BJ1042:BR1042"/>
    <mergeCell ref="BW1042:BZ1042"/>
    <mergeCell ref="CA1042:CH1042"/>
    <mergeCell ref="B1043:AO1043"/>
    <mergeCell ref="AX1043:BA1043"/>
    <mergeCell ref="BB1043:BE1043"/>
    <mergeCell ref="BF1043:BI1043"/>
    <mergeCell ref="BJ1043:BL1043"/>
    <mergeCell ref="BM1043:BO1043"/>
    <mergeCell ref="BP1043:BR1043"/>
    <mergeCell ref="BS1043:BS1044"/>
    <mergeCell ref="BT1043:BT1044"/>
    <mergeCell ref="BU1043:BU1044"/>
    <mergeCell ref="BV1043:BV1044"/>
    <mergeCell ref="BW1043:BZ1043"/>
    <mergeCell ref="CA1043:CD1043"/>
    <mergeCell ref="CE1043:CH1043"/>
    <mergeCell ref="B1044:D1044"/>
    <mergeCell ref="E1044:J1044"/>
    <mergeCell ref="K1044:M1044"/>
    <mergeCell ref="B1045:D1045"/>
    <mergeCell ref="E1045:J1045"/>
    <mergeCell ref="K1045:M1045"/>
    <mergeCell ref="N1045:S1045"/>
    <mergeCell ref="T1045:X1045"/>
    <mergeCell ref="Y1045:AF1045"/>
    <mergeCell ref="B1046:B1085"/>
    <mergeCell ref="C1046:J1085"/>
    <mergeCell ref="K1046:AO1046"/>
    <mergeCell ref="K1047:M1047"/>
    <mergeCell ref="N1047:O1047"/>
    <mergeCell ref="P1047:Q1047"/>
    <mergeCell ref="R1047:T1047"/>
    <mergeCell ref="U1047:V1050"/>
    <mergeCell ref="W1047:X1050"/>
    <mergeCell ref="Y1047:AB1048"/>
    <mergeCell ref="AC1047:AJ1048"/>
    <mergeCell ref="AK1047:AO1050"/>
    <mergeCell ref="K1048:K1050"/>
    <mergeCell ref="L1048:M1050"/>
    <mergeCell ref="N1048:O1050"/>
    <mergeCell ref="P1048:Q1050"/>
    <mergeCell ref="R1048:T1050"/>
    <mergeCell ref="Y1049:AB1049"/>
    <mergeCell ref="L1052:M1052"/>
    <mergeCell ref="N1052:O1052"/>
    <mergeCell ref="P1052:Q1052"/>
    <mergeCell ref="R1052:T1052"/>
    <mergeCell ref="U1052:V1052"/>
    <mergeCell ref="W1052:X1052"/>
    <mergeCell ref="AK1052:AO1052"/>
    <mergeCell ref="L1053:M1053"/>
    <mergeCell ref="N1053:O1053"/>
    <mergeCell ref="P1053:Q1053"/>
    <mergeCell ref="R1053:T1053"/>
    <mergeCell ref="U1053:V1053"/>
    <mergeCell ref="W1053:X1053"/>
    <mergeCell ref="AK1053:AO1053"/>
    <mergeCell ref="AC1049:AF1049"/>
    <mergeCell ref="AG1049:AJ1049"/>
    <mergeCell ref="L1051:M1051"/>
    <mergeCell ref="N1051:O1051"/>
    <mergeCell ref="P1051:Q1051"/>
    <mergeCell ref="R1051:T1051"/>
    <mergeCell ref="U1051:V1051"/>
    <mergeCell ref="W1051:X1051"/>
    <mergeCell ref="AK1051:AO1051"/>
    <mergeCell ref="L1056:M1056"/>
    <mergeCell ref="N1056:O1056"/>
    <mergeCell ref="P1056:Q1056"/>
    <mergeCell ref="R1056:T1056"/>
    <mergeCell ref="U1056:V1056"/>
    <mergeCell ref="W1056:X1056"/>
    <mergeCell ref="AK1056:AO1056"/>
    <mergeCell ref="L1057:M1057"/>
    <mergeCell ref="N1057:O1057"/>
    <mergeCell ref="P1057:Q1057"/>
    <mergeCell ref="R1057:T1057"/>
    <mergeCell ref="U1057:V1057"/>
    <mergeCell ref="W1057:X1057"/>
    <mergeCell ref="AK1057:AO1057"/>
    <mergeCell ref="L1054:M1054"/>
    <mergeCell ref="N1054:O1054"/>
    <mergeCell ref="P1054:Q1054"/>
    <mergeCell ref="R1054:T1054"/>
    <mergeCell ref="U1054:V1054"/>
    <mergeCell ref="W1054:X1054"/>
    <mergeCell ref="AK1054:AO1054"/>
    <mergeCell ref="L1055:M1055"/>
    <mergeCell ref="N1055:O1055"/>
    <mergeCell ref="P1055:Q1055"/>
    <mergeCell ref="R1055:T1055"/>
    <mergeCell ref="U1055:V1055"/>
    <mergeCell ref="W1055:X1055"/>
    <mergeCell ref="AK1055:AO1055"/>
    <mergeCell ref="L1060:M1060"/>
    <mergeCell ref="N1060:O1060"/>
    <mergeCell ref="P1060:Q1060"/>
    <mergeCell ref="R1060:T1060"/>
    <mergeCell ref="U1060:V1060"/>
    <mergeCell ref="W1060:X1060"/>
    <mergeCell ref="AK1060:AO1060"/>
    <mergeCell ref="L1061:M1061"/>
    <mergeCell ref="N1061:O1061"/>
    <mergeCell ref="P1061:Q1061"/>
    <mergeCell ref="R1061:T1061"/>
    <mergeCell ref="U1061:V1061"/>
    <mergeCell ref="W1061:X1061"/>
    <mergeCell ref="AK1061:AO1061"/>
    <mergeCell ref="L1058:M1058"/>
    <mergeCell ref="N1058:O1058"/>
    <mergeCell ref="P1058:Q1058"/>
    <mergeCell ref="R1058:T1058"/>
    <mergeCell ref="U1058:V1058"/>
    <mergeCell ref="W1058:X1058"/>
    <mergeCell ref="AK1058:AO1058"/>
    <mergeCell ref="L1059:M1059"/>
    <mergeCell ref="N1059:O1059"/>
    <mergeCell ref="P1059:Q1059"/>
    <mergeCell ref="R1059:T1059"/>
    <mergeCell ref="U1059:V1059"/>
    <mergeCell ref="W1059:X1059"/>
    <mergeCell ref="AK1059:AO1059"/>
    <mergeCell ref="L1064:M1064"/>
    <mergeCell ref="N1064:O1064"/>
    <mergeCell ref="P1064:Q1064"/>
    <mergeCell ref="R1064:T1064"/>
    <mergeCell ref="U1064:V1064"/>
    <mergeCell ref="W1064:X1064"/>
    <mergeCell ref="AK1064:AO1064"/>
    <mergeCell ref="L1065:M1065"/>
    <mergeCell ref="N1065:O1065"/>
    <mergeCell ref="P1065:Q1065"/>
    <mergeCell ref="R1065:T1065"/>
    <mergeCell ref="U1065:V1065"/>
    <mergeCell ref="W1065:X1065"/>
    <mergeCell ref="AK1065:AO1065"/>
    <mergeCell ref="L1062:M1062"/>
    <mergeCell ref="N1062:O1062"/>
    <mergeCell ref="P1062:Q1062"/>
    <mergeCell ref="R1062:T1062"/>
    <mergeCell ref="U1062:V1062"/>
    <mergeCell ref="W1062:X1062"/>
    <mergeCell ref="AK1062:AO1062"/>
    <mergeCell ref="L1063:M1063"/>
    <mergeCell ref="N1063:O1063"/>
    <mergeCell ref="P1063:Q1063"/>
    <mergeCell ref="R1063:T1063"/>
    <mergeCell ref="U1063:V1063"/>
    <mergeCell ref="W1063:X1063"/>
    <mergeCell ref="AK1063:AO1063"/>
    <mergeCell ref="L1068:M1068"/>
    <mergeCell ref="N1068:O1068"/>
    <mergeCell ref="P1068:Q1068"/>
    <mergeCell ref="R1068:T1068"/>
    <mergeCell ref="U1068:V1068"/>
    <mergeCell ref="W1068:X1068"/>
    <mergeCell ref="AK1068:AO1068"/>
    <mergeCell ref="L1069:M1069"/>
    <mergeCell ref="N1069:O1069"/>
    <mergeCell ref="P1069:Q1069"/>
    <mergeCell ref="R1069:T1069"/>
    <mergeCell ref="U1069:V1069"/>
    <mergeCell ref="W1069:X1069"/>
    <mergeCell ref="AK1069:AO1069"/>
    <mergeCell ref="L1066:M1066"/>
    <mergeCell ref="N1066:O1066"/>
    <mergeCell ref="P1066:Q1066"/>
    <mergeCell ref="R1066:T1066"/>
    <mergeCell ref="U1066:V1066"/>
    <mergeCell ref="W1066:X1066"/>
    <mergeCell ref="AK1066:AO1066"/>
    <mergeCell ref="L1067:M1067"/>
    <mergeCell ref="N1067:O1067"/>
    <mergeCell ref="P1067:Q1067"/>
    <mergeCell ref="R1067:T1067"/>
    <mergeCell ref="U1067:V1067"/>
    <mergeCell ref="W1067:X1067"/>
    <mergeCell ref="AK1067:AO1067"/>
    <mergeCell ref="O1077:X1077"/>
    <mergeCell ref="Y1077:AJ1077"/>
    <mergeCell ref="L1070:M1070"/>
    <mergeCell ref="N1070:O1070"/>
    <mergeCell ref="P1070:Q1070"/>
    <mergeCell ref="R1070:T1070"/>
    <mergeCell ref="U1070:V1070"/>
    <mergeCell ref="W1070:X1070"/>
    <mergeCell ref="AK1070:AO1070"/>
    <mergeCell ref="K1071:K1077"/>
    <mergeCell ref="L1071:X1071"/>
    <mergeCell ref="Y1071:AB1071"/>
    <mergeCell ref="AK1071:AO1071"/>
    <mergeCell ref="L1072:N1073"/>
    <mergeCell ref="O1072:X1072"/>
    <mergeCell ref="AK1072:AO1077"/>
    <mergeCell ref="O1073:X1073"/>
    <mergeCell ref="Y1073:AB1073"/>
    <mergeCell ref="AC1073:AF1073"/>
    <mergeCell ref="AG1073:AJ1073"/>
    <mergeCell ref="K1078:K1079"/>
    <mergeCell ref="L1078:AO1079"/>
    <mergeCell ref="K1080:AO1080"/>
    <mergeCell ref="K1081:AO1081"/>
    <mergeCell ref="K1084:AO1084"/>
    <mergeCell ref="K1085:AO1085"/>
    <mergeCell ref="AU1093:AU1097"/>
    <mergeCell ref="AV1093:AV1096"/>
    <mergeCell ref="AW1093:AW1096"/>
    <mergeCell ref="N1096:S1096"/>
    <mergeCell ref="T1096:X1096"/>
    <mergeCell ref="Y1096:AF1096"/>
    <mergeCell ref="AG1096:AJ1097"/>
    <mergeCell ref="AK1096:AO1097"/>
    <mergeCell ref="AS1073:AT1073"/>
    <mergeCell ref="L1074:N1077"/>
    <mergeCell ref="O1074:X1074"/>
    <mergeCell ref="AA1074:AB1074"/>
    <mergeCell ref="AE1074:AF1074"/>
    <mergeCell ref="AI1074:AJ1074"/>
    <mergeCell ref="AQ1074:AR1074"/>
    <mergeCell ref="AS1074:AT1074"/>
    <mergeCell ref="O1075:X1075"/>
    <mergeCell ref="AA1075:AB1075"/>
    <mergeCell ref="AE1075:AF1075"/>
    <mergeCell ref="AI1075:AJ1075"/>
    <mergeCell ref="AS1075:AT1075"/>
    <mergeCell ref="O1076:X1076"/>
    <mergeCell ref="Y1076:AB1076"/>
    <mergeCell ref="AC1076:AF1076"/>
    <mergeCell ref="AG1076:AJ1076"/>
    <mergeCell ref="AQ1076:AT1076"/>
    <mergeCell ref="AX1093:BR1093"/>
    <mergeCell ref="BS1093:BV1094"/>
    <mergeCell ref="BW1093:CH1093"/>
    <mergeCell ref="AX1094:BI1094"/>
    <mergeCell ref="BJ1094:BR1094"/>
    <mergeCell ref="BW1094:BZ1094"/>
    <mergeCell ref="CA1094:CH1094"/>
    <mergeCell ref="B1095:AO1095"/>
    <mergeCell ref="AX1095:BA1095"/>
    <mergeCell ref="BB1095:BE1095"/>
    <mergeCell ref="BF1095:BI1095"/>
    <mergeCell ref="BJ1095:BL1095"/>
    <mergeCell ref="BM1095:BO1095"/>
    <mergeCell ref="BP1095:BR1095"/>
    <mergeCell ref="BS1095:BS1096"/>
    <mergeCell ref="BT1095:BT1096"/>
    <mergeCell ref="BU1095:BU1096"/>
    <mergeCell ref="BV1095:BV1096"/>
    <mergeCell ref="BW1095:BZ1095"/>
    <mergeCell ref="CA1095:CD1095"/>
    <mergeCell ref="CE1095:CH1095"/>
    <mergeCell ref="B1096:D1096"/>
    <mergeCell ref="E1096:J1096"/>
    <mergeCell ref="K1096:M1096"/>
    <mergeCell ref="B1097:D1097"/>
    <mergeCell ref="E1097:J1097"/>
    <mergeCell ref="K1097:M1097"/>
    <mergeCell ref="N1097:S1097"/>
    <mergeCell ref="T1097:X1097"/>
    <mergeCell ref="Y1097:AF1097"/>
    <mergeCell ref="B1098:B1137"/>
    <mergeCell ref="C1098:J1137"/>
    <mergeCell ref="K1098:AO1098"/>
    <mergeCell ref="K1099:M1099"/>
    <mergeCell ref="N1099:O1099"/>
    <mergeCell ref="P1099:Q1099"/>
    <mergeCell ref="R1099:T1099"/>
    <mergeCell ref="U1099:V1102"/>
    <mergeCell ref="W1099:X1102"/>
    <mergeCell ref="Y1099:AB1100"/>
    <mergeCell ref="AC1099:AJ1100"/>
    <mergeCell ref="AK1099:AO1102"/>
    <mergeCell ref="K1100:K1102"/>
    <mergeCell ref="L1100:M1102"/>
    <mergeCell ref="N1100:O1102"/>
    <mergeCell ref="P1100:Q1102"/>
    <mergeCell ref="R1100:T1102"/>
    <mergeCell ref="Y1101:AB1101"/>
    <mergeCell ref="L1104:M1104"/>
    <mergeCell ref="N1104:O1104"/>
    <mergeCell ref="P1104:Q1104"/>
    <mergeCell ref="R1104:T1104"/>
    <mergeCell ref="U1104:V1104"/>
    <mergeCell ref="W1104:X1104"/>
    <mergeCell ref="AK1104:AO1104"/>
    <mergeCell ref="L1105:M1105"/>
    <mergeCell ref="N1105:O1105"/>
    <mergeCell ref="P1105:Q1105"/>
    <mergeCell ref="R1105:T1105"/>
    <mergeCell ref="U1105:V1105"/>
    <mergeCell ref="W1105:X1105"/>
    <mergeCell ref="AK1105:AO1105"/>
    <mergeCell ref="AC1101:AF1101"/>
    <mergeCell ref="AG1101:AJ1101"/>
    <mergeCell ref="L1103:M1103"/>
    <mergeCell ref="N1103:O1103"/>
    <mergeCell ref="P1103:Q1103"/>
    <mergeCell ref="R1103:T1103"/>
    <mergeCell ref="U1103:V1103"/>
    <mergeCell ref="W1103:X1103"/>
    <mergeCell ref="AK1103:AO1103"/>
    <mergeCell ref="L1108:M1108"/>
    <mergeCell ref="N1108:O1108"/>
    <mergeCell ref="P1108:Q1108"/>
    <mergeCell ref="R1108:T1108"/>
    <mergeCell ref="U1108:V1108"/>
    <mergeCell ref="W1108:X1108"/>
    <mergeCell ref="AK1108:AO1108"/>
    <mergeCell ref="L1109:M1109"/>
    <mergeCell ref="N1109:O1109"/>
    <mergeCell ref="P1109:Q1109"/>
    <mergeCell ref="R1109:T1109"/>
    <mergeCell ref="U1109:V1109"/>
    <mergeCell ref="W1109:X1109"/>
    <mergeCell ref="AK1109:AO1109"/>
    <mergeCell ref="L1106:M1106"/>
    <mergeCell ref="N1106:O1106"/>
    <mergeCell ref="P1106:Q1106"/>
    <mergeCell ref="R1106:T1106"/>
    <mergeCell ref="U1106:V1106"/>
    <mergeCell ref="W1106:X1106"/>
    <mergeCell ref="AK1106:AO1106"/>
    <mergeCell ref="L1107:M1107"/>
    <mergeCell ref="N1107:O1107"/>
    <mergeCell ref="P1107:Q1107"/>
    <mergeCell ref="R1107:T1107"/>
    <mergeCell ref="U1107:V1107"/>
    <mergeCell ref="W1107:X1107"/>
    <mergeCell ref="AK1107:AO1107"/>
    <mergeCell ref="L1112:M1112"/>
    <mergeCell ref="N1112:O1112"/>
    <mergeCell ref="P1112:Q1112"/>
    <mergeCell ref="R1112:T1112"/>
    <mergeCell ref="U1112:V1112"/>
    <mergeCell ref="W1112:X1112"/>
    <mergeCell ref="AK1112:AO1112"/>
    <mergeCell ref="L1113:M1113"/>
    <mergeCell ref="N1113:O1113"/>
    <mergeCell ref="P1113:Q1113"/>
    <mergeCell ref="R1113:T1113"/>
    <mergeCell ref="U1113:V1113"/>
    <mergeCell ref="W1113:X1113"/>
    <mergeCell ref="AK1113:AO1113"/>
    <mergeCell ref="L1110:M1110"/>
    <mergeCell ref="N1110:O1110"/>
    <mergeCell ref="P1110:Q1110"/>
    <mergeCell ref="R1110:T1110"/>
    <mergeCell ref="U1110:V1110"/>
    <mergeCell ref="W1110:X1110"/>
    <mergeCell ref="AK1110:AO1110"/>
    <mergeCell ref="L1111:M1111"/>
    <mergeCell ref="N1111:O1111"/>
    <mergeCell ref="P1111:Q1111"/>
    <mergeCell ref="R1111:T1111"/>
    <mergeCell ref="U1111:V1111"/>
    <mergeCell ref="W1111:X1111"/>
    <mergeCell ref="AK1111:AO1111"/>
    <mergeCell ref="L1116:M1116"/>
    <mergeCell ref="N1116:O1116"/>
    <mergeCell ref="P1116:Q1116"/>
    <mergeCell ref="R1116:T1116"/>
    <mergeCell ref="U1116:V1116"/>
    <mergeCell ref="W1116:X1116"/>
    <mergeCell ref="AK1116:AO1116"/>
    <mergeCell ref="L1117:M1117"/>
    <mergeCell ref="N1117:O1117"/>
    <mergeCell ref="P1117:Q1117"/>
    <mergeCell ref="R1117:T1117"/>
    <mergeCell ref="U1117:V1117"/>
    <mergeCell ref="W1117:X1117"/>
    <mergeCell ref="AK1117:AO1117"/>
    <mergeCell ref="L1114:M1114"/>
    <mergeCell ref="N1114:O1114"/>
    <mergeCell ref="P1114:Q1114"/>
    <mergeCell ref="R1114:T1114"/>
    <mergeCell ref="U1114:V1114"/>
    <mergeCell ref="W1114:X1114"/>
    <mergeCell ref="AK1114:AO1114"/>
    <mergeCell ref="L1115:M1115"/>
    <mergeCell ref="N1115:O1115"/>
    <mergeCell ref="P1115:Q1115"/>
    <mergeCell ref="R1115:T1115"/>
    <mergeCell ref="U1115:V1115"/>
    <mergeCell ref="W1115:X1115"/>
    <mergeCell ref="AK1115:AO1115"/>
    <mergeCell ref="L1120:M1120"/>
    <mergeCell ref="N1120:O1120"/>
    <mergeCell ref="P1120:Q1120"/>
    <mergeCell ref="R1120:T1120"/>
    <mergeCell ref="U1120:V1120"/>
    <mergeCell ref="W1120:X1120"/>
    <mergeCell ref="AK1120:AO1120"/>
    <mergeCell ref="L1121:M1121"/>
    <mergeCell ref="N1121:O1121"/>
    <mergeCell ref="P1121:Q1121"/>
    <mergeCell ref="R1121:T1121"/>
    <mergeCell ref="U1121:V1121"/>
    <mergeCell ref="W1121:X1121"/>
    <mergeCell ref="AK1121:AO1121"/>
    <mergeCell ref="L1118:M1118"/>
    <mergeCell ref="N1118:O1118"/>
    <mergeCell ref="P1118:Q1118"/>
    <mergeCell ref="R1118:T1118"/>
    <mergeCell ref="U1118:V1118"/>
    <mergeCell ref="W1118:X1118"/>
    <mergeCell ref="AK1118:AO1118"/>
    <mergeCell ref="L1119:M1119"/>
    <mergeCell ref="N1119:O1119"/>
    <mergeCell ref="P1119:Q1119"/>
    <mergeCell ref="R1119:T1119"/>
    <mergeCell ref="U1119:V1119"/>
    <mergeCell ref="W1119:X1119"/>
    <mergeCell ref="AK1119:AO1119"/>
    <mergeCell ref="O1129:X1129"/>
    <mergeCell ref="Y1129:AJ1129"/>
    <mergeCell ref="L1122:M1122"/>
    <mergeCell ref="N1122:O1122"/>
    <mergeCell ref="P1122:Q1122"/>
    <mergeCell ref="R1122:T1122"/>
    <mergeCell ref="U1122:V1122"/>
    <mergeCell ref="W1122:X1122"/>
    <mergeCell ref="AK1122:AO1122"/>
    <mergeCell ref="K1123:K1129"/>
    <mergeCell ref="L1123:X1123"/>
    <mergeCell ref="Y1123:AB1123"/>
    <mergeCell ref="AK1123:AO1123"/>
    <mergeCell ref="L1124:N1125"/>
    <mergeCell ref="O1124:X1124"/>
    <mergeCell ref="AK1124:AO1129"/>
    <mergeCell ref="O1125:X1125"/>
    <mergeCell ref="Y1125:AB1125"/>
    <mergeCell ref="AC1125:AF1125"/>
    <mergeCell ref="AG1125:AJ1125"/>
    <mergeCell ref="K1130:K1131"/>
    <mergeCell ref="L1130:AO1131"/>
    <mergeCell ref="K1132:AO1132"/>
    <mergeCell ref="K1133:AO1133"/>
    <mergeCell ref="K1136:AO1136"/>
    <mergeCell ref="K1137:AO1137"/>
    <mergeCell ref="AU1145:AU1149"/>
    <mergeCell ref="AV1145:AV1148"/>
    <mergeCell ref="AW1145:AW1148"/>
    <mergeCell ref="N1148:S1148"/>
    <mergeCell ref="T1148:X1148"/>
    <mergeCell ref="Y1148:AF1148"/>
    <mergeCell ref="AG1148:AJ1149"/>
    <mergeCell ref="AK1148:AO1149"/>
    <mergeCell ref="AS1125:AT1125"/>
    <mergeCell ref="L1126:N1129"/>
    <mergeCell ref="O1126:X1126"/>
    <mergeCell ref="AA1126:AB1126"/>
    <mergeCell ref="AE1126:AF1126"/>
    <mergeCell ref="AI1126:AJ1126"/>
    <mergeCell ref="AQ1126:AR1126"/>
    <mergeCell ref="AS1126:AT1126"/>
    <mergeCell ref="O1127:X1127"/>
    <mergeCell ref="AA1127:AB1127"/>
    <mergeCell ref="AE1127:AF1127"/>
    <mergeCell ref="AI1127:AJ1127"/>
    <mergeCell ref="AS1127:AT1127"/>
    <mergeCell ref="O1128:X1128"/>
    <mergeCell ref="Y1128:AB1128"/>
    <mergeCell ref="AC1128:AF1128"/>
    <mergeCell ref="AG1128:AJ1128"/>
    <mergeCell ref="AQ1128:AT1128"/>
    <mergeCell ref="AX1145:BR1145"/>
    <mergeCell ref="BS1145:BV1146"/>
    <mergeCell ref="BW1145:CH1145"/>
    <mergeCell ref="AX1146:BI1146"/>
    <mergeCell ref="BJ1146:BR1146"/>
    <mergeCell ref="BW1146:BZ1146"/>
    <mergeCell ref="CA1146:CH1146"/>
    <mergeCell ref="B1147:AO1147"/>
    <mergeCell ref="AX1147:BA1147"/>
    <mergeCell ref="BB1147:BE1147"/>
    <mergeCell ref="BF1147:BI1147"/>
    <mergeCell ref="BJ1147:BL1147"/>
    <mergeCell ref="BM1147:BO1147"/>
    <mergeCell ref="BP1147:BR1147"/>
    <mergeCell ref="BS1147:BS1148"/>
    <mergeCell ref="BT1147:BT1148"/>
    <mergeCell ref="BU1147:BU1148"/>
    <mergeCell ref="BV1147:BV1148"/>
    <mergeCell ref="BW1147:BZ1147"/>
    <mergeCell ref="CA1147:CD1147"/>
    <mergeCell ref="CE1147:CH1147"/>
    <mergeCell ref="B1148:D1148"/>
    <mergeCell ref="E1148:J1148"/>
    <mergeCell ref="K1148:M1148"/>
    <mergeCell ref="B1149:D1149"/>
    <mergeCell ref="E1149:J1149"/>
    <mergeCell ref="K1149:M1149"/>
    <mergeCell ref="N1149:S1149"/>
    <mergeCell ref="T1149:X1149"/>
    <mergeCell ref="Y1149:AF1149"/>
    <mergeCell ref="B1150:B1189"/>
    <mergeCell ref="C1150:J1189"/>
    <mergeCell ref="K1150:AO1150"/>
    <mergeCell ref="K1151:M1151"/>
    <mergeCell ref="N1151:O1151"/>
    <mergeCell ref="P1151:Q1151"/>
    <mergeCell ref="R1151:T1151"/>
    <mergeCell ref="U1151:V1154"/>
    <mergeCell ref="W1151:X1154"/>
    <mergeCell ref="Y1151:AB1152"/>
    <mergeCell ref="AC1151:AJ1152"/>
    <mergeCell ref="AK1151:AO1154"/>
    <mergeCell ref="K1152:K1154"/>
    <mergeCell ref="L1152:M1154"/>
    <mergeCell ref="N1152:O1154"/>
    <mergeCell ref="P1152:Q1154"/>
    <mergeCell ref="R1152:T1154"/>
    <mergeCell ref="Y1153:AB1153"/>
    <mergeCell ref="L1156:M1156"/>
    <mergeCell ref="N1156:O1156"/>
    <mergeCell ref="P1156:Q1156"/>
    <mergeCell ref="R1156:T1156"/>
    <mergeCell ref="U1156:V1156"/>
    <mergeCell ref="W1156:X1156"/>
    <mergeCell ref="AK1156:AO1156"/>
    <mergeCell ref="L1157:M1157"/>
    <mergeCell ref="N1157:O1157"/>
    <mergeCell ref="P1157:Q1157"/>
    <mergeCell ref="R1157:T1157"/>
    <mergeCell ref="U1157:V1157"/>
    <mergeCell ref="W1157:X1157"/>
    <mergeCell ref="AK1157:AO1157"/>
    <mergeCell ref="AC1153:AF1153"/>
    <mergeCell ref="AG1153:AJ1153"/>
    <mergeCell ref="L1155:M1155"/>
    <mergeCell ref="N1155:O1155"/>
    <mergeCell ref="P1155:Q1155"/>
    <mergeCell ref="R1155:T1155"/>
    <mergeCell ref="U1155:V1155"/>
    <mergeCell ref="W1155:X1155"/>
    <mergeCell ref="AK1155:AO1155"/>
    <mergeCell ref="L1160:M1160"/>
    <mergeCell ref="N1160:O1160"/>
    <mergeCell ref="P1160:Q1160"/>
    <mergeCell ref="R1160:T1160"/>
    <mergeCell ref="U1160:V1160"/>
    <mergeCell ref="W1160:X1160"/>
    <mergeCell ref="AK1160:AO1160"/>
    <mergeCell ref="L1161:M1161"/>
    <mergeCell ref="N1161:O1161"/>
    <mergeCell ref="P1161:Q1161"/>
    <mergeCell ref="R1161:T1161"/>
    <mergeCell ref="U1161:V1161"/>
    <mergeCell ref="W1161:X1161"/>
    <mergeCell ref="AK1161:AO1161"/>
    <mergeCell ref="L1158:M1158"/>
    <mergeCell ref="N1158:O1158"/>
    <mergeCell ref="P1158:Q1158"/>
    <mergeCell ref="R1158:T1158"/>
    <mergeCell ref="U1158:V1158"/>
    <mergeCell ref="W1158:X1158"/>
    <mergeCell ref="AK1158:AO1158"/>
    <mergeCell ref="L1159:M1159"/>
    <mergeCell ref="N1159:O1159"/>
    <mergeCell ref="P1159:Q1159"/>
    <mergeCell ref="R1159:T1159"/>
    <mergeCell ref="U1159:V1159"/>
    <mergeCell ref="W1159:X1159"/>
    <mergeCell ref="AK1159:AO1159"/>
    <mergeCell ref="L1164:M1164"/>
    <mergeCell ref="N1164:O1164"/>
    <mergeCell ref="P1164:Q1164"/>
    <mergeCell ref="R1164:T1164"/>
    <mergeCell ref="U1164:V1164"/>
    <mergeCell ref="W1164:X1164"/>
    <mergeCell ref="AK1164:AO1164"/>
    <mergeCell ref="L1165:M1165"/>
    <mergeCell ref="N1165:O1165"/>
    <mergeCell ref="P1165:Q1165"/>
    <mergeCell ref="R1165:T1165"/>
    <mergeCell ref="U1165:V1165"/>
    <mergeCell ref="W1165:X1165"/>
    <mergeCell ref="AK1165:AO1165"/>
    <mergeCell ref="L1162:M1162"/>
    <mergeCell ref="N1162:O1162"/>
    <mergeCell ref="P1162:Q1162"/>
    <mergeCell ref="R1162:T1162"/>
    <mergeCell ref="U1162:V1162"/>
    <mergeCell ref="W1162:X1162"/>
    <mergeCell ref="AK1162:AO1162"/>
    <mergeCell ref="L1163:M1163"/>
    <mergeCell ref="N1163:O1163"/>
    <mergeCell ref="P1163:Q1163"/>
    <mergeCell ref="R1163:T1163"/>
    <mergeCell ref="U1163:V1163"/>
    <mergeCell ref="W1163:X1163"/>
    <mergeCell ref="AK1163:AO1163"/>
    <mergeCell ref="L1168:M1168"/>
    <mergeCell ref="N1168:O1168"/>
    <mergeCell ref="P1168:Q1168"/>
    <mergeCell ref="R1168:T1168"/>
    <mergeCell ref="U1168:V1168"/>
    <mergeCell ref="W1168:X1168"/>
    <mergeCell ref="AK1168:AO1168"/>
    <mergeCell ref="L1169:M1169"/>
    <mergeCell ref="N1169:O1169"/>
    <mergeCell ref="P1169:Q1169"/>
    <mergeCell ref="R1169:T1169"/>
    <mergeCell ref="U1169:V1169"/>
    <mergeCell ref="W1169:X1169"/>
    <mergeCell ref="AK1169:AO1169"/>
    <mergeCell ref="L1166:M1166"/>
    <mergeCell ref="N1166:O1166"/>
    <mergeCell ref="P1166:Q1166"/>
    <mergeCell ref="R1166:T1166"/>
    <mergeCell ref="U1166:V1166"/>
    <mergeCell ref="W1166:X1166"/>
    <mergeCell ref="AK1166:AO1166"/>
    <mergeCell ref="L1167:M1167"/>
    <mergeCell ref="N1167:O1167"/>
    <mergeCell ref="P1167:Q1167"/>
    <mergeCell ref="R1167:T1167"/>
    <mergeCell ref="U1167:V1167"/>
    <mergeCell ref="W1167:X1167"/>
    <mergeCell ref="AK1167:AO1167"/>
    <mergeCell ref="L1172:M1172"/>
    <mergeCell ref="N1172:O1172"/>
    <mergeCell ref="P1172:Q1172"/>
    <mergeCell ref="R1172:T1172"/>
    <mergeCell ref="U1172:V1172"/>
    <mergeCell ref="W1172:X1172"/>
    <mergeCell ref="AK1172:AO1172"/>
    <mergeCell ref="L1173:M1173"/>
    <mergeCell ref="N1173:O1173"/>
    <mergeCell ref="P1173:Q1173"/>
    <mergeCell ref="R1173:T1173"/>
    <mergeCell ref="U1173:V1173"/>
    <mergeCell ref="W1173:X1173"/>
    <mergeCell ref="AK1173:AO1173"/>
    <mergeCell ref="L1170:M1170"/>
    <mergeCell ref="N1170:O1170"/>
    <mergeCell ref="P1170:Q1170"/>
    <mergeCell ref="R1170:T1170"/>
    <mergeCell ref="U1170:V1170"/>
    <mergeCell ref="W1170:X1170"/>
    <mergeCell ref="AK1170:AO1170"/>
    <mergeCell ref="L1171:M1171"/>
    <mergeCell ref="N1171:O1171"/>
    <mergeCell ref="P1171:Q1171"/>
    <mergeCell ref="R1171:T1171"/>
    <mergeCell ref="U1171:V1171"/>
    <mergeCell ref="W1171:X1171"/>
    <mergeCell ref="AK1171:AO1171"/>
    <mergeCell ref="L1174:M1174"/>
    <mergeCell ref="N1174:O1174"/>
    <mergeCell ref="P1174:Q1174"/>
    <mergeCell ref="R1174:T1174"/>
    <mergeCell ref="U1174:V1174"/>
    <mergeCell ref="W1174:X1174"/>
    <mergeCell ref="AK1174:AO1174"/>
    <mergeCell ref="K1175:K1181"/>
    <mergeCell ref="L1175:X1175"/>
    <mergeCell ref="Y1175:AB1175"/>
    <mergeCell ref="AK1175:AO1175"/>
    <mergeCell ref="L1176:N1177"/>
    <mergeCell ref="O1176:X1176"/>
    <mergeCell ref="AK1176:AO1181"/>
    <mergeCell ref="O1177:X1177"/>
    <mergeCell ref="Y1177:AB1177"/>
    <mergeCell ref="AC1177:AF1177"/>
    <mergeCell ref="AG1177:AJ1177"/>
    <mergeCell ref="K1182:K1183"/>
    <mergeCell ref="L1182:AO1183"/>
    <mergeCell ref="K1184:AO1184"/>
    <mergeCell ref="K1185:AO1185"/>
    <mergeCell ref="K1188:AO1188"/>
    <mergeCell ref="K1189:AO1189"/>
    <mergeCell ref="AS1177:AT1177"/>
    <mergeCell ref="L1178:N1181"/>
    <mergeCell ref="O1178:X1178"/>
    <mergeCell ref="AA1178:AB1178"/>
    <mergeCell ref="AE1178:AF1178"/>
    <mergeCell ref="AI1178:AJ1178"/>
    <mergeCell ref="AQ1178:AR1178"/>
    <mergeCell ref="AS1178:AT1178"/>
    <mergeCell ref="O1179:X1179"/>
    <mergeCell ref="AA1179:AB1179"/>
    <mergeCell ref="AE1179:AF1179"/>
    <mergeCell ref="AI1179:AJ1179"/>
    <mergeCell ref="AS1179:AT1179"/>
    <mergeCell ref="O1180:X1180"/>
    <mergeCell ref="Y1180:AB1180"/>
    <mergeCell ref="AC1180:AF1180"/>
    <mergeCell ref="AG1180:AJ1180"/>
    <mergeCell ref="AQ1180:AT1180"/>
    <mergeCell ref="O1181:X1181"/>
    <mergeCell ref="Y1181:AJ1181"/>
  </mergeCells>
  <phoneticPr fontId="8"/>
  <conditionalFormatting sqref="Y11:AB30 AG11:AJ30">
    <cfRule type="expression" dxfId="98" priority="105">
      <formula>$AQ11=2</formula>
    </cfRule>
  </conditionalFormatting>
  <conditionalFormatting sqref="Y63:AB82 AG63:AJ82">
    <cfRule type="expression" dxfId="97" priority="92">
      <formula>$AQ63=2</formula>
    </cfRule>
  </conditionalFormatting>
  <conditionalFormatting sqref="Y115:AB134 AG115:AJ134">
    <cfRule type="expression" dxfId="96" priority="88">
      <formula>$AQ115=2</formula>
    </cfRule>
  </conditionalFormatting>
  <conditionalFormatting sqref="Y167:AB186 AG167:AJ186">
    <cfRule type="expression" dxfId="95" priority="84">
      <formula>$AQ167=2</formula>
    </cfRule>
  </conditionalFormatting>
  <conditionalFormatting sqref="Y219:AB238 AG219:AJ238">
    <cfRule type="expression" dxfId="94" priority="80">
      <formula>$AQ219=2</formula>
    </cfRule>
  </conditionalFormatting>
  <conditionalFormatting sqref="Y271:AB290 AG271:AJ290">
    <cfRule type="expression" dxfId="93" priority="76">
      <formula>$AQ271=2</formula>
    </cfRule>
  </conditionalFormatting>
  <conditionalFormatting sqref="Y323:AB342 AG323:AJ342">
    <cfRule type="expression" dxfId="92" priority="72">
      <formula>$AQ323=2</formula>
    </cfRule>
  </conditionalFormatting>
  <conditionalFormatting sqref="Y375:AB394 AG375:AJ394">
    <cfRule type="expression" dxfId="91" priority="68">
      <formula>$AQ375=2</formula>
    </cfRule>
  </conditionalFormatting>
  <conditionalFormatting sqref="Y427:AB446 AG427:AJ446">
    <cfRule type="expression" dxfId="90" priority="64">
      <formula>$AQ427=2</formula>
    </cfRule>
  </conditionalFormatting>
  <conditionalFormatting sqref="Y479:AB498 AG479:AJ498">
    <cfRule type="expression" dxfId="89" priority="60">
      <formula>$AQ479=2</formula>
    </cfRule>
  </conditionalFormatting>
  <conditionalFormatting sqref="Y531:AB550 AG531:AJ550">
    <cfRule type="expression" dxfId="88" priority="56">
      <formula>$AQ531=2</formula>
    </cfRule>
  </conditionalFormatting>
  <conditionalFormatting sqref="Y583:AB602 AG583:AJ602">
    <cfRule type="expression" dxfId="87" priority="52">
      <formula>$AQ583=2</formula>
    </cfRule>
  </conditionalFormatting>
  <conditionalFormatting sqref="Y635:AB654 AG635:AJ654">
    <cfRule type="expression" dxfId="86" priority="48">
      <formula>$AQ635=2</formula>
    </cfRule>
  </conditionalFormatting>
  <conditionalFormatting sqref="Y687:AB706 AG687:AJ706">
    <cfRule type="expression" dxfId="85" priority="44">
      <formula>$AQ687=2</formula>
    </cfRule>
  </conditionalFormatting>
  <conditionalFormatting sqref="Y739:AB758 AG739:AJ758">
    <cfRule type="expression" dxfId="84" priority="40">
      <formula>$AQ739=2</formula>
    </cfRule>
  </conditionalFormatting>
  <conditionalFormatting sqref="Y791:AB810 AG791:AJ810">
    <cfRule type="expression" dxfId="83" priority="36">
      <formula>$AQ791=2</formula>
    </cfRule>
  </conditionalFormatting>
  <conditionalFormatting sqref="Y843:AB862 AG843:AJ862">
    <cfRule type="expression" dxfId="82" priority="32">
      <formula>$AQ843=2</formula>
    </cfRule>
  </conditionalFormatting>
  <conditionalFormatting sqref="Y895:AB914 AG895:AJ914">
    <cfRule type="expression" dxfId="81" priority="28">
      <formula>$AQ895=2</formula>
    </cfRule>
  </conditionalFormatting>
  <conditionalFormatting sqref="Y947:AB966 AG947:AJ966">
    <cfRule type="expression" dxfId="80" priority="24">
      <formula>$AQ947=2</formula>
    </cfRule>
  </conditionalFormatting>
  <conditionalFormatting sqref="Y999:AB1018 AG999:AJ1018">
    <cfRule type="expression" dxfId="79" priority="20">
      <formula>$AQ999=2</formula>
    </cfRule>
  </conditionalFormatting>
  <conditionalFormatting sqref="Y1051:AB1070 AG1051:AJ1070">
    <cfRule type="expression" dxfId="78" priority="16">
      <formula>$AQ1051=2</formula>
    </cfRule>
  </conditionalFormatting>
  <conditionalFormatting sqref="Y1103:AB1122 AG1103:AJ1122">
    <cfRule type="expression" dxfId="77" priority="12">
      <formula>$AQ1103=2</formula>
    </cfRule>
  </conditionalFormatting>
  <conditionalFormatting sqref="Y1155:AB1174 AG1155:AJ1174">
    <cfRule type="expression" dxfId="76" priority="8">
      <formula>$AQ1155=2</formula>
    </cfRule>
  </conditionalFormatting>
  <conditionalFormatting sqref="Y1207:AB1226 AG1207:AJ1226">
    <cfRule type="expression" dxfId="75" priority="4">
      <formula>$AQ1207=2</formula>
    </cfRule>
  </conditionalFormatting>
  <conditionalFormatting sqref="Y11:AF30">
    <cfRule type="expression" dxfId="74" priority="103">
      <formula>$AQ11=3</formula>
    </cfRule>
  </conditionalFormatting>
  <conditionalFormatting sqref="Y63:AF82">
    <cfRule type="expression" dxfId="73" priority="91">
      <formula>$AQ63=3</formula>
    </cfRule>
  </conditionalFormatting>
  <conditionalFormatting sqref="Y115:AF134">
    <cfRule type="expression" dxfId="72" priority="87">
      <formula>$AQ115=3</formula>
    </cfRule>
  </conditionalFormatting>
  <conditionalFormatting sqref="Y167:AF186">
    <cfRule type="expression" dxfId="71" priority="83">
      <formula>$AQ167=3</formula>
    </cfRule>
  </conditionalFormatting>
  <conditionalFormatting sqref="Y219:AF238">
    <cfRule type="expression" dxfId="70" priority="79">
      <formula>$AQ219=3</formula>
    </cfRule>
  </conditionalFormatting>
  <conditionalFormatting sqref="Y271:AF290">
    <cfRule type="expression" dxfId="69" priority="75">
      <formula>$AQ271=3</formula>
    </cfRule>
  </conditionalFormatting>
  <conditionalFormatting sqref="Y323:AF342">
    <cfRule type="expression" dxfId="68" priority="71">
      <formula>$AQ323=3</formula>
    </cfRule>
  </conditionalFormatting>
  <conditionalFormatting sqref="Y375:AF394">
    <cfRule type="expression" dxfId="67" priority="67">
      <formula>$AQ375=3</formula>
    </cfRule>
  </conditionalFormatting>
  <conditionalFormatting sqref="Y427:AF446">
    <cfRule type="expression" dxfId="66" priority="63">
      <formula>$AQ427=3</formula>
    </cfRule>
  </conditionalFormatting>
  <conditionalFormatting sqref="Y479:AF498">
    <cfRule type="expression" dxfId="65" priority="59">
      <formula>$AQ479=3</formula>
    </cfRule>
  </conditionalFormatting>
  <conditionalFormatting sqref="Y531:AF550">
    <cfRule type="expression" dxfId="64" priority="55">
      <formula>$AQ531=3</formula>
    </cfRule>
  </conditionalFormatting>
  <conditionalFormatting sqref="Y583:AF602">
    <cfRule type="expression" dxfId="63" priority="51">
      <formula>$AQ583=3</formula>
    </cfRule>
  </conditionalFormatting>
  <conditionalFormatting sqref="Y635:AF654">
    <cfRule type="expression" dxfId="62" priority="47">
      <formula>$AQ635=3</formula>
    </cfRule>
  </conditionalFormatting>
  <conditionalFormatting sqref="Y687:AF706">
    <cfRule type="expression" dxfId="61" priority="43">
      <formula>$AQ687=3</formula>
    </cfRule>
  </conditionalFormatting>
  <conditionalFormatting sqref="Y739:AF758">
    <cfRule type="expression" dxfId="60" priority="39">
      <formula>$AQ739=3</formula>
    </cfRule>
  </conditionalFormatting>
  <conditionalFormatting sqref="Y791:AF810">
    <cfRule type="expression" dxfId="59" priority="35">
      <formula>$AQ791=3</formula>
    </cfRule>
  </conditionalFormatting>
  <conditionalFormatting sqref="Y843:AF862">
    <cfRule type="expression" dxfId="58" priority="31">
      <formula>$AQ843=3</formula>
    </cfRule>
  </conditionalFormatting>
  <conditionalFormatting sqref="Y895:AF914">
    <cfRule type="expression" dxfId="57" priority="27">
      <formula>$AQ895=3</formula>
    </cfRule>
  </conditionalFormatting>
  <conditionalFormatting sqref="Y947:AF966">
    <cfRule type="expression" dxfId="56" priority="23">
      <formula>$AQ947=3</formula>
    </cfRule>
  </conditionalFormatting>
  <conditionalFormatting sqref="Y999:AF1018">
    <cfRule type="expression" dxfId="55" priority="19">
      <formula>$AQ999=3</formula>
    </cfRule>
  </conditionalFormatting>
  <conditionalFormatting sqref="Y1051:AF1070">
    <cfRule type="expression" dxfId="54" priority="15">
      <formula>$AQ1051=3</formula>
    </cfRule>
  </conditionalFormatting>
  <conditionalFormatting sqref="Y1103:AF1122">
    <cfRule type="expression" dxfId="53" priority="11">
      <formula>$AQ1103=3</formula>
    </cfRule>
  </conditionalFormatting>
  <conditionalFormatting sqref="Y1155:AF1174">
    <cfRule type="expression" dxfId="52" priority="7">
      <formula>$AQ1155=3</formula>
    </cfRule>
  </conditionalFormatting>
  <conditionalFormatting sqref="Y1207:AF1226">
    <cfRule type="expression" dxfId="51" priority="3">
      <formula>$AQ1207=3</formula>
    </cfRule>
  </conditionalFormatting>
  <conditionalFormatting sqref="Y11:AJ30">
    <cfRule type="expression" dxfId="50" priority="101">
      <formula>$AQ11=4</formula>
    </cfRule>
  </conditionalFormatting>
  <conditionalFormatting sqref="Y63:AJ82">
    <cfRule type="expression" dxfId="49" priority="89">
      <formula>$AQ63=4</formula>
    </cfRule>
  </conditionalFormatting>
  <conditionalFormatting sqref="Y115:AJ134">
    <cfRule type="expression" dxfId="48" priority="85">
      <formula>$AQ115=4</formula>
    </cfRule>
  </conditionalFormatting>
  <conditionalFormatting sqref="Y167:AJ186">
    <cfRule type="expression" dxfId="47" priority="81">
      <formula>$AQ167=4</formula>
    </cfRule>
  </conditionalFormatting>
  <conditionalFormatting sqref="Y219:AJ238">
    <cfRule type="expression" dxfId="46" priority="77">
      <formula>$AQ219=4</formula>
    </cfRule>
  </conditionalFormatting>
  <conditionalFormatting sqref="Y271:AJ290">
    <cfRule type="expression" dxfId="45" priority="73">
      <formula>$AQ271=4</formula>
    </cfRule>
  </conditionalFormatting>
  <conditionalFormatting sqref="Y323:AJ342">
    <cfRule type="expression" dxfId="44" priority="69">
      <formula>$AQ323=4</formula>
    </cfRule>
  </conditionalFormatting>
  <conditionalFormatting sqref="Y375:AJ394">
    <cfRule type="expression" dxfId="43" priority="65">
      <formula>$AQ375=4</formula>
    </cfRule>
  </conditionalFormatting>
  <conditionalFormatting sqref="Y427:AJ446">
    <cfRule type="expression" dxfId="42" priority="61">
      <formula>$AQ427=4</formula>
    </cfRule>
  </conditionalFormatting>
  <conditionalFormatting sqref="Y479:AJ498">
    <cfRule type="expression" dxfId="41" priority="57">
      <formula>$AQ479=4</formula>
    </cfRule>
  </conditionalFormatting>
  <conditionalFormatting sqref="Y531:AJ550">
    <cfRule type="expression" dxfId="40" priority="53">
      <formula>$AQ531=4</formula>
    </cfRule>
  </conditionalFormatting>
  <conditionalFormatting sqref="Y583:AJ602">
    <cfRule type="expression" dxfId="39" priority="49">
      <formula>$AQ583=4</formula>
    </cfRule>
  </conditionalFormatting>
  <conditionalFormatting sqref="Y635:AJ654">
    <cfRule type="expression" dxfId="38" priority="45">
      <formula>$AQ635=4</formula>
    </cfRule>
  </conditionalFormatting>
  <conditionalFormatting sqref="Y687:AJ706">
    <cfRule type="expression" dxfId="37" priority="41">
      <formula>$AQ687=4</formula>
    </cfRule>
  </conditionalFormatting>
  <conditionalFormatting sqref="Y739:AJ758">
    <cfRule type="expression" dxfId="36" priority="37">
      <formula>$AQ739=4</formula>
    </cfRule>
  </conditionalFormatting>
  <conditionalFormatting sqref="Y791:AJ810">
    <cfRule type="expression" dxfId="35" priority="33">
      <formula>$AQ791=4</formula>
    </cfRule>
  </conditionalFormatting>
  <conditionalFormatting sqref="Y843:AJ862">
    <cfRule type="expression" dxfId="34" priority="29">
      <formula>$AQ843=4</formula>
    </cfRule>
  </conditionalFormatting>
  <conditionalFormatting sqref="Y895:AJ914">
    <cfRule type="expression" dxfId="33" priority="25">
      <formula>$AQ895=4</formula>
    </cfRule>
  </conditionalFormatting>
  <conditionalFormatting sqref="Y947:AJ966">
    <cfRule type="expression" dxfId="32" priority="21">
      <formula>$AQ947=4</formula>
    </cfRule>
  </conditionalFormatting>
  <conditionalFormatting sqref="Y999:AJ1018">
    <cfRule type="expression" dxfId="31" priority="17">
      <formula>$AQ999=4</formula>
    </cfRule>
  </conditionalFormatting>
  <conditionalFormatting sqref="Y1051:AJ1070">
    <cfRule type="expression" dxfId="30" priority="13">
      <formula>$AQ1051=4</formula>
    </cfRule>
  </conditionalFormatting>
  <conditionalFormatting sqref="Y1103:AJ1122">
    <cfRule type="expression" dxfId="29" priority="9">
      <formula>$AQ1103=4</formula>
    </cfRule>
  </conditionalFormatting>
  <conditionalFormatting sqref="Y1155:AJ1174">
    <cfRule type="expression" dxfId="28" priority="5">
      <formula>$AQ1155=4</formula>
    </cfRule>
  </conditionalFormatting>
  <conditionalFormatting sqref="Y1207:AJ1226">
    <cfRule type="expression" dxfId="27" priority="1">
      <formula>$AQ1207=4</formula>
    </cfRule>
  </conditionalFormatting>
  <conditionalFormatting sqref="AC11:AJ30">
    <cfRule type="expression" dxfId="26" priority="102">
      <formula>$AQ11=1</formula>
    </cfRule>
  </conditionalFormatting>
  <conditionalFormatting sqref="AC63:AJ82">
    <cfRule type="expression" dxfId="25" priority="90">
      <formula>$AQ63=1</formula>
    </cfRule>
  </conditionalFormatting>
  <conditionalFormatting sqref="AC115:AJ134">
    <cfRule type="expression" dxfId="24" priority="86">
      <formula>$AQ115=1</formula>
    </cfRule>
  </conditionalFormatting>
  <conditionalFormatting sqref="AC167:AJ186">
    <cfRule type="expression" dxfId="23" priority="82">
      <formula>$AQ167=1</formula>
    </cfRule>
  </conditionalFormatting>
  <conditionalFormatting sqref="AC219:AJ238">
    <cfRule type="expression" dxfId="22" priority="78">
      <formula>$AQ219=1</formula>
    </cfRule>
  </conditionalFormatting>
  <conditionalFormatting sqref="AC271:AJ290">
    <cfRule type="expression" dxfId="21" priority="74">
      <formula>$AQ271=1</formula>
    </cfRule>
  </conditionalFormatting>
  <conditionalFormatting sqref="AC323:AJ342">
    <cfRule type="expression" dxfId="20" priority="70">
      <formula>$AQ323=1</formula>
    </cfRule>
  </conditionalFormatting>
  <conditionalFormatting sqref="AC375:AJ394">
    <cfRule type="expression" dxfId="19" priority="66">
      <formula>$AQ375=1</formula>
    </cfRule>
  </conditionalFormatting>
  <conditionalFormatting sqref="AC427:AJ446">
    <cfRule type="expression" dxfId="18" priority="62">
      <formula>$AQ427=1</formula>
    </cfRule>
  </conditionalFormatting>
  <conditionalFormatting sqref="AC479:AJ498">
    <cfRule type="expression" dxfId="17" priority="58">
      <formula>$AQ479=1</formula>
    </cfRule>
  </conditionalFormatting>
  <conditionalFormatting sqref="AC531:AJ550">
    <cfRule type="expression" dxfId="16" priority="54">
      <formula>$AQ531=1</formula>
    </cfRule>
  </conditionalFormatting>
  <conditionalFormatting sqref="AC583:AJ602">
    <cfRule type="expression" dxfId="15" priority="50">
      <formula>$AQ583=1</formula>
    </cfRule>
  </conditionalFormatting>
  <conditionalFormatting sqref="AC635:AJ654">
    <cfRule type="expression" dxfId="14" priority="46">
      <formula>$AQ635=1</formula>
    </cfRule>
  </conditionalFormatting>
  <conditionalFormatting sqref="AC687:AJ706">
    <cfRule type="expression" dxfId="13" priority="42">
      <formula>$AQ687=1</formula>
    </cfRule>
  </conditionalFormatting>
  <conditionalFormatting sqref="AC739:AJ758">
    <cfRule type="expression" dxfId="12" priority="38">
      <formula>$AQ739=1</formula>
    </cfRule>
  </conditionalFormatting>
  <conditionalFormatting sqref="AC791:AJ810">
    <cfRule type="expression" dxfId="11" priority="34">
      <formula>$AQ791=1</formula>
    </cfRule>
  </conditionalFormatting>
  <conditionalFormatting sqref="AC843:AJ862">
    <cfRule type="expression" dxfId="10" priority="30">
      <formula>$AQ843=1</formula>
    </cfRule>
  </conditionalFormatting>
  <conditionalFormatting sqref="AC895:AJ914">
    <cfRule type="expression" dxfId="9" priority="26">
      <formula>$AQ895=1</formula>
    </cfRule>
  </conditionalFormatting>
  <conditionalFormatting sqref="AC947:AJ966">
    <cfRule type="expression" dxfId="8" priority="22">
      <formula>$AQ947=1</formula>
    </cfRule>
  </conditionalFormatting>
  <conditionalFormatting sqref="AC999:AJ1018">
    <cfRule type="expression" dxfId="7" priority="18">
      <formula>$AQ999=1</formula>
    </cfRule>
  </conditionalFormatting>
  <conditionalFormatting sqref="AC1051:AJ1070">
    <cfRule type="expression" dxfId="6" priority="14">
      <formula>$AQ1051=1</formula>
    </cfRule>
  </conditionalFormatting>
  <conditionalFormatting sqref="AC1103:AJ1122">
    <cfRule type="expression" dxfId="5" priority="10">
      <formula>$AQ1103=1</formula>
    </cfRule>
  </conditionalFormatting>
  <conditionalFormatting sqref="AC1155:AJ1174">
    <cfRule type="expression" dxfId="4" priority="6">
      <formula>$AQ1155=1</formula>
    </cfRule>
  </conditionalFormatting>
  <conditionalFormatting sqref="AC1207:AJ1226">
    <cfRule type="expression" dxfId="3" priority="2">
      <formula>$AQ1207=1</formula>
    </cfRule>
  </conditionalFormatting>
  <dataValidations count="2">
    <dataValidation type="list" allowBlank="1" showInputMessage="1" showErrorMessage="1" sqref="N11:O30 R11:T30 N63:O82 R63:T82 N115:O134 R115:T134 N167:O186 R167:T186 N219:O238 R219:T238 R1207:T1226 N271:O290 N323:O342 R323:T342 N375:O394 R375:T394 N427:O446 R427:T446 N479:O498 R479:T498 N531:O550 R531:T550 N583:O602 R583:T602 N635:O654 R635:T654 N687:O706 R687:T706 N739:O758 R739:T758 N791:O810 R791:T810 N843:O862 R843:T862 N895:O914 R895:T914 N947:O966 R947:T966 R271:T290 N999:O1018 N1051:O1070 R1051:T1070 N1103:O1122 R1103:T1122 N1155:O1174 R1155:T1174 N1207:O1226 R999:T1018" xr:uid="{00000000-0002-0000-0D00-000000000000}">
      <formula1>INDIRECT(L11)</formula1>
    </dataValidation>
    <dataValidation type="list" allowBlank="1" showInputMessage="1" showErrorMessage="1" sqref="Y11:AB30 Y63:AB82 Y115:AB134 Y167:AB186 Y219:AB238 Y271:AB290 Y323:AB342 Y375:AB394 Y427:AB446 Y479:AB498 Y531:AB550 Y583:AB602 Y635:AB654 Y687:AB706 Y739:AB758 Y791:AB810 Y843:AB862 Y895:AB914 Y947:AB966 Y999:AB1018 Y1051:AB1070 Y1103:AB1122 Y1155:AB1174 Y1207:AB1226" xr:uid="{24DC1312-7C93-4F6D-AA94-E473F965B27A}">
      <formula1>$AQ$4:$AQ$5</formula1>
    </dataValidation>
  </dataValidations>
  <printOptions horizontalCentered="1" verticalCentered="1"/>
  <pageMargins left="0.19685039370078741" right="0.19685039370078741" top="0.19685039370078741" bottom="0.19685039370078741" header="0.31496062992125984" footer="0.31496062992125984"/>
  <pageSetup paperSize="9" orientation="portrait" r:id="rId1"/>
  <headerFooter alignWithMargins="0"/>
  <rowBreaks count="23" manualBreakCount="23">
    <brk id="52" max="16383" man="1"/>
    <brk id="104" max="16383" man="1"/>
    <brk id="156" max="16383" man="1"/>
    <brk id="208" max="16383" man="1"/>
    <brk id="260" max="16383" man="1"/>
    <brk id="312" max="16383" man="1"/>
    <brk id="364" max="16383" man="1"/>
    <brk id="416" max="16383" man="1"/>
    <brk id="468" max="16383" man="1"/>
    <brk id="520" max="16383" man="1"/>
    <brk id="572" max="16383" man="1"/>
    <brk id="624" max="16383" man="1"/>
    <brk id="676" max="16383" man="1"/>
    <brk id="728" max="16383" man="1"/>
    <brk id="780" max="16383" man="1"/>
    <brk id="832" max="16383" man="1"/>
    <brk id="884" max="16383" man="1"/>
    <brk id="936" max="16383" man="1"/>
    <brk id="988" max="16383" man="1"/>
    <brk id="1040" max="16383" man="1"/>
    <brk id="1092" max="16383" man="1"/>
    <brk id="1144" max="16383" man="1"/>
    <brk id="1196" max="40"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'(参考)リスト'!$D$16:$D$18</xm:f>
          </x14:formula1>
          <xm:sqref>P11:Q30 P63:Q82 P115:Q134 P167:Q186 P219:Q238 P1207:Q1226 P323:Q342 P375:Q394 P427:Q446 P479:Q498 P531:Q550 P583:Q602 P635:Q654 P687:Q706 P739:Q758 P791:Q810 P843:Q862 P895:Q914 P947:Q966 P271:Q290 P1051:Q1070 P1103:Q1122 P1155:Q1174 P999:Q1018</xm:sqref>
        </x14:dataValidation>
        <x14:dataValidation type="list" allowBlank="1" showInputMessage="1" showErrorMessage="1" xr:uid="{00000000-0002-0000-0D00-000002000000}">
          <x14:formula1>
            <xm:f>'(参考)リスト'!$G$16:$G$20</xm:f>
          </x14:formula1>
          <xm:sqref>U11:V30 U63:V82 U115:V134 U167:V186 U219:V238 U1207:V1226 U323:V342 U375:V394 U427:V446 U479:V498 U531:V550 U583:V602 U635:V654 U687:V706 U739:V758 U791:V810 U843:V862 U895:V914 U947:V966 U271:V290 U1051:V1070 U1103:V1122 U1155:V1174 U999:V1018</xm:sqref>
        </x14:dataValidation>
        <x14:dataValidation type="list" allowBlank="1" showInputMessage="1" showErrorMessage="1" xr:uid="{00000000-0002-0000-0D00-000003000000}">
          <x14:formula1>
            <xm:f>'(参考)リスト'!$B$16:$B$20</xm:f>
          </x14:formula1>
          <xm:sqref>L11:M30 L63:M82 L115:M134 L167:M186 L219:M238 L1207:M1226 L323:M342 L375:M394 L427:M446 L479:M498 L531:M550 L583:M602 L635:M654 L687:M706 L739:M758 L791:M810 L843:M862 L895:M914 L947:M966 L271:M290 L1051:M1070 L1103:M1122 L1155:M1174 L999:M1018</xm:sqref>
        </x14:dataValidation>
        <x14:dataValidation type="list" allowBlank="1" showInputMessage="1" showErrorMessage="1" xr:uid="{00000000-0002-0000-0D00-000004000000}">
          <x14:formula1>
            <xm:f>'(参考)リスト'!$F$16:$F$21</xm:f>
          </x14:formula1>
          <xm:sqref>W11:X30 W63:X82 W115:X134 W167:X186 W219:X238 W1207:X1226 W323:X342 W375:X394 W427:X446 W479:X498 W531:X550 W583:X602 W635:X654 W687:X706 W739:X758 W791:X810 W843:X862 W895:X914 W947:X966 W271:X290 W1051:X1070 W1103:X1122 W1155:X1174 W999:X1018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2:BM21"/>
  <sheetViews>
    <sheetView showGridLines="0" view="pageBreakPreview" zoomScale="90" zoomScaleNormal="100" zoomScaleSheetLayoutView="90" workbookViewId="0">
      <selection sqref="A1:N2"/>
    </sheetView>
  </sheetViews>
  <sheetFormatPr defaultRowHeight="13.5" x14ac:dyDescent="0.15"/>
  <cols>
    <col min="1" max="1" width="1.875" customWidth="1"/>
    <col min="2" max="60" width="2.125" style="37" customWidth="1"/>
    <col min="61" max="61" width="0.625" style="37" customWidth="1"/>
    <col min="62" max="62" width="2.125" style="37" customWidth="1"/>
    <col min="63" max="63" width="1" style="37" customWidth="1"/>
    <col min="64" max="65" width="2.125" style="37" customWidth="1"/>
  </cols>
  <sheetData>
    <row r="2" spans="2:63" s="39" customFormat="1" ht="14.25" customHeight="1" x14ac:dyDescent="0.15">
      <c r="B2" s="87" t="s">
        <v>322</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row>
    <row r="3" spans="2:63" s="38" customFormat="1" ht="17.25" customHeight="1" x14ac:dyDescent="0.15">
      <c r="B3" s="824" t="s">
        <v>27</v>
      </c>
      <c r="C3" s="825"/>
      <c r="D3" s="825"/>
      <c r="E3" s="826"/>
      <c r="F3" s="861" t="s">
        <v>616</v>
      </c>
      <c r="G3" s="862"/>
      <c r="H3" s="862"/>
      <c r="I3" s="862"/>
      <c r="J3" s="862"/>
      <c r="K3" s="862"/>
      <c r="L3" s="862"/>
      <c r="M3" s="862"/>
      <c r="N3" s="862"/>
      <c r="O3" s="862"/>
      <c r="P3" s="862"/>
      <c r="Q3" s="862"/>
      <c r="R3" s="862"/>
      <c r="S3" s="862"/>
      <c r="T3" s="863"/>
      <c r="U3" s="852" t="s">
        <v>230</v>
      </c>
      <c r="V3" s="853"/>
      <c r="W3" s="853"/>
      <c r="X3" s="854"/>
      <c r="Y3" s="854"/>
      <c r="Z3" s="833" t="s">
        <v>620</v>
      </c>
      <c r="AA3" s="834"/>
      <c r="AB3" s="834"/>
      <c r="AC3" s="834"/>
      <c r="AD3" s="834"/>
      <c r="AE3" s="834"/>
      <c r="AF3" s="834"/>
      <c r="AG3" s="834"/>
      <c r="AH3" s="835"/>
      <c r="AI3" s="852" t="s">
        <v>298</v>
      </c>
      <c r="AJ3" s="854"/>
      <c r="AK3" s="854"/>
      <c r="AL3" s="854"/>
      <c r="AM3" s="854"/>
      <c r="AN3" s="855"/>
      <c r="AO3" s="856" t="s">
        <v>624</v>
      </c>
      <c r="AP3" s="857"/>
      <c r="AQ3" s="857"/>
      <c r="AR3" s="857"/>
      <c r="AS3" s="857"/>
      <c r="AT3" s="857"/>
      <c r="AU3" s="857"/>
      <c r="AV3" s="858"/>
      <c r="AW3" s="840" t="s">
        <v>222</v>
      </c>
      <c r="AX3" s="841"/>
      <c r="AY3" s="841"/>
      <c r="AZ3" s="841"/>
      <c r="BA3" s="841"/>
      <c r="BB3" s="842"/>
      <c r="BC3" s="846">
        <v>44650</v>
      </c>
      <c r="BD3" s="847"/>
      <c r="BE3" s="847"/>
      <c r="BF3" s="847"/>
      <c r="BG3" s="847"/>
      <c r="BH3" s="847"/>
      <c r="BI3" s="847"/>
      <c r="BJ3" s="847"/>
      <c r="BK3" s="848"/>
    </row>
    <row r="4" spans="2:63" s="38" customFormat="1" ht="17.25" customHeight="1" x14ac:dyDescent="0.15">
      <c r="B4" s="827" t="s">
        <v>229</v>
      </c>
      <c r="C4" s="828"/>
      <c r="D4" s="828"/>
      <c r="E4" s="829"/>
      <c r="F4" s="830" t="s">
        <v>618</v>
      </c>
      <c r="G4" s="831"/>
      <c r="H4" s="831"/>
      <c r="I4" s="831"/>
      <c r="J4" s="831"/>
      <c r="K4" s="831"/>
      <c r="L4" s="831"/>
      <c r="M4" s="831"/>
      <c r="N4" s="831"/>
      <c r="O4" s="831"/>
      <c r="P4" s="831"/>
      <c r="Q4" s="831"/>
      <c r="R4" s="831"/>
      <c r="S4" s="831"/>
      <c r="T4" s="832"/>
      <c r="U4" s="852" t="s">
        <v>297</v>
      </c>
      <c r="V4" s="853"/>
      <c r="W4" s="853"/>
      <c r="X4" s="854"/>
      <c r="Y4" s="854"/>
      <c r="Z4" s="836" t="s">
        <v>622</v>
      </c>
      <c r="AA4" s="837"/>
      <c r="AB4" s="837"/>
      <c r="AC4" s="837"/>
      <c r="AD4" s="837"/>
      <c r="AE4" s="837"/>
      <c r="AF4" s="837"/>
      <c r="AG4" s="837"/>
      <c r="AH4" s="838"/>
      <c r="AI4" s="852" t="s">
        <v>299</v>
      </c>
      <c r="AJ4" s="854"/>
      <c r="AK4" s="854"/>
      <c r="AL4" s="854"/>
      <c r="AM4" s="854"/>
      <c r="AN4" s="855"/>
      <c r="AO4" s="856" t="s">
        <v>629</v>
      </c>
      <c r="AP4" s="859"/>
      <c r="AQ4" s="859"/>
      <c r="AR4" s="859"/>
      <c r="AS4" s="859"/>
      <c r="AT4" s="859"/>
      <c r="AU4" s="859"/>
      <c r="AV4" s="860"/>
      <c r="AW4" s="843"/>
      <c r="AX4" s="844"/>
      <c r="AY4" s="844"/>
      <c r="AZ4" s="844"/>
      <c r="BA4" s="844"/>
      <c r="BB4" s="845"/>
      <c r="BC4" s="849"/>
      <c r="BD4" s="850"/>
      <c r="BE4" s="850"/>
      <c r="BF4" s="850"/>
      <c r="BG4" s="850"/>
      <c r="BH4" s="850"/>
      <c r="BI4" s="850"/>
      <c r="BJ4" s="850"/>
      <c r="BK4" s="851"/>
    </row>
    <row r="5" spans="2:63" ht="42.75" customHeight="1" x14ac:dyDescent="0.15">
      <c r="B5" s="868" t="s">
        <v>228</v>
      </c>
      <c r="C5" s="865"/>
      <c r="D5" s="865"/>
      <c r="E5" s="865"/>
      <c r="F5" s="865"/>
      <c r="G5" s="866"/>
      <c r="H5" s="864" t="s">
        <v>227</v>
      </c>
      <c r="I5" s="865"/>
      <c r="J5" s="865"/>
      <c r="K5" s="865"/>
      <c r="L5" s="865"/>
      <c r="M5" s="865"/>
      <c r="N5" s="865"/>
      <c r="O5" s="866"/>
      <c r="P5" s="852" t="s">
        <v>226</v>
      </c>
      <c r="Q5" s="853"/>
      <c r="R5" s="853"/>
      <c r="S5" s="853"/>
      <c r="T5" s="853"/>
      <c r="U5" s="853"/>
      <c r="V5" s="853"/>
      <c r="W5" s="853"/>
      <c r="X5" s="853"/>
      <c r="Y5" s="853"/>
      <c r="Z5" s="853"/>
      <c r="AA5" s="853"/>
      <c r="AB5" s="853"/>
      <c r="AC5" s="853"/>
      <c r="AD5" s="853"/>
      <c r="AE5" s="853"/>
      <c r="AF5" s="853"/>
      <c r="AG5" s="853"/>
      <c r="AH5" s="853"/>
      <c r="AI5" s="853"/>
      <c r="AJ5" s="853"/>
      <c r="AK5" s="853"/>
      <c r="AL5" s="853"/>
      <c r="AM5" s="853"/>
      <c r="AN5" s="852" t="s">
        <v>225</v>
      </c>
      <c r="AO5" s="853"/>
      <c r="AP5" s="853"/>
      <c r="AQ5" s="853"/>
      <c r="AR5" s="853"/>
      <c r="AS5" s="853"/>
      <c r="AT5" s="853"/>
      <c r="AU5" s="853"/>
      <c r="AV5" s="853"/>
      <c r="AW5" s="853"/>
      <c r="AX5" s="853"/>
      <c r="AY5" s="853"/>
      <c r="AZ5" s="853"/>
      <c r="BA5" s="853"/>
      <c r="BB5" s="853"/>
      <c r="BC5" s="853"/>
      <c r="BD5" s="853"/>
      <c r="BE5" s="853"/>
      <c r="BF5" s="853"/>
      <c r="BG5" s="853"/>
      <c r="BH5" s="853"/>
      <c r="BI5" s="853"/>
      <c r="BJ5" s="853"/>
      <c r="BK5" s="867"/>
    </row>
    <row r="6" spans="2:63" ht="29.25" customHeight="1" x14ac:dyDescent="0.15">
      <c r="B6" s="818"/>
      <c r="C6" s="819"/>
      <c r="D6" s="819"/>
      <c r="E6" s="819"/>
      <c r="F6" s="819"/>
      <c r="G6" s="820"/>
      <c r="H6" s="821"/>
      <c r="I6" s="821"/>
      <c r="J6" s="821"/>
      <c r="K6" s="821"/>
      <c r="L6" s="821"/>
      <c r="M6" s="821"/>
      <c r="N6" s="821"/>
      <c r="O6" s="821"/>
      <c r="P6" s="822"/>
      <c r="Q6" s="823"/>
      <c r="R6" s="823"/>
      <c r="S6" s="823"/>
      <c r="T6" s="823"/>
      <c r="U6" s="823"/>
      <c r="V6" s="823"/>
      <c r="W6" s="823"/>
      <c r="X6" s="823"/>
      <c r="Y6" s="823"/>
      <c r="Z6" s="823"/>
      <c r="AA6" s="823"/>
      <c r="AB6" s="823"/>
      <c r="AC6" s="823"/>
      <c r="AD6" s="823"/>
      <c r="AE6" s="823"/>
      <c r="AF6" s="823"/>
      <c r="AG6" s="823"/>
      <c r="AH6" s="823"/>
      <c r="AI6" s="823"/>
      <c r="AJ6" s="823"/>
      <c r="AK6" s="823"/>
      <c r="AL6" s="823"/>
      <c r="AM6" s="823"/>
      <c r="AN6" s="822"/>
      <c r="AO6" s="823"/>
      <c r="AP6" s="823"/>
      <c r="AQ6" s="823"/>
      <c r="AR6" s="823"/>
      <c r="AS6" s="823"/>
      <c r="AT6" s="823"/>
      <c r="AU6" s="823"/>
      <c r="AV6" s="823"/>
      <c r="AW6" s="823"/>
      <c r="AX6" s="823"/>
      <c r="AY6" s="823"/>
      <c r="AZ6" s="823"/>
      <c r="BA6" s="823"/>
      <c r="BB6" s="823"/>
      <c r="BC6" s="823"/>
      <c r="BD6" s="823"/>
      <c r="BE6" s="823"/>
      <c r="BF6" s="823"/>
      <c r="BG6" s="823"/>
      <c r="BH6" s="823"/>
      <c r="BI6" s="823"/>
      <c r="BJ6" s="823"/>
      <c r="BK6" s="839"/>
    </row>
    <row r="7" spans="2:63" ht="29.25" customHeight="1" x14ac:dyDescent="0.15">
      <c r="B7" s="818"/>
      <c r="C7" s="819"/>
      <c r="D7" s="819"/>
      <c r="E7" s="819"/>
      <c r="F7" s="819"/>
      <c r="G7" s="820"/>
      <c r="H7" s="821"/>
      <c r="I7" s="821"/>
      <c r="J7" s="821"/>
      <c r="K7" s="821"/>
      <c r="L7" s="821"/>
      <c r="M7" s="821"/>
      <c r="N7" s="821"/>
      <c r="O7" s="821"/>
      <c r="P7" s="822"/>
      <c r="Q7" s="823"/>
      <c r="R7" s="823"/>
      <c r="S7" s="823"/>
      <c r="T7" s="823"/>
      <c r="U7" s="823"/>
      <c r="V7" s="823"/>
      <c r="W7" s="823"/>
      <c r="X7" s="823"/>
      <c r="Y7" s="823"/>
      <c r="Z7" s="823"/>
      <c r="AA7" s="823"/>
      <c r="AB7" s="823"/>
      <c r="AC7" s="823"/>
      <c r="AD7" s="823"/>
      <c r="AE7" s="823"/>
      <c r="AF7" s="823"/>
      <c r="AG7" s="823"/>
      <c r="AH7" s="823"/>
      <c r="AI7" s="823"/>
      <c r="AJ7" s="823"/>
      <c r="AK7" s="823"/>
      <c r="AL7" s="823"/>
      <c r="AM7" s="823"/>
      <c r="AN7" s="822"/>
      <c r="AO7" s="823"/>
      <c r="AP7" s="823"/>
      <c r="AQ7" s="823"/>
      <c r="AR7" s="823"/>
      <c r="AS7" s="823"/>
      <c r="AT7" s="823"/>
      <c r="AU7" s="823"/>
      <c r="AV7" s="823"/>
      <c r="AW7" s="823"/>
      <c r="AX7" s="823"/>
      <c r="AY7" s="823"/>
      <c r="AZ7" s="823"/>
      <c r="BA7" s="823"/>
      <c r="BB7" s="823"/>
      <c r="BC7" s="823"/>
      <c r="BD7" s="823"/>
      <c r="BE7" s="823"/>
      <c r="BF7" s="823"/>
      <c r="BG7" s="823"/>
      <c r="BH7" s="823"/>
      <c r="BI7" s="823"/>
      <c r="BJ7" s="823"/>
      <c r="BK7" s="839"/>
    </row>
    <row r="8" spans="2:63" ht="29.25" customHeight="1" x14ac:dyDescent="0.15">
      <c r="B8" s="818"/>
      <c r="C8" s="819"/>
      <c r="D8" s="819"/>
      <c r="E8" s="819"/>
      <c r="F8" s="819"/>
      <c r="G8" s="820"/>
      <c r="H8" s="821"/>
      <c r="I8" s="821"/>
      <c r="J8" s="821"/>
      <c r="K8" s="821"/>
      <c r="L8" s="821"/>
      <c r="M8" s="821"/>
      <c r="N8" s="821"/>
      <c r="O8" s="821"/>
      <c r="P8" s="822"/>
      <c r="Q8" s="823"/>
      <c r="R8" s="823"/>
      <c r="S8" s="823"/>
      <c r="T8" s="823"/>
      <c r="U8" s="823"/>
      <c r="V8" s="823"/>
      <c r="W8" s="823"/>
      <c r="X8" s="823"/>
      <c r="Y8" s="823"/>
      <c r="Z8" s="823"/>
      <c r="AA8" s="823"/>
      <c r="AB8" s="823"/>
      <c r="AC8" s="823"/>
      <c r="AD8" s="823"/>
      <c r="AE8" s="823"/>
      <c r="AF8" s="823"/>
      <c r="AG8" s="823"/>
      <c r="AH8" s="823"/>
      <c r="AI8" s="823"/>
      <c r="AJ8" s="823"/>
      <c r="AK8" s="823"/>
      <c r="AL8" s="823"/>
      <c r="AM8" s="823"/>
      <c r="AN8" s="822"/>
      <c r="AO8" s="823"/>
      <c r="AP8" s="823"/>
      <c r="AQ8" s="823"/>
      <c r="AR8" s="823"/>
      <c r="AS8" s="823"/>
      <c r="AT8" s="823"/>
      <c r="AU8" s="823"/>
      <c r="AV8" s="823"/>
      <c r="AW8" s="823"/>
      <c r="AX8" s="823"/>
      <c r="AY8" s="823"/>
      <c r="AZ8" s="823"/>
      <c r="BA8" s="823"/>
      <c r="BB8" s="823"/>
      <c r="BC8" s="823"/>
      <c r="BD8" s="823"/>
      <c r="BE8" s="823"/>
      <c r="BF8" s="823"/>
      <c r="BG8" s="823"/>
      <c r="BH8" s="823"/>
      <c r="BI8" s="823"/>
      <c r="BJ8" s="823"/>
      <c r="BK8" s="839"/>
    </row>
    <row r="9" spans="2:63" ht="29.25" customHeight="1" x14ac:dyDescent="0.15">
      <c r="B9" s="818"/>
      <c r="C9" s="819"/>
      <c r="D9" s="819"/>
      <c r="E9" s="819"/>
      <c r="F9" s="819"/>
      <c r="G9" s="820"/>
      <c r="H9" s="821"/>
      <c r="I9" s="821"/>
      <c r="J9" s="821"/>
      <c r="K9" s="821"/>
      <c r="L9" s="821"/>
      <c r="M9" s="821"/>
      <c r="N9" s="821"/>
      <c r="O9" s="821"/>
      <c r="P9" s="822"/>
      <c r="Q9" s="823"/>
      <c r="R9" s="823"/>
      <c r="S9" s="823"/>
      <c r="T9" s="823"/>
      <c r="U9" s="823"/>
      <c r="V9" s="823"/>
      <c r="W9" s="823"/>
      <c r="X9" s="823"/>
      <c r="Y9" s="823"/>
      <c r="Z9" s="823"/>
      <c r="AA9" s="823"/>
      <c r="AB9" s="823"/>
      <c r="AC9" s="823"/>
      <c r="AD9" s="823"/>
      <c r="AE9" s="823"/>
      <c r="AF9" s="823"/>
      <c r="AG9" s="823"/>
      <c r="AH9" s="823"/>
      <c r="AI9" s="823"/>
      <c r="AJ9" s="823"/>
      <c r="AK9" s="823"/>
      <c r="AL9" s="823"/>
      <c r="AM9" s="823"/>
      <c r="AN9" s="822"/>
      <c r="AO9" s="823"/>
      <c r="AP9" s="823"/>
      <c r="AQ9" s="823"/>
      <c r="AR9" s="823"/>
      <c r="AS9" s="823"/>
      <c r="AT9" s="823"/>
      <c r="AU9" s="823"/>
      <c r="AV9" s="823"/>
      <c r="AW9" s="823"/>
      <c r="AX9" s="823"/>
      <c r="AY9" s="823"/>
      <c r="AZ9" s="823"/>
      <c r="BA9" s="823"/>
      <c r="BB9" s="823"/>
      <c r="BC9" s="823"/>
      <c r="BD9" s="823"/>
      <c r="BE9" s="823"/>
      <c r="BF9" s="823"/>
      <c r="BG9" s="823"/>
      <c r="BH9" s="823"/>
      <c r="BI9" s="823"/>
      <c r="BJ9" s="823"/>
      <c r="BK9" s="839"/>
    </row>
    <row r="10" spans="2:63" ht="29.25" customHeight="1" x14ac:dyDescent="0.15">
      <c r="B10" s="818"/>
      <c r="C10" s="819"/>
      <c r="D10" s="819"/>
      <c r="E10" s="819"/>
      <c r="F10" s="819"/>
      <c r="G10" s="820"/>
      <c r="H10" s="821"/>
      <c r="I10" s="821"/>
      <c r="J10" s="821"/>
      <c r="K10" s="821"/>
      <c r="L10" s="821"/>
      <c r="M10" s="821"/>
      <c r="N10" s="821"/>
      <c r="O10" s="821"/>
      <c r="P10" s="822"/>
      <c r="Q10" s="823"/>
      <c r="R10" s="823"/>
      <c r="S10" s="823"/>
      <c r="T10" s="823"/>
      <c r="U10" s="823"/>
      <c r="V10" s="823"/>
      <c r="W10" s="823"/>
      <c r="X10" s="823"/>
      <c r="Y10" s="823"/>
      <c r="Z10" s="823"/>
      <c r="AA10" s="823"/>
      <c r="AB10" s="823"/>
      <c r="AC10" s="823"/>
      <c r="AD10" s="823"/>
      <c r="AE10" s="823"/>
      <c r="AF10" s="823"/>
      <c r="AG10" s="823"/>
      <c r="AH10" s="823"/>
      <c r="AI10" s="823"/>
      <c r="AJ10" s="823"/>
      <c r="AK10" s="823"/>
      <c r="AL10" s="823"/>
      <c r="AM10" s="823"/>
      <c r="AN10" s="822"/>
      <c r="AO10" s="823"/>
      <c r="AP10" s="823"/>
      <c r="AQ10" s="823"/>
      <c r="AR10" s="823"/>
      <c r="AS10" s="823"/>
      <c r="AT10" s="823"/>
      <c r="AU10" s="823"/>
      <c r="AV10" s="823"/>
      <c r="AW10" s="823"/>
      <c r="AX10" s="823"/>
      <c r="AY10" s="823"/>
      <c r="AZ10" s="823"/>
      <c r="BA10" s="823"/>
      <c r="BB10" s="823"/>
      <c r="BC10" s="823"/>
      <c r="BD10" s="823"/>
      <c r="BE10" s="823"/>
      <c r="BF10" s="823"/>
      <c r="BG10" s="823"/>
      <c r="BH10" s="823"/>
      <c r="BI10" s="823"/>
      <c r="BJ10" s="823"/>
      <c r="BK10" s="839"/>
    </row>
    <row r="11" spans="2:63" ht="29.25" customHeight="1" x14ac:dyDescent="0.15">
      <c r="B11" s="818"/>
      <c r="C11" s="819"/>
      <c r="D11" s="819"/>
      <c r="E11" s="819"/>
      <c r="F11" s="819"/>
      <c r="G11" s="820"/>
      <c r="H11" s="821"/>
      <c r="I11" s="821"/>
      <c r="J11" s="821"/>
      <c r="K11" s="821"/>
      <c r="L11" s="821"/>
      <c r="M11" s="821"/>
      <c r="N11" s="821"/>
      <c r="O11" s="821"/>
      <c r="P11" s="822"/>
      <c r="Q11" s="823"/>
      <c r="R11" s="823"/>
      <c r="S11" s="823"/>
      <c r="T11" s="823"/>
      <c r="U11" s="823"/>
      <c r="V11" s="823"/>
      <c r="W11" s="823"/>
      <c r="X11" s="823"/>
      <c r="Y11" s="823"/>
      <c r="Z11" s="823"/>
      <c r="AA11" s="823"/>
      <c r="AB11" s="823"/>
      <c r="AC11" s="823"/>
      <c r="AD11" s="823"/>
      <c r="AE11" s="823"/>
      <c r="AF11" s="823"/>
      <c r="AG11" s="823"/>
      <c r="AH11" s="823"/>
      <c r="AI11" s="823"/>
      <c r="AJ11" s="823"/>
      <c r="AK11" s="823"/>
      <c r="AL11" s="823"/>
      <c r="AM11" s="823"/>
      <c r="AN11" s="822"/>
      <c r="AO11" s="823"/>
      <c r="AP11" s="823"/>
      <c r="AQ11" s="823"/>
      <c r="AR11" s="823"/>
      <c r="AS11" s="823"/>
      <c r="AT11" s="823"/>
      <c r="AU11" s="823"/>
      <c r="AV11" s="823"/>
      <c r="AW11" s="823"/>
      <c r="AX11" s="823"/>
      <c r="AY11" s="823"/>
      <c r="AZ11" s="823"/>
      <c r="BA11" s="823"/>
      <c r="BB11" s="823"/>
      <c r="BC11" s="823"/>
      <c r="BD11" s="823"/>
      <c r="BE11" s="823"/>
      <c r="BF11" s="823"/>
      <c r="BG11" s="823"/>
      <c r="BH11" s="823"/>
      <c r="BI11" s="823"/>
      <c r="BJ11" s="823"/>
      <c r="BK11" s="839"/>
    </row>
    <row r="12" spans="2:63" ht="29.25" customHeight="1" x14ac:dyDescent="0.15">
      <c r="B12" s="818"/>
      <c r="C12" s="819"/>
      <c r="D12" s="819"/>
      <c r="E12" s="819"/>
      <c r="F12" s="819"/>
      <c r="G12" s="820"/>
      <c r="H12" s="821"/>
      <c r="I12" s="821"/>
      <c r="J12" s="821"/>
      <c r="K12" s="821"/>
      <c r="L12" s="821"/>
      <c r="M12" s="821"/>
      <c r="N12" s="821"/>
      <c r="O12" s="821"/>
      <c r="P12" s="822"/>
      <c r="Q12" s="823"/>
      <c r="R12" s="823"/>
      <c r="S12" s="823"/>
      <c r="T12" s="823"/>
      <c r="U12" s="823"/>
      <c r="V12" s="823"/>
      <c r="W12" s="823"/>
      <c r="X12" s="823"/>
      <c r="Y12" s="823"/>
      <c r="Z12" s="823"/>
      <c r="AA12" s="823"/>
      <c r="AB12" s="823"/>
      <c r="AC12" s="823"/>
      <c r="AD12" s="823"/>
      <c r="AE12" s="823"/>
      <c r="AF12" s="823"/>
      <c r="AG12" s="823"/>
      <c r="AH12" s="823"/>
      <c r="AI12" s="823"/>
      <c r="AJ12" s="823"/>
      <c r="AK12" s="823"/>
      <c r="AL12" s="823"/>
      <c r="AM12" s="823"/>
      <c r="AN12" s="822"/>
      <c r="AO12" s="823"/>
      <c r="AP12" s="823"/>
      <c r="AQ12" s="823"/>
      <c r="AR12" s="823"/>
      <c r="AS12" s="823"/>
      <c r="AT12" s="823"/>
      <c r="AU12" s="823"/>
      <c r="AV12" s="823"/>
      <c r="AW12" s="823"/>
      <c r="AX12" s="823"/>
      <c r="AY12" s="823"/>
      <c r="AZ12" s="823"/>
      <c r="BA12" s="823"/>
      <c r="BB12" s="823"/>
      <c r="BC12" s="823"/>
      <c r="BD12" s="823"/>
      <c r="BE12" s="823"/>
      <c r="BF12" s="823"/>
      <c r="BG12" s="823"/>
      <c r="BH12" s="823"/>
      <c r="BI12" s="823"/>
      <c r="BJ12" s="823"/>
      <c r="BK12" s="839"/>
    </row>
    <row r="13" spans="2:63" ht="29.25" customHeight="1" x14ac:dyDescent="0.15">
      <c r="B13" s="818"/>
      <c r="C13" s="819"/>
      <c r="D13" s="819"/>
      <c r="E13" s="819"/>
      <c r="F13" s="819"/>
      <c r="G13" s="820"/>
      <c r="H13" s="821"/>
      <c r="I13" s="821"/>
      <c r="J13" s="821"/>
      <c r="K13" s="821"/>
      <c r="L13" s="821"/>
      <c r="M13" s="821"/>
      <c r="N13" s="821"/>
      <c r="O13" s="821"/>
      <c r="P13" s="822"/>
      <c r="Q13" s="823"/>
      <c r="R13" s="823"/>
      <c r="S13" s="823"/>
      <c r="T13" s="823"/>
      <c r="U13" s="823"/>
      <c r="V13" s="823"/>
      <c r="W13" s="823"/>
      <c r="X13" s="823"/>
      <c r="Y13" s="823"/>
      <c r="Z13" s="823"/>
      <c r="AA13" s="823"/>
      <c r="AB13" s="823"/>
      <c r="AC13" s="823"/>
      <c r="AD13" s="823"/>
      <c r="AE13" s="823"/>
      <c r="AF13" s="823"/>
      <c r="AG13" s="823"/>
      <c r="AH13" s="823"/>
      <c r="AI13" s="823"/>
      <c r="AJ13" s="823"/>
      <c r="AK13" s="823"/>
      <c r="AL13" s="823"/>
      <c r="AM13" s="823"/>
      <c r="AN13" s="822"/>
      <c r="AO13" s="823"/>
      <c r="AP13" s="823"/>
      <c r="AQ13" s="823"/>
      <c r="AR13" s="823"/>
      <c r="AS13" s="823"/>
      <c r="AT13" s="823"/>
      <c r="AU13" s="823"/>
      <c r="AV13" s="823"/>
      <c r="AW13" s="823"/>
      <c r="AX13" s="823"/>
      <c r="AY13" s="823"/>
      <c r="AZ13" s="823"/>
      <c r="BA13" s="823"/>
      <c r="BB13" s="823"/>
      <c r="BC13" s="823"/>
      <c r="BD13" s="823"/>
      <c r="BE13" s="823"/>
      <c r="BF13" s="823"/>
      <c r="BG13" s="823"/>
      <c r="BH13" s="823"/>
      <c r="BI13" s="823"/>
      <c r="BJ13" s="823"/>
      <c r="BK13" s="839"/>
    </row>
    <row r="14" spans="2:63" ht="29.25" customHeight="1" x14ac:dyDescent="0.15">
      <c r="B14" s="818"/>
      <c r="C14" s="819"/>
      <c r="D14" s="819"/>
      <c r="E14" s="819"/>
      <c r="F14" s="819"/>
      <c r="G14" s="820"/>
      <c r="H14" s="821"/>
      <c r="I14" s="821"/>
      <c r="J14" s="821"/>
      <c r="K14" s="821"/>
      <c r="L14" s="821"/>
      <c r="M14" s="821"/>
      <c r="N14" s="821"/>
      <c r="O14" s="821"/>
      <c r="P14" s="822"/>
      <c r="Q14" s="823"/>
      <c r="R14" s="823"/>
      <c r="S14" s="823"/>
      <c r="T14" s="823"/>
      <c r="U14" s="823"/>
      <c r="V14" s="823"/>
      <c r="W14" s="823"/>
      <c r="X14" s="823"/>
      <c r="Y14" s="823"/>
      <c r="Z14" s="823"/>
      <c r="AA14" s="823"/>
      <c r="AB14" s="823"/>
      <c r="AC14" s="823"/>
      <c r="AD14" s="823"/>
      <c r="AE14" s="823"/>
      <c r="AF14" s="823"/>
      <c r="AG14" s="823"/>
      <c r="AH14" s="823"/>
      <c r="AI14" s="823"/>
      <c r="AJ14" s="823"/>
      <c r="AK14" s="823"/>
      <c r="AL14" s="823"/>
      <c r="AM14" s="823"/>
      <c r="AN14" s="822"/>
      <c r="AO14" s="823"/>
      <c r="AP14" s="823"/>
      <c r="AQ14" s="823"/>
      <c r="AR14" s="823"/>
      <c r="AS14" s="823"/>
      <c r="AT14" s="823"/>
      <c r="AU14" s="823"/>
      <c r="AV14" s="823"/>
      <c r="AW14" s="823"/>
      <c r="AX14" s="823"/>
      <c r="AY14" s="823"/>
      <c r="AZ14" s="823"/>
      <c r="BA14" s="823"/>
      <c r="BB14" s="823"/>
      <c r="BC14" s="823"/>
      <c r="BD14" s="823"/>
      <c r="BE14" s="823"/>
      <c r="BF14" s="823"/>
      <c r="BG14" s="823"/>
      <c r="BH14" s="823"/>
      <c r="BI14" s="823"/>
      <c r="BJ14" s="823"/>
      <c r="BK14" s="839"/>
    </row>
    <row r="15" spans="2:63" ht="29.25" customHeight="1" x14ac:dyDescent="0.15">
      <c r="B15" s="818"/>
      <c r="C15" s="819"/>
      <c r="D15" s="819"/>
      <c r="E15" s="819"/>
      <c r="F15" s="819"/>
      <c r="G15" s="820"/>
      <c r="H15" s="821"/>
      <c r="I15" s="821"/>
      <c r="J15" s="821"/>
      <c r="K15" s="821"/>
      <c r="L15" s="821"/>
      <c r="M15" s="821"/>
      <c r="N15" s="821"/>
      <c r="O15" s="821"/>
      <c r="P15" s="822"/>
      <c r="Q15" s="823"/>
      <c r="R15" s="823"/>
      <c r="S15" s="823"/>
      <c r="T15" s="823"/>
      <c r="U15" s="823"/>
      <c r="V15" s="823"/>
      <c r="W15" s="823"/>
      <c r="X15" s="823"/>
      <c r="Y15" s="823"/>
      <c r="Z15" s="823"/>
      <c r="AA15" s="823"/>
      <c r="AB15" s="823"/>
      <c r="AC15" s="823"/>
      <c r="AD15" s="823"/>
      <c r="AE15" s="823"/>
      <c r="AF15" s="823"/>
      <c r="AG15" s="823"/>
      <c r="AH15" s="823"/>
      <c r="AI15" s="823"/>
      <c r="AJ15" s="823"/>
      <c r="AK15" s="823"/>
      <c r="AL15" s="823"/>
      <c r="AM15" s="823"/>
      <c r="AN15" s="822"/>
      <c r="AO15" s="823"/>
      <c r="AP15" s="823"/>
      <c r="AQ15" s="823"/>
      <c r="AR15" s="823"/>
      <c r="AS15" s="823"/>
      <c r="AT15" s="823"/>
      <c r="AU15" s="823"/>
      <c r="AV15" s="823"/>
      <c r="AW15" s="823"/>
      <c r="AX15" s="823"/>
      <c r="AY15" s="823"/>
      <c r="AZ15" s="823"/>
      <c r="BA15" s="823"/>
      <c r="BB15" s="823"/>
      <c r="BC15" s="823"/>
      <c r="BD15" s="823"/>
      <c r="BE15" s="823"/>
      <c r="BF15" s="823"/>
      <c r="BG15" s="823"/>
      <c r="BH15" s="823"/>
      <c r="BI15" s="823"/>
      <c r="BJ15" s="823"/>
      <c r="BK15" s="839"/>
    </row>
    <row r="16" spans="2:63" ht="29.25" customHeight="1" x14ac:dyDescent="0.15">
      <c r="B16" s="818"/>
      <c r="C16" s="819"/>
      <c r="D16" s="819"/>
      <c r="E16" s="819"/>
      <c r="F16" s="819"/>
      <c r="G16" s="820"/>
      <c r="H16" s="821"/>
      <c r="I16" s="821"/>
      <c r="J16" s="821"/>
      <c r="K16" s="821"/>
      <c r="L16" s="821"/>
      <c r="M16" s="821"/>
      <c r="N16" s="821"/>
      <c r="O16" s="821"/>
      <c r="P16" s="822"/>
      <c r="Q16" s="823"/>
      <c r="R16" s="823"/>
      <c r="S16" s="823"/>
      <c r="T16" s="823"/>
      <c r="U16" s="823"/>
      <c r="V16" s="823"/>
      <c r="W16" s="823"/>
      <c r="X16" s="823"/>
      <c r="Y16" s="823"/>
      <c r="Z16" s="823"/>
      <c r="AA16" s="823"/>
      <c r="AB16" s="823"/>
      <c r="AC16" s="823"/>
      <c r="AD16" s="823"/>
      <c r="AE16" s="823"/>
      <c r="AF16" s="823"/>
      <c r="AG16" s="823"/>
      <c r="AH16" s="823"/>
      <c r="AI16" s="823"/>
      <c r="AJ16" s="823"/>
      <c r="AK16" s="823"/>
      <c r="AL16" s="823"/>
      <c r="AM16" s="823"/>
      <c r="AN16" s="822"/>
      <c r="AO16" s="823"/>
      <c r="AP16" s="823"/>
      <c r="AQ16" s="823"/>
      <c r="AR16" s="823"/>
      <c r="AS16" s="823"/>
      <c r="AT16" s="823"/>
      <c r="AU16" s="823"/>
      <c r="AV16" s="823"/>
      <c r="AW16" s="823"/>
      <c r="AX16" s="823"/>
      <c r="AY16" s="823"/>
      <c r="AZ16" s="823"/>
      <c r="BA16" s="823"/>
      <c r="BB16" s="823"/>
      <c r="BC16" s="823"/>
      <c r="BD16" s="823"/>
      <c r="BE16" s="823"/>
      <c r="BF16" s="823"/>
      <c r="BG16" s="823"/>
      <c r="BH16" s="823"/>
      <c r="BI16" s="823"/>
      <c r="BJ16" s="823"/>
      <c r="BK16" s="839"/>
    </row>
    <row r="17" spans="2:63" ht="29.25" customHeight="1" x14ac:dyDescent="0.15">
      <c r="B17" s="818"/>
      <c r="C17" s="819"/>
      <c r="D17" s="819"/>
      <c r="E17" s="819"/>
      <c r="F17" s="819"/>
      <c r="G17" s="820"/>
      <c r="H17" s="821"/>
      <c r="I17" s="821"/>
      <c r="J17" s="821"/>
      <c r="K17" s="821"/>
      <c r="L17" s="821"/>
      <c r="M17" s="821"/>
      <c r="N17" s="821"/>
      <c r="O17" s="821"/>
      <c r="P17" s="822"/>
      <c r="Q17" s="823"/>
      <c r="R17" s="823"/>
      <c r="S17" s="823"/>
      <c r="T17" s="823"/>
      <c r="U17" s="823"/>
      <c r="V17" s="823"/>
      <c r="W17" s="823"/>
      <c r="X17" s="823"/>
      <c r="Y17" s="823"/>
      <c r="Z17" s="823"/>
      <c r="AA17" s="823"/>
      <c r="AB17" s="823"/>
      <c r="AC17" s="823"/>
      <c r="AD17" s="823"/>
      <c r="AE17" s="823"/>
      <c r="AF17" s="823"/>
      <c r="AG17" s="823"/>
      <c r="AH17" s="823"/>
      <c r="AI17" s="823"/>
      <c r="AJ17" s="823"/>
      <c r="AK17" s="823"/>
      <c r="AL17" s="823"/>
      <c r="AM17" s="823"/>
      <c r="AN17" s="822"/>
      <c r="AO17" s="823"/>
      <c r="AP17" s="823"/>
      <c r="AQ17" s="823"/>
      <c r="AR17" s="823"/>
      <c r="AS17" s="823"/>
      <c r="AT17" s="823"/>
      <c r="AU17" s="823"/>
      <c r="AV17" s="823"/>
      <c r="AW17" s="823"/>
      <c r="AX17" s="823"/>
      <c r="AY17" s="823"/>
      <c r="AZ17" s="823"/>
      <c r="BA17" s="823"/>
      <c r="BB17" s="823"/>
      <c r="BC17" s="823"/>
      <c r="BD17" s="823"/>
      <c r="BE17" s="823"/>
      <c r="BF17" s="823"/>
      <c r="BG17" s="823"/>
      <c r="BH17" s="823"/>
      <c r="BI17" s="823"/>
      <c r="BJ17" s="823"/>
      <c r="BK17" s="839"/>
    </row>
    <row r="18" spans="2:63" ht="29.25" customHeight="1" x14ac:dyDescent="0.15">
      <c r="B18" s="818"/>
      <c r="C18" s="819"/>
      <c r="D18" s="819"/>
      <c r="E18" s="819"/>
      <c r="F18" s="819"/>
      <c r="G18" s="820"/>
      <c r="H18" s="821"/>
      <c r="I18" s="821"/>
      <c r="J18" s="821"/>
      <c r="K18" s="821"/>
      <c r="L18" s="821"/>
      <c r="M18" s="821"/>
      <c r="N18" s="821"/>
      <c r="O18" s="821"/>
      <c r="P18" s="822"/>
      <c r="Q18" s="823"/>
      <c r="R18" s="823"/>
      <c r="S18" s="823"/>
      <c r="T18" s="823"/>
      <c r="U18" s="823"/>
      <c r="V18" s="823"/>
      <c r="W18" s="823"/>
      <c r="X18" s="823"/>
      <c r="Y18" s="823"/>
      <c r="Z18" s="823"/>
      <c r="AA18" s="823"/>
      <c r="AB18" s="823"/>
      <c r="AC18" s="823"/>
      <c r="AD18" s="823"/>
      <c r="AE18" s="823"/>
      <c r="AF18" s="823"/>
      <c r="AG18" s="823"/>
      <c r="AH18" s="823"/>
      <c r="AI18" s="823"/>
      <c r="AJ18" s="823"/>
      <c r="AK18" s="823"/>
      <c r="AL18" s="823"/>
      <c r="AM18" s="823"/>
      <c r="AN18" s="822"/>
      <c r="AO18" s="823"/>
      <c r="AP18" s="823"/>
      <c r="AQ18" s="823"/>
      <c r="AR18" s="823"/>
      <c r="AS18" s="823"/>
      <c r="AT18" s="823"/>
      <c r="AU18" s="823"/>
      <c r="AV18" s="823"/>
      <c r="AW18" s="823"/>
      <c r="AX18" s="823"/>
      <c r="AY18" s="823"/>
      <c r="AZ18" s="823"/>
      <c r="BA18" s="823"/>
      <c r="BB18" s="823"/>
      <c r="BC18" s="823"/>
      <c r="BD18" s="823"/>
      <c r="BE18" s="823"/>
      <c r="BF18" s="823"/>
      <c r="BG18" s="823"/>
      <c r="BH18" s="823"/>
      <c r="BI18" s="823"/>
      <c r="BJ18" s="823"/>
      <c r="BK18" s="839"/>
    </row>
    <row r="19" spans="2:63" ht="29.25" customHeight="1" x14ac:dyDescent="0.15">
      <c r="B19" s="818"/>
      <c r="C19" s="819"/>
      <c r="D19" s="819"/>
      <c r="E19" s="819"/>
      <c r="F19" s="819"/>
      <c r="G19" s="820"/>
      <c r="H19" s="821"/>
      <c r="I19" s="821"/>
      <c r="J19" s="821"/>
      <c r="K19" s="821"/>
      <c r="L19" s="821"/>
      <c r="M19" s="821"/>
      <c r="N19" s="821"/>
      <c r="O19" s="821"/>
      <c r="P19" s="822"/>
      <c r="Q19" s="823"/>
      <c r="R19" s="823"/>
      <c r="S19" s="823"/>
      <c r="T19" s="823"/>
      <c r="U19" s="823"/>
      <c r="V19" s="823"/>
      <c r="W19" s="823"/>
      <c r="X19" s="823"/>
      <c r="Y19" s="823"/>
      <c r="Z19" s="823"/>
      <c r="AA19" s="823"/>
      <c r="AB19" s="823"/>
      <c r="AC19" s="823"/>
      <c r="AD19" s="823"/>
      <c r="AE19" s="823"/>
      <c r="AF19" s="823"/>
      <c r="AG19" s="823"/>
      <c r="AH19" s="823"/>
      <c r="AI19" s="823"/>
      <c r="AJ19" s="823"/>
      <c r="AK19" s="823"/>
      <c r="AL19" s="823"/>
      <c r="AM19" s="823"/>
      <c r="AN19" s="822"/>
      <c r="AO19" s="823"/>
      <c r="AP19" s="823"/>
      <c r="AQ19" s="823"/>
      <c r="AR19" s="823"/>
      <c r="AS19" s="823"/>
      <c r="AT19" s="823"/>
      <c r="AU19" s="823"/>
      <c r="AV19" s="823"/>
      <c r="AW19" s="823"/>
      <c r="AX19" s="823"/>
      <c r="AY19" s="823"/>
      <c r="AZ19" s="823"/>
      <c r="BA19" s="823"/>
      <c r="BB19" s="823"/>
      <c r="BC19" s="823"/>
      <c r="BD19" s="823"/>
      <c r="BE19" s="823"/>
      <c r="BF19" s="823"/>
      <c r="BG19" s="823"/>
      <c r="BH19" s="823"/>
      <c r="BI19" s="823"/>
      <c r="BJ19" s="823"/>
      <c r="BK19" s="839"/>
    </row>
    <row r="20" spans="2:63" x14ac:dyDescent="0.15">
      <c r="B20" s="85"/>
      <c r="C20" s="85"/>
      <c r="D20" s="86" t="s">
        <v>300</v>
      </c>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row>
    <row r="21" spans="2:63" x14ac:dyDescent="0.15">
      <c r="D21" s="175" t="s">
        <v>550</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U50"/>
  <sheetViews>
    <sheetView showGridLines="0" tabSelected="1" view="pageBreakPreview" zoomScale="85" zoomScaleNormal="100" zoomScaleSheetLayoutView="85" workbookViewId="0">
      <selection activeCell="B1" sqref="B1"/>
    </sheetView>
  </sheetViews>
  <sheetFormatPr defaultColWidth="9" defaultRowHeight="12" x14ac:dyDescent="0.15"/>
  <cols>
    <col min="1" max="1" width="2.75" style="23" customWidth="1"/>
    <col min="2" max="3" width="4" style="24" customWidth="1"/>
    <col min="4" max="40" width="4" style="23" customWidth="1"/>
    <col min="41" max="16384" width="9" style="23"/>
  </cols>
  <sheetData>
    <row r="1" spans="1:47" ht="20.25" customHeight="1" x14ac:dyDescent="0.15">
      <c r="B1" s="88" t="s">
        <v>323</v>
      </c>
      <c r="C1" s="89"/>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row>
    <row r="2" spans="1:47" x14ac:dyDescent="0.15">
      <c r="B2" s="893" t="s">
        <v>74</v>
      </c>
      <c r="C2" s="893"/>
      <c r="D2" s="893"/>
      <c r="E2" s="895" t="s">
        <v>616</v>
      </c>
      <c r="F2" s="895"/>
      <c r="G2" s="895"/>
      <c r="H2" s="895"/>
      <c r="I2" s="895"/>
      <c r="J2" s="895"/>
      <c r="K2" s="893" t="s">
        <v>73</v>
      </c>
      <c r="L2" s="893"/>
      <c r="M2" s="893"/>
      <c r="N2" s="895" t="s">
        <v>620</v>
      </c>
      <c r="O2" s="895"/>
      <c r="P2" s="895"/>
      <c r="Q2" s="895"/>
      <c r="R2" s="895"/>
      <c r="S2" s="895"/>
      <c r="T2" s="895"/>
      <c r="U2" s="916" t="s">
        <v>265</v>
      </c>
      <c r="V2" s="916"/>
      <c r="W2" s="916"/>
      <c r="X2" s="916"/>
      <c r="Y2" s="918" t="s">
        <v>624</v>
      </c>
      <c r="Z2" s="918"/>
      <c r="AA2" s="918"/>
      <c r="AB2" s="918"/>
      <c r="AC2" s="918"/>
      <c r="AD2" s="918"/>
      <c r="AE2" s="918"/>
      <c r="AF2" s="918"/>
      <c r="AG2" s="919" t="s">
        <v>255</v>
      </c>
      <c r="AH2" s="919"/>
      <c r="AI2" s="919"/>
      <c r="AJ2" s="921">
        <v>44650</v>
      </c>
      <c r="AK2" s="921"/>
      <c r="AL2" s="921"/>
      <c r="AM2" s="921"/>
      <c r="AN2" s="921"/>
    </row>
    <row r="3" spans="1:47" x14ac:dyDescent="0.15">
      <c r="A3" s="23" t="s">
        <v>72</v>
      </c>
      <c r="B3" s="894" t="s">
        <v>71</v>
      </c>
      <c r="C3" s="894"/>
      <c r="D3" s="894"/>
      <c r="E3" s="915" t="s">
        <v>618</v>
      </c>
      <c r="F3" s="915"/>
      <c r="G3" s="915"/>
      <c r="H3" s="915"/>
      <c r="I3" s="915"/>
      <c r="J3" s="915"/>
      <c r="K3" s="894" t="s">
        <v>70</v>
      </c>
      <c r="L3" s="894"/>
      <c r="M3" s="894"/>
      <c r="N3" s="915" t="s">
        <v>622</v>
      </c>
      <c r="O3" s="915"/>
      <c r="P3" s="915"/>
      <c r="Q3" s="915"/>
      <c r="R3" s="915"/>
      <c r="S3" s="915"/>
      <c r="T3" s="915"/>
      <c r="U3" s="917" t="s">
        <v>266</v>
      </c>
      <c r="V3" s="917"/>
      <c r="W3" s="917"/>
      <c r="X3" s="917"/>
      <c r="Y3" s="923" t="s">
        <v>629</v>
      </c>
      <c r="Z3" s="923"/>
      <c r="AA3" s="923"/>
      <c r="AB3" s="923"/>
      <c r="AC3" s="923"/>
      <c r="AD3" s="923"/>
      <c r="AE3" s="923"/>
      <c r="AF3" s="923"/>
      <c r="AG3" s="920"/>
      <c r="AH3" s="920"/>
      <c r="AI3" s="920"/>
      <c r="AJ3" s="922"/>
      <c r="AK3" s="922"/>
      <c r="AL3" s="922"/>
      <c r="AM3" s="922"/>
      <c r="AN3" s="922"/>
    </row>
    <row r="4" spans="1:47" ht="12" customHeight="1" x14ac:dyDescent="0.15">
      <c r="B4" s="901"/>
      <c r="C4" s="902"/>
      <c r="D4" s="902"/>
      <c r="E4" s="902"/>
      <c r="F4" s="902"/>
      <c r="G4" s="902"/>
      <c r="H4" s="902"/>
      <c r="I4" s="902"/>
      <c r="J4" s="902"/>
      <c r="K4" s="902"/>
      <c r="L4" s="902"/>
      <c r="M4" s="902"/>
      <c r="N4" s="902"/>
      <c r="O4" s="902"/>
      <c r="P4" s="902"/>
      <c r="Q4" s="902"/>
      <c r="R4" s="902"/>
      <c r="S4" s="902"/>
      <c r="T4" s="902"/>
      <c r="U4" s="902"/>
      <c r="V4" s="902"/>
      <c r="W4" s="902"/>
      <c r="X4" s="902"/>
      <c r="Y4" s="902"/>
      <c r="Z4" s="902"/>
      <c r="AA4" s="902"/>
      <c r="AB4" s="902"/>
      <c r="AC4" s="902"/>
      <c r="AD4" s="902"/>
      <c r="AE4" s="902"/>
      <c r="AF4" s="902"/>
      <c r="AG4" s="903" t="s">
        <v>69</v>
      </c>
      <c r="AH4" s="904"/>
      <c r="AI4" s="905"/>
      <c r="AJ4" s="909" t="str">
        <f>IF(AT44=4,"Ⅳ",IF(AT44=3,"Ⅲ",IF(AT44=2,"Ⅱ","Ⅰ")))</f>
        <v>Ⅰ</v>
      </c>
      <c r="AK4" s="910"/>
      <c r="AL4" s="910"/>
      <c r="AM4" s="910"/>
      <c r="AN4" s="911"/>
      <c r="AO4" s="3"/>
      <c r="AP4" s="3"/>
      <c r="AQ4" s="3"/>
      <c r="AR4" s="3"/>
      <c r="AS4" s="3"/>
      <c r="AT4" s="3"/>
      <c r="AU4" s="3"/>
    </row>
    <row r="5" spans="1:47" ht="12.75" customHeight="1" thickBot="1" x14ac:dyDescent="0.2">
      <c r="B5" s="896" t="s">
        <v>68</v>
      </c>
      <c r="C5" s="897"/>
      <c r="D5" s="897"/>
      <c r="E5" s="897"/>
      <c r="F5" s="897"/>
      <c r="G5" s="897"/>
      <c r="H5" s="897"/>
      <c r="I5" s="897"/>
      <c r="J5" s="897"/>
      <c r="K5" s="897"/>
      <c r="L5" s="897"/>
      <c r="M5" s="897"/>
      <c r="N5" s="897"/>
      <c r="O5" s="897"/>
      <c r="P5" s="897"/>
      <c r="Q5" s="897"/>
      <c r="R5" s="897"/>
      <c r="S5" s="897"/>
      <c r="T5" s="897"/>
      <c r="U5" s="897"/>
      <c r="V5" s="897"/>
      <c r="W5" s="897"/>
      <c r="X5" s="897"/>
      <c r="Y5" s="897"/>
      <c r="Z5" s="897"/>
      <c r="AA5" s="897"/>
      <c r="AB5" s="897"/>
      <c r="AC5" s="897"/>
      <c r="AD5" s="897"/>
      <c r="AE5" s="897"/>
      <c r="AF5" s="897"/>
      <c r="AG5" s="906"/>
      <c r="AH5" s="907"/>
      <c r="AI5" s="908"/>
      <c r="AJ5" s="912"/>
      <c r="AK5" s="913"/>
      <c r="AL5" s="913"/>
      <c r="AM5" s="913"/>
      <c r="AN5" s="914"/>
      <c r="AO5" s="3"/>
      <c r="AP5" s="3"/>
      <c r="AQ5" s="3"/>
      <c r="AR5" s="3"/>
      <c r="AS5" s="3"/>
      <c r="AT5" s="3"/>
      <c r="AU5" s="3"/>
    </row>
    <row r="6" spans="1:47" x14ac:dyDescent="0.15">
      <c r="B6" s="875" t="s">
        <v>67</v>
      </c>
      <c r="C6" s="872" t="s">
        <v>296</v>
      </c>
      <c r="D6" s="890" t="s">
        <v>66</v>
      </c>
      <c r="E6" s="891"/>
      <c r="F6" s="891"/>
      <c r="G6" s="891"/>
      <c r="H6" s="891"/>
      <c r="I6" s="891"/>
      <c r="J6" s="891"/>
      <c r="K6" s="891"/>
      <c r="L6" s="891"/>
      <c r="M6" s="891"/>
      <c r="N6" s="891"/>
      <c r="O6" s="891"/>
      <c r="P6" s="891"/>
      <c r="Q6" s="891"/>
      <c r="R6" s="891"/>
      <c r="S6" s="891"/>
      <c r="T6" s="891"/>
      <c r="U6" s="891"/>
      <c r="V6" s="891"/>
      <c r="W6" s="891"/>
      <c r="X6" s="892"/>
      <c r="Y6" s="884" t="s">
        <v>65</v>
      </c>
      <c r="Z6" s="884"/>
      <c r="AA6" s="884"/>
      <c r="AB6" s="884"/>
      <c r="AC6" s="898" t="s">
        <v>64</v>
      </c>
      <c r="AD6" s="899"/>
      <c r="AE6" s="899"/>
      <c r="AF6" s="899"/>
      <c r="AG6" s="899"/>
      <c r="AH6" s="899"/>
      <c r="AI6" s="899"/>
      <c r="AJ6" s="899"/>
      <c r="AK6" s="899"/>
      <c r="AL6" s="899"/>
      <c r="AM6" s="899"/>
      <c r="AN6" s="900"/>
      <c r="AO6" s="3"/>
      <c r="AP6" s="3"/>
      <c r="AQ6" s="3"/>
      <c r="AR6" s="3"/>
      <c r="AS6" s="3"/>
      <c r="AT6" s="869" t="s">
        <v>304</v>
      </c>
      <c r="AU6" s="3"/>
    </row>
    <row r="7" spans="1:47" ht="13.5" x14ac:dyDescent="0.15">
      <c r="B7" s="876"/>
      <c r="C7" s="873"/>
      <c r="D7" s="888" t="s">
        <v>63</v>
      </c>
      <c r="E7" s="886"/>
      <c r="F7" s="886"/>
      <c r="G7" s="886"/>
      <c r="H7" s="886"/>
      <c r="I7" s="886"/>
      <c r="J7" s="886"/>
      <c r="K7" s="886"/>
      <c r="L7" s="886"/>
      <c r="M7" s="886"/>
      <c r="N7" s="886"/>
      <c r="O7" s="889"/>
      <c r="P7" s="886" t="s">
        <v>293</v>
      </c>
      <c r="Q7" s="886"/>
      <c r="R7" s="886"/>
      <c r="S7" s="886"/>
      <c r="T7" s="886"/>
      <c r="U7" s="886"/>
      <c r="V7" s="886"/>
      <c r="W7" s="886"/>
      <c r="X7" s="887"/>
      <c r="Y7" s="885"/>
      <c r="Z7" s="885"/>
      <c r="AA7" s="885"/>
      <c r="AB7" s="885"/>
      <c r="AC7" s="924" t="s">
        <v>62</v>
      </c>
      <c r="AD7" s="925"/>
      <c r="AE7" s="925"/>
      <c r="AF7" s="925"/>
      <c r="AG7" s="889" t="s">
        <v>61</v>
      </c>
      <c r="AH7" s="925"/>
      <c r="AI7" s="925"/>
      <c r="AJ7" s="925"/>
      <c r="AK7" s="925"/>
      <c r="AL7" s="925"/>
      <c r="AM7" s="925"/>
      <c r="AN7" s="926"/>
      <c r="AO7" s="3"/>
      <c r="AP7" s="3"/>
      <c r="AQ7" s="3"/>
      <c r="AR7" s="3"/>
      <c r="AS7" s="3"/>
      <c r="AT7" s="870"/>
      <c r="AU7" s="3"/>
    </row>
    <row r="8" spans="1:47" ht="13.5" x14ac:dyDescent="0.15">
      <c r="B8" s="876"/>
      <c r="C8" s="873"/>
      <c r="D8" s="888" t="s">
        <v>60</v>
      </c>
      <c r="E8" s="886"/>
      <c r="F8" s="886"/>
      <c r="G8" s="889"/>
      <c r="H8" s="886" t="s">
        <v>57</v>
      </c>
      <c r="I8" s="886"/>
      <c r="J8" s="886"/>
      <c r="K8" s="889"/>
      <c r="L8" s="886" t="s">
        <v>56</v>
      </c>
      <c r="M8" s="886"/>
      <c r="N8" s="886"/>
      <c r="O8" s="889"/>
      <c r="P8" s="886" t="s">
        <v>59</v>
      </c>
      <c r="Q8" s="886"/>
      <c r="R8" s="889"/>
      <c r="S8" s="886" t="s">
        <v>57</v>
      </c>
      <c r="T8" s="886"/>
      <c r="U8" s="889"/>
      <c r="V8" s="886" t="s">
        <v>56</v>
      </c>
      <c r="W8" s="886"/>
      <c r="X8" s="887"/>
      <c r="Y8" s="882" t="s">
        <v>59</v>
      </c>
      <c r="Z8" s="880" t="s">
        <v>57</v>
      </c>
      <c r="AA8" s="880" t="s">
        <v>56</v>
      </c>
      <c r="AB8" s="882" t="s">
        <v>58</v>
      </c>
      <c r="AC8" s="924" t="s">
        <v>294</v>
      </c>
      <c r="AD8" s="925"/>
      <c r="AE8" s="925"/>
      <c r="AF8" s="925"/>
      <c r="AG8" s="925" t="s">
        <v>57</v>
      </c>
      <c r="AH8" s="925"/>
      <c r="AI8" s="925"/>
      <c r="AJ8" s="925"/>
      <c r="AK8" s="889" t="s">
        <v>56</v>
      </c>
      <c r="AL8" s="925"/>
      <c r="AM8" s="925"/>
      <c r="AN8" s="926"/>
      <c r="AO8" s="3"/>
      <c r="AP8" s="3"/>
      <c r="AQ8" s="3"/>
      <c r="AR8" s="3"/>
      <c r="AS8" s="3"/>
      <c r="AT8" s="870"/>
      <c r="AU8" s="3"/>
    </row>
    <row r="9" spans="1:47" s="24" customFormat="1" x14ac:dyDescent="0.15">
      <c r="B9" s="877"/>
      <c r="C9" s="874"/>
      <c r="D9" s="91" t="s">
        <v>51</v>
      </c>
      <c r="E9" s="92" t="s">
        <v>50</v>
      </c>
      <c r="F9" s="92" t="s">
        <v>53</v>
      </c>
      <c r="G9" s="93" t="s">
        <v>52</v>
      </c>
      <c r="H9" s="94" t="s">
        <v>51</v>
      </c>
      <c r="I9" s="92" t="s">
        <v>50</v>
      </c>
      <c r="J9" s="92" t="s">
        <v>53</v>
      </c>
      <c r="K9" s="93" t="s">
        <v>52</v>
      </c>
      <c r="L9" s="94" t="s">
        <v>51</v>
      </c>
      <c r="M9" s="92" t="s">
        <v>50</v>
      </c>
      <c r="N9" s="92" t="s">
        <v>53</v>
      </c>
      <c r="O9" s="93" t="s">
        <v>52</v>
      </c>
      <c r="P9" s="94" t="s">
        <v>55</v>
      </c>
      <c r="Q9" s="92" t="s">
        <v>54</v>
      </c>
      <c r="R9" s="93" t="s">
        <v>49</v>
      </c>
      <c r="S9" s="94" t="s">
        <v>55</v>
      </c>
      <c r="T9" s="92" t="s">
        <v>54</v>
      </c>
      <c r="U9" s="93" t="s">
        <v>49</v>
      </c>
      <c r="V9" s="94" t="s">
        <v>55</v>
      </c>
      <c r="W9" s="92" t="s">
        <v>54</v>
      </c>
      <c r="X9" s="95" t="s">
        <v>49</v>
      </c>
      <c r="Y9" s="883"/>
      <c r="Z9" s="881"/>
      <c r="AA9" s="881"/>
      <c r="AB9" s="883"/>
      <c r="AC9" s="91" t="s">
        <v>51</v>
      </c>
      <c r="AD9" s="92" t="s">
        <v>50</v>
      </c>
      <c r="AE9" s="92" t="s">
        <v>53</v>
      </c>
      <c r="AF9" s="93" t="s">
        <v>52</v>
      </c>
      <c r="AG9" s="96" t="s">
        <v>51</v>
      </c>
      <c r="AH9" s="92" t="s">
        <v>50</v>
      </c>
      <c r="AI9" s="92" t="s">
        <v>53</v>
      </c>
      <c r="AJ9" s="92" t="s">
        <v>52</v>
      </c>
      <c r="AK9" s="92" t="s">
        <v>51</v>
      </c>
      <c r="AL9" s="92" t="s">
        <v>50</v>
      </c>
      <c r="AM9" s="92" t="s">
        <v>53</v>
      </c>
      <c r="AN9" s="95" t="s">
        <v>52</v>
      </c>
      <c r="AO9" s="3" t="s">
        <v>455</v>
      </c>
      <c r="AP9" s="3"/>
      <c r="AQ9" s="3"/>
      <c r="AR9" s="3"/>
      <c r="AS9" s="3"/>
      <c r="AT9" s="871"/>
      <c r="AU9" s="3"/>
    </row>
    <row r="10" spans="1:47" x14ac:dyDescent="0.15">
      <c r="B10" s="190" t="str">
        <f>'様式D-3_S00'!AV5</f>
        <v>PS</v>
      </c>
      <c r="C10" s="193">
        <f>'様式D-3_S00'!AW5</f>
        <v>0</v>
      </c>
      <c r="D10" s="97">
        <f>'様式D-3_S00'!AX5</f>
        <v>0</v>
      </c>
      <c r="E10" s="98">
        <f>'様式D-3_S00'!AY5</f>
        <v>0</v>
      </c>
      <c r="F10" s="98">
        <f>'様式D-3_S00'!AZ5</f>
        <v>0</v>
      </c>
      <c r="G10" s="98">
        <f>'様式D-3_S00'!BA5</f>
        <v>0</v>
      </c>
      <c r="H10" s="98">
        <f>'様式D-3_S00'!BB5</f>
        <v>0</v>
      </c>
      <c r="I10" s="98">
        <f>'様式D-3_S00'!BC5</f>
        <v>0</v>
      </c>
      <c r="J10" s="98">
        <f>'様式D-3_S00'!BD5</f>
        <v>0</v>
      </c>
      <c r="K10" s="98">
        <f>'様式D-3_S00'!BE5</f>
        <v>0</v>
      </c>
      <c r="L10" s="98">
        <f>'様式D-3_S00'!BF5</f>
        <v>0</v>
      </c>
      <c r="M10" s="98">
        <f>'様式D-3_S00'!BG5</f>
        <v>0</v>
      </c>
      <c r="N10" s="98">
        <f>'様式D-3_S00'!BH5</f>
        <v>0</v>
      </c>
      <c r="O10" s="98">
        <f>'様式D-3_S00'!BI5</f>
        <v>0</v>
      </c>
      <c r="P10" s="98">
        <f>'様式D-3_S00'!BJ5</f>
        <v>0</v>
      </c>
      <c r="Q10" s="98">
        <f>'様式D-3_S00'!BK5</f>
        <v>0</v>
      </c>
      <c r="R10" s="98">
        <f>'様式D-3_S00'!BL5</f>
        <v>0</v>
      </c>
      <c r="S10" s="98">
        <f>'様式D-3_S00'!BM5</f>
        <v>0</v>
      </c>
      <c r="T10" s="98">
        <f>'様式D-3_S00'!BN5</f>
        <v>0</v>
      </c>
      <c r="U10" s="98">
        <f>'様式D-3_S00'!BO5</f>
        <v>0</v>
      </c>
      <c r="V10" s="98">
        <f>'様式D-3_S00'!BP5</f>
        <v>0</v>
      </c>
      <c r="W10" s="98">
        <f>'様式D-3_S00'!BQ5</f>
        <v>0</v>
      </c>
      <c r="X10" s="101">
        <f>'様式D-3_S00'!BR5</f>
        <v>0</v>
      </c>
      <c r="Y10" s="102" t="str">
        <f>'様式D-3_S00'!BS5</f>
        <v>Ⅰ</v>
      </c>
      <c r="Z10" s="103" t="str">
        <f>'様式D-3_S00'!BT5</f>
        <v>Ⅰ</v>
      </c>
      <c r="AA10" s="103" t="str">
        <f>'様式D-3_S00'!BU5</f>
        <v>Ⅰ</v>
      </c>
      <c r="AB10" s="102" t="str">
        <f>'様式D-3_S00'!BV5</f>
        <v>Ⅰ</v>
      </c>
      <c r="AC10" s="106" t="str">
        <f>'様式D-3_S00'!BW5</f>
        <v/>
      </c>
      <c r="AD10" s="107" t="str">
        <f>'様式D-3_S00'!BX5</f>
        <v/>
      </c>
      <c r="AE10" s="107" t="str">
        <f>'様式D-3_S00'!BY5</f>
        <v/>
      </c>
      <c r="AF10" s="186" t="str">
        <f>'様式D-3_S00'!BZ5</f>
        <v/>
      </c>
      <c r="AG10" s="104">
        <f>'様式D-3_S00'!CA5</f>
        <v>0</v>
      </c>
      <c r="AH10" s="104">
        <f>'様式D-3_S00'!CB5</f>
        <v>0</v>
      </c>
      <c r="AI10" s="104">
        <f>'様式D-3_S00'!CC5</f>
        <v>0</v>
      </c>
      <c r="AJ10" s="104">
        <f>'様式D-3_S00'!CD5</f>
        <v>0</v>
      </c>
      <c r="AK10" s="104">
        <f>'様式D-3_S00'!CE5</f>
        <v>0</v>
      </c>
      <c r="AL10" s="104">
        <f>'様式D-3_S00'!CF5</f>
        <v>0</v>
      </c>
      <c r="AM10" s="104">
        <f>'様式D-3_S00'!CG5</f>
        <v>0</v>
      </c>
      <c r="AN10" s="105">
        <f>'様式D-3_S00'!CH5</f>
        <v>0</v>
      </c>
      <c r="AO10" s="3"/>
      <c r="AP10" s="3"/>
      <c r="AQ10" s="3"/>
      <c r="AR10" s="3"/>
      <c r="AS10" s="3"/>
      <c r="AT10" s="152">
        <f>IF(AB10="Ⅳ",4,IF(AB10="Ⅲ",3,IF(AB10="Ⅱ",2,1)))</f>
        <v>1</v>
      </c>
      <c r="AU10" s="3"/>
    </row>
    <row r="11" spans="1:47" x14ac:dyDescent="0.15">
      <c r="B11" s="190">
        <f>'様式D-3_S00'!AV57</f>
        <v>1</v>
      </c>
      <c r="C11" s="193">
        <f>'様式D-3_S00'!AW57</f>
        <v>9</v>
      </c>
      <c r="D11" s="97">
        <f>'様式D-3_S00'!AX57</f>
        <v>0</v>
      </c>
      <c r="E11" s="98">
        <f>'様式D-3_S00'!AY57</f>
        <v>0</v>
      </c>
      <c r="F11" s="98">
        <f>'様式D-3_S00'!AZ57</f>
        <v>0</v>
      </c>
      <c r="G11" s="98">
        <f>'様式D-3_S00'!BA57</f>
        <v>0</v>
      </c>
      <c r="H11" s="98">
        <f>'様式D-3_S00'!BB57</f>
        <v>0</v>
      </c>
      <c r="I11" s="98">
        <f>'様式D-3_S00'!BC57</f>
        <v>0</v>
      </c>
      <c r="J11" s="98">
        <f>'様式D-3_S00'!BD57</f>
        <v>0</v>
      </c>
      <c r="K11" s="98">
        <f>'様式D-3_S00'!BE57</f>
        <v>0</v>
      </c>
      <c r="L11" s="98">
        <f>'様式D-3_S00'!BF57</f>
        <v>0</v>
      </c>
      <c r="M11" s="98">
        <f>'様式D-3_S00'!BG57</f>
        <v>0</v>
      </c>
      <c r="N11" s="98">
        <f>'様式D-3_S00'!BH57</f>
        <v>0</v>
      </c>
      <c r="O11" s="98">
        <f>'様式D-3_S00'!BI57</f>
        <v>0</v>
      </c>
      <c r="P11" s="98">
        <f>'様式D-3_S00'!BJ57</f>
        <v>0</v>
      </c>
      <c r="Q11" s="98">
        <f>'様式D-3_S00'!BK57</f>
        <v>0</v>
      </c>
      <c r="R11" s="98">
        <f>'様式D-3_S00'!BL57</f>
        <v>0</v>
      </c>
      <c r="S11" s="98">
        <f>'様式D-3_S00'!BM57</f>
        <v>0</v>
      </c>
      <c r="T11" s="98">
        <f>'様式D-3_S00'!BN57</f>
        <v>0</v>
      </c>
      <c r="U11" s="98">
        <f>'様式D-3_S00'!BO57</f>
        <v>0</v>
      </c>
      <c r="V11" s="98">
        <f>'様式D-3_S00'!BP57</f>
        <v>0</v>
      </c>
      <c r="W11" s="98">
        <f>'様式D-3_S00'!BQ57</f>
        <v>0</v>
      </c>
      <c r="X11" s="101">
        <f>'様式D-3_S00'!BR57</f>
        <v>0</v>
      </c>
      <c r="Y11" s="102" t="str">
        <f>'様式D-3_S00'!BS57</f>
        <v>Ⅰ</v>
      </c>
      <c r="Z11" s="103" t="str">
        <f>'様式D-3_S00'!BT57</f>
        <v>Ⅰ</v>
      </c>
      <c r="AA11" s="103" t="str">
        <f>'様式D-3_S00'!BU57</f>
        <v>Ⅰ</v>
      </c>
      <c r="AB11" s="102" t="str">
        <f>'様式D-3_S00'!BV57</f>
        <v>Ⅰ</v>
      </c>
      <c r="AC11" s="106" t="str">
        <f>'様式D-3_S00'!BW57</f>
        <v/>
      </c>
      <c r="AD11" s="107" t="str">
        <f>'様式D-3_S00'!BX57</f>
        <v/>
      </c>
      <c r="AE11" s="107" t="str">
        <f>'様式D-3_S00'!BY57</f>
        <v/>
      </c>
      <c r="AF11" s="186" t="str">
        <f>'様式D-3_S00'!BZ57</f>
        <v/>
      </c>
      <c r="AG11" s="104">
        <f>'様式D-3_S00'!CA57</f>
        <v>0</v>
      </c>
      <c r="AH11" s="104">
        <f>'様式D-3_S00'!CB57</f>
        <v>0</v>
      </c>
      <c r="AI11" s="104">
        <f>'様式D-3_S00'!CC57</f>
        <v>0</v>
      </c>
      <c r="AJ11" s="104">
        <f>'様式D-3_S00'!CD57</f>
        <v>0</v>
      </c>
      <c r="AK11" s="104">
        <f>'様式D-3_S00'!CE57</f>
        <v>0</v>
      </c>
      <c r="AL11" s="104">
        <f>'様式D-3_S00'!CF57</f>
        <v>0</v>
      </c>
      <c r="AM11" s="104">
        <f>'様式D-3_S00'!CG57</f>
        <v>0</v>
      </c>
      <c r="AN11" s="105">
        <f>'様式D-3_S00'!CH57</f>
        <v>0</v>
      </c>
      <c r="AO11" s="3"/>
      <c r="AP11" s="3"/>
      <c r="AQ11" s="3"/>
      <c r="AR11" s="3"/>
      <c r="AS11" s="3"/>
      <c r="AT11" s="152">
        <f t="shared" ref="AT11:AT43" si="0">IF(AB11="Ⅳ",4,IF(AB11="Ⅲ",3,IF(AB11="Ⅱ",2,1)))</f>
        <v>1</v>
      </c>
      <c r="AU11" s="3"/>
    </row>
    <row r="12" spans="1:47" x14ac:dyDescent="0.15">
      <c r="B12" s="190">
        <f>'様式D-3_S00'!AV109</f>
        <v>2</v>
      </c>
      <c r="C12" s="193">
        <f>'様式D-3_S00'!AW109</f>
        <v>10.5</v>
      </c>
      <c r="D12" s="97">
        <f>'様式D-3_S00'!AX109</f>
        <v>0</v>
      </c>
      <c r="E12" s="98">
        <f>'様式D-3_S00'!AY109</f>
        <v>0</v>
      </c>
      <c r="F12" s="98">
        <f>'様式D-3_S00'!AZ109</f>
        <v>0</v>
      </c>
      <c r="G12" s="98">
        <f>'様式D-3_S00'!BA109</f>
        <v>0</v>
      </c>
      <c r="H12" s="98">
        <f>'様式D-3_S00'!BB109</f>
        <v>0</v>
      </c>
      <c r="I12" s="98">
        <f>'様式D-3_S00'!BC109</f>
        <v>0</v>
      </c>
      <c r="J12" s="98">
        <f>'様式D-3_S00'!BD109</f>
        <v>0</v>
      </c>
      <c r="K12" s="98">
        <f>'様式D-3_S00'!BE109</f>
        <v>0</v>
      </c>
      <c r="L12" s="98">
        <f>'様式D-3_S00'!BF109</f>
        <v>0</v>
      </c>
      <c r="M12" s="98">
        <f>'様式D-3_S00'!BG109</f>
        <v>0</v>
      </c>
      <c r="N12" s="98">
        <f>'様式D-3_S00'!BH109</f>
        <v>0</v>
      </c>
      <c r="O12" s="98">
        <f>'様式D-3_S00'!BI109</f>
        <v>0</v>
      </c>
      <c r="P12" s="98">
        <f>'様式D-3_S00'!BJ109</f>
        <v>0</v>
      </c>
      <c r="Q12" s="98">
        <f>'様式D-3_S00'!BK109</f>
        <v>0</v>
      </c>
      <c r="R12" s="98">
        <f>'様式D-3_S00'!BL109</f>
        <v>0</v>
      </c>
      <c r="S12" s="98">
        <f>'様式D-3_S00'!BM109</f>
        <v>0</v>
      </c>
      <c r="T12" s="98">
        <f>'様式D-3_S00'!BN109</f>
        <v>0</v>
      </c>
      <c r="U12" s="98">
        <f>'様式D-3_S00'!BO109</f>
        <v>0</v>
      </c>
      <c r="V12" s="98">
        <f>'様式D-3_S00'!BP109</f>
        <v>0</v>
      </c>
      <c r="W12" s="98">
        <f>'様式D-3_S00'!BQ109</f>
        <v>0</v>
      </c>
      <c r="X12" s="101">
        <f>'様式D-3_S00'!BR109</f>
        <v>0</v>
      </c>
      <c r="Y12" s="102" t="str">
        <f>'様式D-3_S00'!BS109</f>
        <v>Ⅰ</v>
      </c>
      <c r="Z12" s="103" t="str">
        <f>'様式D-3_S00'!BT109</f>
        <v>Ⅰ</v>
      </c>
      <c r="AA12" s="103" t="str">
        <f>'様式D-3_S00'!BU109</f>
        <v>Ⅰ</v>
      </c>
      <c r="AB12" s="102" t="str">
        <f>'様式D-3_S00'!BV109</f>
        <v>Ⅰ</v>
      </c>
      <c r="AC12" s="106" t="str">
        <f>'様式D-3_S00'!BW109</f>
        <v/>
      </c>
      <c r="AD12" s="107" t="str">
        <f>'様式D-3_S00'!BX109</f>
        <v/>
      </c>
      <c r="AE12" s="107" t="str">
        <f>'様式D-3_S00'!BY109</f>
        <v/>
      </c>
      <c r="AF12" s="186" t="str">
        <f>'様式D-3_S00'!BZ109</f>
        <v/>
      </c>
      <c r="AG12" s="104">
        <f>'様式D-3_S00'!CA109</f>
        <v>0</v>
      </c>
      <c r="AH12" s="104">
        <f>'様式D-3_S00'!CB109</f>
        <v>0</v>
      </c>
      <c r="AI12" s="104">
        <f>'様式D-3_S00'!CC109</f>
        <v>0</v>
      </c>
      <c r="AJ12" s="104">
        <f>'様式D-3_S00'!CD109</f>
        <v>0</v>
      </c>
      <c r="AK12" s="104">
        <f>'様式D-3_S00'!CE109</f>
        <v>0</v>
      </c>
      <c r="AL12" s="104">
        <f>'様式D-3_S00'!CF109</f>
        <v>0</v>
      </c>
      <c r="AM12" s="104">
        <f>'様式D-3_S00'!CG109</f>
        <v>0</v>
      </c>
      <c r="AN12" s="105">
        <f>'様式D-3_S00'!CH109</f>
        <v>0</v>
      </c>
      <c r="AO12" s="3"/>
      <c r="AP12" s="3"/>
      <c r="AQ12" s="3"/>
      <c r="AR12" s="3"/>
      <c r="AS12" s="3"/>
      <c r="AT12" s="152">
        <f t="shared" si="0"/>
        <v>1</v>
      </c>
      <c r="AU12" s="3"/>
    </row>
    <row r="13" spans="1:47" x14ac:dyDescent="0.15">
      <c r="B13" s="190">
        <f>'様式D-3_S00'!AV161</f>
        <v>3</v>
      </c>
      <c r="C13" s="193">
        <f>'様式D-3_S00'!AW161</f>
        <v>10.5</v>
      </c>
      <c r="D13" s="97">
        <f>'様式D-3_S00'!AX161</f>
        <v>0</v>
      </c>
      <c r="E13" s="98">
        <f>'様式D-3_S00'!AY161</f>
        <v>0</v>
      </c>
      <c r="F13" s="98">
        <f>'様式D-3_S00'!AZ161</f>
        <v>0</v>
      </c>
      <c r="G13" s="98">
        <f>'様式D-3_S00'!BA161</f>
        <v>0</v>
      </c>
      <c r="H13" s="98">
        <f>'様式D-3_S00'!BB161</f>
        <v>0</v>
      </c>
      <c r="I13" s="98">
        <f>'様式D-3_S00'!BC161</f>
        <v>0</v>
      </c>
      <c r="J13" s="98">
        <f>'様式D-3_S00'!BD161</f>
        <v>0</v>
      </c>
      <c r="K13" s="98">
        <f>'様式D-3_S00'!BE161</f>
        <v>0</v>
      </c>
      <c r="L13" s="98">
        <f>'様式D-3_S00'!BF161</f>
        <v>0</v>
      </c>
      <c r="M13" s="98">
        <f>'様式D-3_S00'!BG161</f>
        <v>0</v>
      </c>
      <c r="N13" s="98">
        <f>'様式D-3_S00'!BH161</f>
        <v>0</v>
      </c>
      <c r="O13" s="98">
        <f>'様式D-3_S00'!BI161</f>
        <v>0</v>
      </c>
      <c r="P13" s="98">
        <f>'様式D-3_S00'!BJ161</f>
        <v>0</v>
      </c>
      <c r="Q13" s="98">
        <f>'様式D-3_S00'!BK161</f>
        <v>0</v>
      </c>
      <c r="R13" s="98">
        <f>'様式D-3_S00'!BL161</f>
        <v>0</v>
      </c>
      <c r="S13" s="98">
        <f>'様式D-3_S00'!BM161</f>
        <v>0</v>
      </c>
      <c r="T13" s="98">
        <f>'様式D-3_S00'!BN161</f>
        <v>0</v>
      </c>
      <c r="U13" s="98">
        <f>'様式D-3_S00'!BO161</f>
        <v>0</v>
      </c>
      <c r="V13" s="98">
        <f>'様式D-3_S00'!BP161</f>
        <v>0</v>
      </c>
      <c r="W13" s="98">
        <f>'様式D-3_S00'!BQ161</f>
        <v>0</v>
      </c>
      <c r="X13" s="101">
        <f>'様式D-3_S00'!BR161</f>
        <v>0</v>
      </c>
      <c r="Y13" s="102" t="str">
        <f>'様式D-3_S00'!BS161</f>
        <v>Ⅰ</v>
      </c>
      <c r="Z13" s="103" t="str">
        <f>'様式D-3_S00'!BT161</f>
        <v>Ⅰ</v>
      </c>
      <c r="AA13" s="103" t="str">
        <f>'様式D-3_S00'!BU161</f>
        <v>Ⅰ</v>
      </c>
      <c r="AB13" s="102" t="str">
        <f>'様式D-3_S00'!BV161</f>
        <v>Ⅰ</v>
      </c>
      <c r="AC13" s="106" t="str">
        <f>'様式D-3_S00'!BW161</f>
        <v/>
      </c>
      <c r="AD13" s="107" t="str">
        <f>'様式D-3_S00'!BX161</f>
        <v/>
      </c>
      <c r="AE13" s="107" t="str">
        <f>'様式D-3_S00'!BY161</f>
        <v/>
      </c>
      <c r="AF13" s="186" t="str">
        <f>'様式D-3_S00'!BZ161</f>
        <v/>
      </c>
      <c r="AG13" s="104">
        <f>'様式D-3_S00'!CA161</f>
        <v>0</v>
      </c>
      <c r="AH13" s="104">
        <f>'様式D-3_S00'!CB161</f>
        <v>0</v>
      </c>
      <c r="AI13" s="104">
        <f>'様式D-3_S00'!CC161</f>
        <v>0</v>
      </c>
      <c r="AJ13" s="104">
        <f>'様式D-3_S00'!CD161</f>
        <v>0</v>
      </c>
      <c r="AK13" s="104">
        <f>'様式D-3_S00'!CE161</f>
        <v>0</v>
      </c>
      <c r="AL13" s="104">
        <f>'様式D-3_S00'!CF161</f>
        <v>0</v>
      </c>
      <c r="AM13" s="104">
        <f>'様式D-3_S00'!CG161</f>
        <v>0</v>
      </c>
      <c r="AN13" s="105">
        <f>'様式D-3_S00'!CH161</f>
        <v>0</v>
      </c>
      <c r="AO13" s="3"/>
      <c r="AP13" s="3"/>
      <c r="AQ13" s="3"/>
      <c r="AR13" s="3"/>
      <c r="AS13" s="3"/>
      <c r="AT13" s="152">
        <f t="shared" si="0"/>
        <v>1</v>
      </c>
      <c r="AU13" s="3"/>
    </row>
    <row r="14" spans="1:47" x14ac:dyDescent="0.15">
      <c r="B14" s="190">
        <f>'様式D-3_S00'!AV213</f>
        <v>4</v>
      </c>
      <c r="C14" s="193">
        <f>'様式D-3_S00'!AW213</f>
        <v>10.5</v>
      </c>
      <c r="D14" s="97">
        <f>'様式D-3_S00'!AX213</f>
        <v>0</v>
      </c>
      <c r="E14" s="98">
        <f>'様式D-3_S00'!AY213</f>
        <v>0</v>
      </c>
      <c r="F14" s="98">
        <f>'様式D-3_S00'!AZ213</f>
        <v>0</v>
      </c>
      <c r="G14" s="98">
        <f>'様式D-3_S00'!BA213</f>
        <v>0</v>
      </c>
      <c r="H14" s="98">
        <f>'様式D-3_S00'!BB213</f>
        <v>0</v>
      </c>
      <c r="I14" s="98">
        <f>'様式D-3_S00'!BC213</f>
        <v>0</v>
      </c>
      <c r="J14" s="98">
        <f>'様式D-3_S00'!BD213</f>
        <v>0</v>
      </c>
      <c r="K14" s="98">
        <f>'様式D-3_S00'!BE213</f>
        <v>0</v>
      </c>
      <c r="L14" s="98">
        <f>'様式D-3_S00'!BF213</f>
        <v>0</v>
      </c>
      <c r="M14" s="98">
        <f>'様式D-3_S00'!BG213</f>
        <v>0</v>
      </c>
      <c r="N14" s="98">
        <f>'様式D-3_S00'!BH213</f>
        <v>0</v>
      </c>
      <c r="O14" s="98">
        <f>'様式D-3_S00'!BI213</f>
        <v>0</v>
      </c>
      <c r="P14" s="98">
        <f>'様式D-3_S00'!BJ213</f>
        <v>0</v>
      </c>
      <c r="Q14" s="98">
        <f>'様式D-3_S00'!BK213</f>
        <v>0</v>
      </c>
      <c r="R14" s="98">
        <f>'様式D-3_S00'!BL213</f>
        <v>0</v>
      </c>
      <c r="S14" s="98">
        <f>'様式D-3_S00'!BM213</f>
        <v>0</v>
      </c>
      <c r="T14" s="98">
        <f>'様式D-3_S00'!BN213</f>
        <v>0</v>
      </c>
      <c r="U14" s="98">
        <f>'様式D-3_S00'!BO213</f>
        <v>0</v>
      </c>
      <c r="V14" s="98">
        <f>'様式D-3_S00'!BP213</f>
        <v>0</v>
      </c>
      <c r="W14" s="98">
        <f>'様式D-3_S00'!BQ213</f>
        <v>0</v>
      </c>
      <c r="X14" s="101">
        <f>'様式D-3_S00'!BR213</f>
        <v>0</v>
      </c>
      <c r="Y14" s="102" t="str">
        <f>'様式D-3_S00'!BS213</f>
        <v>Ⅰ</v>
      </c>
      <c r="Z14" s="103" t="str">
        <f>'様式D-3_S00'!BT213</f>
        <v>Ⅰ</v>
      </c>
      <c r="AA14" s="103" t="str">
        <f>'様式D-3_S00'!BU213</f>
        <v>Ⅰ</v>
      </c>
      <c r="AB14" s="102" t="str">
        <f>'様式D-3_S00'!BV213</f>
        <v>Ⅰ</v>
      </c>
      <c r="AC14" s="106" t="str">
        <f>'様式D-3_S00'!BW213</f>
        <v/>
      </c>
      <c r="AD14" s="107" t="str">
        <f>'様式D-3_S00'!BX213</f>
        <v/>
      </c>
      <c r="AE14" s="107" t="str">
        <f>'様式D-3_S00'!BY213</f>
        <v/>
      </c>
      <c r="AF14" s="186" t="str">
        <f>'様式D-3_S00'!BZ213</f>
        <v/>
      </c>
      <c r="AG14" s="104">
        <f>'様式D-3_S00'!CA213</f>
        <v>0</v>
      </c>
      <c r="AH14" s="104">
        <f>'様式D-3_S00'!CB213</f>
        <v>0</v>
      </c>
      <c r="AI14" s="104">
        <f>'様式D-3_S00'!CC213</f>
        <v>0</v>
      </c>
      <c r="AJ14" s="104">
        <f>'様式D-3_S00'!CD213</f>
        <v>0</v>
      </c>
      <c r="AK14" s="104">
        <f>'様式D-3_S00'!CE213</f>
        <v>0</v>
      </c>
      <c r="AL14" s="104">
        <f>'様式D-3_S00'!CF213</f>
        <v>0</v>
      </c>
      <c r="AM14" s="104">
        <f>'様式D-3_S00'!CG213</f>
        <v>0</v>
      </c>
      <c r="AN14" s="105">
        <f>'様式D-3_S00'!CH213</f>
        <v>0</v>
      </c>
      <c r="AO14" s="3"/>
      <c r="AP14" s="3"/>
      <c r="AQ14" s="3"/>
      <c r="AR14" s="3"/>
      <c r="AS14" s="3"/>
      <c r="AT14" s="152">
        <f t="shared" si="0"/>
        <v>1</v>
      </c>
      <c r="AU14" s="3"/>
    </row>
    <row r="15" spans="1:47" x14ac:dyDescent="0.15">
      <c r="B15" s="190">
        <f>'様式D-3_S00'!AV265</f>
        <v>5</v>
      </c>
      <c r="C15" s="193">
        <f>'様式D-3_S00'!AW265</f>
        <v>10.5</v>
      </c>
      <c r="D15" s="97">
        <f>'様式D-3_S00'!AX265</f>
        <v>0</v>
      </c>
      <c r="E15" s="98">
        <f>'様式D-3_S00'!AY265</f>
        <v>0</v>
      </c>
      <c r="F15" s="98">
        <f>'様式D-3_S00'!AZ265</f>
        <v>0</v>
      </c>
      <c r="G15" s="98">
        <f>'様式D-3_S00'!BA265</f>
        <v>0</v>
      </c>
      <c r="H15" s="98">
        <f>'様式D-3_S00'!BB265</f>
        <v>0</v>
      </c>
      <c r="I15" s="98">
        <f>'様式D-3_S00'!BC265</f>
        <v>0</v>
      </c>
      <c r="J15" s="98">
        <f>'様式D-3_S00'!BD265</f>
        <v>0</v>
      </c>
      <c r="K15" s="98">
        <f>'様式D-3_S00'!BE265</f>
        <v>0</v>
      </c>
      <c r="L15" s="98">
        <f>'様式D-3_S00'!BF265</f>
        <v>0</v>
      </c>
      <c r="M15" s="98">
        <f>'様式D-3_S00'!BG265</f>
        <v>0</v>
      </c>
      <c r="N15" s="98">
        <f>'様式D-3_S00'!BH265</f>
        <v>0</v>
      </c>
      <c r="O15" s="98">
        <f>'様式D-3_S00'!BI265</f>
        <v>0</v>
      </c>
      <c r="P15" s="98">
        <f>'様式D-3_S00'!BJ265</f>
        <v>0</v>
      </c>
      <c r="Q15" s="98">
        <f>'様式D-3_S00'!BK265</f>
        <v>0</v>
      </c>
      <c r="R15" s="98">
        <f>'様式D-3_S00'!BL265</f>
        <v>0</v>
      </c>
      <c r="S15" s="98">
        <f>'様式D-3_S00'!BM265</f>
        <v>0</v>
      </c>
      <c r="T15" s="98">
        <f>'様式D-3_S00'!BN265</f>
        <v>0</v>
      </c>
      <c r="U15" s="98">
        <f>'様式D-3_S00'!BO265</f>
        <v>0</v>
      </c>
      <c r="V15" s="98">
        <f>'様式D-3_S00'!BP265</f>
        <v>0</v>
      </c>
      <c r="W15" s="98">
        <f>'様式D-3_S00'!BQ265</f>
        <v>0</v>
      </c>
      <c r="X15" s="101">
        <f>'様式D-3_S00'!BR265</f>
        <v>0</v>
      </c>
      <c r="Y15" s="102" t="str">
        <f>'様式D-3_S00'!BS265</f>
        <v>Ⅰ</v>
      </c>
      <c r="Z15" s="103" t="str">
        <f>'様式D-3_S00'!BT265</f>
        <v>Ⅰ</v>
      </c>
      <c r="AA15" s="103" t="str">
        <f>'様式D-3_S00'!BU265</f>
        <v>Ⅰ</v>
      </c>
      <c r="AB15" s="102" t="str">
        <f>'様式D-3_S00'!BV265</f>
        <v>Ⅰ</v>
      </c>
      <c r="AC15" s="106" t="str">
        <f>'様式D-3_S00'!BW265</f>
        <v/>
      </c>
      <c r="AD15" s="107" t="str">
        <f>'様式D-3_S00'!BX265</f>
        <v/>
      </c>
      <c r="AE15" s="107" t="str">
        <f>'様式D-3_S00'!BY265</f>
        <v/>
      </c>
      <c r="AF15" s="186" t="str">
        <f>'様式D-3_S00'!BZ265</f>
        <v/>
      </c>
      <c r="AG15" s="182">
        <f>'様式D-3_S00'!CA265</f>
        <v>0</v>
      </c>
      <c r="AH15" s="104">
        <f>'様式D-3_S00'!CB265</f>
        <v>0</v>
      </c>
      <c r="AI15" s="104">
        <f>'様式D-3_S00'!CC265</f>
        <v>0</v>
      </c>
      <c r="AJ15" s="104">
        <f>'様式D-3_S00'!CD265</f>
        <v>0</v>
      </c>
      <c r="AK15" s="104">
        <f>'様式D-3_S00'!CE265</f>
        <v>0</v>
      </c>
      <c r="AL15" s="104">
        <f>'様式D-3_S00'!CF265</f>
        <v>0</v>
      </c>
      <c r="AM15" s="104">
        <f>'様式D-3_S00'!CG265</f>
        <v>0</v>
      </c>
      <c r="AN15" s="105">
        <f>'様式D-3_S00'!CH265</f>
        <v>0</v>
      </c>
      <c r="AO15" s="3"/>
      <c r="AP15" s="3"/>
      <c r="AQ15" s="3"/>
      <c r="AR15" s="3"/>
      <c r="AS15" s="3"/>
      <c r="AT15" s="152">
        <f t="shared" si="0"/>
        <v>1</v>
      </c>
      <c r="AU15" s="3"/>
    </row>
    <row r="16" spans="1:47" x14ac:dyDescent="0.15">
      <c r="B16" s="190">
        <f>'様式D-3_S00'!AV317</f>
        <v>6</v>
      </c>
      <c r="C16" s="193">
        <f>'様式D-3_S00'!AW317</f>
        <v>10.5</v>
      </c>
      <c r="D16" s="97">
        <f>'様式D-3_S00'!AX317</f>
        <v>0</v>
      </c>
      <c r="E16" s="98">
        <f>'様式D-3_S00'!AY317</f>
        <v>0</v>
      </c>
      <c r="F16" s="98">
        <f>'様式D-3_S00'!AZ317</f>
        <v>0</v>
      </c>
      <c r="G16" s="98">
        <f>'様式D-3_S00'!BA317</f>
        <v>0</v>
      </c>
      <c r="H16" s="98">
        <f>'様式D-3_S00'!BB317</f>
        <v>0</v>
      </c>
      <c r="I16" s="98">
        <f>'様式D-3_S00'!BC317</f>
        <v>0</v>
      </c>
      <c r="J16" s="98">
        <f>'様式D-3_S00'!BD317</f>
        <v>0</v>
      </c>
      <c r="K16" s="98">
        <f>'様式D-3_S00'!BE317</f>
        <v>0</v>
      </c>
      <c r="L16" s="98">
        <f>'様式D-3_S00'!BF317</f>
        <v>0</v>
      </c>
      <c r="M16" s="98">
        <f>'様式D-3_S00'!BG317</f>
        <v>0</v>
      </c>
      <c r="N16" s="98">
        <f>'様式D-3_S00'!BH317</f>
        <v>0</v>
      </c>
      <c r="O16" s="98">
        <f>'様式D-3_S00'!BI317</f>
        <v>0</v>
      </c>
      <c r="P16" s="98">
        <f>'様式D-3_S00'!BJ317</f>
        <v>0</v>
      </c>
      <c r="Q16" s="98">
        <f>'様式D-3_S00'!BK317</f>
        <v>0</v>
      </c>
      <c r="R16" s="99">
        <f>'様式D-3_S00'!BL317</f>
        <v>0</v>
      </c>
      <c r="S16" s="100">
        <f>'様式D-3_S00'!BM317</f>
        <v>0</v>
      </c>
      <c r="T16" s="98">
        <f>'様式D-3_S00'!BN317</f>
        <v>0</v>
      </c>
      <c r="U16" s="99">
        <f>'様式D-3_S00'!BO317</f>
        <v>0</v>
      </c>
      <c r="V16" s="100">
        <f>'様式D-3_S00'!BP317</f>
        <v>0</v>
      </c>
      <c r="W16" s="98">
        <f>'様式D-3_S00'!BQ317</f>
        <v>0</v>
      </c>
      <c r="X16" s="101">
        <f>'様式D-3_S00'!BR317</f>
        <v>0</v>
      </c>
      <c r="Y16" s="102" t="str">
        <f>'様式D-3_S00'!BS317</f>
        <v>Ⅰ</v>
      </c>
      <c r="Z16" s="103" t="str">
        <f>'様式D-3_S00'!BT317</f>
        <v>Ⅰ</v>
      </c>
      <c r="AA16" s="103" t="str">
        <f>'様式D-3_S00'!BU317</f>
        <v>Ⅰ</v>
      </c>
      <c r="AB16" s="102" t="str">
        <f>'様式D-3_S00'!BV317</f>
        <v>Ⅰ</v>
      </c>
      <c r="AC16" s="106" t="str">
        <f>'様式D-3_S00'!BW317</f>
        <v/>
      </c>
      <c r="AD16" s="107" t="str">
        <f>'様式D-3_S00'!BX317</f>
        <v/>
      </c>
      <c r="AE16" s="107" t="str">
        <f>'様式D-3_S00'!BY317</f>
        <v/>
      </c>
      <c r="AF16" s="186" t="str">
        <f>'様式D-3_S00'!BZ317</f>
        <v/>
      </c>
      <c r="AG16" s="182">
        <f>'様式D-3_S00'!CA317</f>
        <v>0</v>
      </c>
      <c r="AH16" s="104">
        <f>'様式D-3_S00'!CB317</f>
        <v>0</v>
      </c>
      <c r="AI16" s="104">
        <f>'様式D-3_S00'!CC317</f>
        <v>0</v>
      </c>
      <c r="AJ16" s="104">
        <f>'様式D-3_S00'!CD317</f>
        <v>0</v>
      </c>
      <c r="AK16" s="104">
        <f>'様式D-3_S00'!CE317</f>
        <v>0</v>
      </c>
      <c r="AL16" s="104">
        <f>'様式D-3_S00'!CF317</f>
        <v>0</v>
      </c>
      <c r="AM16" s="104">
        <f>'様式D-3_S00'!CG317</f>
        <v>0</v>
      </c>
      <c r="AN16" s="105">
        <f>'様式D-3_S00'!CH317</f>
        <v>0</v>
      </c>
      <c r="AO16" s="3"/>
      <c r="AP16" s="3"/>
      <c r="AQ16" s="3"/>
      <c r="AR16" s="3"/>
      <c r="AS16" s="3"/>
      <c r="AT16" s="152">
        <f t="shared" si="0"/>
        <v>1</v>
      </c>
      <c r="AU16" s="3"/>
    </row>
    <row r="17" spans="2:47" x14ac:dyDescent="0.15">
      <c r="B17" s="190">
        <f>'様式D-3_S00'!AV369</f>
        <v>7</v>
      </c>
      <c r="C17" s="193">
        <f>'様式D-3_S00'!AW369</f>
        <v>10.5</v>
      </c>
      <c r="D17" s="97">
        <f>'様式D-3_S00'!AX369</f>
        <v>0</v>
      </c>
      <c r="E17" s="98">
        <f>'様式D-3_S00'!AY369</f>
        <v>0</v>
      </c>
      <c r="F17" s="98">
        <f>'様式D-3_S00'!AZ369</f>
        <v>0</v>
      </c>
      <c r="G17" s="98">
        <f>'様式D-3_S00'!BA369</f>
        <v>0</v>
      </c>
      <c r="H17" s="98">
        <f>'様式D-3_S00'!BB369</f>
        <v>0</v>
      </c>
      <c r="I17" s="98">
        <f>'様式D-3_S00'!BC369</f>
        <v>0</v>
      </c>
      <c r="J17" s="98">
        <f>'様式D-3_S00'!BD369</f>
        <v>0</v>
      </c>
      <c r="K17" s="98">
        <f>'様式D-3_S00'!BE369</f>
        <v>0</v>
      </c>
      <c r="L17" s="98">
        <f>'様式D-3_S00'!BF369</f>
        <v>0</v>
      </c>
      <c r="M17" s="98">
        <f>'様式D-3_S00'!BG369</f>
        <v>0</v>
      </c>
      <c r="N17" s="98">
        <f>'様式D-3_S00'!BH369</f>
        <v>0</v>
      </c>
      <c r="O17" s="98">
        <f>'様式D-3_S00'!BI369</f>
        <v>0</v>
      </c>
      <c r="P17" s="98">
        <f>'様式D-3_S00'!BJ369</f>
        <v>0</v>
      </c>
      <c r="Q17" s="98">
        <f>'様式D-3_S00'!BK369</f>
        <v>0</v>
      </c>
      <c r="R17" s="99">
        <f>'様式D-3_S00'!BL369</f>
        <v>0</v>
      </c>
      <c r="S17" s="100">
        <f>'様式D-3_S00'!BM369</f>
        <v>0</v>
      </c>
      <c r="T17" s="98">
        <f>'様式D-3_S00'!BN369</f>
        <v>0</v>
      </c>
      <c r="U17" s="99">
        <f>'様式D-3_S00'!BO369</f>
        <v>0</v>
      </c>
      <c r="V17" s="100">
        <f>'様式D-3_S00'!BP369</f>
        <v>0</v>
      </c>
      <c r="W17" s="98">
        <f>'様式D-3_S00'!BQ369</f>
        <v>0</v>
      </c>
      <c r="X17" s="101">
        <f>'様式D-3_S00'!BR369</f>
        <v>0</v>
      </c>
      <c r="Y17" s="102" t="str">
        <f>'様式D-3_S00'!BS369</f>
        <v>Ⅰ</v>
      </c>
      <c r="Z17" s="103" t="str">
        <f>'様式D-3_S00'!BT369</f>
        <v>Ⅰ</v>
      </c>
      <c r="AA17" s="103" t="str">
        <f>'様式D-3_S00'!BU369</f>
        <v>Ⅰ</v>
      </c>
      <c r="AB17" s="102" t="str">
        <f>'様式D-3_S00'!BV369</f>
        <v>Ⅰ</v>
      </c>
      <c r="AC17" s="106" t="str">
        <f>'様式D-3_S00'!BW369</f>
        <v/>
      </c>
      <c r="AD17" s="107" t="str">
        <f>'様式D-3_S00'!BX369</f>
        <v/>
      </c>
      <c r="AE17" s="107" t="str">
        <f>'様式D-3_S00'!BY369</f>
        <v/>
      </c>
      <c r="AF17" s="186" t="str">
        <f>'様式D-3_S00'!BZ369</f>
        <v/>
      </c>
      <c r="AG17" s="182">
        <f>'様式D-3_S00'!CA369</f>
        <v>0</v>
      </c>
      <c r="AH17" s="104">
        <f>'様式D-3_S00'!CB369</f>
        <v>0</v>
      </c>
      <c r="AI17" s="104">
        <f>'様式D-3_S00'!CC369</f>
        <v>0</v>
      </c>
      <c r="AJ17" s="104">
        <f>'様式D-3_S00'!CD369</f>
        <v>0</v>
      </c>
      <c r="AK17" s="104">
        <f>'様式D-3_S00'!CE369</f>
        <v>0</v>
      </c>
      <c r="AL17" s="104">
        <f>'様式D-3_S00'!CF369</f>
        <v>0</v>
      </c>
      <c r="AM17" s="104">
        <f>'様式D-3_S00'!CG369</f>
        <v>0</v>
      </c>
      <c r="AN17" s="105">
        <f>'様式D-3_S00'!CH369</f>
        <v>0</v>
      </c>
      <c r="AO17" s="3"/>
      <c r="AP17" s="3"/>
      <c r="AQ17" s="3"/>
      <c r="AR17" s="3"/>
      <c r="AS17" s="3"/>
      <c r="AT17" s="152">
        <f t="shared" si="0"/>
        <v>1</v>
      </c>
      <c r="AU17" s="3"/>
    </row>
    <row r="18" spans="2:47" x14ac:dyDescent="0.15">
      <c r="B18" s="190">
        <f>'様式D-3_S00'!AV421</f>
        <v>8</v>
      </c>
      <c r="C18" s="193">
        <f>'様式D-3_S00'!AW421</f>
        <v>10.5</v>
      </c>
      <c r="D18" s="97">
        <f>'様式D-3_S00'!AX421</f>
        <v>0</v>
      </c>
      <c r="E18" s="98">
        <f>'様式D-3_S00'!AY421</f>
        <v>0</v>
      </c>
      <c r="F18" s="98">
        <f>'様式D-3_S00'!AZ421</f>
        <v>0</v>
      </c>
      <c r="G18" s="98">
        <f>'様式D-3_S00'!BA421</f>
        <v>0</v>
      </c>
      <c r="H18" s="98">
        <f>'様式D-3_S00'!BB421</f>
        <v>0</v>
      </c>
      <c r="I18" s="98">
        <f>'様式D-3_S00'!BC421</f>
        <v>0</v>
      </c>
      <c r="J18" s="98">
        <f>'様式D-3_S00'!BD421</f>
        <v>0</v>
      </c>
      <c r="K18" s="98">
        <f>'様式D-3_S00'!BE421</f>
        <v>0</v>
      </c>
      <c r="L18" s="98">
        <f>'様式D-3_S00'!BF421</f>
        <v>0</v>
      </c>
      <c r="M18" s="98">
        <f>'様式D-3_S00'!BG421</f>
        <v>0</v>
      </c>
      <c r="N18" s="98">
        <f>'様式D-3_S00'!BH421</f>
        <v>0</v>
      </c>
      <c r="O18" s="98">
        <f>'様式D-3_S00'!BI421</f>
        <v>0</v>
      </c>
      <c r="P18" s="98">
        <f>'様式D-3_S00'!BJ421</f>
        <v>0</v>
      </c>
      <c r="Q18" s="98">
        <f>'様式D-3_S00'!BK421</f>
        <v>0</v>
      </c>
      <c r="R18" s="99">
        <f>'様式D-3_S00'!BL421</f>
        <v>0</v>
      </c>
      <c r="S18" s="100">
        <f>'様式D-3_S00'!BM421</f>
        <v>0</v>
      </c>
      <c r="T18" s="98">
        <f>'様式D-3_S00'!BN421</f>
        <v>0</v>
      </c>
      <c r="U18" s="99">
        <f>'様式D-3_S00'!BO421</f>
        <v>0</v>
      </c>
      <c r="V18" s="100">
        <f>'様式D-3_S00'!BP421</f>
        <v>0</v>
      </c>
      <c r="W18" s="98">
        <f>'様式D-3_S00'!BQ421</f>
        <v>0</v>
      </c>
      <c r="X18" s="101">
        <f>'様式D-3_S00'!BR421</f>
        <v>0</v>
      </c>
      <c r="Y18" s="102" t="str">
        <f>'様式D-3_S00'!BS421</f>
        <v>Ⅰ</v>
      </c>
      <c r="Z18" s="103" t="str">
        <f>'様式D-3_S00'!BT421</f>
        <v>Ⅰ</v>
      </c>
      <c r="AA18" s="103" t="str">
        <f>'様式D-3_S00'!BU421</f>
        <v>Ⅰ</v>
      </c>
      <c r="AB18" s="102" t="str">
        <f>'様式D-3_S00'!BV421</f>
        <v>Ⅰ</v>
      </c>
      <c r="AC18" s="106" t="str">
        <f>'様式D-3_S00'!BW421</f>
        <v/>
      </c>
      <c r="AD18" s="107" t="str">
        <f>'様式D-3_S00'!BX421</f>
        <v/>
      </c>
      <c r="AE18" s="107" t="str">
        <f>'様式D-3_S00'!BY421</f>
        <v/>
      </c>
      <c r="AF18" s="186" t="str">
        <f>'様式D-3_S00'!BZ421</f>
        <v/>
      </c>
      <c r="AG18" s="182">
        <f>'様式D-3_S00'!CA421</f>
        <v>0</v>
      </c>
      <c r="AH18" s="104">
        <f>'様式D-3_S00'!CB421</f>
        <v>0</v>
      </c>
      <c r="AI18" s="104">
        <f>'様式D-3_S00'!CC421</f>
        <v>0</v>
      </c>
      <c r="AJ18" s="104">
        <f>'様式D-3_S00'!CD421</f>
        <v>0</v>
      </c>
      <c r="AK18" s="104">
        <f>'様式D-3_S00'!CE421</f>
        <v>0</v>
      </c>
      <c r="AL18" s="104">
        <f>'様式D-3_S00'!CF421</f>
        <v>0</v>
      </c>
      <c r="AM18" s="104">
        <f>'様式D-3_S00'!CG421</f>
        <v>0</v>
      </c>
      <c r="AN18" s="105">
        <f>'様式D-3_S00'!CH421</f>
        <v>0</v>
      </c>
      <c r="AO18" s="3"/>
      <c r="AP18" s="3"/>
      <c r="AQ18" s="3"/>
      <c r="AR18" s="3"/>
      <c r="AS18" s="3"/>
      <c r="AT18" s="152">
        <f t="shared" si="0"/>
        <v>1</v>
      </c>
      <c r="AU18" s="3"/>
    </row>
    <row r="19" spans="2:47" x14ac:dyDescent="0.15">
      <c r="B19" s="190">
        <f>'様式D-3_S00'!AV473</f>
        <v>9</v>
      </c>
      <c r="C19" s="193">
        <f>'様式D-3_S00'!AW473</f>
        <v>10.5</v>
      </c>
      <c r="D19" s="97">
        <f>'様式D-3_S00'!AX473</f>
        <v>0</v>
      </c>
      <c r="E19" s="98">
        <f>'様式D-3_S00'!AY473</f>
        <v>0</v>
      </c>
      <c r="F19" s="98">
        <f>'様式D-3_S00'!AZ473</f>
        <v>0</v>
      </c>
      <c r="G19" s="98">
        <f>'様式D-3_S00'!BA473</f>
        <v>0</v>
      </c>
      <c r="H19" s="98">
        <f>'様式D-3_S00'!BB473</f>
        <v>0</v>
      </c>
      <c r="I19" s="98">
        <f>'様式D-3_S00'!BC473</f>
        <v>0</v>
      </c>
      <c r="J19" s="98">
        <f>'様式D-3_S00'!BD473</f>
        <v>0</v>
      </c>
      <c r="K19" s="98">
        <f>'様式D-3_S00'!BE473</f>
        <v>0</v>
      </c>
      <c r="L19" s="98">
        <f>'様式D-3_S00'!BF473</f>
        <v>0</v>
      </c>
      <c r="M19" s="98">
        <f>'様式D-3_S00'!BG473</f>
        <v>0</v>
      </c>
      <c r="N19" s="98">
        <f>'様式D-3_S00'!BH473</f>
        <v>0</v>
      </c>
      <c r="O19" s="98">
        <f>'様式D-3_S00'!BI473</f>
        <v>0</v>
      </c>
      <c r="P19" s="98">
        <f>'様式D-3_S00'!BJ473</f>
        <v>0</v>
      </c>
      <c r="Q19" s="98">
        <f>'様式D-3_S00'!BK473</f>
        <v>0</v>
      </c>
      <c r="R19" s="99">
        <f>'様式D-3_S00'!BL473</f>
        <v>0</v>
      </c>
      <c r="S19" s="100">
        <f>'様式D-3_S00'!BM473</f>
        <v>0</v>
      </c>
      <c r="T19" s="98">
        <f>'様式D-3_S00'!BN473</f>
        <v>0</v>
      </c>
      <c r="U19" s="99">
        <f>'様式D-3_S00'!BO473</f>
        <v>0</v>
      </c>
      <c r="V19" s="100">
        <f>'様式D-3_S00'!BP473</f>
        <v>0</v>
      </c>
      <c r="W19" s="98">
        <f>'様式D-3_S00'!BQ473</f>
        <v>0</v>
      </c>
      <c r="X19" s="101">
        <f>'様式D-3_S00'!BR473</f>
        <v>0</v>
      </c>
      <c r="Y19" s="102" t="str">
        <f>'様式D-3_S00'!BS473</f>
        <v>Ⅰ</v>
      </c>
      <c r="Z19" s="103" t="str">
        <f>'様式D-3_S00'!BT473</f>
        <v>Ⅰ</v>
      </c>
      <c r="AA19" s="103" t="str">
        <f>'様式D-3_S00'!BU473</f>
        <v>Ⅰ</v>
      </c>
      <c r="AB19" s="102" t="str">
        <f>'様式D-3_S00'!BV473</f>
        <v>Ⅰ</v>
      </c>
      <c r="AC19" s="106" t="str">
        <f>'様式D-3_S00'!BW473</f>
        <v/>
      </c>
      <c r="AD19" s="107" t="str">
        <f>'様式D-3_S00'!BX473</f>
        <v/>
      </c>
      <c r="AE19" s="107" t="str">
        <f>'様式D-3_S00'!BY473</f>
        <v/>
      </c>
      <c r="AF19" s="186" t="str">
        <f>'様式D-3_S00'!BZ473</f>
        <v/>
      </c>
      <c r="AG19" s="182">
        <f>'様式D-3_S00'!CA473</f>
        <v>0</v>
      </c>
      <c r="AH19" s="104">
        <f>'様式D-3_S00'!CB473</f>
        <v>0</v>
      </c>
      <c r="AI19" s="104">
        <f>'様式D-3_S00'!CC473</f>
        <v>0</v>
      </c>
      <c r="AJ19" s="104">
        <f>'様式D-3_S00'!CD473</f>
        <v>0</v>
      </c>
      <c r="AK19" s="104">
        <f>'様式D-3_S00'!CE473</f>
        <v>0</v>
      </c>
      <c r="AL19" s="104">
        <f>'様式D-3_S00'!CF473</f>
        <v>0</v>
      </c>
      <c r="AM19" s="104">
        <f>'様式D-3_S00'!CG473</f>
        <v>0</v>
      </c>
      <c r="AN19" s="105">
        <f>'様式D-3_S00'!CH473</f>
        <v>0</v>
      </c>
      <c r="AO19" s="3"/>
      <c r="AP19" s="3"/>
      <c r="AQ19" s="3"/>
      <c r="AR19" s="3"/>
      <c r="AS19" s="3"/>
      <c r="AT19" s="152">
        <f t="shared" si="0"/>
        <v>1</v>
      </c>
      <c r="AU19" s="3"/>
    </row>
    <row r="20" spans="2:47" x14ac:dyDescent="0.15">
      <c r="B20" s="190">
        <f>'様式D-3_S00'!AV525</f>
        <v>10</v>
      </c>
      <c r="C20" s="193">
        <f>'様式D-3_S00'!AW525</f>
        <v>10.5</v>
      </c>
      <c r="D20" s="97">
        <f>'様式D-3_S00'!AX525</f>
        <v>0</v>
      </c>
      <c r="E20" s="98">
        <f>'様式D-3_S00'!AY525</f>
        <v>0</v>
      </c>
      <c r="F20" s="98">
        <f>'様式D-3_S00'!AZ525</f>
        <v>0</v>
      </c>
      <c r="G20" s="99">
        <f>'様式D-3_S00'!BA525</f>
        <v>0</v>
      </c>
      <c r="H20" s="100">
        <f>'様式D-3_S00'!BB525</f>
        <v>0</v>
      </c>
      <c r="I20" s="98">
        <f>'様式D-3_S00'!BC525</f>
        <v>0</v>
      </c>
      <c r="J20" s="98">
        <f>'様式D-3_S00'!BD525</f>
        <v>0</v>
      </c>
      <c r="K20" s="99">
        <f>'様式D-3_S00'!BE525</f>
        <v>0</v>
      </c>
      <c r="L20" s="100">
        <f>'様式D-3_S00'!BF525</f>
        <v>0</v>
      </c>
      <c r="M20" s="98">
        <f>'様式D-3_S00'!BG525</f>
        <v>0</v>
      </c>
      <c r="N20" s="98">
        <f>'様式D-3_S00'!BH525</f>
        <v>0</v>
      </c>
      <c r="O20" s="99">
        <f>'様式D-3_S00'!BI525</f>
        <v>0</v>
      </c>
      <c r="P20" s="100">
        <f>'様式D-3_S00'!BJ525</f>
        <v>0</v>
      </c>
      <c r="Q20" s="98">
        <f>'様式D-3_S00'!BK525</f>
        <v>0</v>
      </c>
      <c r="R20" s="99">
        <f>'様式D-3_S00'!BL525</f>
        <v>0</v>
      </c>
      <c r="S20" s="100">
        <f>'様式D-3_S00'!BM525</f>
        <v>0</v>
      </c>
      <c r="T20" s="98">
        <f>'様式D-3_S00'!BN525</f>
        <v>0</v>
      </c>
      <c r="U20" s="99">
        <f>'様式D-3_S00'!BO525</f>
        <v>0</v>
      </c>
      <c r="V20" s="100">
        <f>'様式D-3_S00'!BP525</f>
        <v>0</v>
      </c>
      <c r="W20" s="98">
        <f>'様式D-3_S00'!BQ525</f>
        <v>0</v>
      </c>
      <c r="X20" s="101">
        <f>'様式D-3_S00'!BR525</f>
        <v>0</v>
      </c>
      <c r="Y20" s="102" t="str">
        <f>'様式D-3_S00'!BS525</f>
        <v>Ⅰ</v>
      </c>
      <c r="Z20" s="103" t="str">
        <f>'様式D-3_S00'!BT525</f>
        <v>Ⅰ</v>
      </c>
      <c r="AA20" s="103" t="str">
        <f>'様式D-3_S00'!BU525</f>
        <v>Ⅰ</v>
      </c>
      <c r="AB20" s="102" t="str">
        <f>'様式D-3_S00'!BV525</f>
        <v>Ⅰ</v>
      </c>
      <c r="AC20" s="106" t="str">
        <f>'様式D-3_S00'!BW525</f>
        <v/>
      </c>
      <c r="AD20" s="107" t="str">
        <f>'様式D-3_S00'!BX525</f>
        <v/>
      </c>
      <c r="AE20" s="107" t="str">
        <f>'様式D-3_S00'!BY525</f>
        <v/>
      </c>
      <c r="AF20" s="186" t="str">
        <f>'様式D-3_S00'!BZ525</f>
        <v/>
      </c>
      <c r="AG20" s="182">
        <f>'様式D-3_S00'!CA525</f>
        <v>0</v>
      </c>
      <c r="AH20" s="104">
        <f>'様式D-3_S00'!CB525</f>
        <v>0</v>
      </c>
      <c r="AI20" s="104">
        <f>'様式D-3_S00'!CC525</f>
        <v>0</v>
      </c>
      <c r="AJ20" s="104">
        <f>'様式D-3_S00'!CD525</f>
        <v>0</v>
      </c>
      <c r="AK20" s="104">
        <f>'様式D-3_S00'!CE525</f>
        <v>0</v>
      </c>
      <c r="AL20" s="104">
        <f>'様式D-3_S00'!CF525</f>
        <v>0</v>
      </c>
      <c r="AM20" s="104">
        <f>'様式D-3_S00'!CG525</f>
        <v>0</v>
      </c>
      <c r="AN20" s="105">
        <f>'様式D-3_S00'!CH525</f>
        <v>0</v>
      </c>
      <c r="AO20" s="3"/>
      <c r="AP20" s="3"/>
      <c r="AQ20" s="3"/>
      <c r="AR20" s="3"/>
      <c r="AS20" s="3"/>
      <c r="AT20" s="152">
        <f t="shared" si="0"/>
        <v>1</v>
      </c>
      <c r="AU20" s="3"/>
    </row>
    <row r="21" spans="2:47" x14ac:dyDescent="0.15">
      <c r="B21" s="190">
        <f>'様式D-3_S00'!AV577</f>
        <v>11</v>
      </c>
      <c r="C21" s="193">
        <f>'様式D-3_S00'!AW577</f>
        <v>10.5</v>
      </c>
      <c r="D21" s="97">
        <f>'様式D-3_S00'!AX577</f>
        <v>0</v>
      </c>
      <c r="E21" s="98">
        <f>'様式D-3_S00'!AY577</f>
        <v>0</v>
      </c>
      <c r="F21" s="98">
        <f>'様式D-3_S00'!AZ577</f>
        <v>0</v>
      </c>
      <c r="G21" s="99">
        <f>'様式D-3_S00'!BA577</f>
        <v>0</v>
      </c>
      <c r="H21" s="100">
        <f>'様式D-3_S00'!BB577</f>
        <v>0</v>
      </c>
      <c r="I21" s="98">
        <f>'様式D-3_S00'!BC577</f>
        <v>0</v>
      </c>
      <c r="J21" s="98">
        <f>'様式D-3_S00'!BD577</f>
        <v>0</v>
      </c>
      <c r="K21" s="99">
        <f>'様式D-3_S00'!BE577</f>
        <v>0</v>
      </c>
      <c r="L21" s="100">
        <f>'様式D-3_S00'!BF577</f>
        <v>0</v>
      </c>
      <c r="M21" s="98">
        <f>'様式D-3_S00'!BG577</f>
        <v>0</v>
      </c>
      <c r="N21" s="98">
        <f>'様式D-3_S00'!BH577</f>
        <v>0</v>
      </c>
      <c r="O21" s="99">
        <f>'様式D-3_S00'!BI577</f>
        <v>0</v>
      </c>
      <c r="P21" s="100">
        <f>'様式D-3_S00'!BJ577</f>
        <v>0</v>
      </c>
      <c r="Q21" s="98">
        <f>'様式D-3_S00'!BK577</f>
        <v>0</v>
      </c>
      <c r="R21" s="99">
        <f>'様式D-3_S00'!BL577</f>
        <v>0</v>
      </c>
      <c r="S21" s="100">
        <f>'様式D-3_S00'!BM577</f>
        <v>0</v>
      </c>
      <c r="T21" s="98">
        <f>'様式D-3_S00'!BN577</f>
        <v>0</v>
      </c>
      <c r="U21" s="99">
        <f>'様式D-3_S00'!BO577</f>
        <v>0</v>
      </c>
      <c r="V21" s="100">
        <f>'様式D-3_S00'!BP577</f>
        <v>0</v>
      </c>
      <c r="W21" s="98">
        <f>'様式D-3_S00'!BQ577</f>
        <v>0</v>
      </c>
      <c r="X21" s="101">
        <f>'様式D-3_S00'!BR577</f>
        <v>0</v>
      </c>
      <c r="Y21" s="102" t="str">
        <f>'様式D-3_S00'!BS577</f>
        <v>Ⅰ</v>
      </c>
      <c r="Z21" s="103" t="str">
        <f>'様式D-3_S00'!BT577</f>
        <v>Ⅰ</v>
      </c>
      <c r="AA21" s="103" t="str">
        <f>'様式D-3_S00'!BU577</f>
        <v>Ⅰ</v>
      </c>
      <c r="AB21" s="102" t="str">
        <f>'様式D-3_S00'!BV577</f>
        <v>Ⅰ</v>
      </c>
      <c r="AC21" s="106" t="str">
        <f>'様式D-3_S00'!BW577</f>
        <v/>
      </c>
      <c r="AD21" s="107" t="str">
        <f>'様式D-3_S00'!BX577</f>
        <v/>
      </c>
      <c r="AE21" s="107" t="str">
        <f>'様式D-3_S00'!BY577</f>
        <v/>
      </c>
      <c r="AF21" s="186" t="str">
        <f>'様式D-3_S00'!BZ577</f>
        <v/>
      </c>
      <c r="AG21" s="182">
        <f>'様式D-3_S00'!CA577</f>
        <v>0</v>
      </c>
      <c r="AH21" s="104">
        <f>'様式D-3_S00'!CB577</f>
        <v>0</v>
      </c>
      <c r="AI21" s="104">
        <f>'様式D-3_S00'!CC577</f>
        <v>0</v>
      </c>
      <c r="AJ21" s="104">
        <f>'様式D-3_S00'!CD577</f>
        <v>0</v>
      </c>
      <c r="AK21" s="104">
        <f>'様式D-3_S00'!CE577</f>
        <v>0</v>
      </c>
      <c r="AL21" s="104">
        <f>'様式D-3_S00'!CF577</f>
        <v>0</v>
      </c>
      <c r="AM21" s="104">
        <f>'様式D-3_S00'!CG577</f>
        <v>0</v>
      </c>
      <c r="AN21" s="105">
        <f>'様式D-3_S00'!CH577</f>
        <v>0</v>
      </c>
      <c r="AO21" s="3"/>
      <c r="AP21" s="3"/>
      <c r="AQ21" s="3"/>
      <c r="AR21" s="3"/>
      <c r="AS21" s="3"/>
      <c r="AT21" s="152">
        <f t="shared" si="0"/>
        <v>1</v>
      </c>
      <c r="AU21" s="3"/>
    </row>
    <row r="22" spans="2:47" x14ac:dyDescent="0.15">
      <c r="B22" s="190">
        <f>'様式D-3_S00'!AV629</f>
        <v>12</v>
      </c>
      <c r="C22" s="193">
        <f>'様式D-3_S00'!AW629</f>
        <v>10.5</v>
      </c>
      <c r="D22" s="97">
        <f>'様式D-3_S00'!AX629</f>
        <v>0</v>
      </c>
      <c r="E22" s="98">
        <f>'様式D-3_S00'!AY629</f>
        <v>0</v>
      </c>
      <c r="F22" s="98">
        <f>'様式D-3_S00'!AZ629</f>
        <v>0</v>
      </c>
      <c r="G22" s="99">
        <f>'様式D-3_S00'!BA629</f>
        <v>0</v>
      </c>
      <c r="H22" s="100">
        <f>'様式D-3_S00'!BB629</f>
        <v>0</v>
      </c>
      <c r="I22" s="98">
        <f>'様式D-3_S00'!BC629</f>
        <v>0</v>
      </c>
      <c r="J22" s="98">
        <f>'様式D-3_S00'!BD629</f>
        <v>0</v>
      </c>
      <c r="K22" s="99">
        <f>'様式D-3_S00'!BE629</f>
        <v>0</v>
      </c>
      <c r="L22" s="100">
        <f>'様式D-3_S00'!BF629</f>
        <v>0</v>
      </c>
      <c r="M22" s="98">
        <f>'様式D-3_S00'!BG629</f>
        <v>0</v>
      </c>
      <c r="N22" s="98">
        <f>'様式D-3_S00'!BH629</f>
        <v>0</v>
      </c>
      <c r="O22" s="99">
        <f>'様式D-3_S00'!BI629</f>
        <v>0</v>
      </c>
      <c r="P22" s="100">
        <f>'様式D-3_S00'!BJ629</f>
        <v>0</v>
      </c>
      <c r="Q22" s="98">
        <f>'様式D-3_S00'!BK629</f>
        <v>0</v>
      </c>
      <c r="R22" s="99">
        <f>'様式D-3_S00'!BL629</f>
        <v>0</v>
      </c>
      <c r="S22" s="100">
        <f>'様式D-3_S00'!BM629</f>
        <v>0</v>
      </c>
      <c r="T22" s="98">
        <f>'様式D-3_S00'!BN629</f>
        <v>0</v>
      </c>
      <c r="U22" s="99">
        <f>'様式D-3_S00'!BO629</f>
        <v>0</v>
      </c>
      <c r="V22" s="100">
        <f>'様式D-3_S00'!BP629</f>
        <v>0</v>
      </c>
      <c r="W22" s="98">
        <f>'様式D-3_S00'!BQ629</f>
        <v>0</v>
      </c>
      <c r="X22" s="101">
        <f>'様式D-3_S00'!BR629</f>
        <v>0</v>
      </c>
      <c r="Y22" s="102" t="str">
        <f>'様式D-3_S00'!BS629</f>
        <v>Ⅰ</v>
      </c>
      <c r="Z22" s="103" t="str">
        <f>'様式D-3_S00'!BT629</f>
        <v>Ⅰ</v>
      </c>
      <c r="AA22" s="103" t="str">
        <f>'様式D-3_S00'!BU629</f>
        <v>Ⅰ</v>
      </c>
      <c r="AB22" s="102" t="str">
        <f>'様式D-3_S00'!BV629</f>
        <v>Ⅰ</v>
      </c>
      <c r="AC22" s="106" t="str">
        <f>'様式D-3_S00'!BW629</f>
        <v/>
      </c>
      <c r="AD22" s="107" t="str">
        <f>'様式D-3_S00'!BX629</f>
        <v/>
      </c>
      <c r="AE22" s="107" t="str">
        <f>'様式D-3_S00'!BY629</f>
        <v/>
      </c>
      <c r="AF22" s="186" t="str">
        <f>'様式D-3_S00'!BZ629</f>
        <v/>
      </c>
      <c r="AG22" s="182">
        <f>'様式D-3_S00'!CA629</f>
        <v>0</v>
      </c>
      <c r="AH22" s="104">
        <f>'様式D-3_S00'!CB629</f>
        <v>0</v>
      </c>
      <c r="AI22" s="104">
        <f>'様式D-3_S00'!CC629</f>
        <v>0</v>
      </c>
      <c r="AJ22" s="104">
        <f>'様式D-3_S00'!CD629</f>
        <v>0</v>
      </c>
      <c r="AK22" s="104">
        <f>'様式D-3_S00'!CE629</f>
        <v>0</v>
      </c>
      <c r="AL22" s="104">
        <f>'様式D-3_S00'!CF629</f>
        <v>0</v>
      </c>
      <c r="AM22" s="104">
        <f>'様式D-3_S00'!CG629</f>
        <v>0</v>
      </c>
      <c r="AN22" s="105">
        <f>'様式D-3_S00'!CH629</f>
        <v>0</v>
      </c>
      <c r="AO22" s="3"/>
      <c r="AP22" s="3"/>
      <c r="AQ22" s="3"/>
      <c r="AR22" s="3"/>
      <c r="AS22" s="3"/>
      <c r="AT22" s="152">
        <f t="shared" si="0"/>
        <v>1</v>
      </c>
      <c r="AU22" s="3"/>
    </row>
    <row r="23" spans="2:47" x14ac:dyDescent="0.15">
      <c r="B23" s="190">
        <f>'様式D-3_S00'!AV681</f>
        <v>13</v>
      </c>
      <c r="C23" s="193">
        <f>'様式D-3_S00'!AW681</f>
        <v>10.5</v>
      </c>
      <c r="D23" s="97">
        <f>'様式D-3_S00'!AX681</f>
        <v>0</v>
      </c>
      <c r="E23" s="98">
        <f>'様式D-3_S00'!AY681</f>
        <v>0</v>
      </c>
      <c r="F23" s="98">
        <f>'様式D-3_S00'!AZ681</f>
        <v>0</v>
      </c>
      <c r="G23" s="99">
        <f>'様式D-3_S00'!BA681</f>
        <v>0</v>
      </c>
      <c r="H23" s="100">
        <f>'様式D-3_S00'!BB681</f>
        <v>0</v>
      </c>
      <c r="I23" s="98">
        <f>'様式D-3_S00'!BC681</f>
        <v>0</v>
      </c>
      <c r="J23" s="98">
        <f>'様式D-3_S00'!BD681</f>
        <v>0</v>
      </c>
      <c r="K23" s="99">
        <f>'様式D-3_S00'!BE681</f>
        <v>0</v>
      </c>
      <c r="L23" s="100">
        <f>'様式D-3_S00'!BF681</f>
        <v>0</v>
      </c>
      <c r="M23" s="98">
        <f>'様式D-3_S00'!BG681</f>
        <v>0</v>
      </c>
      <c r="N23" s="98">
        <f>'様式D-3_S00'!BH681</f>
        <v>0</v>
      </c>
      <c r="O23" s="99">
        <f>'様式D-3_S00'!BI681</f>
        <v>0</v>
      </c>
      <c r="P23" s="100">
        <f>'様式D-3_S00'!BJ681</f>
        <v>0</v>
      </c>
      <c r="Q23" s="98">
        <f>'様式D-3_S00'!BK681</f>
        <v>0</v>
      </c>
      <c r="R23" s="99">
        <f>'様式D-3_S00'!BL681</f>
        <v>0</v>
      </c>
      <c r="S23" s="100">
        <f>'様式D-3_S00'!BM681</f>
        <v>0</v>
      </c>
      <c r="T23" s="98">
        <f>'様式D-3_S00'!BN681</f>
        <v>0</v>
      </c>
      <c r="U23" s="99">
        <f>'様式D-3_S00'!BO681</f>
        <v>0</v>
      </c>
      <c r="V23" s="100">
        <f>'様式D-3_S00'!BP681</f>
        <v>0</v>
      </c>
      <c r="W23" s="98">
        <f>'様式D-3_S00'!BQ681</f>
        <v>0</v>
      </c>
      <c r="X23" s="101">
        <f>'様式D-3_S00'!BR681</f>
        <v>0</v>
      </c>
      <c r="Y23" s="102" t="str">
        <f>'様式D-3_S00'!BS681</f>
        <v>Ⅰ</v>
      </c>
      <c r="Z23" s="103" t="str">
        <f>'様式D-3_S00'!BT681</f>
        <v>Ⅰ</v>
      </c>
      <c r="AA23" s="103" t="str">
        <f>'様式D-3_S00'!BU681</f>
        <v>Ⅰ</v>
      </c>
      <c r="AB23" s="102" t="str">
        <f>'様式D-3_S00'!BV681</f>
        <v>Ⅰ</v>
      </c>
      <c r="AC23" s="106" t="str">
        <f>'様式D-3_S00'!BW681</f>
        <v/>
      </c>
      <c r="AD23" s="107" t="str">
        <f>'様式D-3_S00'!BX681</f>
        <v/>
      </c>
      <c r="AE23" s="107" t="str">
        <f>'様式D-3_S00'!BY681</f>
        <v/>
      </c>
      <c r="AF23" s="186" t="str">
        <f>'様式D-3_S00'!BZ681</f>
        <v/>
      </c>
      <c r="AG23" s="182">
        <f>'様式D-3_S00'!CA681</f>
        <v>0</v>
      </c>
      <c r="AH23" s="104">
        <f>'様式D-3_S00'!CB681</f>
        <v>0</v>
      </c>
      <c r="AI23" s="104">
        <f>'様式D-3_S00'!CC681</f>
        <v>0</v>
      </c>
      <c r="AJ23" s="104">
        <f>'様式D-3_S00'!CD681</f>
        <v>0</v>
      </c>
      <c r="AK23" s="104">
        <f>'様式D-3_S00'!CE681</f>
        <v>0</v>
      </c>
      <c r="AL23" s="104">
        <f>'様式D-3_S00'!CF681</f>
        <v>0</v>
      </c>
      <c r="AM23" s="104">
        <f>'様式D-3_S00'!CG681</f>
        <v>0</v>
      </c>
      <c r="AN23" s="105">
        <f>'様式D-3_S00'!CH681</f>
        <v>0</v>
      </c>
      <c r="AO23" s="3"/>
      <c r="AP23" s="3"/>
      <c r="AQ23" s="3"/>
      <c r="AR23" s="3"/>
      <c r="AS23" s="3"/>
      <c r="AT23" s="152">
        <f t="shared" si="0"/>
        <v>1</v>
      </c>
      <c r="AU23" s="3"/>
    </row>
    <row r="24" spans="2:47" x14ac:dyDescent="0.15">
      <c r="B24" s="190">
        <f>'様式D-3_S00'!AV733</f>
        <v>14</v>
      </c>
      <c r="C24" s="193">
        <f>'様式D-3_S00'!AW733</f>
        <v>10.5</v>
      </c>
      <c r="D24" s="97">
        <f>'様式D-3_S00'!AX733</f>
        <v>0</v>
      </c>
      <c r="E24" s="98">
        <f>'様式D-3_S00'!AY733</f>
        <v>0</v>
      </c>
      <c r="F24" s="98">
        <f>'様式D-3_S00'!AZ733</f>
        <v>0</v>
      </c>
      <c r="G24" s="99">
        <f>'様式D-3_S00'!BA733</f>
        <v>0</v>
      </c>
      <c r="H24" s="100">
        <f>'様式D-3_S00'!BB733</f>
        <v>0</v>
      </c>
      <c r="I24" s="98">
        <f>'様式D-3_S00'!BC733</f>
        <v>0</v>
      </c>
      <c r="J24" s="98">
        <f>'様式D-3_S00'!BD733</f>
        <v>0</v>
      </c>
      <c r="K24" s="99">
        <f>'様式D-3_S00'!BE733</f>
        <v>0</v>
      </c>
      <c r="L24" s="100">
        <f>'様式D-3_S00'!BF733</f>
        <v>0</v>
      </c>
      <c r="M24" s="98">
        <f>'様式D-3_S00'!BG733</f>
        <v>0</v>
      </c>
      <c r="N24" s="98">
        <f>'様式D-3_S00'!BH733</f>
        <v>0</v>
      </c>
      <c r="O24" s="99">
        <f>'様式D-3_S00'!BI733</f>
        <v>0</v>
      </c>
      <c r="P24" s="100">
        <f>'様式D-3_S00'!BJ733</f>
        <v>0</v>
      </c>
      <c r="Q24" s="98">
        <f>'様式D-3_S00'!BK733</f>
        <v>0</v>
      </c>
      <c r="R24" s="99">
        <f>'様式D-3_S00'!BL733</f>
        <v>0</v>
      </c>
      <c r="S24" s="100">
        <f>'様式D-3_S00'!BM733</f>
        <v>0</v>
      </c>
      <c r="T24" s="98">
        <f>'様式D-3_S00'!BN733</f>
        <v>0</v>
      </c>
      <c r="U24" s="99">
        <f>'様式D-3_S00'!BO733</f>
        <v>0</v>
      </c>
      <c r="V24" s="100">
        <f>'様式D-3_S00'!BP733</f>
        <v>0</v>
      </c>
      <c r="W24" s="98">
        <f>'様式D-3_S00'!BQ733</f>
        <v>0</v>
      </c>
      <c r="X24" s="101">
        <f>'様式D-3_S00'!BR733</f>
        <v>0</v>
      </c>
      <c r="Y24" s="102" t="str">
        <f>'様式D-3_S00'!BS733</f>
        <v>Ⅰ</v>
      </c>
      <c r="Z24" s="103" t="str">
        <f>'様式D-3_S00'!BT733</f>
        <v>Ⅰ</v>
      </c>
      <c r="AA24" s="103" t="str">
        <f>'様式D-3_S00'!BU733</f>
        <v>Ⅰ</v>
      </c>
      <c r="AB24" s="102" t="str">
        <f>'様式D-3_S00'!BV733</f>
        <v>Ⅰ</v>
      </c>
      <c r="AC24" s="106" t="str">
        <f>'様式D-3_S00'!BW733</f>
        <v/>
      </c>
      <c r="AD24" s="107" t="str">
        <f>'様式D-3_S00'!BX733</f>
        <v/>
      </c>
      <c r="AE24" s="107" t="str">
        <f>'様式D-3_S00'!BY733</f>
        <v/>
      </c>
      <c r="AF24" s="186" t="str">
        <f>'様式D-3_S00'!BZ733</f>
        <v/>
      </c>
      <c r="AG24" s="182">
        <f>'様式D-3_S00'!CA733</f>
        <v>0</v>
      </c>
      <c r="AH24" s="104">
        <f>'様式D-3_S00'!CB733</f>
        <v>0</v>
      </c>
      <c r="AI24" s="104">
        <f>'様式D-3_S00'!CC733</f>
        <v>0</v>
      </c>
      <c r="AJ24" s="104">
        <f>'様式D-3_S00'!CD733</f>
        <v>0</v>
      </c>
      <c r="AK24" s="104">
        <f>'様式D-3_S00'!CE733</f>
        <v>0</v>
      </c>
      <c r="AL24" s="104">
        <f>'様式D-3_S00'!CF733</f>
        <v>0</v>
      </c>
      <c r="AM24" s="104">
        <f>'様式D-3_S00'!CG733</f>
        <v>0</v>
      </c>
      <c r="AN24" s="105">
        <f>'様式D-3_S00'!CH733</f>
        <v>0</v>
      </c>
      <c r="AO24" s="3"/>
      <c r="AP24" s="3"/>
      <c r="AQ24" s="3"/>
      <c r="AR24" s="3"/>
      <c r="AS24" s="3"/>
      <c r="AT24" s="152">
        <f t="shared" si="0"/>
        <v>1</v>
      </c>
      <c r="AU24" s="3"/>
    </row>
    <row r="25" spans="2:47" x14ac:dyDescent="0.15">
      <c r="B25" s="190">
        <f>'様式D-3_S00'!AV785</f>
        <v>15</v>
      </c>
      <c r="C25" s="193">
        <f>'様式D-3_S00'!AW785</f>
        <v>10.5</v>
      </c>
      <c r="D25" s="97">
        <f>'様式D-3_S00'!AX785</f>
        <v>0</v>
      </c>
      <c r="E25" s="98">
        <f>'様式D-3_S00'!AY785</f>
        <v>0</v>
      </c>
      <c r="F25" s="98">
        <f>'様式D-3_S00'!AZ785</f>
        <v>0</v>
      </c>
      <c r="G25" s="99">
        <f>'様式D-3_S00'!BA785</f>
        <v>0</v>
      </c>
      <c r="H25" s="100">
        <f>'様式D-3_S00'!BB785</f>
        <v>0</v>
      </c>
      <c r="I25" s="98">
        <f>'様式D-3_S00'!BC785</f>
        <v>0</v>
      </c>
      <c r="J25" s="98">
        <f>'様式D-3_S00'!BD785</f>
        <v>0</v>
      </c>
      <c r="K25" s="99">
        <f>'様式D-3_S00'!BE785</f>
        <v>0</v>
      </c>
      <c r="L25" s="100">
        <f>'様式D-3_S00'!BF785</f>
        <v>0</v>
      </c>
      <c r="M25" s="98">
        <f>'様式D-3_S00'!BG785</f>
        <v>0</v>
      </c>
      <c r="N25" s="98">
        <f>'様式D-3_S00'!BH785</f>
        <v>0</v>
      </c>
      <c r="O25" s="99">
        <f>'様式D-3_S00'!BI785</f>
        <v>0</v>
      </c>
      <c r="P25" s="100">
        <f>'様式D-3_S00'!BJ785</f>
        <v>0</v>
      </c>
      <c r="Q25" s="98">
        <f>'様式D-3_S00'!BK785</f>
        <v>0</v>
      </c>
      <c r="R25" s="99">
        <f>'様式D-3_S00'!BL785</f>
        <v>0</v>
      </c>
      <c r="S25" s="100">
        <f>'様式D-3_S00'!BM785</f>
        <v>0</v>
      </c>
      <c r="T25" s="98">
        <f>'様式D-3_S00'!BN785</f>
        <v>0</v>
      </c>
      <c r="U25" s="99">
        <f>'様式D-3_S00'!BO785</f>
        <v>0</v>
      </c>
      <c r="V25" s="100">
        <f>'様式D-3_S00'!BP785</f>
        <v>0</v>
      </c>
      <c r="W25" s="98">
        <f>'様式D-3_S00'!BQ785</f>
        <v>0</v>
      </c>
      <c r="X25" s="101">
        <f>'様式D-3_S00'!BR785</f>
        <v>0</v>
      </c>
      <c r="Y25" s="102" t="str">
        <f>'様式D-3_S00'!BS785</f>
        <v>Ⅰ</v>
      </c>
      <c r="Z25" s="103" t="str">
        <f>'様式D-3_S00'!BT785</f>
        <v>Ⅰ</v>
      </c>
      <c r="AA25" s="103" t="str">
        <f>'様式D-3_S00'!BU785</f>
        <v>Ⅰ</v>
      </c>
      <c r="AB25" s="102" t="str">
        <f>'様式D-3_S00'!BV785</f>
        <v>Ⅰ</v>
      </c>
      <c r="AC25" s="106" t="str">
        <f>'様式D-3_S00'!BW785</f>
        <v/>
      </c>
      <c r="AD25" s="107" t="str">
        <f>'様式D-3_S00'!BX785</f>
        <v/>
      </c>
      <c r="AE25" s="107" t="str">
        <f>'様式D-3_S00'!BY785</f>
        <v/>
      </c>
      <c r="AF25" s="186" t="str">
        <f>'様式D-3_S00'!BZ785</f>
        <v/>
      </c>
      <c r="AG25" s="182">
        <f>'様式D-3_S00'!CA785</f>
        <v>0</v>
      </c>
      <c r="AH25" s="104">
        <f>'様式D-3_S00'!CB785</f>
        <v>0</v>
      </c>
      <c r="AI25" s="104">
        <f>'様式D-3_S00'!CC785</f>
        <v>0</v>
      </c>
      <c r="AJ25" s="104">
        <f>'様式D-3_S00'!CD785</f>
        <v>0</v>
      </c>
      <c r="AK25" s="104">
        <f>'様式D-3_S00'!CE785</f>
        <v>0</v>
      </c>
      <c r="AL25" s="104">
        <f>'様式D-3_S00'!CF785</f>
        <v>0</v>
      </c>
      <c r="AM25" s="104">
        <f>'様式D-3_S00'!CG785</f>
        <v>0</v>
      </c>
      <c r="AN25" s="105">
        <f>'様式D-3_S00'!CH785</f>
        <v>0</v>
      </c>
      <c r="AO25" s="3"/>
      <c r="AP25" s="3"/>
      <c r="AQ25" s="3"/>
      <c r="AR25" s="3"/>
      <c r="AS25" s="3"/>
      <c r="AT25" s="152">
        <f t="shared" si="0"/>
        <v>1</v>
      </c>
      <c r="AU25" s="3"/>
    </row>
    <row r="26" spans="2:47" x14ac:dyDescent="0.15">
      <c r="B26" s="190">
        <f>'様式D-3_S00'!AV837</f>
        <v>16</v>
      </c>
      <c r="C26" s="193">
        <f>'様式D-3_S00'!AW837</f>
        <v>10.5</v>
      </c>
      <c r="D26" s="97">
        <f>'様式D-3_S00'!AX837</f>
        <v>0</v>
      </c>
      <c r="E26" s="98">
        <f>'様式D-3_S00'!AY837</f>
        <v>0</v>
      </c>
      <c r="F26" s="98">
        <f>'様式D-3_S00'!AZ837</f>
        <v>0</v>
      </c>
      <c r="G26" s="99">
        <f>'様式D-3_S00'!BA837</f>
        <v>0</v>
      </c>
      <c r="H26" s="100">
        <f>'様式D-3_S00'!BB837</f>
        <v>0</v>
      </c>
      <c r="I26" s="98">
        <f>'様式D-3_S00'!BC837</f>
        <v>0</v>
      </c>
      <c r="J26" s="98">
        <f>'様式D-3_S00'!BD837</f>
        <v>0</v>
      </c>
      <c r="K26" s="99">
        <f>'様式D-3_S00'!BE837</f>
        <v>0</v>
      </c>
      <c r="L26" s="100">
        <f>'様式D-3_S00'!BF837</f>
        <v>0</v>
      </c>
      <c r="M26" s="98">
        <f>'様式D-3_S00'!BG837</f>
        <v>0</v>
      </c>
      <c r="N26" s="98">
        <f>'様式D-3_S00'!BH837</f>
        <v>0</v>
      </c>
      <c r="O26" s="99">
        <f>'様式D-3_S00'!BI837</f>
        <v>0</v>
      </c>
      <c r="P26" s="100">
        <f>'様式D-3_S00'!BJ837</f>
        <v>0</v>
      </c>
      <c r="Q26" s="98">
        <f>'様式D-3_S00'!BK837</f>
        <v>0</v>
      </c>
      <c r="R26" s="99">
        <f>'様式D-3_S00'!BL837</f>
        <v>0</v>
      </c>
      <c r="S26" s="100">
        <f>'様式D-3_S00'!BM837</f>
        <v>0</v>
      </c>
      <c r="T26" s="98">
        <f>'様式D-3_S00'!BN837</f>
        <v>0</v>
      </c>
      <c r="U26" s="99">
        <f>'様式D-3_S00'!BO837</f>
        <v>0</v>
      </c>
      <c r="V26" s="100">
        <f>'様式D-3_S00'!BP837</f>
        <v>0</v>
      </c>
      <c r="W26" s="98">
        <f>'様式D-3_S00'!BQ837</f>
        <v>0</v>
      </c>
      <c r="X26" s="101">
        <f>'様式D-3_S00'!BR837</f>
        <v>0</v>
      </c>
      <c r="Y26" s="102" t="str">
        <f>'様式D-3_S00'!BS837</f>
        <v>Ⅰ</v>
      </c>
      <c r="Z26" s="103" t="str">
        <f>'様式D-3_S00'!BT837</f>
        <v>Ⅰ</v>
      </c>
      <c r="AA26" s="103" t="str">
        <f>'様式D-3_S00'!BU837</f>
        <v>Ⅰ</v>
      </c>
      <c r="AB26" s="102" t="str">
        <f>'様式D-3_S00'!BV837</f>
        <v>Ⅰ</v>
      </c>
      <c r="AC26" s="106" t="str">
        <f>'様式D-3_S00'!BW837</f>
        <v/>
      </c>
      <c r="AD26" s="107" t="str">
        <f>'様式D-3_S00'!BX837</f>
        <v/>
      </c>
      <c r="AE26" s="107" t="str">
        <f>'様式D-3_S00'!BY837</f>
        <v/>
      </c>
      <c r="AF26" s="186" t="str">
        <f>'様式D-3_S00'!BZ837</f>
        <v/>
      </c>
      <c r="AG26" s="182">
        <f>'様式D-3_S00'!CA837</f>
        <v>0</v>
      </c>
      <c r="AH26" s="104">
        <f>'様式D-3_S00'!CB837</f>
        <v>0</v>
      </c>
      <c r="AI26" s="104">
        <f>'様式D-3_S00'!CC837</f>
        <v>0</v>
      </c>
      <c r="AJ26" s="104">
        <f>'様式D-3_S00'!CD837</f>
        <v>0</v>
      </c>
      <c r="AK26" s="104">
        <f>'様式D-3_S00'!CE837</f>
        <v>0</v>
      </c>
      <c r="AL26" s="104">
        <f>'様式D-3_S00'!CF837</f>
        <v>0</v>
      </c>
      <c r="AM26" s="104">
        <f>'様式D-3_S00'!CG837</f>
        <v>0</v>
      </c>
      <c r="AN26" s="105">
        <f>'様式D-3_S00'!CH837</f>
        <v>0</v>
      </c>
      <c r="AO26" s="3"/>
      <c r="AP26" s="3"/>
      <c r="AQ26" s="3"/>
      <c r="AR26" s="3"/>
      <c r="AS26" s="3"/>
      <c r="AT26" s="152">
        <f t="shared" si="0"/>
        <v>1</v>
      </c>
      <c r="AU26" s="3"/>
    </row>
    <row r="27" spans="2:47" x14ac:dyDescent="0.15">
      <c r="B27" s="190">
        <f>'様式D-3_S00'!AV889</f>
        <v>17</v>
      </c>
      <c r="C27" s="193">
        <f>'様式D-3_S00'!AW889</f>
        <v>10.5</v>
      </c>
      <c r="D27" s="97">
        <f>'様式D-3_S00'!AX889</f>
        <v>0</v>
      </c>
      <c r="E27" s="98">
        <f>'様式D-3_S00'!AY889</f>
        <v>0</v>
      </c>
      <c r="F27" s="98">
        <f>'様式D-3_S00'!AZ889</f>
        <v>0</v>
      </c>
      <c r="G27" s="99">
        <f>'様式D-3_S00'!BA889</f>
        <v>0</v>
      </c>
      <c r="H27" s="100">
        <f>'様式D-3_S00'!BB889</f>
        <v>0</v>
      </c>
      <c r="I27" s="98">
        <f>'様式D-3_S00'!BC889</f>
        <v>0</v>
      </c>
      <c r="J27" s="98">
        <f>'様式D-3_S00'!BD889</f>
        <v>0</v>
      </c>
      <c r="K27" s="99">
        <f>'様式D-3_S00'!BE889</f>
        <v>0</v>
      </c>
      <c r="L27" s="100">
        <f>'様式D-3_S00'!BF889</f>
        <v>0</v>
      </c>
      <c r="M27" s="98">
        <f>'様式D-3_S00'!BG889</f>
        <v>0</v>
      </c>
      <c r="N27" s="98">
        <f>'様式D-3_S00'!BH889</f>
        <v>0</v>
      </c>
      <c r="O27" s="99">
        <f>'様式D-3_S00'!BI889</f>
        <v>0</v>
      </c>
      <c r="P27" s="100">
        <f>'様式D-3_S00'!BJ889</f>
        <v>0</v>
      </c>
      <c r="Q27" s="98">
        <f>'様式D-3_S00'!BK889</f>
        <v>0</v>
      </c>
      <c r="R27" s="99">
        <f>'様式D-3_S00'!BL889</f>
        <v>0</v>
      </c>
      <c r="S27" s="100">
        <f>'様式D-3_S00'!BM889</f>
        <v>0</v>
      </c>
      <c r="T27" s="98">
        <f>'様式D-3_S00'!BN889</f>
        <v>0</v>
      </c>
      <c r="U27" s="99">
        <f>'様式D-3_S00'!BO889</f>
        <v>0</v>
      </c>
      <c r="V27" s="100">
        <f>'様式D-3_S00'!BP889</f>
        <v>0</v>
      </c>
      <c r="W27" s="98">
        <f>'様式D-3_S00'!BQ889</f>
        <v>0</v>
      </c>
      <c r="X27" s="101">
        <f>'様式D-3_S00'!BR889</f>
        <v>0</v>
      </c>
      <c r="Y27" s="102" t="str">
        <f>'様式D-3_S00'!BS889</f>
        <v>Ⅰ</v>
      </c>
      <c r="Z27" s="103" t="str">
        <f>'様式D-3_S00'!BT889</f>
        <v>Ⅰ</v>
      </c>
      <c r="AA27" s="103" t="str">
        <f>'様式D-3_S00'!BU889</f>
        <v>Ⅰ</v>
      </c>
      <c r="AB27" s="102" t="str">
        <f>'様式D-3_S00'!BV889</f>
        <v>Ⅰ</v>
      </c>
      <c r="AC27" s="106" t="str">
        <f>'様式D-3_S00'!BW889</f>
        <v/>
      </c>
      <c r="AD27" s="107" t="str">
        <f>'様式D-3_S00'!BX889</f>
        <v/>
      </c>
      <c r="AE27" s="107" t="str">
        <f>'様式D-3_S00'!BY889</f>
        <v/>
      </c>
      <c r="AF27" s="186" t="str">
        <f>'様式D-3_S00'!BZ889</f>
        <v/>
      </c>
      <c r="AG27" s="182">
        <f>'様式D-3_S00'!CA889</f>
        <v>0</v>
      </c>
      <c r="AH27" s="104">
        <f>'様式D-3_S00'!CB889</f>
        <v>0</v>
      </c>
      <c r="AI27" s="104">
        <f>'様式D-3_S00'!CC889</f>
        <v>0</v>
      </c>
      <c r="AJ27" s="104">
        <f>'様式D-3_S00'!CD889</f>
        <v>0</v>
      </c>
      <c r="AK27" s="104">
        <f>'様式D-3_S00'!CE889</f>
        <v>0</v>
      </c>
      <c r="AL27" s="104">
        <f>'様式D-3_S00'!CF889</f>
        <v>0</v>
      </c>
      <c r="AM27" s="104">
        <f>'様式D-3_S00'!CG889</f>
        <v>0</v>
      </c>
      <c r="AN27" s="105">
        <f>'様式D-3_S00'!CH889</f>
        <v>0</v>
      </c>
      <c r="AO27" s="3"/>
      <c r="AP27" s="3"/>
      <c r="AQ27" s="3"/>
      <c r="AR27" s="3"/>
      <c r="AS27" s="3"/>
      <c r="AT27" s="152">
        <f t="shared" si="0"/>
        <v>1</v>
      </c>
      <c r="AU27" s="3"/>
    </row>
    <row r="28" spans="2:47" x14ac:dyDescent="0.15">
      <c r="B28" s="190">
        <f>'様式D-3_S00'!AV941</f>
        <v>18</v>
      </c>
      <c r="C28" s="193">
        <f>'様式D-3_S00'!AW941</f>
        <v>10.5</v>
      </c>
      <c r="D28" s="97">
        <f>'様式D-3_S00'!AX941</f>
        <v>0</v>
      </c>
      <c r="E28" s="98">
        <f>'様式D-3_S00'!AY941</f>
        <v>0</v>
      </c>
      <c r="F28" s="98">
        <f>'様式D-3_S00'!AZ941</f>
        <v>0</v>
      </c>
      <c r="G28" s="99">
        <f>'様式D-3_S00'!BA941</f>
        <v>0</v>
      </c>
      <c r="H28" s="100">
        <f>'様式D-3_S00'!BB941</f>
        <v>0</v>
      </c>
      <c r="I28" s="98">
        <f>'様式D-3_S00'!BC941</f>
        <v>0</v>
      </c>
      <c r="J28" s="98">
        <f>'様式D-3_S00'!BD941</f>
        <v>0</v>
      </c>
      <c r="K28" s="99">
        <f>'様式D-3_S00'!BE941</f>
        <v>0</v>
      </c>
      <c r="L28" s="100">
        <f>'様式D-3_S00'!BF941</f>
        <v>0</v>
      </c>
      <c r="M28" s="98">
        <f>'様式D-3_S00'!BG941</f>
        <v>0</v>
      </c>
      <c r="N28" s="98">
        <f>'様式D-3_S00'!BH941</f>
        <v>0</v>
      </c>
      <c r="O28" s="99">
        <f>'様式D-3_S00'!BI941</f>
        <v>0</v>
      </c>
      <c r="P28" s="100">
        <f>'様式D-3_S00'!BJ941</f>
        <v>0</v>
      </c>
      <c r="Q28" s="98">
        <f>'様式D-3_S00'!BK941</f>
        <v>0</v>
      </c>
      <c r="R28" s="99">
        <f>'様式D-3_S00'!BL941</f>
        <v>0</v>
      </c>
      <c r="S28" s="100">
        <f>'様式D-3_S00'!BM941</f>
        <v>0</v>
      </c>
      <c r="T28" s="98">
        <f>'様式D-3_S00'!BN941</f>
        <v>0</v>
      </c>
      <c r="U28" s="99">
        <f>'様式D-3_S00'!BO941</f>
        <v>0</v>
      </c>
      <c r="V28" s="100">
        <f>'様式D-3_S00'!BP941</f>
        <v>0</v>
      </c>
      <c r="W28" s="98">
        <f>'様式D-3_S00'!BQ941</f>
        <v>0</v>
      </c>
      <c r="X28" s="101">
        <f>'様式D-3_S00'!BR941</f>
        <v>0</v>
      </c>
      <c r="Y28" s="102" t="str">
        <f>'様式D-3_S00'!BS941</f>
        <v>Ⅰ</v>
      </c>
      <c r="Z28" s="103" t="str">
        <f>'様式D-3_S00'!BT941</f>
        <v>Ⅰ</v>
      </c>
      <c r="AA28" s="103" t="str">
        <f>'様式D-3_S00'!BU941</f>
        <v>Ⅰ</v>
      </c>
      <c r="AB28" s="102" t="str">
        <f>'様式D-3_S00'!BV941</f>
        <v>Ⅰ</v>
      </c>
      <c r="AC28" s="106" t="str">
        <f>'様式D-3_S00'!BW941</f>
        <v/>
      </c>
      <c r="AD28" s="107" t="str">
        <f>'様式D-3_S00'!BX941</f>
        <v/>
      </c>
      <c r="AE28" s="107" t="str">
        <f>'様式D-3_S00'!BY941</f>
        <v/>
      </c>
      <c r="AF28" s="186" t="str">
        <f>'様式D-3_S00'!BZ941</f>
        <v/>
      </c>
      <c r="AG28" s="182">
        <f>'様式D-3_S00'!CA941</f>
        <v>0</v>
      </c>
      <c r="AH28" s="104">
        <f>'様式D-3_S00'!CB941</f>
        <v>0</v>
      </c>
      <c r="AI28" s="104">
        <f>'様式D-3_S00'!CC941</f>
        <v>0</v>
      </c>
      <c r="AJ28" s="104">
        <f>'様式D-3_S00'!CD941</f>
        <v>0</v>
      </c>
      <c r="AK28" s="104">
        <f>'様式D-3_S00'!CE941</f>
        <v>0</v>
      </c>
      <c r="AL28" s="104">
        <f>'様式D-3_S00'!CF941</f>
        <v>0</v>
      </c>
      <c r="AM28" s="104">
        <f>'様式D-3_S00'!CG941</f>
        <v>0</v>
      </c>
      <c r="AN28" s="105">
        <f>'様式D-3_S00'!CH941</f>
        <v>0</v>
      </c>
      <c r="AO28" s="3"/>
      <c r="AP28" s="3"/>
      <c r="AQ28" s="3"/>
      <c r="AR28" s="3"/>
      <c r="AS28" s="3"/>
      <c r="AT28" s="152">
        <f t="shared" si="0"/>
        <v>1</v>
      </c>
      <c r="AU28" s="3"/>
    </row>
    <row r="29" spans="2:47" x14ac:dyDescent="0.15">
      <c r="B29" s="190">
        <f>'様式D-3_S00'!AV993</f>
        <v>19</v>
      </c>
      <c r="C29" s="193">
        <f>'様式D-3_S00'!AW993</f>
        <v>10.5</v>
      </c>
      <c r="D29" s="97">
        <f>'様式D-3_S00'!AX993</f>
        <v>0</v>
      </c>
      <c r="E29" s="98">
        <f>'様式D-3_S00'!AY993</f>
        <v>0</v>
      </c>
      <c r="F29" s="98">
        <f>'様式D-3_S00'!AZ993</f>
        <v>0</v>
      </c>
      <c r="G29" s="99">
        <f>'様式D-3_S00'!BA993</f>
        <v>0</v>
      </c>
      <c r="H29" s="100">
        <f>'様式D-3_S00'!BB993</f>
        <v>0</v>
      </c>
      <c r="I29" s="98">
        <f>'様式D-3_S00'!BC993</f>
        <v>0</v>
      </c>
      <c r="J29" s="98">
        <f>'様式D-3_S00'!BD993</f>
        <v>0</v>
      </c>
      <c r="K29" s="99">
        <f>'様式D-3_S00'!BE993</f>
        <v>0</v>
      </c>
      <c r="L29" s="100">
        <f>'様式D-3_S00'!BF993</f>
        <v>0</v>
      </c>
      <c r="M29" s="98">
        <f>'様式D-3_S00'!BG993</f>
        <v>0</v>
      </c>
      <c r="N29" s="98">
        <f>'様式D-3_S00'!BH993</f>
        <v>0</v>
      </c>
      <c r="O29" s="99">
        <f>'様式D-3_S00'!BI993</f>
        <v>0</v>
      </c>
      <c r="P29" s="100">
        <f>'様式D-3_S00'!BJ993</f>
        <v>0</v>
      </c>
      <c r="Q29" s="98">
        <f>'様式D-3_S00'!BK993</f>
        <v>0</v>
      </c>
      <c r="R29" s="99">
        <f>'様式D-3_S00'!BL993</f>
        <v>0</v>
      </c>
      <c r="S29" s="100">
        <f>'様式D-3_S00'!BM993</f>
        <v>0</v>
      </c>
      <c r="T29" s="98">
        <f>'様式D-3_S00'!BN993</f>
        <v>0</v>
      </c>
      <c r="U29" s="99">
        <f>'様式D-3_S00'!BO993</f>
        <v>0</v>
      </c>
      <c r="V29" s="100">
        <f>'様式D-3_S00'!BP993</f>
        <v>0</v>
      </c>
      <c r="W29" s="98">
        <f>'様式D-3_S00'!BQ993</f>
        <v>0</v>
      </c>
      <c r="X29" s="101">
        <f>'様式D-3_S00'!BR993</f>
        <v>0</v>
      </c>
      <c r="Y29" s="102" t="str">
        <f>'様式D-3_S00'!BS993</f>
        <v>Ⅰ</v>
      </c>
      <c r="Z29" s="103" t="str">
        <f>'様式D-3_S00'!BT993</f>
        <v>Ⅰ</v>
      </c>
      <c r="AA29" s="103" t="str">
        <f>'様式D-3_S00'!BU993</f>
        <v>Ⅰ</v>
      </c>
      <c r="AB29" s="102" t="str">
        <f>'様式D-3_S00'!BV993</f>
        <v>Ⅰ</v>
      </c>
      <c r="AC29" s="106" t="str">
        <f>'様式D-3_S00'!BW993</f>
        <v/>
      </c>
      <c r="AD29" s="107" t="str">
        <f>'様式D-3_S00'!BX993</f>
        <v/>
      </c>
      <c r="AE29" s="107" t="str">
        <f>'様式D-3_S00'!BY993</f>
        <v/>
      </c>
      <c r="AF29" s="186" t="str">
        <f>'様式D-3_S00'!BZ993</f>
        <v/>
      </c>
      <c r="AG29" s="182">
        <f>'様式D-3_S00'!CA993</f>
        <v>0</v>
      </c>
      <c r="AH29" s="104">
        <f>'様式D-3_S00'!CB993</f>
        <v>0</v>
      </c>
      <c r="AI29" s="104">
        <f>'様式D-3_S00'!CC993</f>
        <v>0</v>
      </c>
      <c r="AJ29" s="104">
        <f>'様式D-3_S00'!CD993</f>
        <v>0</v>
      </c>
      <c r="AK29" s="104">
        <f>'様式D-3_S00'!CE993</f>
        <v>0</v>
      </c>
      <c r="AL29" s="104">
        <f>'様式D-3_S00'!CF993</f>
        <v>0</v>
      </c>
      <c r="AM29" s="104">
        <f>'様式D-3_S00'!CG993</f>
        <v>0</v>
      </c>
      <c r="AN29" s="105">
        <f>'様式D-3_S00'!CH993</f>
        <v>0</v>
      </c>
      <c r="AO29" s="3"/>
      <c r="AP29" s="3"/>
      <c r="AQ29" s="3"/>
      <c r="AR29" s="3"/>
      <c r="AS29" s="3"/>
      <c r="AT29" s="152">
        <f t="shared" si="0"/>
        <v>1</v>
      </c>
      <c r="AU29" s="3"/>
    </row>
    <row r="30" spans="2:47" x14ac:dyDescent="0.15">
      <c r="B30" s="190">
        <f>'様式D-3_S00'!AV1045</f>
        <v>20</v>
      </c>
      <c r="C30" s="193">
        <f>'様式D-3_S00'!AW1045</f>
        <v>10.5</v>
      </c>
      <c r="D30" s="97">
        <f>'様式D-3_S00'!AX1045</f>
        <v>0</v>
      </c>
      <c r="E30" s="98">
        <f>'様式D-3_S00'!AY1045</f>
        <v>0</v>
      </c>
      <c r="F30" s="98">
        <f>'様式D-3_S00'!AZ1045</f>
        <v>0</v>
      </c>
      <c r="G30" s="99">
        <f>'様式D-3_S00'!BA1045</f>
        <v>0</v>
      </c>
      <c r="H30" s="100">
        <f>'様式D-3_S00'!BB1045</f>
        <v>0</v>
      </c>
      <c r="I30" s="98">
        <f>'様式D-3_S00'!BC1045</f>
        <v>0</v>
      </c>
      <c r="J30" s="98">
        <f>'様式D-3_S00'!BD1045</f>
        <v>0</v>
      </c>
      <c r="K30" s="99">
        <f>'様式D-3_S00'!BE1045</f>
        <v>0</v>
      </c>
      <c r="L30" s="100">
        <f>'様式D-3_S00'!BF1045</f>
        <v>0</v>
      </c>
      <c r="M30" s="98">
        <f>'様式D-3_S00'!BG1045</f>
        <v>0</v>
      </c>
      <c r="N30" s="98">
        <f>'様式D-3_S00'!BH1045</f>
        <v>0</v>
      </c>
      <c r="O30" s="99">
        <f>'様式D-3_S00'!BI1045</f>
        <v>0</v>
      </c>
      <c r="P30" s="100">
        <f>'様式D-3_S00'!BJ1045</f>
        <v>0</v>
      </c>
      <c r="Q30" s="98">
        <f>'様式D-3_S00'!BK1045</f>
        <v>0</v>
      </c>
      <c r="R30" s="99">
        <f>'様式D-3_S00'!BL1045</f>
        <v>0</v>
      </c>
      <c r="S30" s="100">
        <f>'様式D-3_S00'!BM1045</f>
        <v>0</v>
      </c>
      <c r="T30" s="98">
        <f>'様式D-3_S00'!BN1045</f>
        <v>0</v>
      </c>
      <c r="U30" s="99">
        <f>'様式D-3_S00'!BO1045</f>
        <v>0</v>
      </c>
      <c r="V30" s="100">
        <f>'様式D-3_S00'!BP1045</f>
        <v>0</v>
      </c>
      <c r="W30" s="98">
        <f>'様式D-3_S00'!BQ1045</f>
        <v>0</v>
      </c>
      <c r="X30" s="101">
        <f>'様式D-3_S00'!BR1045</f>
        <v>0</v>
      </c>
      <c r="Y30" s="102" t="str">
        <f>'様式D-3_S00'!BS1045</f>
        <v>Ⅰ</v>
      </c>
      <c r="Z30" s="103" t="str">
        <f>'様式D-3_S00'!BT1045</f>
        <v>Ⅰ</v>
      </c>
      <c r="AA30" s="103" t="str">
        <f>'様式D-3_S00'!BU1045</f>
        <v>Ⅰ</v>
      </c>
      <c r="AB30" s="102" t="str">
        <f>'様式D-3_S00'!BV1045</f>
        <v>Ⅰ</v>
      </c>
      <c r="AC30" s="106" t="str">
        <f>'様式D-3_S00'!BW1045</f>
        <v/>
      </c>
      <c r="AD30" s="107" t="str">
        <f>'様式D-3_S00'!BX1045</f>
        <v/>
      </c>
      <c r="AE30" s="107" t="str">
        <f>'様式D-3_S00'!BY1045</f>
        <v/>
      </c>
      <c r="AF30" s="186" t="str">
        <f>'様式D-3_S00'!BZ1045</f>
        <v/>
      </c>
      <c r="AG30" s="182">
        <f>'様式D-3_S00'!CA1045</f>
        <v>0</v>
      </c>
      <c r="AH30" s="104">
        <f>'様式D-3_S00'!CB1045</f>
        <v>0</v>
      </c>
      <c r="AI30" s="104">
        <f>'様式D-3_S00'!CC1045</f>
        <v>0</v>
      </c>
      <c r="AJ30" s="104">
        <f>'様式D-3_S00'!CD1045</f>
        <v>0</v>
      </c>
      <c r="AK30" s="104">
        <f>'様式D-3_S00'!CE1045</f>
        <v>0</v>
      </c>
      <c r="AL30" s="104">
        <f>'様式D-3_S00'!CF1045</f>
        <v>0</v>
      </c>
      <c r="AM30" s="104">
        <f>'様式D-3_S00'!CG1045</f>
        <v>0</v>
      </c>
      <c r="AN30" s="105">
        <f>'様式D-3_S00'!CH1045</f>
        <v>0</v>
      </c>
      <c r="AO30" s="3"/>
      <c r="AP30" s="3"/>
      <c r="AQ30" s="3"/>
      <c r="AR30" s="3"/>
      <c r="AS30" s="3"/>
      <c r="AT30" s="152">
        <f t="shared" si="0"/>
        <v>1</v>
      </c>
      <c r="AU30" s="3"/>
    </row>
    <row r="31" spans="2:47" x14ac:dyDescent="0.15">
      <c r="B31" s="190">
        <f>'様式D-3_S00'!AV1097</f>
        <v>21</v>
      </c>
      <c r="C31" s="193">
        <f>'様式D-3_S00'!AW1097</f>
        <v>10.5</v>
      </c>
      <c r="D31" s="97">
        <f>'様式D-3_S00'!AX1097</f>
        <v>0</v>
      </c>
      <c r="E31" s="98">
        <f>'様式D-3_S00'!AY1097</f>
        <v>0</v>
      </c>
      <c r="F31" s="98">
        <f>'様式D-3_S00'!AZ1097</f>
        <v>0</v>
      </c>
      <c r="G31" s="99">
        <f>'様式D-3_S00'!BA1097</f>
        <v>0</v>
      </c>
      <c r="H31" s="100">
        <f>'様式D-3_S00'!BB1097</f>
        <v>0</v>
      </c>
      <c r="I31" s="98">
        <f>'様式D-3_S00'!BC1097</f>
        <v>0</v>
      </c>
      <c r="J31" s="98">
        <f>'様式D-3_S00'!BD1097</f>
        <v>0</v>
      </c>
      <c r="K31" s="99">
        <f>'様式D-3_S00'!BE1097</f>
        <v>0</v>
      </c>
      <c r="L31" s="100">
        <f>'様式D-3_S00'!BF1097</f>
        <v>0</v>
      </c>
      <c r="M31" s="98">
        <f>'様式D-3_S00'!BG1097</f>
        <v>0</v>
      </c>
      <c r="N31" s="98">
        <f>'様式D-3_S00'!BH1097</f>
        <v>0</v>
      </c>
      <c r="O31" s="99">
        <f>'様式D-3_S00'!BI1097</f>
        <v>0</v>
      </c>
      <c r="P31" s="100">
        <f>'様式D-3_S00'!BJ1097</f>
        <v>0</v>
      </c>
      <c r="Q31" s="98">
        <f>'様式D-3_S00'!BK1097</f>
        <v>0</v>
      </c>
      <c r="R31" s="99">
        <f>'様式D-3_S00'!BL1097</f>
        <v>0</v>
      </c>
      <c r="S31" s="100">
        <f>'様式D-3_S00'!BM1097</f>
        <v>0</v>
      </c>
      <c r="T31" s="98">
        <f>'様式D-3_S00'!BN1097</f>
        <v>0</v>
      </c>
      <c r="U31" s="99">
        <f>'様式D-3_S00'!BO1097</f>
        <v>0</v>
      </c>
      <c r="V31" s="100">
        <f>'様式D-3_S00'!BP1097</f>
        <v>0</v>
      </c>
      <c r="W31" s="98">
        <f>'様式D-3_S00'!BQ1097</f>
        <v>0</v>
      </c>
      <c r="X31" s="101">
        <f>'様式D-3_S00'!BR1097</f>
        <v>0</v>
      </c>
      <c r="Y31" s="102" t="str">
        <f>'様式D-3_S00'!BS1097</f>
        <v>Ⅰ</v>
      </c>
      <c r="Z31" s="103" t="str">
        <f>'様式D-3_S00'!BT1097</f>
        <v>Ⅰ</v>
      </c>
      <c r="AA31" s="103" t="str">
        <f>'様式D-3_S00'!BU1097</f>
        <v>Ⅰ</v>
      </c>
      <c r="AB31" s="102" t="str">
        <f>'様式D-3_S00'!BV1097</f>
        <v>Ⅰ</v>
      </c>
      <c r="AC31" s="106" t="str">
        <f>'様式D-3_S00'!BW1097</f>
        <v/>
      </c>
      <c r="AD31" s="107" t="str">
        <f>'様式D-3_S00'!BX1097</f>
        <v/>
      </c>
      <c r="AE31" s="107" t="str">
        <f>'様式D-3_S00'!BY1097</f>
        <v/>
      </c>
      <c r="AF31" s="186" t="str">
        <f>'様式D-3_S00'!BZ1097</f>
        <v/>
      </c>
      <c r="AG31" s="182">
        <f>'様式D-3_S00'!CA1097</f>
        <v>0</v>
      </c>
      <c r="AH31" s="104">
        <f>'様式D-3_S00'!CB1097</f>
        <v>0</v>
      </c>
      <c r="AI31" s="104">
        <f>'様式D-3_S00'!CC1097</f>
        <v>0</v>
      </c>
      <c r="AJ31" s="104">
        <f>'様式D-3_S00'!CD1097</f>
        <v>0</v>
      </c>
      <c r="AK31" s="104">
        <f>'様式D-3_S00'!CE1097</f>
        <v>0</v>
      </c>
      <c r="AL31" s="104">
        <f>'様式D-3_S00'!CF1097</f>
        <v>0</v>
      </c>
      <c r="AM31" s="104">
        <f>'様式D-3_S00'!CG1097</f>
        <v>0</v>
      </c>
      <c r="AN31" s="105">
        <f>'様式D-3_S00'!CH1097</f>
        <v>0</v>
      </c>
      <c r="AO31" s="3"/>
      <c r="AP31" s="3"/>
      <c r="AQ31" s="3"/>
      <c r="AR31" s="3"/>
      <c r="AS31" s="3"/>
      <c r="AT31" s="152">
        <f t="shared" si="0"/>
        <v>1</v>
      </c>
      <c r="AU31" s="3"/>
    </row>
    <row r="32" spans="2:47" x14ac:dyDescent="0.15">
      <c r="B32" s="190">
        <f>'様式D-3_S00'!AV1149</f>
        <v>22</v>
      </c>
      <c r="C32" s="193">
        <f>'様式D-3_S00'!AW1149</f>
        <v>9</v>
      </c>
      <c r="D32" s="97">
        <f>'様式D-3_S00'!AX1149</f>
        <v>0</v>
      </c>
      <c r="E32" s="98">
        <f>'様式D-3_S00'!AY1149</f>
        <v>0</v>
      </c>
      <c r="F32" s="98">
        <f>'様式D-3_S00'!AZ1149</f>
        <v>0</v>
      </c>
      <c r="G32" s="99">
        <f>'様式D-3_S00'!BA1149</f>
        <v>0</v>
      </c>
      <c r="H32" s="100">
        <f>'様式D-3_S00'!BB1149</f>
        <v>0</v>
      </c>
      <c r="I32" s="98">
        <f>'様式D-3_S00'!BC1149</f>
        <v>0</v>
      </c>
      <c r="J32" s="98">
        <f>'様式D-3_S00'!BD1149</f>
        <v>0</v>
      </c>
      <c r="K32" s="99">
        <f>'様式D-3_S00'!BE1149</f>
        <v>0</v>
      </c>
      <c r="L32" s="100">
        <f>'様式D-3_S00'!BF1149</f>
        <v>0</v>
      </c>
      <c r="M32" s="98">
        <f>'様式D-3_S00'!BG1149</f>
        <v>0</v>
      </c>
      <c r="N32" s="98">
        <f>'様式D-3_S00'!BH1149</f>
        <v>0</v>
      </c>
      <c r="O32" s="99">
        <f>'様式D-3_S00'!BI1149</f>
        <v>0</v>
      </c>
      <c r="P32" s="100">
        <f>'様式D-3_S00'!BJ1149</f>
        <v>0</v>
      </c>
      <c r="Q32" s="98">
        <f>'様式D-3_S00'!BK1149</f>
        <v>0</v>
      </c>
      <c r="R32" s="99">
        <f>'様式D-3_S00'!BL1149</f>
        <v>0</v>
      </c>
      <c r="S32" s="100">
        <f>'様式D-3_S00'!BM1149</f>
        <v>0</v>
      </c>
      <c r="T32" s="98">
        <f>'様式D-3_S00'!BN1149</f>
        <v>0</v>
      </c>
      <c r="U32" s="99">
        <f>'様式D-3_S00'!BO1149</f>
        <v>0</v>
      </c>
      <c r="V32" s="100">
        <f>'様式D-3_S00'!BP1149</f>
        <v>0</v>
      </c>
      <c r="W32" s="98">
        <f>'様式D-3_S00'!BQ1149</f>
        <v>0</v>
      </c>
      <c r="X32" s="101">
        <f>'様式D-3_S00'!BR1149</f>
        <v>0</v>
      </c>
      <c r="Y32" s="102" t="str">
        <f>'様式D-3_S00'!BS1149</f>
        <v>Ⅰ</v>
      </c>
      <c r="Z32" s="103" t="str">
        <f>'様式D-3_S00'!BT1149</f>
        <v>Ⅰ</v>
      </c>
      <c r="AA32" s="103" t="str">
        <f>'様式D-3_S00'!BU1149</f>
        <v>Ⅰ</v>
      </c>
      <c r="AB32" s="102" t="str">
        <f>'様式D-3_S00'!BV1149</f>
        <v>Ⅰ</v>
      </c>
      <c r="AC32" s="106" t="str">
        <f>'様式D-3_S00'!BW1149</f>
        <v/>
      </c>
      <c r="AD32" s="107" t="str">
        <f>'様式D-3_S00'!BX1149</f>
        <v/>
      </c>
      <c r="AE32" s="107" t="str">
        <f>'様式D-3_S00'!BY1149</f>
        <v/>
      </c>
      <c r="AF32" s="186" t="str">
        <f>'様式D-3_S00'!BZ1149</f>
        <v/>
      </c>
      <c r="AG32" s="182">
        <f>'様式D-3_S00'!CA1149</f>
        <v>0</v>
      </c>
      <c r="AH32" s="104">
        <f>'様式D-3_S00'!CB1149</f>
        <v>0</v>
      </c>
      <c r="AI32" s="104">
        <f>'様式D-3_S00'!CC1149</f>
        <v>0</v>
      </c>
      <c r="AJ32" s="104">
        <f>'様式D-3_S00'!CD1149</f>
        <v>0</v>
      </c>
      <c r="AK32" s="104">
        <f>'様式D-3_S00'!CE1149</f>
        <v>0</v>
      </c>
      <c r="AL32" s="104">
        <f>'様式D-3_S00'!CF1149</f>
        <v>0</v>
      </c>
      <c r="AM32" s="104">
        <f>'様式D-3_S00'!CG1149</f>
        <v>0</v>
      </c>
      <c r="AN32" s="105">
        <f>'様式D-3_S00'!CH1149</f>
        <v>0</v>
      </c>
      <c r="AO32" s="3"/>
      <c r="AP32" s="3"/>
      <c r="AQ32" s="3"/>
      <c r="AR32" s="3"/>
      <c r="AS32" s="3"/>
      <c r="AT32" s="152">
        <f t="shared" si="0"/>
        <v>1</v>
      </c>
      <c r="AU32" s="3"/>
    </row>
    <row r="33" spans="2:47" x14ac:dyDescent="0.15">
      <c r="B33" s="190" t="str">
        <f>'様式D-3_S00'!AV1201</f>
        <v>PE</v>
      </c>
      <c r="C33" s="193">
        <f>'様式D-3_S00'!AW1201</f>
        <v>0</v>
      </c>
      <c r="D33" s="97">
        <f>'様式D-3_S00'!AX1201</f>
        <v>0</v>
      </c>
      <c r="E33" s="98">
        <f>'様式D-3_S00'!AY1201</f>
        <v>0</v>
      </c>
      <c r="F33" s="98">
        <f>'様式D-3_S00'!AZ1201</f>
        <v>0</v>
      </c>
      <c r="G33" s="98">
        <f>'様式D-3_S00'!BA1201</f>
        <v>0</v>
      </c>
      <c r="H33" s="98">
        <f>'様式D-3_S00'!BB1201</f>
        <v>0</v>
      </c>
      <c r="I33" s="98">
        <f>'様式D-3_S00'!BC1201</f>
        <v>0</v>
      </c>
      <c r="J33" s="98">
        <f>'様式D-3_S00'!BD1201</f>
        <v>0</v>
      </c>
      <c r="K33" s="98">
        <f>'様式D-3_S00'!BE1201</f>
        <v>0</v>
      </c>
      <c r="L33" s="98">
        <f>'様式D-3_S00'!BF1201</f>
        <v>0</v>
      </c>
      <c r="M33" s="98">
        <f>'様式D-3_S00'!BG1201</f>
        <v>0</v>
      </c>
      <c r="N33" s="98">
        <f>'様式D-3_S00'!BH1201</f>
        <v>0</v>
      </c>
      <c r="O33" s="98">
        <f>'様式D-3_S00'!BI1201</f>
        <v>0</v>
      </c>
      <c r="P33" s="98">
        <f>'様式D-3_S00'!BJ1201</f>
        <v>0</v>
      </c>
      <c r="Q33" s="98">
        <f>'様式D-3_S00'!BK1201</f>
        <v>0</v>
      </c>
      <c r="R33" s="98">
        <f>'様式D-3_S00'!BL1201</f>
        <v>0</v>
      </c>
      <c r="S33" s="98">
        <f>'様式D-3_S00'!BM1201</f>
        <v>0</v>
      </c>
      <c r="T33" s="98">
        <f>'様式D-3_S00'!BN1201</f>
        <v>0</v>
      </c>
      <c r="U33" s="98">
        <f>'様式D-3_S00'!BO1201</f>
        <v>0</v>
      </c>
      <c r="V33" s="98">
        <f>'様式D-3_S00'!BP1201</f>
        <v>0</v>
      </c>
      <c r="W33" s="98">
        <f>'様式D-3_S00'!BQ1201</f>
        <v>0</v>
      </c>
      <c r="X33" s="208">
        <f>'様式D-3_S00'!BR1201</f>
        <v>0</v>
      </c>
      <c r="Y33" s="209" t="str">
        <f>'様式D-3_S00'!BS1201</f>
        <v>Ⅰ</v>
      </c>
      <c r="Z33" s="103" t="str">
        <f>'様式D-3_S00'!BT1201</f>
        <v>Ⅰ</v>
      </c>
      <c r="AA33" s="103" t="str">
        <f>'様式D-3_S00'!BU1201</f>
        <v>Ⅰ</v>
      </c>
      <c r="AB33" s="210" t="str">
        <f>'様式D-3_S00'!BV1201</f>
        <v>Ⅰ</v>
      </c>
      <c r="AC33" s="99" t="str">
        <f>'様式D-3_S00'!BW1201</f>
        <v/>
      </c>
      <c r="AD33" s="98" t="str">
        <f>'様式D-3_S00'!BX1201</f>
        <v/>
      </c>
      <c r="AE33" s="98" t="str">
        <f>'様式D-3_S00'!BY1201</f>
        <v/>
      </c>
      <c r="AF33" s="98" t="str">
        <f>'様式D-3_S00'!BZ1201</f>
        <v/>
      </c>
      <c r="AG33" s="104">
        <f>'様式D-3_S00'!CA1201</f>
        <v>0</v>
      </c>
      <c r="AH33" s="104">
        <f>'様式D-3_S00'!CB1201</f>
        <v>0</v>
      </c>
      <c r="AI33" s="104">
        <f>'様式D-3_S00'!CC1201</f>
        <v>0</v>
      </c>
      <c r="AJ33" s="104">
        <f>'様式D-3_S00'!CD1201</f>
        <v>0</v>
      </c>
      <c r="AK33" s="104">
        <f>'様式D-3_S00'!CE1201</f>
        <v>0</v>
      </c>
      <c r="AL33" s="104">
        <f>'様式D-3_S00'!CF1201</f>
        <v>0</v>
      </c>
      <c r="AM33" s="104">
        <f>'様式D-3_S00'!CG1201</f>
        <v>0</v>
      </c>
      <c r="AN33" s="104">
        <f>'様式D-3_S00'!CH1201</f>
        <v>0</v>
      </c>
      <c r="AO33" s="3"/>
      <c r="AP33" s="3"/>
      <c r="AQ33" s="3"/>
      <c r="AR33" s="3"/>
      <c r="AS33" s="3"/>
      <c r="AT33" s="152">
        <f t="shared" si="0"/>
        <v>1</v>
      </c>
      <c r="AU33" s="3"/>
    </row>
    <row r="34" spans="2:47" x14ac:dyDescent="0.15">
      <c r="B34" s="190"/>
      <c r="C34" s="193"/>
      <c r="D34" s="97"/>
      <c r="E34" s="98"/>
      <c r="F34" s="98"/>
      <c r="G34" s="99"/>
      <c r="H34" s="100"/>
      <c r="I34" s="98"/>
      <c r="J34" s="98"/>
      <c r="K34" s="99"/>
      <c r="L34" s="100"/>
      <c r="M34" s="98"/>
      <c r="N34" s="98"/>
      <c r="O34" s="99"/>
      <c r="P34" s="100"/>
      <c r="Q34" s="98"/>
      <c r="R34" s="99"/>
      <c r="S34" s="100"/>
      <c r="T34" s="98"/>
      <c r="U34" s="99"/>
      <c r="V34" s="100"/>
      <c r="W34" s="98"/>
      <c r="X34" s="101"/>
      <c r="Y34" s="102"/>
      <c r="Z34" s="103"/>
      <c r="AA34" s="103"/>
      <c r="AB34" s="102"/>
      <c r="AC34" s="106"/>
      <c r="AD34" s="107"/>
      <c r="AE34" s="107"/>
      <c r="AF34" s="186"/>
      <c r="AG34" s="182"/>
      <c r="AH34" s="104"/>
      <c r="AI34" s="104"/>
      <c r="AJ34" s="104"/>
      <c r="AK34" s="104"/>
      <c r="AL34" s="104"/>
      <c r="AM34" s="104"/>
      <c r="AN34" s="105"/>
      <c r="AO34" s="3"/>
      <c r="AP34" s="3"/>
      <c r="AQ34" s="3"/>
      <c r="AR34" s="3"/>
      <c r="AS34" s="3"/>
      <c r="AT34" s="152">
        <f t="shared" si="0"/>
        <v>1</v>
      </c>
      <c r="AU34" s="3"/>
    </row>
    <row r="35" spans="2:47" x14ac:dyDescent="0.15">
      <c r="B35" s="190"/>
      <c r="C35" s="193"/>
      <c r="D35" s="97"/>
      <c r="E35" s="98"/>
      <c r="F35" s="98"/>
      <c r="G35" s="99"/>
      <c r="H35" s="100"/>
      <c r="I35" s="98"/>
      <c r="J35" s="98"/>
      <c r="K35" s="99"/>
      <c r="L35" s="100"/>
      <c r="M35" s="98"/>
      <c r="N35" s="98"/>
      <c r="O35" s="99"/>
      <c r="P35" s="100"/>
      <c r="Q35" s="98"/>
      <c r="R35" s="99"/>
      <c r="S35" s="100"/>
      <c r="T35" s="98"/>
      <c r="U35" s="99"/>
      <c r="V35" s="100"/>
      <c r="W35" s="98"/>
      <c r="X35" s="101"/>
      <c r="Y35" s="102"/>
      <c r="Z35" s="103"/>
      <c r="AA35" s="103"/>
      <c r="AB35" s="102"/>
      <c r="AC35" s="106"/>
      <c r="AD35" s="107"/>
      <c r="AE35" s="107"/>
      <c r="AF35" s="186"/>
      <c r="AG35" s="182"/>
      <c r="AH35" s="104"/>
      <c r="AI35" s="104"/>
      <c r="AJ35" s="104"/>
      <c r="AK35" s="104"/>
      <c r="AL35" s="104"/>
      <c r="AM35" s="104"/>
      <c r="AN35" s="105"/>
      <c r="AO35" s="3"/>
      <c r="AP35" s="3"/>
      <c r="AQ35" s="3"/>
      <c r="AR35" s="3"/>
      <c r="AS35" s="3"/>
      <c r="AT35" s="152">
        <f t="shared" si="0"/>
        <v>1</v>
      </c>
      <c r="AU35" s="3"/>
    </row>
    <row r="36" spans="2:47" x14ac:dyDescent="0.15">
      <c r="B36" s="190"/>
      <c r="C36" s="193"/>
      <c r="D36" s="97"/>
      <c r="E36" s="98"/>
      <c r="F36" s="98"/>
      <c r="G36" s="99"/>
      <c r="H36" s="100"/>
      <c r="I36" s="98"/>
      <c r="J36" s="98"/>
      <c r="K36" s="99"/>
      <c r="L36" s="100"/>
      <c r="M36" s="98"/>
      <c r="N36" s="98"/>
      <c r="O36" s="99"/>
      <c r="P36" s="100"/>
      <c r="Q36" s="98"/>
      <c r="R36" s="99"/>
      <c r="S36" s="100"/>
      <c r="T36" s="98"/>
      <c r="U36" s="99"/>
      <c r="V36" s="100"/>
      <c r="W36" s="98"/>
      <c r="X36" s="101"/>
      <c r="Y36" s="102"/>
      <c r="Z36" s="103"/>
      <c r="AA36" s="103"/>
      <c r="AB36" s="102"/>
      <c r="AC36" s="106"/>
      <c r="AD36" s="107"/>
      <c r="AE36" s="107"/>
      <c r="AF36" s="186"/>
      <c r="AG36" s="182"/>
      <c r="AH36" s="104"/>
      <c r="AI36" s="104"/>
      <c r="AJ36" s="104"/>
      <c r="AK36" s="104"/>
      <c r="AL36" s="104"/>
      <c r="AM36" s="104"/>
      <c r="AN36" s="105"/>
      <c r="AO36" s="3"/>
      <c r="AP36" s="3"/>
      <c r="AQ36" s="3"/>
      <c r="AR36" s="3"/>
      <c r="AS36" s="3"/>
      <c r="AT36" s="152">
        <f t="shared" si="0"/>
        <v>1</v>
      </c>
      <c r="AU36" s="3"/>
    </row>
    <row r="37" spans="2:47" x14ac:dyDescent="0.15">
      <c r="B37" s="190"/>
      <c r="C37" s="193"/>
      <c r="D37" s="97"/>
      <c r="E37" s="98"/>
      <c r="F37" s="98"/>
      <c r="G37" s="99"/>
      <c r="H37" s="100"/>
      <c r="I37" s="98"/>
      <c r="J37" s="98"/>
      <c r="K37" s="99"/>
      <c r="L37" s="100"/>
      <c r="M37" s="98"/>
      <c r="N37" s="98"/>
      <c r="O37" s="99"/>
      <c r="P37" s="100"/>
      <c r="Q37" s="98"/>
      <c r="R37" s="99"/>
      <c r="S37" s="100"/>
      <c r="T37" s="98"/>
      <c r="U37" s="99"/>
      <c r="V37" s="100"/>
      <c r="W37" s="98"/>
      <c r="X37" s="101"/>
      <c r="Y37" s="102"/>
      <c r="Z37" s="103"/>
      <c r="AA37" s="103"/>
      <c r="AB37" s="102"/>
      <c r="AC37" s="106"/>
      <c r="AD37" s="107"/>
      <c r="AE37" s="107"/>
      <c r="AF37" s="186"/>
      <c r="AG37" s="182"/>
      <c r="AH37" s="104"/>
      <c r="AI37" s="104"/>
      <c r="AJ37" s="104"/>
      <c r="AK37" s="104"/>
      <c r="AL37" s="104"/>
      <c r="AM37" s="104"/>
      <c r="AN37" s="105"/>
      <c r="AO37" s="3"/>
      <c r="AP37" s="3"/>
      <c r="AQ37" s="3"/>
      <c r="AR37" s="3"/>
      <c r="AS37" s="3"/>
      <c r="AT37" s="152">
        <f t="shared" si="0"/>
        <v>1</v>
      </c>
      <c r="AU37" s="3"/>
    </row>
    <row r="38" spans="2:47" x14ac:dyDescent="0.15">
      <c r="B38" s="190"/>
      <c r="C38" s="193"/>
      <c r="D38" s="97"/>
      <c r="E38" s="98"/>
      <c r="F38" s="98"/>
      <c r="G38" s="99"/>
      <c r="H38" s="100"/>
      <c r="I38" s="98"/>
      <c r="J38" s="98"/>
      <c r="K38" s="99"/>
      <c r="L38" s="100"/>
      <c r="M38" s="98"/>
      <c r="N38" s="98"/>
      <c r="O38" s="99"/>
      <c r="P38" s="100"/>
      <c r="Q38" s="98"/>
      <c r="R38" s="99"/>
      <c r="S38" s="100"/>
      <c r="T38" s="98"/>
      <c r="U38" s="99"/>
      <c r="V38" s="100"/>
      <c r="W38" s="98"/>
      <c r="X38" s="101"/>
      <c r="Y38" s="102"/>
      <c r="Z38" s="103"/>
      <c r="AA38" s="103"/>
      <c r="AB38" s="102"/>
      <c r="AC38" s="106"/>
      <c r="AD38" s="107"/>
      <c r="AE38" s="107"/>
      <c r="AF38" s="186"/>
      <c r="AG38" s="182"/>
      <c r="AH38" s="104"/>
      <c r="AI38" s="104"/>
      <c r="AJ38" s="104"/>
      <c r="AK38" s="104"/>
      <c r="AL38" s="104"/>
      <c r="AM38" s="104"/>
      <c r="AN38" s="105"/>
      <c r="AO38" s="3"/>
      <c r="AP38" s="3"/>
      <c r="AQ38" s="3"/>
      <c r="AR38" s="3"/>
      <c r="AS38" s="3"/>
      <c r="AT38" s="152">
        <f t="shared" si="0"/>
        <v>1</v>
      </c>
      <c r="AU38" s="3"/>
    </row>
    <row r="39" spans="2:47" x14ac:dyDescent="0.15">
      <c r="B39" s="190"/>
      <c r="C39" s="193"/>
      <c r="D39" s="97"/>
      <c r="E39" s="98"/>
      <c r="F39" s="98"/>
      <c r="G39" s="99"/>
      <c r="H39" s="100"/>
      <c r="I39" s="98"/>
      <c r="J39" s="98"/>
      <c r="K39" s="99"/>
      <c r="L39" s="100"/>
      <c r="M39" s="98"/>
      <c r="N39" s="98"/>
      <c r="O39" s="99"/>
      <c r="P39" s="100"/>
      <c r="Q39" s="98"/>
      <c r="R39" s="99"/>
      <c r="S39" s="100"/>
      <c r="T39" s="98"/>
      <c r="U39" s="99"/>
      <c r="V39" s="100"/>
      <c r="W39" s="98"/>
      <c r="X39" s="101"/>
      <c r="Y39" s="102"/>
      <c r="Z39" s="103"/>
      <c r="AA39" s="103"/>
      <c r="AB39" s="102"/>
      <c r="AC39" s="106"/>
      <c r="AD39" s="107"/>
      <c r="AE39" s="107"/>
      <c r="AF39" s="186"/>
      <c r="AG39" s="182"/>
      <c r="AH39" s="104"/>
      <c r="AI39" s="104"/>
      <c r="AJ39" s="104"/>
      <c r="AK39" s="104"/>
      <c r="AL39" s="104"/>
      <c r="AM39" s="104"/>
      <c r="AN39" s="105"/>
      <c r="AO39" s="3"/>
      <c r="AP39" s="3"/>
      <c r="AQ39" s="3"/>
      <c r="AR39" s="3"/>
      <c r="AS39" s="3"/>
      <c r="AT39" s="152">
        <f t="shared" si="0"/>
        <v>1</v>
      </c>
      <c r="AU39" s="3"/>
    </row>
    <row r="40" spans="2:47" x14ac:dyDescent="0.15">
      <c r="B40" s="190"/>
      <c r="C40" s="193"/>
      <c r="D40" s="97"/>
      <c r="E40" s="98"/>
      <c r="F40" s="98"/>
      <c r="G40" s="99"/>
      <c r="H40" s="100"/>
      <c r="I40" s="98"/>
      <c r="J40" s="98"/>
      <c r="K40" s="99"/>
      <c r="L40" s="100"/>
      <c r="M40" s="98"/>
      <c r="N40" s="98"/>
      <c r="O40" s="99"/>
      <c r="P40" s="100"/>
      <c r="Q40" s="98"/>
      <c r="R40" s="99"/>
      <c r="S40" s="100"/>
      <c r="T40" s="98"/>
      <c r="U40" s="99"/>
      <c r="V40" s="100"/>
      <c r="W40" s="98"/>
      <c r="X40" s="101"/>
      <c r="Y40" s="102"/>
      <c r="Z40" s="103"/>
      <c r="AA40" s="103"/>
      <c r="AB40" s="102"/>
      <c r="AC40" s="106"/>
      <c r="AD40" s="107"/>
      <c r="AE40" s="107"/>
      <c r="AF40" s="186"/>
      <c r="AG40" s="182"/>
      <c r="AH40" s="104"/>
      <c r="AI40" s="104"/>
      <c r="AJ40" s="104"/>
      <c r="AK40" s="104"/>
      <c r="AL40" s="104"/>
      <c r="AM40" s="104"/>
      <c r="AN40" s="105"/>
      <c r="AO40" s="3"/>
      <c r="AP40" s="3"/>
      <c r="AQ40" s="3"/>
      <c r="AR40" s="3"/>
      <c r="AS40" s="3"/>
      <c r="AT40" s="152">
        <f t="shared" si="0"/>
        <v>1</v>
      </c>
      <c r="AU40" s="3"/>
    </row>
    <row r="41" spans="2:47" x14ac:dyDescent="0.15">
      <c r="B41" s="190"/>
      <c r="C41" s="193"/>
      <c r="D41" s="97"/>
      <c r="E41" s="98"/>
      <c r="F41" s="98"/>
      <c r="G41" s="99"/>
      <c r="H41" s="100"/>
      <c r="I41" s="98"/>
      <c r="J41" s="98"/>
      <c r="K41" s="99"/>
      <c r="L41" s="100"/>
      <c r="M41" s="98"/>
      <c r="N41" s="98"/>
      <c r="O41" s="99"/>
      <c r="P41" s="100"/>
      <c r="Q41" s="98"/>
      <c r="R41" s="99"/>
      <c r="S41" s="100"/>
      <c r="T41" s="98"/>
      <c r="U41" s="99"/>
      <c r="V41" s="100"/>
      <c r="W41" s="98"/>
      <c r="X41" s="101"/>
      <c r="Y41" s="102"/>
      <c r="Z41" s="103"/>
      <c r="AA41" s="103"/>
      <c r="AB41" s="102"/>
      <c r="AC41" s="106"/>
      <c r="AD41" s="107"/>
      <c r="AE41" s="107"/>
      <c r="AF41" s="186"/>
      <c r="AG41" s="182"/>
      <c r="AH41" s="104"/>
      <c r="AI41" s="104"/>
      <c r="AJ41" s="104"/>
      <c r="AK41" s="104"/>
      <c r="AL41" s="104"/>
      <c r="AM41" s="104"/>
      <c r="AN41" s="105"/>
      <c r="AO41" s="3"/>
      <c r="AP41" s="3"/>
      <c r="AQ41" s="3"/>
      <c r="AR41" s="3"/>
      <c r="AS41" s="3"/>
      <c r="AT41" s="152">
        <f t="shared" si="0"/>
        <v>1</v>
      </c>
      <c r="AU41" s="3"/>
    </row>
    <row r="42" spans="2:47" x14ac:dyDescent="0.15">
      <c r="B42" s="190"/>
      <c r="C42" s="193"/>
      <c r="D42" s="97"/>
      <c r="E42" s="98"/>
      <c r="F42" s="98"/>
      <c r="G42" s="99"/>
      <c r="H42" s="100"/>
      <c r="I42" s="98"/>
      <c r="J42" s="98"/>
      <c r="K42" s="99"/>
      <c r="L42" s="100"/>
      <c r="M42" s="98"/>
      <c r="N42" s="98"/>
      <c r="O42" s="99"/>
      <c r="P42" s="100"/>
      <c r="Q42" s="98"/>
      <c r="R42" s="99"/>
      <c r="S42" s="100"/>
      <c r="T42" s="98"/>
      <c r="U42" s="99"/>
      <c r="V42" s="100"/>
      <c r="W42" s="98"/>
      <c r="X42" s="101"/>
      <c r="Y42" s="102"/>
      <c r="Z42" s="103"/>
      <c r="AA42" s="103"/>
      <c r="AB42" s="102"/>
      <c r="AC42" s="106"/>
      <c r="AD42" s="107"/>
      <c r="AE42" s="107"/>
      <c r="AF42" s="186"/>
      <c r="AG42" s="182"/>
      <c r="AH42" s="104"/>
      <c r="AI42" s="104"/>
      <c r="AJ42" s="104"/>
      <c r="AK42" s="104"/>
      <c r="AL42" s="104"/>
      <c r="AM42" s="104"/>
      <c r="AN42" s="105"/>
      <c r="AO42" s="3"/>
      <c r="AP42" s="3"/>
      <c r="AQ42" s="3"/>
      <c r="AR42" s="3"/>
      <c r="AS42" s="3"/>
      <c r="AT42" s="152">
        <f t="shared" si="0"/>
        <v>1</v>
      </c>
      <c r="AU42" s="3"/>
    </row>
    <row r="43" spans="2:47" ht="12.75" thickBot="1" x14ac:dyDescent="0.2">
      <c r="B43" s="191"/>
      <c r="C43" s="193"/>
      <c r="D43" s="108"/>
      <c r="E43" s="109"/>
      <c r="F43" s="109"/>
      <c r="G43" s="110"/>
      <c r="H43" s="111"/>
      <c r="I43" s="109"/>
      <c r="J43" s="109"/>
      <c r="K43" s="110"/>
      <c r="L43" s="111"/>
      <c r="M43" s="109"/>
      <c r="N43" s="109"/>
      <c r="O43" s="110"/>
      <c r="P43" s="111"/>
      <c r="Q43" s="109"/>
      <c r="R43" s="110"/>
      <c r="S43" s="111"/>
      <c r="T43" s="109"/>
      <c r="U43" s="110"/>
      <c r="V43" s="111"/>
      <c r="W43" s="109"/>
      <c r="X43" s="112"/>
      <c r="Y43" s="113"/>
      <c r="Z43" s="114"/>
      <c r="AA43" s="114"/>
      <c r="AB43" s="113"/>
      <c r="AC43" s="187"/>
      <c r="AD43" s="188"/>
      <c r="AE43" s="188"/>
      <c r="AF43" s="189"/>
      <c r="AG43" s="183"/>
      <c r="AH43" s="184"/>
      <c r="AI43" s="184"/>
      <c r="AJ43" s="184"/>
      <c r="AK43" s="184"/>
      <c r="AL43" s="184"/>
      <c r="AM43" s="184"/>
      <c r="AN43" s="185"/>
      <c r="AO43" s="3"/>
      <c r="AP43" s="3"/>
      <c r="AQ43" s="3"/>
      <c r="AR43" s="3"/>
      <c r="AS43" s="3"/>
      <c r="AT43" s="152">
        <f t="shared" si="0"/>
        <v>1</v>
      </c>
      <c r="AU43" s="3"/>
    </row>
    <row r="44" spans="2:47" ht="15" customHeight="1" thickTop="1" thickBot="1" x14ac:dyDescent="0.2">
      <c r="B44" s="878" t="s">
        <v>48</v>
      </c>
      <c r="C44" s="879"/>
      <c r="D44" s="115">
        <f>SUM(D10:D43)</f>
        <v>0</v>
      </c>
      <c r="E44" s="116">
        <f t="shared" ref="E44:X44" si="1">SUM(E10:E43)</f>
        <v>0</v>
      </c>
      <c r="F44" s="116">
        <f t="shared" si="1"/>
        <v>0</v>
      </c>
      <c r="G44" s="117">
        <f t="shared" si="1"/>
        <v>0</v>
      </c>
      <c r="H44" s="118">
        <f t="shared" si="1"/>
        <v>0</v>
      </c>
      <c r="I44" s="116">
        <f t="shared" si="1"/>
        <v>0</v>
      </c>
      <c r="J44" s="116">
        <f t="shared" si="1"/>
        <v>0</v>
      </c>
      <c r="K44" s="117">
        <f t="shared" si="1"/>
        <v>0</v>
      </c>
      <c r="L44" s="118">
        <f t="shared" si="1"/>
        <v>0</v>
      </c>
      <c r="M44" s="116">
        <f t="shared" si="1"/>
        <v>0</v>
      </c>
      <c r="N44" s="116">
        <f t="shared" si="1"/>
        <v>0</v>
      </c>
      <c r="O44" s="117">
        <f t="shared" si="1"/>
        <v>0</v>
      </c>
      <c r="P44" s="118">
        <f t="shared" si="1"/>
        <v>0</v>
      </c>
      <c r="Q44" s="116">
        <f t="shared" si="1"/>
        <v>0</v>
      </c>
      <c r="R44" s="117">
        <f t="shared" si="1"/>
        <v>0</v>
      </c>
      <c r="S44" s="118">
        <f t="shared" si="1"/>
        <v>0</v>
      </c>
      <c r="T44" s="116">
        <f t="shared" si="1"/>
        <v>0</v>
      </c>
      <c r="U44" s="117">
        <f t="shared" si="1"/>
        <v>0</v>
      </c>
      <c r="V44" s="118">
        <f t="shared" si="1"/>
        <v>0</v>
      </c>
      <c r="W44" s="116">
        <f t="shared" si="1"/>
        <v>0</v>
      </c>
      <c r="X44" s="119">
        <f t="shared" si="1"/>
        <v>0</v>
      </c>
      <c r="Y44" s="120"/>
      <c r="Z44" s="121"/>
      <c r="AA44" s="121"/>
      <c r="AB44" s="120"/>
      <c r="AC44" s="122">
        <f>SUM(AC10:AC43)</f>
        <v>0</v>
      </c>
      <c r="AD44" s="123">
        <f>SUM(AD10:AD43)</f>
        <v>0</v>
      </c>
      <c r="AE44" s="123">
        <f>SUM(AE10:AE43)</f>
        <v>0</v>
      </c>
      <c r="AF44" s="124">
        <f>SUM(AF10:AF43)</f>
        <v>0</v>
      </c>
      <c r="AG44" s="125">
        <f t="shared" ref="AG44:AN44" si="2">SUM(AG10:AG43)</f>
        <v>0</v>
      </c>
      <c r="AH44" s="126">
        <f t="shared" si="2"/>
        <v>0</v>
      </c>
      <c r="AI44" s="126">
        <f t="shared" si="2"/>
        <v>0</v>
      </c>
      <c r="AJ44" s="126">
        <f t="shared" si="2"/>
        <v>0</v>
      </c>
      <c r="AK44" s="126">
        <f t="shared" si="2"/>
        <v>0</v>
      </c>
      <c r="AL44" s="126">
        <f t="shared" si="2"/>
        <v>0</v>
      </c>
      <c r="AM44" s="126">
        <f t="shared" si="2"/>
        <v>0</v>
      </c>
      <c r="AN44" s="127">
        <f t="shared" si="2"/>
        <v>0</v>
      </c>
      <c r="AO44" s="3"/>
      <c r="AP44" s="3"/>
      <c r="AQ44" s="3"/>
      <c r="AR44" s="3"/>
      <c r="AS44" s="3"/>
      <c r="AT44" s="133">
        <f>MAX(AT10:AT43)</f>
        <v>1</v>
      </c>
      <c r="AU44" s="3" t="s">
        <v>307</v>
      </c>
    </row>
    <row r="45" spans="2:47" x14ac:dyDescent="0.15">
      <c r="D45" s="90" t="s">
        <v>540</v>
      </c>
      <c r="E45" s="89"/>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row>
    <row r="46" spans="2:47" x14ac:dyDescent="0.15">
      <c r="D46" s="90" t="s">
        <v>541</v>
      </c>
      <c r="E46" s="89"/>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row>
    <row r="47" spans="2:47" x14ac:dyDescent="0.15">
      <c r="D47" s="90" t="s">
        <v>287</v>
      </c>
      <c r="E47" s="89"/>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row>
    <row r="48" spans="2:47" x14ac:dyDescent="0.15">
      <c r="D48" s="90" t="s">
        <v>545</v>
      </c>
      <c r="E48" s="89"/>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row>
    <row r="49" spans="4:40" x14ac:dyDescent="0.15">
      <c r="D49" s="90" t="s">
        <v>288</v>
      </c>
      <c r="E49" s="89"/>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row>
    <row r="50" spans="4:40" x14ac:dyDescent="0.15">
      <c r="D50" s="90" t="s">
        <v>546</v>
      </c>
      <c r="E50" s="89"/>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4:C44"/>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rintOptions horizontalCentered="1"/>
  <pageMargins left="0.70866141732283472" right="0.70866141732283472" top="0.74803149606299213" bottom="0.74803149606299213" header="0.31496062992125984" footer="0.31496062992125984"/>
  <pageSetup paperSize="9" scale="85"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N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19.5" bestFit="1" customWidth="1"/>
  </cols>
  <sheetData>
    <row r="3" spans="2:14" ht="14.25" thickBot="1" x14ac:dyDescent="0.2"/>
    <row r="4" spans="2:14" ht="14.25" thickBot="1" x14ac:dyDescent="0.2">
      <c r="B4" s="931" t="s">
        <v>523</v>
      </c>
      <c r="C4" s="932"/>
      <c r="D4" s="932"/>
      <c r="E4" s="933"/>
    </row>
    <row r="5" spans="2:14" ht="14.25" thickBot="1" x14ac:dyDescent="0.2">
      <c r="B5" s="140" t="s">
        <v>506</v>
      </c>
      <c r="C5" s="140" t="s">
        <v>507</v>
      </c>
      <c r="D5" s="140" t="s">
        <v>520</v>
      </c>
      <c r="E5" s="140" t="s">
        <v>521</v>
      </c>
    </row>
    <row r="6" spans="2:14" ht="14.25" thickTop="1" x14ac:dyDescent="0.15">
      <c r="B6" s="164" t="s">
        <v>508</v>
      </c>
      <c r="C6" s="164" t="s">
        <v>515</v>
      </c>
      <c r="D6" s="164" t="s">
        <v>338</v>
      </c>
      <c r="E6" s="164" t="s">
        <v>338</v>
      </c>
    </row>
    <row r="7" spans="2:14" x14ac:dyDescent="0.15">
      <c r="B7" s="165" t="s">
        <v>509</v>
      </c>
      <c r="C7" s="165" t="s">
        <v>516</v>
      </c>
      <c r="D7" s="165" t="s">
        <v>522</v>
      </c>
      <c r="E7" s="165" t="s">
        <v>522</v>
      </c>
    </row>
    <row r="8" spans="2:14" x14ac:dyDescent="0.15">
      <c r="B8" s="166" t="s">
        <v>510</v>
      </c>
      <c r="C8" s="166" t="s">
        <v>517</v>
      </c>
      <c r="D8" s="167"/>
      <c r="E8" s="167"/>
    </row>
    <row r="9" spans="2:14" x14ac:dyDescent="0.15">
      <c r="B9" s="166" t="s">
        <v>511</v>
      </c>
      <c r="C9" s="166" t="s">
        <v>518</v>
      </c>
      <c r="D9" s="167"/>
      <c r="E9" s="167"/>
    </row>
    <row r="10" spans="2:14" x14ac:dyDescent="0.15">
      <c r="B10" s="166" t="s">
        <v>513</v>
      </c>
      <c r="C10" s="166" t="s">
        <v>342</v>
      </c>
      <c r="D10" s="167"/>
      <c r="E10" s="167"/>
    </row>
    <row r="11" spans="2:14" x14ac:dyDescent="0.15">
      <c r="B11" s="167" t="s">
        <v>512</v>
      </c>
      <c r="C11" s="167"/>
      <c r="D11" s="167"/>
      <c r="E11" s="167"/>
    </row>
    <row r="12" spans="2:14" x14ac:dyDescent="0.15">
      <c r="B12" s="167" t="s">
        <v>514</v>
      </c>
      <c r="C12" s="39"/>
    </row>
    <row r="13" spans="2:14" ht="14.25" thickBot="1" x14ac:dyDescent="0.2"/>
    <row r="14" spans="2:14" ht="14.25" thickBot="1" x14ac:dyDescent="0.2">
      <c r="B14" s="927" t="s">
        <v>538</v>
      </c>
      <c r="C14" s="928"/>
      <c r="D14" s="928"/>
      <c r="E14" s="928"/>
      <c r="F14" s="928"/>
      <c r="G14" s="928"/>
      <c r="H14" s="928"/>
      <c r="I14" s="928"/>
      <c r="J14" s="929"/>
      <c r="L14" t="s">
        <v>402</v>
      </c>
    </row>
    <row r="15" spans="2:14" ht="14.25" thickBot="1" x14ac:dyDescent="0.2">
      <c r="B15" s="140" t="s">
        <v>332</v>
      </c>
      <c r="C15" t="s">
        <v>444</v>
      </c>
      <c r="D15" s="140" t="s">
        <v>445</v>
      </c>
      <c r="E15" s="140" t="s">
        <v>446</v>
      </c>
      <c r="F15" s="140" t="s">
        <v>447</v>
      </c>
      <c r="G15" s="140" t="s">
        <v>448</v>
      </c>
      <c r="H15" s="140" t="s">
        <v>449</v>
      </c>
      <c r="I15" s="140" t="s">
        <v>450</v>
      </c>
      <c r="J15" s="140" t="s">
        <v>451</v>
      </c>
      <c r="L15" t="s">
        <v>403</v>
      </c>
      <c r="M15" t="s">
        <v>410</v>
      </c>
      <c r="N15" t="s">
        <v>403</v>
      </c>
    </row>
    <row r="16" spans="2:14" ht="14.25" thickTop="1" x14ac:dyDescent="0.15">
      <c r="B16" s="139" t="s">
        <v>544</v>
      </c>
      <c r="C16" s="161" t="s">
        <v>495</v>
      </c>
      <c r="D16" s="148" t="s">
        <v>346</v>
      </c>
      <c r="E16" s="148" t="s">
        <v>339</v>
      </c>
      <c r="F16" s="148" t="s">
        <v>347</v>
      </c>
      <c r="G16" s="148" t="s">
        <v>347</v>
      </c>
      <c r="H16" s="148" t="s">
        <v>363</v>
      </c>
      <c r="I16" s="142" t="s">
        <v>368</v>
      </c>
      <c r="J16" s="142" t="s">
        <v>366</v>
      </c>
      <c r="L16" t="s">
        <v>404</v>
      </c>
      <c r="M16" t="s">
        <v>404</v>
      </c>
      <c r="N16" t="s">
        <v>562</v>
      </c>
    </row>
    <row r="17" spans="2:14" x14ac:dyDescent="0.15">
      <c r="B17" s="141" t="s">
        <v>333</v>
      </c>
      <c r="C17" s="162" t="s">
        <v>496</v>
      </c>
      <c r="D17" s="143" t="s">
        <v>336</v>
      </c>
      <c r="E17" s="143" t="s">
        <v>340</v>
      </c>
      <c r="F17" s="143" t="s">
        <v>348</v>
      </c>
      <c r="G17" s="143" t="s">
        <v>352</v>
      </c>
      <c r="H17" s="143" t="s">
        <v>364</v>
      </c>
      <c r="I17" s="143" t="s">
        <v>369</v>
      </c>
      <c r="J17" s="143" t="s">
        <v>365</v>
      </c>
      <c r="L17" t="s">
        <v>406</v>
      </c>
      <c r="M17" t="s">
        <v>405</v>
      </c>
      <c r="N17" t="s">
        <v>563</v>
      </c>
    </row>
    <row r="18" spans="2:14" x14ac:dyDescent="0.15">
      <c r="B18" s="141" t="s">
        <v>334</v>
      </c>
      <c r="C18" s="162" t="s">
        <v>497</v>
      </c>
      <c r="D18" s="143" t="s">
        <v>337</v>
      </c>
      <c r="E18" s="143" t="s">
        <v>542</v>
      </c>
      <c r="F18" s="143" t="s">
        <v>349</v>
      </c>
      <c r="G18" s="143" t="s">
        <v>350</v>
      </c>
      <c r="H18" s="143"/>
      <c r="I18" s="143" t="s">
        <v>364</v>
      </c>
      <c r="J18" s="143" t="s">
        <v>367</v>
      </c>
      <c r="L18" t="s">
        <v>407</v>
      </c>
      <c r="M18" t="s">
        <v>408</v>
      </c>
      <c r="N18" t="s">
        <v>564</v>
      </c>
    </row>
    <row r="19" spans="2:14" x14ac:dyDescent="0.15">
      <c r="B19" s="141" t="s">
        <v>335</v>
      </c>
      <c r="C19" s="162" t="s">
        <v>498</v>
      </c>
      <c r="D19" s="143"/>
      <c r="E19" s="143" t="s">
        <v>553</v>
      </c>
      <c r="F19" s="143" t="s">
        <v>350</v>
      </c>
      <c r="G19" s="143" t="s">
        <v>351</v>
      </c>
      <c r="H19" s="143"/>
      <c r="I19" s="143"/>
      <c r="J19" s="143"/>
      <c r="L19" t="s">
        <v>408</v>
      </c>
      <c r="M19" t="s">
        <v>409</v>
      </c>
      <c r="N19" t="s">
        <v>565</v>
      </c>
    </row>
    <row r="20" spans="2:14" x14ac:dyDescent="0.15">
      <c r="B20" s="144" t="s">
        <v>342</v>
      </c>
      <c r="C20" s="162" t="s">
        <v>493</v>
      </c>
      <c r="D20" s="143"/>
      <c r="E20" s="143" t="s">
        <v>341</v>
      </c>
      <c r="F20" s="143" t="s">
        <v>351</v>
      </c>
      <c r="G20" s="143" t="s">
        <v>526</v>
      </c>
      <c r="H20" s="143"/>
      <c r="I20" s="143"/>
      <c r="J20" s="143"/>
      <c r="L20" t="s">
        <v>409</v>
      </c>
      <c r="N20" t="s">
        <v>566</v>
      </c>
    </row>
    <row r="21" spans="2:14" x14ac:dyDescent="0.15">
      <c r="B21" s="144"/>
      <c r="C21" s="162" t="s">
        <v>494</v>
      </c>
      <c r="D21" s="143"/>
      <c r="E21" s="143" t="s">
        <v>525</v>
      </c>
      <c r="F21" s="143" t="s">
        <v>526</v>
      </c>
      <c r="G21" s="143"/>
      <c r="H21" s="143"/>
      <c r="I21" s="143"/>
      <c r="J21" s="143"/>
      <c r="N21" t="s">
        <v>567</v>
      </c>
    </row>
    <row r="22" spans="2:14" x14ac:dyDescent="0.15">
      <c r="C22" s="162" t="s">
        <v>499</v>
      </c>
      <c r="D22" s="143"/>
      <c r="E22" s="143" t="s">
        <v>342</v>
      </c>
      <c r="F22" s="143"/>
      <c r="G22" s="143"/>
      <c r="H22" s="143"/>
      <c r="I22" s="143"/>
      <c r="J22" s="143"/>
      <c r="L22" t="s">
        <v>411</v>
      </c>
    </row>
    <row r="23" spans="2:14" x14ac:dyDescent="0.15">
      <c r="C23" s="162" t="s">
        <v>500</v>
      </c>
      <c r="D23" s="143"/>
      <c r="E23" s="143"/>
      <c r="F23" s="143"/>
      <c r="G23" s="143"/>
      <c r="H23" s="143"/>
      <c r="I23" s="143"/>
      <c r="J23" s="143"/>
    </row>
    <row r="24" spans="2:14" x14ac:dyDescent="0.15">
      <c r="C24" s="162" t="s">
        <v>501</v>
      </c>
      <c r="D24" s="143"/>
      <c r="E24" s="143"/>
      <c r="F24" s="143"/>
      <c r="G24" s="143"/>
      <c r="H24" s="143"/>
      <c r="I24" s="143"/>
      <c r="J24" s="143"/>
    </row>
    <row r="25" spans="2:14" x14ac:dyDescent="0.15">
      <c r="C25" s="162" t="s">
        <v>502</v>
      </c>
      <c r="D25" s="143"/>
      <c r="E25" s="143" t="s">
        <v>340</v>
      </c>
      <c r="F25" s="143"/>
      <c r="G25" s="143"/>
      <c r="H25" s="143"/>
      <c r="I25" s="143"/>
      <c r="J25" s="143"/>
    </row>
    <row r="26" spans="2:14" x14ac:dyDescent="0.15">
      <c r="C26" s="162" t="s">
        <v>503</v>
      </c>
      <c r="D26" s="143"/>
      <c r="E26" s="173" t="s">
        <v>542</v>
      </c>
      <c r="F26" s="143"/>
      <c r="G26" s="143"/>
      <c r="H26" s="143"/>
      <c r="I26" s="143"/>
      <c r="J26" s="143"/>
    </row>
    <row r="27" spans="2:14" x14ac:dyDescent="0.15">
      <c r="C27" s="162" t="s">
        <v>504</v>
      </c>
      <c r="D27" s="143"/>
      <c r="E27" s="143" t="s">
        <v>353</v>
      </c>
      <c r="F27" s="143"/>
      <c r="G27" s="143"/>
      <c r="H27" s="143"/>
      <c r="I27" s="143"/>
      <c r="J27" s="143"/>
    </row>
    <row r="28" spans="2:14" x14ac:dyDescent="0.15">
      <c r="C28" s="160" t="s">
        <v>505</v>
      </c>
      <c r="D28" s="143"/>
      <c r="E28" s="173" t="s">
        <v>558</v>
      </c>
      <c r="F28" s="143"/>
      <c r="G28" s="143"/>
      <c r="H28" s="143"/>
      <c r="I28" s="143"/>
      <c r="J28" s="143"/>
    </row>
    <row r="29" spans="2:14" x14ac:dyDescent="0.15">
      <c r="C29" s="163" t="s">
        <v>342</v>
      </c>
      <c r="D29" s="143"/>
      <c r="E29" s="143" t="s">
        <v>524</v>
      </c>
      <c r="F29" s="143"/>
      <c r="G29" s="143"/>
      <c r="H29" s="143"/>
      <c r="I29" s="143"/>
      <c r="J29" s="143"/>
    </row>
    <row r="30" spans="2:14" x14ac:dyDescent="0.15">
      <c r="C30" s="143"/>
      <c r="D30" s="143"/>
      <c r="E30" s="143" t="s">
        <v>342</v>
      </c>
      <c r="F30" s="143"/>
      <c r="G30" s="143"/>
      <c r="H30" s="143"/>
      <c r="I30" s="143"/>
      <c r="J30" s="143"/>
    </row>
    <row r="31" spans="2:14" x14ac:dyDescent="0.15">
      <c r="C31" s="143" t="s">
        <v>355</v>
      </c>
      <c r="D31" s="143"/>
      <c r="E31" s="143"/>
      <c r="F31" s="143"/>
      <c r="G31" s="143"/>
      <c r="H31" s="143"/>
      <c r="I31" s="143"/>
      <c r="J31" s="143"/>
    </row>
    <row r="32" spans="2:14" x14ac:dyDescent="0.15">
      <c r="C32" s="143" t="s">
        <v>342</v>
      </c>
      <c r="D32" s="143"/>
      <c r="E32" s="143" t="s">
        <v>343</v>
      </c>
      <c r="F32" s="143"/>
      <c r="G32" s="143"/>
      <c r="H32" s="143"/>
      <c r="I32" s="143"/>
      <c r="J32" s="143"/>
    </row>
    <row r="33" spans="3:10" x14ac:dyDescent="0.15">
      <c r="C33" s="143"/>
      <c r="D33" s="143"/>
      <c r="E33" s="143" t="s">
        <v>452</v>
      </c>
      <c r="F33" s="143"/>
      <c r="G33" s="143"/>
      <c r="H33" s="143"/>
      <c r="I33" s="143"/>
      <c r="J33" s="143"/>
    </row>
    <row r="34" spans="3:10" x14ac:dyDescent="0.15">
      <c r="C34" s="143" t="s">
        <v>356</v>
      </c>
      <c r="D34" s="143"/>
      <c r="E34" s="143" t="s">
        <v>354</v>
      </c>
      <c r="F34" s="143"/>
      <c r="G34" s="143"/>
      <c r="H34" s="143"/>
      <c r="I34" s="143"/>
      <c r="J34" s="143"/>
    </row>
    <row r="35" spans="3:10" x14ac:dyDescent="0.15">
      <c r="C35" s="143" t="s">
        <v>357</v>
      </c>
      <c r="D35" s="143"/>
      <c r="E35" s="143" t="s">
        <v>344</v>
      </c>
      <c r="F35" s="143"/>
      <c r="G35" s="143"/>
      <c r="H35" s="143"/>
      <c r="I35" s="143"/>
      <c r="J35" s="143"/>
    </row>
    <row r="36" spans="3:10" x14ac:dyDescent="0.15">
      <c r="C36" s="143" t="s">
        <v>342</v>
      </c>
      <c r="D36" s="143"/>
      <c r="E36" s="143" t="s">
        <v>345</v>
      </c>
      <c r="F36" s="143"/>
      <c r="G36" s="143"/>
      <c r="H36" s="143"/>
      <c r="I36" s="143"/>
      <c r="J36" s="143"/>
    </row>
    <row r="37" spans="3:10" x14ac:dyDescent="0.15">
      <c r="C37" s="143"/>
      <c r="D37" s="143"/>
      <c r="E37" s="143" t="s">
        <v>524</v>
      </c>
      <c r="F37" s="143"/>
      <c r="G37" s="143"/>
      <c r="H37" s="143"/>
      <c r="I37" s="143"/>
      <c r="J37" s="143"/>
    </row>
    <row r="38" spans="3:10" x14ac:dyDescent="0.15">
      <c r="C38" s="143" t="s">
        <v>358</v>
      </c>
      <c r="D38" s="143"/>
      <c r="E38" s="143" t="s">
        <v>342</v>
      </c>
      <c r="F38" s="143"/>
      <c r="G38" s="143"/>
      <c r="H38" s="143"/>
      <c r="I38" s="143"/>
      <c r="J38" s="143"/>
    </row>
    <row r="39" spans="3:10" x14ac:dyDescent="0.15">
      <c r="C39" s="143" t="s">
        <v>359</v>
      </c>
      <c r="D39" s="143"/>
      <c r="E39" s="143"/>
      <c r="F39" s="143"/>
      <c r="G39" s="143"/>
      <c r="H39" s="143"/>
      <c r="I39" s="143"/>
      <c r="J39" s="143"/>
    </row>
    <row r="40" spans="3:10" x14ac:dyDescent="0.15">
      <c r="C40" s="143" t="s">
        <v>360</v>
      </c>
      <c r="D40" s="143"/>
      <c r="E40" s="143"/>
      <c r="F40" s="143"/>
      <c r="G40" s="143"/>
      <c r="H40" s="143"/>
      <c r="I40" s="143"/>
      <c r="J40" s="143"/>
    </row>
    <row r="41" spans="3:10" x14ac:dyDescent="0.15">
      <c r="C41" s="143" t="s">
        <v>362</v>
      </c>
      <c r="D41" s="143"/>
      <c r="E41" s="143"/>
      <c r="F41" s="143"/>
      <c r="G41" s="143"/>
      <c r="H41" s="143"/>
      <c r="I41" s="143"/>
      <c r="J41" s="143"/>
    </row>
    <row r="42" spans="3:10" x14ac:dyDescent="0.15">
      <c r="C42" s="143" t="s">
        <v>361</v>
      </c>
      <c r="D42" s="143"/>
      <c r="E42" s="143"/>
      <c r="F42" s="143"/>
      <c r="G42" s="143"/>
      <c r="H42" s="143"/>
      <c r="I42" s="143"/>
      <c r="J42" s="143"/>
    </row>
    <row r="43" spans="3:10" x14ac:dyDescent="0.15">
      <c r="C43" s="143" t="s">
        <v>342</v>
      </c>
      <c r="D43" s="143"/>
      <c r="E43" s="143"/>
      <c r="F43" s="143"/>
      <c r="G43" s="143"/>
      <c r="H43" s="143"/>
      <c r="I43" s="143"/>
      <c r="J43" s="143"/>
    </row>
    <row r="44" spans="3:10" x14ac:dyDescent="0.15">
      <c r="C44" s="143"/>
      <c r="D44" s="143"/>
      <c r="E44" s="143"/>
      <c r="F44" s="143"/>
      <c r="G44" s="143"/>
      <c r="H44" s="143"/>
      <c r="I44" s="143"/>
      <c r="J44" s="143"/>
    </row>
    <row r="45" spans="3:10" x14ac:dyDescent="0.15">
      <c r="C45" s="143" t="s">
        <v>342</v>
      </c>
      <c r="D45" s="143"/>
      <c r="E45" s="143"/>
      <c r="F45" s="143"/>
      <c r="G45" s="143"/>
      <c r="H45" s="143"/>
      <c r="I45" s="143"/>
      <c r="J45" s="143"/>
    </row>
    <row r="46" spans="3:10" x14ac:dyDescent="0.15">
      <c r="C46" s="143"/>
      <c r="D46" s="143"/>
      <c r="E46" s="143"/>
      <c r="F46" s="143"/>
      <c r="G46" s="143"/>
      <c r="H46" s="143"/>
      <c r="I46" s="143"/>
      <c r="J46" s="143"/>
    </row>
    <row r="48" spans="3:10" x14ac:dyDescent="0.15">
      <c r="C48" s="144"/>
      <c r="D48" s="144"/>
      <c r="E48" s="144"/>
      <c r="F48" s="144"/>
      <c r="G48" s="144"/>
    </row>
    <row r="49" spans="2:7" x14ac:dyDescent="0.15">
      <c r="B49" s="930" t="s">
        <v>543</v>
      </c>
      <c r="C49" s="854"/>
      <c r="D49" s="854"/>
      <c r="E49" s="854"/>
      <c r="F49" s="854"/>
      <c r="G49" s="855"/>
    </row>
    <row r="50" spans="2:7" ht="14.25" thickBot="1" x14ac:dyDescent="0.2">
      <c r="B50" s="145" t="s">
        <v>370</v>
      </c>
      <c r="C50" s="145" t="s">
        <v>332</v>
      </c>
      <c r="D50" s="145" t="s">
        <v>371</v>
      </c>
      <c r="E50" s="145" t="s">
        <v>372</v>
      </c>
      <c r="F50" s="146" t="s">
        <v>395</v>
      </c>
      <c r="G50" s="146" t="s">
        <v>398</v>
      </c>
    </row>
    <row r="51" spans="2:7" ht="14.25" thickTop="1" x14ac:dyDescent="0.15">
      <c r="B51" t="s">
        <v>373</v>
      </c>
      <c r="C51" t="s">
        <v>375</v>
      </c>
      <c r="D51" t="s">
        <v>388</v>
      </c>
      <c r="E51" t="s">
        <v>390</v>
      </c>
      <c r="F51" t="s">
        <v>396</v>
      </c>
      <c r="G51" t="s">
        <v>399</v>
      </c>
    </row>
    <row r="52" spans="2:7" x14ac:dyDescent="0.15">
      <c r="B52" t="s">
        <v>374</v>
      </c>
      <c r="C52" t="s">
        <v>376</v>
      </c>
      <c r="D52" t="s">
        <v>492</v>
      </c>
      <c r="E52" t="s">
        <v>391</v>
      </c>
      <c r="F52" t="s">
        <v>397</v>
      </c>
      <c r="G52" t="s">
        <v>400</v>
      </c>
    </row>
    <row r="53" spans="2:7" x14ac:dyDescent="0.15">
      <c r="B53" t="s">
        <v>490</v>
      </c>
      <c r="C53" t="s">
        <v>528</v>
      </c>
      <c r="D53" t="s">
        <v>389</v>
      </c>
      <c r="E53" t="s">
        <v>392</v>
      </c>
      <c r="G53" t="s">
        <v>401</v>
      </c>
    </row>
    <row r="54" spans="2:7" x14ac:dyDescent="0.15">
      <c r="B54" t="s">
        <v>529</v>
      </c>
      <c r="E54" t="s">
        <v>393</v>
      </c>
    </row>
    <row r="55" spans="2:7" x14ac:dyDescent="0.15">
      <c r="C55" t="s">
        <v>377</v>
      </c>
      <c r="E55" t="s">
        <v>491</v>
      </c>
    </row>
    <row r="56" spans="2:7" x14ac:dyDescent="0.15">
      <c r="C56" t="s">
        <v>378</v>
      </c>
      <c r="E56" t="s">
        <v>394</v>
      </c>
    </row>
    <row r="57" spans="2:7" x14ac:dyDescent="0.15">
      <c r="C57" t="s">
        <v>379</v>
      </c>
    </row>
    <row r="58" spans="2:7" x14ac:dyDescent="0.15">
      <c r="C58" t="s">
        <v>380</v>
      </c>
    </row>
    <row r="59" spans="2:7" x14ac:dyDescent="0.15">
      <c r="C59" t="s">
        <v>342</v>
      </c>
    </row>
    <row r="61" spans="2:7" x14ac:dyDescent="0.15">
      <c r="C61" t="s">
        <v>414</v>
      </c>
    </row>
    <row r="62" spans="2:7" x14ac:dyDescent="0.15">
      <c r="C62" t="s">
        <v>415</v>
      </c>
    </row>
    <row r="63" spans="2:7" x14ac:dyDescent="0.15">
      <c r="C63" t="s">
        <v>416</v>
      </c>
    </row>
    <row r="64" spans="2:7" x14ac:dyDescent="0.15">
      <c r="C64" t="s">
        <v>381</v>
      </c>
    </row>
    <row r="65" spans="3:3" x14ac:dyDescent="0.15">
      <c r="C65" t="s">
        <v>382</v>
      </c>
    </row>
    <row r="66" spans="3:3" x14ac:dyDescent="0.15">
      <c r="C66" t="s">
        <v>383</v>
      </c>
    </row>
    <row r="67" spans="3:3" x14ac:dyDescent="0.15">
      <c r="C67" t="s">
        <v>384</v>
      </c>
    </row>
    <row r="68" spans="3:3" x14ac:dyDescent="0.15">
      <c r="C68" t="s">
        <v>419</v>
      </c>
    </row>
    <row r="69" spans="3:3" x14ac:dyDescent="0.15">
      <c r="C69" t="s">
        <v>420</v>
      </c>
    </row>
    <row r="70" spans="3:3" x14ac:dyDescent="0.15">
      <c r="C70" t="s">
        <v>418</v>
      </c>
    </row>
    <row r="71" spans="3:3" x14ac:dyDescent="0.15">
      <c r="C71" t="s">
        <v>385</v>
      </c>
    </row>
    <row r="72" spans="3:3" x14ac:dyDescent="0.15">
      <c r="C72" t="s">
        <v>421</v>
      </c>
    </row>
    <row r="73" spans="3:3" x14ac:dyDescent="0.15">
      <c r="C73" t="s">
        <v>417</v>
      </c>
    </row>
    <row r="74" spans="3:3" x14ac:dyDescent="0.15">
      <c r="C74" t="s">
        <v>342</v>
      </c>
    </row>
    <row r="76" spans="3:3" x14ac:dyDescent="0.15">
      <c r="C76" t="s">
        <v>386</v>
      </c>
    </row>
    <row r="77" spans="3:3" x14ac:dyDescent="0.15">
      <c r="C77" t="s">
        <v>530</v>
      </c>
    </row>
    <row r="78" spans="3:3" x14ac:dyDescent="0.15">
      <c r="C78" t="s">
        <v>531</v>
      </c>
    </row>
    <row r="79" spans="3:3" x14ac:dyDescent="0.15">
      <c r="C79" t="s">
        <v>387</v>
      </c>
    </row>
    <row r="80" spans="3:3" x14ac:dyDescent="0.15">
      <c r="C80" t="s">
        <v>342</v>
      </c>
    </row>
  </sheetData>
  <mergeCells count="3">
    <mergeCell ref="B14:J14"/>
    <mergeCell ref="B49:G49"/>
    <mergeCell ref="B4:E4"/>
  </mergeCells>
  <phoneticPr fontId="8"/>
  <pageMargins left="0.7" right="0.7" top="0.75" bottom="0.75" header="0.3" footer="0.3"/>
  <pageSetup paperSize="9" orientation="portrait" r:id="rId1"/>
  <rowBreaks count="1" manualBreakCount="1">
    <brk id="47" max="10" man="1"/>
  </rowBreaks>
  <drawing r:id="rId2"/>
  <tableParts count="11">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39</vt:i4>
      </vt:variant>
    </vt:vector>
  </HeadingPairs>
  <TitlesOfParts>
    <vt:vector size="56" baseType="lpstr">
      <vt:lpstr>点検様式作成フロー</vt:lpstr>
      <vt:lpstr>変状面積算出方法</vt:lpstr>
      <vt:lpstr>様式A-1</vt:lpstr>
      <vt:lpstr>様式A-2</vt:lpstr>
      <vt:lpstr>様式A-3</vt:lpstr>
      <vt:lpstr>様式B(トンネル様式1P001)</vt:lpstr>
      <vt:lpstr>様式C-1-1</vt:lpstr>
      <vt:lpstr>様式C-1-2</vt:lpstr>
      <vt:lpstr>様式C-2</vt:lpstr>
      <vt:lpstr>様式D-1-1(トンネル様式2P001)</vt:lpstr>
      <vt:lpstr>様式D-1-2</vt:lpstr>
      <vt:lpstr>様式D-2-1</vt:lpstr>
      <vt:lpstr>様式D-2-1´</vt:lpstr>
      <vt:lpstr>様式D-3_S00</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'様式D-1-2'!Print_Area</vt:lpstr>
      <vt:lpstr>'様式D-2-1'!Print_Area</vt:lpstr>
      <vt:lpstr>'様式D-2-1´'!Print_Area</vt:lpstr>
      <vt:lpstr>'様式D-3_S00'!Print_Area</vt:lpstr>
      <vt:lpstr>様式F!Print_Area</vt:lpstr>
      <vt:lpstr>'様式A-2'!Print_Titles</vt:lpstr>
      <vt:lpstr>'様式C-1-1'!Print_Titles</vt:lpstr>
      <vt:lpstr>'様式C-1-2'!Print_Titles</vt:lpstr>
      <vt:lpstr>'様式C-2'!Print_Titles</vt:lpstr>
      <vt:lpstr>様式E!Print_Titles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'様式D-1-1(トンネル様式2P001)'!対象箇所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㈱優成興業</dc:creator>
  <cp:lastModifiedBy>松島 和輝</cp:lastModifiedBy>
  <cp:lastPrinted>2023-10-13T07:15:27Z</cp:lastPrinted>
  <dcterms:created xsi:type="dcterms:W3CDTF">2012-04-09T00:49:26Z</dcterms:created>
  <dcterms:modified xsi:type="dcterms:W3CDTF">2023-10-13T07:15:32Z</dcterms:modified>
</cp:coreProperties>
</file>