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never" codeName="ThisWorkbook" defaultThemeVersion="124226"/>
  <mc:AlternateContent xmlns:mc="http://schemas.openxmlformats.org/markup-compatibility/2006">
    <mc:Choice Requires="x15">
      <x15ac:absPath xmlns:x15ac="http://schemas.microsoft.com/office/spreadsheetml/2010/11/ac" url="C:\Users\121083\Desktop\調書修正\"/>
    </mc:Choice>
  </mc:AlternateContent>
  <xr:revisionPtr revIDLastSave="0" documentId="13_ncr:1_{04E23C15-D059-40D7-9653-2314A2F7526B}" xr6:coauthVersionLast="47" xr6:coauthVersionMax="47" xr10:uidLastSave="{00000000-0000-0000-0000-000000000000}"/>
  <bookViews>
    <workbookView xWindow="-108" yWindow="-108" windowWidth="30936" windowHeight="16776" tabRatio="927" activeTab="38"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_001" sheetId="93" r:id="rId6"/>
    <sheet name="様式B_002" sheetId="196" r:id="rId7"/>
    <sheet name="様式C-1-1" sheetId="60" r:id="rId8"/>
    <sheet name="様式C-1-2" sheetId="61" r:id="rId9"/>
    <sheet name="様式C-2" sheetId="63" r:id="rId10"/>
    <sheet name="様式D-1-1_001" sheetId="94" r:id="rId11"/>
    <sheet name="様式D-1-1_002" sheetId="197" r:id="rId12"/>
    <sheet name="様式D-1-1_003" sheetId="198" r:id="rId13"/>
    <sheet name="様式D-1-1_004" sheetId="199" r:id="rId14"/>
    <sheet name="様式D-1-1_005" sheetId="200" r:id="rId15"/>
    <sheet name="様式D-1-1_006" sheetId="201" r:id="rId16"/>
    <sheet name="様式D-1-1_007" sheetId="202" r:id="rId17"/>
    <sheet name="様式D-1-1_008" sheetId="203" r:id="rId18"/>
    <sheet name="様式D-1-1_009" sheetId="204" r:id="rId19"/>
    <sheet name="様式D-1-1_010" sheetId="205" r:id="rId20"/>
    <sheet name="様式D-1-2_001" sheetId="65" r:id="rId21"/>
    <sheet name="様式D-1-2_002" sheetId="215" r:id="rId22"/>
    <sheet name="様式D-2-1_001" sheetId="42" r:id="rId23"/>
    <sheet name="様式D-2-1_002" sheetId="216" r:id="rId24"/>
    <sheet name="様式D-2-1´" sheetId="55" r:id="rId25"/>
    <sheet name="様式D-3_PS" sheetId="83" r:id="rId26"/>
    <sheet name="様式D-3_S001" sheetId="140" r:id="rId27"/>
    <sheet name="様式D-3_S002" sheetId="206" r:id="rId28"/>
    <sheet name="様式D-3_S003" sheetId="207" r:id="rId29"/>
    <sheet name="様式D-3_S004" sheetId="208" r:id="rId30"/>
    <sheet name="様式D-3_S005" sheetId="209" r:id="rId31"/>
    <sheet name="様式D-3_S006" sheetId="210" r:id="rId32"/>
    <sheet name="様式D-3_S007" sheetId="211" r:id="rId33"/>
    <sheet name="様式D-3_S008" sheetId="212" r:id="rId34"/>
    <sheet name="様式D-3_S009" sheetId="213" r:id="rId35"/>
    <sheet name="様式D-3_PE" sheetId="214" r:id="rId36"/>
    <sheet name="様式E" sheetId="64" r:id="rId37"/>
    <sheet name="様式F " sheetId="81" r:id="rId38"/>
    <sheet name="様式G" sheetId="95" r:id="rId39"/>
    <sheet name="(参考)リスト" sheetId="74" r:id="rId40"/>
  </sheets>
  <definedNames>
    <definedName name="_xlnm.Print_Area" localSheetId="39">'(参考)リスト'!$A$3:$K$84</definedName>
    <definedName name="_xlnm.Print_Area" localSheetId="0">点検様式作成フロー!$A$1:$N$38</definedName>
    <definedName name="_xlnm.Print_Area" localSheetId="1">変状面積算出方法!$A$1:$N$31</definedName>
    <definedName name="_xlnm.Print_Area" localSheetId="2">'様式A-1'!$B$2:$AB$29</definedName>
    <definedName name="_xlnm.Print_Area" localSheetId="3">'様式A-2'!$B$3:$AN$45</definedName>
    <definedName name="_xlnm.Print_Area" localSheetId="4">'様式A-3'!$B$3:$AI$18</definedName>
    <definedName name="_xlnm.Print_Area" localSheetId="5">様式B_001!$B$2:$AA$33</definedName>
    <definedName name="_xlnm.Print_Area" localSheetId="6">様式B_002!$B$2:$AA$33</definedName>
    <definedName name="_xlnm.Print_Area" localSheetId="7">'様式C-1-1'!$B$2:$Y$86</definedName>
    <definedName name="_xlnm.Print_Area" localSheetId="8">'様式C-1-2'!$B$2:$X$46</definedName>
    <definedName name="_xlnm.Print_Area" localSheetId="9">'様式C-2'!$B$2:$Z$23</definedName>
    <definedName name="_xlnm.Print_Area" localSheetId="10">'様式D-1-1_001'!$B$2:$W$30</definedName>
    <definedName name="_xlnm.Print_Area" localSheetId="11">'様式D-1-1_002'!$B$2:$W$30</definedName>
    <definedName name="_xlnm.Print_Area" localSheetId="12">'様式D-1-1_003'!$B$2:$W$30</definedName>
    <definedName name="_xlnm.Print_Area" localSheetId="13">'様式D-1-1_004'!$B$2:$W$30</definedName>
    <definedName name="_xlnm.Print_Area" localSheetId="14">'様式D-1-1_005'!$B$2:$W$30</definedName>
    <definedName name="_xlnm.Print_Area" localSheetId="15">'様式D-1-1_006'!$B$2:$W$30</definedName>
    <definedName name="_xlnm.Print_Area" localSheetId="16">'様式D-1-1_007'!$B$2:$W$30</definedName>
    <definedName name="_xlnm.Print_Area" localSheetId="17">'様式D-1-1_008'!$B$2:$W$30</definedName>
    <definedName name="_xlnm.Print_Area" localSheetId="18">'様式D-1-1_009'!$B$2:$W$30</definedName>
    <definedName name="_xlnm.Print_Area" localSheetId="19">'様式D-1-1_010'!$B$2:$W$30</definedName>
    <definedName name="_xlnm.Print_Area" localSheetId="20">'様式D-1-2_001'!$B$2:$Y$58</definedName>
    <definedName name="_xlnm.Print_Area" localSheetId="21">'様式D-1-2_002'!$B$2:$Y$58</definedName>
    <definedName name="_xlnm.Print_Area" localSheetId="22">'様式D-2-1_001'!$B$3:$AI$18</definedName>
    <definedName name="_xlnm.Print_Area" localSheetId="23">'様式D-2-1_002'!$B$3:$AI$19</definedName>
    <definedName name="_xlnm.Print_Area" localSheetId="24">'様式D-2-1´'!$B$3:$AI$19</definedName>
    <definedName name="_xlnm.Print_Area" localSheetId="35">'様式D-3_PE'!$A$3:$AO$53</definedName>
    <definedName name="_xlnm.Print_Area" localSheetId="25">'様式D-3_PS'!$A$3:$AO$53</definedName>
    <definedName name="_xlnm.Print_Area" localSheetId="26">'様式D-3_S001'!$A$3:$AO$53</definedName>
    <definedName name="_xlnm.Print_Area" localSheetId="27">'様式D-3_S002'!$A$3:$AO$53</definedName>
    <definedName name="_xlnm.Print_Area" localSheetId="28">'様式D-3_S003'!$A$3:$AO$53</definedName>
    <definedName name="_xlnm.Print_Area" localSheetId="29">'様式D-3_S004'!$A$3:$AO$53</definedName>
    <definedName name="_xlnm.Print_Area" localSheetId="30">'様式D-3_S005'!$A$3:$AO$53</definedName>
    <definedName name="_xlnm.Print_Area" localSheetId="31">'様式D-3_S006'!$A$3:$AO$53</definedName>
    <definedName name="_xlnm.Print_Area" localSheetId="32">'様式D-3_S007'!$A$3:$AO$53</definedName>
    <definedName name="_xlnm.Print_Area" localSheetId="33">'様式D-3_S008'!$A$3:$AO$53</definedName>
    <definedName name="_xlnm.Print_Area" localSheetId="34">'様式D-3_S009'!$A$3:$AO$53</definedName>
    <definedName name="_xlnm.Print_Area" localSheetId="36">様式E!$B$2:$BK$21</definedName>
    <definedName name="_xlnm.Print_Area" localSheetId="37">'様式F '!$B$1:$AB$50</definedName>
    <definedName name="_xlnm.Print_Area" localSheetId="38">様式G!$B$2:$Z$15</definedName>
    <definedName name="_xlnm.Print_Titles" localSheetId="3">'様式A-2'!$3:$9</definedName>
    <definedName name="_xlnm.Print_Titles" localSheetId="7">'様式C-1-1'!$2:$4</definedName>
    <definedName name="_xlnm.Print_Titles" localSheetId="10">'様式D-1-1_001'!$B:$W,'様式D-1-1_001'!$2:$4</definedName>
    <definedName name="_xlnm.Print_Titles" localSheetId="11">'様式D-1-1_002'!$B:$W,'様式D-1-1_002'!$2:$4</definedName>
    <definedName name="_xlnm.Print_Titles" localSheetId="12">'様式D-1-1_003'!$B:$W,'様式D-1-1_003'!$2:$4</definedName>
    <definedName name="_xlnm.Print_Titles" localSheetId="13">'様式D-1-1_004'!$B:$W,'様式D-1-1_004'!$2:$4</definedName>
    <definedName name="_xlnm.Print_Titles" localSheetId="14">'様式D-1-1_005'!$B:$W,'様式D-1-1_005'!$2:$4</definedName>
    <definedName name="_xlnm.Print_Titles" localSheetId="15">'様式D-1-1_006'!$B:$W,'様式D-1-1_006'!$2:$4</definedName>
    <definedName name="_xlnm.Print_Titles" localSheetId="16">'様式D-1-1_007'!$B:$W,'様式D-1-1_007'!$2:$4</definedName>
    <definedName name="_xlnm.Print_Titles" localSheetId="17">'様式D-1-1_008'!$B:$W,'様式D-1-1_008'!$2:$4</definedName>
    <definedName name="_xlnm.Print_Titles" localSheetId="18">'様式D-1-1_009'!$B:$W,'様式D-1-1_009'!$2:$4</definedName>
    <definedName name="_xlnm.Print_Titles" localSheetId="19">'様式D-1-1_010'!$B:$W,'様式D-1-1_010'!$2:$4</definedName>
    <definedName name="_xlnm.Print_Titles" localSheetId="20">'様式D-1-2_001'!$B:$Y,'様式D-1-2_001'!$2:$4</definedName>
    <definedName name="_xlnm.Print_Titles" localSheetId="21">'様式D-1-2_002'!$B:$Y,'様式D-1-2_002'!$2:$4</definedName>
    <definedName name="_xlnm.Print_Titles" localSheetId="22">'様式D-2-1_001'!$3:$5</definedName>
    <definedName name="_xlnm.Print_Titles" localSheetId="23">'様式D-2-1_002'!$3:$5</definedName>
    <definedName name="_xlnm.Print_Titles" localSheetId="24">'様式D-2-1´'!$3:$5</definedName>
    <definedName name="_xlnm.Print_Titles" localSheetId="35">'様式D-3_PE'!$B:$AO,'様式D-3_PE'!$3:$5</definedName>
    <definedName name="_xlnm.Print_Titles" localSheetId="25">'様式D-3_PS'!$B:$AO,'様式D-3_PS'!$3:$5</definedName>
    <definedName name="_xlnm.Print_Titles" localSheetId="26">'様式D-3_S001'!$B:$AO,'様式D-3_S001'!$3:$5</definedName>
    <definedName name="_xlnm.Print_Titles" localSheetId="27">'様式D-3_S002'!$B:$AO,'様式D-3_S002'!$3:$5</definedName>
    <definedName name="_xlnm.Print_Titles" localSheetId="28">'様式D-3_S003'!$B:$AO,'様式D-3_S003'!$3:$5</definedName>
    <definedName name="_xlnm.Print_Titles" localSheetId="29">'様式D-3_S004'!$B:$AO,'様式D-3_S004'!$3:$5</definedName>
    <definedName name="_xlnm.Print_Titles" localSheetId="30">'様式D-3_S005'!$B:$AO,'様式D-3_S005'!$3:$5</definedName>
    <definedName name="_xlnm.Print_Titles" localSheetId="31">'様式D-3_S006'!$B:$AO,'様式D-3_S006'!$3:$5</definedName>
    <definedName name="_xlnm.Print_Titles" localSheetId="32">'様式D-3_S007'!$B:$AO,'様式D-3_S007'!$3:$5</definedName>
    <definedName name="_xlnm.Print_Titles" localSheetId="33">'様式D-3_S008'!$B:$AO,'様式D-3_S008'!$3:$5</definedName>
    <definedName name="_xlnm.Print_Titles" localSheetId="34">'様式D-3_S009'!$B:$AO,'様式D-3_S009'!$3:$5</definedName>
    <definedName name="_xlnm.Print_Titles" localSheetId="37">'様式F '!$1:$9</definedName>
    <definedName name="Z_D77EBD73_782E_4A63_AC37_29D349B4D009_.wvu.Cols" localSheetId="7" hidden="1">'様式C-1-1'!#REF!</definedName>
    <definedName name="Z_D77EBD73_782E_4A63_AC37_29D349B4D009_.wvu.Cols" localSheetId="8" hidden="1">'様式C-1-2'!#REF!</definedName>
    <definedName name="Z_D77EBD73_782E_4A63_AC37_29D349B4D009_.wvu.Cols" localSheetId="9"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様式B_001!$B$20:$Z$29</definedName>
    <definedName name="Z_D77EBD73_782E_4A63_AC37_29D349B4D009_.wvu.PrintArea" localSheetId="6" hidden="1">様式B_002!$B$20:$Z$29</definedName>
    <definedName name="Z_D77EBD73_782E_4A63_AC37_29D349B4D009_.wvu.PrintArea" localSheetId="7" hidden="1">'様式C-1-1'!$B$2:$X$43</definedName>
    <definedName name="Z_D77EBD73_782E_4A63_AC37_29D349B4D009_.wvu.PrintArea" localSheetId="8" hidden="1">'様式C-1-2'!#REF!</definedName>
    <definedName name="Z_D77EBD73_782E_4A63_AC37_29D349B4D009_.wvu.PrintArea" localSheetId="9" hidden="1">'様式C-2'!$B$2:$Z$21</definedName>
    <definedName name="Z_D77EBD73_782E_4A63_AC37_29D349B4D009_.wvu.PrintArea" localSheetId="22" hidden="1">'様式D-2-1_001'!$B$3:$AI$18</definedName>
    <definedName name="Z_D77EBD73_782E_4A63_AC37_29D349B4D009_.wvu.PrintArea" localSheetId="23" hidden="1">'様式D-2-1_002'!$B$3:$AI$18</definedName>
    <definedName name="Z_D77EBD73_782E_4A63_AC37_29D349B4D009_.wvu.PrintArea" localSheetId="24" hidden="1">'様式D-2-1´'!$B$3:$AI$18</definedName>
    <definedName name="Z_D77EBD73_782E_4A63_AC37_29D349B4D009_.wvu.PrintArea" localSheetId="35" hidden="1">'様式D-3_PE'!$B$3:$AO$47</definedName>
    <definedName name="Z_D77EBD73_782E_4A63_AC37_29D349B4D009_.wvu.PrintArea" localSheetId="25" hidden="1">'様式D-3_PS'!$B$3:$AO$47</definedName>
    <definedName name="Z_D77EBD73_782E_4A63_AC37_29D349B4D009_.wvu.PrintArea" localSheetId="26" hidden="1">'様式D-3_S001'!$B$3:$AO$47</definedName>
    <definedName name="Z_D77EBD73_782E_4A63_AC37_29D349B4D009_.wvu.PrintArea" localSheetId="27" hidden="1">'様式D-3_S002'!$B$3:$AO$47</definedName>
    <definedName name="Z_D77EBD73_782E_4A63_AC37_29D349B4D009_.wvu.PrintArea" localSheetId="28" hidden="1">'様式D-3_S003'!$B$3:$AO$47</definedName>
    <definedName name="Z_D77EBD73_782E_4A63_AC37_29D349B4D009_.wvu.PrintArea" localSheetId="29" hidden="1">'様式D-3_S004'!$B$3:$AO$47</definedName>
    <definedName name="Z_D77EBD73_782E_4A63_AC37_29D349B4D009_.wvu.PrintArea" localSheetId="30" hidden="1">'様式D-3_S005'!$B$3:$AO$47</definedName>
    <definedName name="Z_D77EBD73_782E_4A63_AC37_29D349B4D009_.wvu.PrintArea" localSheetId="31" hidden="1">'様式D-3_S006'!$B$3:$AO$47</definedName>
    <definedName name="Z_D77EBD73_782E_4A63_AC37_29D349B4D009_.wvu.PrintArea" localSheetId="32" hidden="1">'様式D-3_S007'!$B$3:$AO$47</definedName>
    <definedName name="Z_D77EBD73_782E_4A63_AC37_29D349B4D009_.wvu.PrintArea" localSheetId="33" hidden="1">'様式D-3_S008'!$B$3:$AO$47</definedName>
    <definedName name="Z_D77EBD73_782E_4A63_AC37_29D349B4D009_.wvu.PrintArea" localSheetId="34" hidden="1">'様式D-3_S009'!$B$3:$AO$47</definedName>
    <definedName name="Z_D77EBD73_782E_4A63_AC37_29D349B4D009_.wvu.PrintArea" localSheetId="38" hidden="1">様式G!$B$2:$Z$16</definedName>
    <definedName name="その他">'(参考)リスト'!$C$47</definedName>
    <definedName name="その他施設">'(参考)リスト'!$C$79:$C$83</definedName>
    <definedName name="換気施設">'(参考)リスト'!$C$56:$C$60</definedName>
    <definedName name="坑門">'(参考)リスト'!$C$31:$C$32</definedName>
    <definedName name="照明施設">'(参考)リスト'!$C$52:$C$54</definedName>
    <definedName name="天井板">'(参考)リスト'!$C$37:$C$39</definedName>
    <definedName name="内装板">'(参考)リスト'!$C$34:$C$35</definedName>
    <definedName name="非常用施設">'(参考)リスト'!$C$62:$C$77</definedName>
    <definedName name="覆工">'(参考)リスト'!$C$16:$C$29</definedName>
    <definedName name="路面">'(参考)リスト'!$C$41:$C$45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44" i="81" l="1"/>
  <c r="AA44" i="81"/>
  <c r="Z44" i="81"/>
  <c r="Y44" i="81"/>
  <c r="X44" i="81"/>
  <c r="W44" i="81"/>
  <c r="V44" i="81"/>
  <c r="U44" i="81"/>
  <c r="T44" i="81"/>
  <c r="S44" i="81"/>
  <c r="R44" i="81"/>
  <c r="Q44" i="81"/>
  <c r="P44" i="81"/>
  <c r="O44" i="81"/>
  <c r="N44" i="81"/>
  <c r="M44" i="81"/>
  <c r="L44" i="81"/>
  <c r="K44" i="81"/>
  <c r="K45" i="81" s="1"/>
  <c r="J44" i="81"/>
  <c r="I44" i="81"/>
  <c r="H44" i="81"/>
  <c r="G45" i="81" s="1"/>
  <c r="G44" i="81"/>
  <c r="F44" i="81"/>
  <c r="E44" i="81"/>
  <c r="O45" i="81" l="1"/>
  <c r="AJ37" i="214" l="1"/>
  <c r="AI37" i="214"/>
  <c r="BI5" i="214" s="1"/>
  <c r="AH37" i="214"/>
  <c r="AG37" i="214"/>
  <c r="AF37" i="214"/>
  <c r="BF5" i="214" s="1"/>
  <c r="AE37" i="214"/>
  <c r="BE5" i="214" s="1"/>
  <c r="AD37" i="214"/>
  <c r="AC37" i="214"/>
  <c r="AB37" i="214"/>
  <c r="AA37" i="214"/>
  <c r="BA5" i="214" s="1"/>
  <c r="Z37" i="214"/>
  <c r="AZ5" i="214" s="1"/>
  <c r="Y37" i="214"/>
  <c r="BM5" i="214" s="1"/>
  <c r="AJ35" i="214"/>
  <c r="AI35" i="214"/>
  <c r="BU5" i="214" s="1"/>
  <c r="AH35" i="214"/>
  <c r="AG35" i="214"/>
  <c r="BS5" i="214" s="1"/>
  <c r="AF35" i="214"/>
  <c r="BR5" i="214" s="1"/>
  <c r="AE35" i="214"/>
  <c r="BQ5" i="214" s="1"/>
  <c r="AD35" i="214"/>
  <c r="AC35" i="214"/>
  <c r="AQ34" i="214"/>
  <c r="AQ33" i="214"/>
  <c r="AQ32" i="214"/>
  <c r="AQ31" i="214"/>
  <c r="AQ30" i="214"/>
  <c r="AQ29" i="214"/>
  <c r="AQ28" i="214"/>
  <c r="AQ27" i="214"/>
  <c r="AQ26" i="214"/>
  <c r="AQ25" i="214"/>
  <c r="AQ24" i="214"/>
  <c r="AQ23" i="214"/>
  <c r="AQ22" i="214"/>
  <c r="AQ21" i="214"/>
  <c r="AQ20" i="214"/>
  <c r="AQ19" i="214"/>
  <c r="AQ18" i="214"/>
  <c r="AQ17" i="214"/>
  <c r="AQ16" i="214"/>
  <c r="AQ15" i="214"/>
  <c r="AQ14" i="214"/>
  <c r="AQ13" i="214"/>
  <c r="AQ12" i="214"/>
  <c r="AS11" i="214"/>
  <c r="AQ11" i="214"/>
  <c r="BV5" i="214"/>
  <c r="BT5" i="214"/>
  <c r="BP5" i="214"/>
  <c r="BO5" i="214"/>
  <c r="BJ5" i="214"/>
  <c r="BH5" i="214"/>
  <c r="BG5" i="214"/>
  <c r="BD5" i="214"/>
  <c r="BC5" i="214"/>
  <c r="BB5" i="214"/>
  <c r="AX5" i="214"/>
  <c r="AW5" i="214"/>
  <c r="AV5" i="214"/>
  <c r="AJ37" i="213"/>
  <c r="AI37" i="213"/>
  <c r="BI5" i="213" s="1"/>
  <c r="AH37" i="213"/>
  <c r="BH5" i="213" s="1"/>
  <c r="AG37" i="213"/>
  <c r="BG5" i="213" s="1"/>
  <c r="AF37" i="213"/>
  <c r="BF5" i="213" s="1"/>
  <c r="AE37" i="213"/>
  <c r="AD37" i="213"/>
  <c r="AC37" i="213"/>
  <c r="BC5" i="213" s="1"/>
  <c r="AB37" i="213"/>
  <c r="AA37" i="213"/>
  <c r="Z37" i="213"/>
  <c r="Y37" i="213"/>
  <c r="BM5" i="213" s="1"/>
  <c r="AJ35" i="213"/>
  <c r="BV5" i="213" s="1"/>
  <c r="AI35" i="213"/>
  <c r="BU5" i="213" s="1"/>
  <c r="AH35" i="213"/>
  <c r="BT5" i="213" s="1"/>
  <c r="AG35" i="213"/>
  <c r="BS5" i="213" s="1"/>
  <c r="AF35" i="213"/>
  <c r="BR5" i="213" s="1"/>
  <c r="AE35" i="213"/>
  <c r="BQ5" i="213" s="1"/>
  <c r="AD35" i="213"/>
  <c r="AC35" i="213"/>
  <c r="BO5" i="213" s="1"/>
  <c r="AQ34" i="213"/>
  <c r="AQ33" i="213"/>
  <c r="AQ32" i="213"/>
  <c r="AQ31" i="213"/>
  <c r="AQ30" i="213"/>
  <c r="AQ29" i="213"/>
  <c r="AQ28" i="213"/>
  <c r="AQ27" i="213"/>
  <c r="AQ26" i="213"/>
  <c r="AQ25" i="213"/>
  <c r="AQ24" i="213"/>
  <c r="AQ23" i="213"/>
  <c r="AQ22" i="213"/>
  <c r="AQ21" i="213"/>
  <c r="AQ20" i="213"/>
  <c r="AQ19" i="213"/>
  <c r="AQ18" i="213"/>
  <c r="AQ17" i="213"/>
  <c r="AQ16" i="213"/>
  <c r="AQ15" i="213"/>
  <c r="AQ14" i="213"/>
  <c r="AQ13" i="213"/>
  <c r="AQ12" i="213"/>
  <c r="AS11" i="213"/>
  <c r="AQ11" i="213"/>
  <c r="BP5" i="213"/>
  <c r="BN5" i="213"/>
  <c r="BJ5" i="213"/>
  <c r="BE5" i="213"/>
  <c r="BD5" i="213"/>
  <c r="BB5" i="213"/>
  <c r="BA5" i="213"/>
  <c r="AZ5" i="213"/>
  <c r="AX5" i="213"/>
  <c r="AW5" i="213"/>
  <c r="AV5" i="213"/>
  <c r="AJ37" i="212"/>
  <c r="AI37" i="212"/>
  <c r="AH37" i="212"/>
  <c r="AG37" i="212"/>
  <c r="BG5" i="212" s="1"/>
  <c r="AF37" i="212"/>
  <c r="BF5" i="212" s="1"/>
  <c r="AE37" i="212"/>
  <c r="BE5" i="212" s="1"/>
  <c r="AD37" i="212"/>
  <c r="AC37" i="212"/>
  <c r="AB37" i="212"/>
  <c r="AA37" i="212"/>
  <c r="BA5" i="212" s="1"/>
  <c r="Z37" i="212"/>
  <c r="AZ5" i="212" s="1"/>
  <c r="Y37" i="212"/>
  <c r="BM5" i="212" s="1"/>
  <c r="AJ35" i="212"/>
  <c r="AI35" i="212"/>
  <c r="AH35" i="212"/>
  <c r="AG35" i="212"/>
  <c r="BS5" i="212" s="1"/>
  <c r="AF35" i="212"/>
  <c r="BR5" i="212" s="1"/>
  <c r="AE35" i="212"/>
  <c r="BQ5" i="212" s="1"/>
  <c r="AD35" i="212"/>
  <c r="AC35" i="212"/>
  <c r="AQ34" i="212"/>
  <c r="AQ33" i="212"/>
  <c r="AQ32" i="212"/>
  <c r="AQ31" i="212"/>
  <c r="AQ30" i="212"/>
  <c r="AQ29" i="212"/>
  <c r="AQ28" i="212"/>
  <c r="AQ27" i="212"/>
  <c r="AQ26" i="212"/>
  <c r="AQ25" i="212"/>
  <c r="AQ24" i="212"/>
  <c r="AQ23" i="212"/>
  <c r="AQ22" i="212"/>
  <c r="AQ21" i="212"/>
  <c r="AQ20" i="212"/>
  <c r="AQ19" i="212"/>
  <c r="AQ18" i="212"/>
  <c r="AQ17" i="212"/>
  <c r="AQ16" i="212"/>
  <c r="AQ15" i="212"/>
  <c r="AQ14" i="212"/>
  <c r="AQ13" i="212"/>
  <c r="AQ12" i="212"/>
  <c r="AS11" i="212"/>
  <c r="AQ11" i="212"/>
  <c r="BV5" i="212"/>
  <c r="BU5" i="212"/>
  <c r="BT5" i="212"/>
  <c r="BP5" i="212"/>
  <c r="BO5" i="212"/>
  <c r="BJ5" i="212"/>
  <c r="BI5" i="212"/>
  <c r="BH5" i="212"/>
  <c r="BD5" i="212"/>
  <c r="BC5" i="212"/>
  <c r="BB5" i="212"/>
  <c r="AX5" i="212"/>
  <c r="AW5" i="212"/>
  <c r="AV5" i="212"/>
  <c r="AJ37" i="211"/>
  <c r="AI37" i="211"/>
  <c r="AH37" i="211"/>
  <c r="AG37" i="211"/>
  <c r="AF37" i="211"/>
  <c r="AE37" i="211"/>
  <c r="BE5" i="211" s="1"/>
  <c r="AD37" i="211"/>
  <c r="AC37" i="211"/>
  <c r="AB37" i="211"/>
  <c r="AA37" i="211"/>
  <c r="BA5" i="211" s="1"/>
  <c r="Z37" i="211"/>
  <c r="AZ5" i="211" s="1"/>
  <c r="Y37" i="211"/>
  <c r="BM5" i="211" s="1"/>
  <c r="AJ35" i="211"/>
  <c r="BV5" i="211" s="1"/>
  <c r="AI35" i="211"/>
  <c r="AH35" i="211"/>
  <c r="AG35" i="211"/>
  <c r="BS5" i="211" s="1"/>
  <c r="AF35" i="211"/>
  <c r="BR5" i="211" s="1"/>
  <c r="AE35" i="211"/>
  <c r="BQ5" i="211" s="1"/>
  <c r="AD35" i="211"/>
  <c r="AC35" i="211"/>
  <c r="AQ34" i="211"/>
  <c r="AQ33" i="211"/>
  <c r="AQ32" i="211"/>
  <c r="AQ31" i="211"/>
  <c r="AQ30" i="211"/>
  <c r="AQ29" i="211"/>
  <c r="AQ28" i="211"/>
  <c r="AQ27" i="211"/>
  <c r="AQ26" i="211"/>
  <c r="AQ25" i="211"/>
  <c r="AQ24" i="211"/>
  <c r="AQ23" i="211"/>
  <c r="AQ22" i="211"/>
  <c r="AQ21" i="211"/>
  <c r="AQ20" i="211"/>
  <c r="AQ19" i="211"/>
  <c r="AQ18" i="211"/>
  <c r="AQ17" i="211"/>
  <c r="AQ16" i="211"/>
  <c r="AQ15" i="211"/>
  <c r="AQ14" i="211"/>
  <c r="AQ13" i="211"/>
  <c r="AQ12" i="211"/>
  <c r="AS11" i="211"/>
  <c r="AQ11" i="211"/>
  <c r="BU5" i="211"/>
  <c r="BT5" i="211"/>
  <c r="BP5" i="211"/>
  <c r="BO5" i="211"/>
  <c r="BJ5" i="211"/>
  <c r="BI5" i="211"/>
  <c r="BH5" i="211"/>
  <c r="BG5" i="211"/>
  <c r="BF5" i="211"/>
  <c r="BD5" i="211"/>
  <c r="BC5" i="211"/>
  <c r="BB5" i="211"/>
  <c r="AX5" i="211"/>
  <c r="AW5" i="211"/>
  <c r="AV5" i="211"/>
  <c r="AJ37" i="210"/>
  <c r="BJ5" i="210" s="1"/>
  <c r="AI37" i="210"/>
  <c r="AH37" i="210"/>
  <c r="AG37" i="210"/>
  <c r="AF37" i="210"/>
  <c r="BF5" i="210" s="1"/>
  <c r="AE37" i="210"/>
  <c r="BE5" i="210" s="1"/>
  <c r="AD37" i="210"/>
  <c r="AC37" i="210"/>
  <c r="AB37" i="210"/>
  <c r="BB5" i="210" s="1"/>
  <c r="AA37" i="210"/>
  <c r="BA5" i="210" s="1"/>
  <c r="Z37" i="210"/>
  <c r="AZ5" i="210" s="1"/>
  <c r="Y37" i="210"/>
  <c r="BM5" i="210" s="1"/>
  <c r="AJ35" i="210"/>
  <c r="AI35" i="210"/>
  <c r="AH35" i="210"/>
  <c r="AG35" i="210"/>
  <c r="BS5" i="210" s="1"/>
  <c r="AF35" i="210"/>
  <c r="BR5" i="210" s="1"/>
  <c r="AE35" i="210"/>
  <c r="BQ5" i="210" s="1"/>
  <c r="AD35" i="210"/>
  <c r="AC35" i="210"/>
  <c r="AQ34" i="210"/>
  <c r="AQ33" i="210"/>
  <c r="AQ32" i="210"/>
  <c r="AQ31" i="210"/>
  <c r="AQ30" i="210"/>
  <c r="AQ29" i="210"/>
  <c r="AQ28" i="210"/>
  <c r="AQ27" i="210"/>
  <c r="AQ26" i="210"/>
  <c r="AQ25" i="210"/>
  <c r="AQ24" i="210"/>
  <c r="AQ23" i="210"/>
  <c r="AQ22" i="210"/>
  <c r="AQ21" i="210"/>
  <c r="AQ20" i="210"/>
  <c r="AQ19" i="210"/>
  <c r="AQ18" i="210"/>
  <c r="AQ17" i="210"/>
  <c r="AQ16" i="210"/>
  <c r="AQ15" i="210"/>
  <c r="AQ14" i="210"/>
  <c r="AQ13" i="210"/>
  <c r="AQ12" i="210"/>
  <c r="AS11" i="210"/>
  <c r="AQ11" i="210"/>
  <c r="BV5" i="210"/>
  <c r="BU5" i="210"/>
  <c r="BT5" i="210"/>
  <c r="BP5" i="210"/>
  <c r="BO5" i="210"/>
  <c r="BI5" i="210"/>
  <c r="BH5" i="210"/>
  <c r="BG5" i="210"/>
  <c r="BD5" i="210"/>
  <c r="BC5" i="210"/>
  <c r="AX5" i="210"/>
  <c r="AW5" i="210"/>
  <c r="AV5" i="210"/>
  <c r="AJ37" i="209"/>
  <c r="AI37" i="209"/>
  <c r="AH37" i="209"/>
  <c r="AG37" i="209"/>
  <c r="AF37" i="209"/>
  <c r="AE37" i="209"/>
  <c r="BE5" i="209" s="1"/>
  <c r="AD37" i="209"/>
  <c r="AC37" i="209"/>
  <c r="AB37" i="209"/>
  <c r="AA37" i="209"/>
  <c r="BA5" i="209" s="1"/>
  <c r="Z37" i="209"/>
  <c r="Y37" i="209"/>
  <c r="BM5" i="209" s="1"/>
  <c r="AJ35" i="209"/>
  <c r="AI35" i="209"/>
  <c r="BU5" i="209" s="1"/>
  <c r="AH35" i="209"/>
  <c r="AG35" i="209"/>
  <c r="BS5" i="209" s="1"/>
  <c r="AF35" i="209"/>
  <c r="BR5" i="209" s="1"/>
  <c r="AE35" i="209"/>
  <c r="BQ5" i="209" s="1"/>
  <c r="AD35" i="209"/>
  <c r="AC35" i="209"/>
  <c r="AQ34" i="209"/>
  <c r="AQ33" i="209"/>
  <c r="AQ32" i="209"/>
  <c r="AQ31" i="209"/>
  <c r="AQ30" i="209"/>
  <c r="AQ29" i="209"/>
  <c r="AQ28" i="209"/>
  <c r="AQ27" i="209"/>
  <c r="AQ26" i="209"/>
  <c r="AQ25" i="209"/>
  <c r="AQ24" i="209"/>
  <c r="AQ23" i="209"/>
  <c r="AQ22" i="209"/>
  <c r="AQ21" i="209"/>
  <c r="AQ20" i="209"/>
  <c r="AQ19" i="209"/>
  <c r="AQ18" i="209"/>
  <c r="AQ17" i="209"/>
  <c r="AQ16" i="209"/>
  <c r="AQ15" i="209"/>
  <c r="AQ14" i="209"/>
  <c r="AQ13" i="209"/>
  <c r="AQ12" i="209"/>
  <c r="AS11" i="209"/>
  <c r="AQ11" i="209"/>
  <c r="BV5" i="209"/>
  <c r="BT5" i="209"/>
  <c r="BP5" i="209"/>
  <c r="BO5" i="209"/>
  <c r="BJ5" i="209"/>
  <c r="BI5" i="209"/>
  <c r="BH5" i="209"/>
  <c r="BG5" i="209"/>
  <c r="BF5" i="209"/>
  <c r="BD5" i="209"/>
  <c r="BC5" i="209"/>
  <c r="BB5" i="209"/>
  <c r="AZ5" i="209"/>
  <c r="AX5" i="209"/>
  <c r="AW5" i="209"/>
  <c r="AV5" i="209"/>
  <c r="AJ37" i="208"/>
  <c r="AI37" i="208"/>
  <c r="AH37" i="208"/>
  <c r="AG37" i="208"/>
  <c r="AF37" i="208"/>
  <c r="BF5" i="208" s="1"/>
  <c r="AE37" i="208"/>
  <c r="BE5" i="208" s="1"/>
  <c r="AD37" i="208"/>
  <c r="AC37" i="208"/>
  <c r="AB37" i="208"/>
  <c r="BB5" i="208" s="1"/>
  <c r="AA37" i="208"/>
  <c r="BA5" i="208" s="1"/>
  <c r="Z37" i="208"/>
  <c r="AZ5" i="208" s="1"/>
  <c r="Y37" i="208"/>
  <c r="BM5" i="208" s="1"/>
  <c r="AJ35" i="208"/>
  <c r="AI35" i="208"/>
  <c r="AH35" i="208"/>
  <c r="AG35" i="208"/>
  <c r="BS5" i="208" s="1"/>
  <c r="AF35" i="208"/>
  <c r="BR5" i="208" s="1"/>
  <c r="AE35" i="208"/>
  <c r="BQ5" i="208" s="1"/>
  <c r="AD35" i="208"/>
  <c r="AC35" i="208"/>
  <c r="AQ34" i="208"/>
  <c r="AQ33" i="208"/>
  <c r="AQ32" i="208"/>
  <c r="AQ31" i="208"/>
  <c r="AQ30" i="208"/>
  <c r="AQ29" i="208"/>
  <c r="AQ28" i="208"/>
  <c r="AQ27" i="208"/>
  <c r="AQ26" i="208"/>
  <c r="AQ25" i="208"/>
  <c r="AQ24" i="208"/>
  <c r="AQ23" i="208"/>
  <c r="AQ22" i="208"/>
  <c r="AQ21" i="208"/>
  <c r="AQ20" i="208"/>
  <c r="AQ19" i="208"/>
  <c r="AQ18" i="208"/>
  <c r="AQ17" i="208"/>
  <c r="AQ16" i="208"/>
  <c r="AQ15" i="208"/>
  <c r="AQ14" i="208"/>
  <c r="AQ13" i="208"/>
  <c r="AQ12" i="208"/>
  <c r="AS11" i="208"/>
  <c r="AQ11" i="208"/>
  <c r="BV5" i="208"/>
  <c r="BU5" i="208"/>
  <c r="BT5" i="208"/>
  <c r="BP5" i="208"/>
  <c r="BO5" i="208"/>
  <c r="BJ5" i="208"/>
  <c r="BI5" i="208"/>
  <c r="BH5" i="208"/>
  <c r="BG5" i="208"/>
  <c r="BD5" i="208"/>
  <c r="BC5" i="208"/>
  <c r="AX5" i="208"/>
  <c r="AW5" i="208"/>
  <c r="AV5" i="208"/>
  <c r="AJ37" i="207"/>
  <c r="AI37" i="207"/>
  <c r="AH37" i="207"/>
  <c r="AG37" i="207"/>
  <c r="AF37" i="207"/>
  <c r="BF5" i="207" s="1"/>
  <c r="AE37" i="207"/>
  <c r="BE5" i="207" s="1"/>
  <c r="AD37" i="207"/>
  <c r="AC37" i="207"/>
  <c r="AB37" i="207"/>
  <c r="AA37" i="207"/>
  <c r="BA5" i="207" s="1"/>
  <c r="Z37" i="207"/>
  <c r="AZ5" i="207" s="1"/>
  <c r="Y37" i="207"/>
  <c r="BM5" i="207" s="1"/>
  <c r="AJ35" i="207"/>
  <c r="AI35" i="207"/>
  <c r="AH35" i="207"/>
  <c r="AG35" i="207"/>
  <c r="BS5" i="207" s="1"/>
  <c r="AF35" i="207"/>
  <c r="BR5" i="207" s="1"/>
  <c r="AE35" i="207"/>
  <c r="BQ5" i="207" s="1"/>
  <c r="AD35" i="207"/>
  <c r="AC35" i="207"/>
  <c r="AQ34" i="207"/>
  <c r="AQ33" i="207"/>
  <c r="AQ32" i="207"/>
  <c r="AQ31" i="207"/>
  <c r="AQ30" i="207"/>
  <c r="AQ29" i="207"/>
  <c r="AQ28" i="207"/>
  <c r="AQ27" i="207"/>
  <c r="AQ26" i="207"/>
  <c r="AQ25" i="207"/>
  <c r="AQ24" i="207"/>
  <c r="AQ23" i="207"/>
  <c r="AQ22" i="207"/>
  <c r="AQ21" i="207"/>
  <c r="AQ20" i="207"/>
  <c r="AQ19" i="207"/>
  <c r="AQ18" i="207"/>
  <c r="AQ17" i="207"/>
  <c r="AQ16" i="207"/>
  <c r="AQ15" i="207"/>
  <c r="AQ14" i="207"/>
  <c r="AQ13" i="207"/>
  <c r="AQ12" i="207"/>
  <c r="AS11" i="207"/>
  <c r="AQ11" i="207"/>
  <c r="BV5" i="207"/>
  <c r="BU5" i="207"/>
  <c r="BT5" i="207"/>
  <c r="BP5" i="207"/>
  <c r="BO5" i="207"/>
  <c r="BJ5" i="207"/>
  <c r="BI5" i="207"/>
  <c r="BH5" i="207"/>
  <c r="BG5" i="207"/>
  <c r="BD5" i="207"/>
  <c r="BC5" i="207"/>
  <c r="BB5" i="207"/>
  <c r="AX5" i="207"/>
  <c r="AW5" i="207"/>
  <c r="AV5" i="207"/>
  <c r="AJ37" i="206"/>
  <c r="BJ5" i="206" s="1"/>
  <c r="AI37" i="206"/>
  <c r="AH37" i="206"/>
  <c r="AG37" i="206"/>
  <c r="AF37" i="206"/>
  <c r="BF5" i="206" s="1"/>
  <c r="AE37" i="206"/>
  <c r="AD37" i="206"/>
  <c r="AC37" i="206"/>
  <c r="AB37" i="206"/>
  <c r="BB5" i="206" s="1"/>
  <c r="AA37" i="206"/>
  <c r="BA5" i="206" s="1"/>
  <c r="Z37" i="206"/>
  <c r="AZ5" i="206" s="1"/>
  <c r="Y37" i="206"/>
  <c r="BL5" i="206" s="1"/>
  <c r="AJ35" i="206"/>
  <c r="BV5" i="206" s="1"/>
  <c r="AI35" i="206"/>
  <c r="AH35" i="206"/>
  <c r="AG35" i="206"/>
  <c r="BS5" i="206" s="1"/>
  <c r="AF35" i="206"/>
  <c r="BR5" i="206" s="1"/>
  <c r="AE35" i="206"/>
  <c r="BQ5" i="206" s="1"/>
  <c r="AD35" i="206"/>
  <c r="AC35" i="206"/>
  <c r="AQ34" i="206"/>
  <c r="AQ33" i="206"/>
  <c r="AQ32" i="206"/>
  <c r="AQ31" i="206"/>
  <c r="AQ30" i="206"/>
  <c r="AQ29" i="206"/>
  <c r="AQ28" i="206"/>
  <c r="AQ27" i="206"/>
  <c r="AQ26" i="206"/>
  <c r="AQ25" i="206"/>
  <c r="AQ24" i="206"/>
  <c r="AQ23" i="206"/>
  <c r="AQ22" i="206"/>
  <c r="AQ21" i="206"/>
  <c r="AQ20" i="206"/>
  <c r="AQ19" i="206"/>
  <c r="AQ18" i="206"/>
  <c r="AQ17" i="206"/>
  <c r="AQ16" i="206"/>
  <c r="AQ15" i="206"/>
  <c r="AQ14" i="206"/>
  <c r="AQ13" i="206"/>
  <c r="AQ12" i="206"/>
  <c r="AS11" i="206"/>
  <c r="AQ11" i="206"/>
  <c r="BU5" i="206"/>
  <c r="BT5" i="206"/>
  <c r="BP5" i="206"/>
  <c r="BO5" i="206"/>
  <c r="BI5" i="206"/>
  <c r="BH5" i="206"/>
  <c r="BG5" i="206"/>
  <c r="BE5" i="206"/>
  <c r="BD5" i="206"/>
  <c r="BC5" i="206"/>
  <c r="AX5" i="206"/>
  <c r="AW5" i="206"/>
  <c r="AV5" i="206"/>
  <c r="BN5" i="214" l="1"/>
  <c r="AY5" i="214"/>
  <c r="BK5" i="214"/>
  <c r="BL5" i="214"/>
  <c r="BK5" i="213"/>
  <c r="BL5" i="213"/>
  <c r="AY5" i="213"/>
  <c r="BN5" i="212"/>
  <c r="AY5" i="212"/>
  <c r="BK5" i="212"/>
  <c r="BL5" i="212"/>
  <c r="BN5" i="211"/>
  <c r="AY5" i="211"/>
  <c r="BK5" i="211"/>
  <c r="BL5" i="211"/>
  <c r="AY5" i="210"/>
  <c r="BK5" i="210"/>
  <c r="BL5" i="210"/>
  <c r="BN5" i="210"/>
  <c r="BN5" i="209"/>
  <c r="AY5" i="209"/>
  <c r="BK5" i="209"/>
  <c r="BL5" i="209"/>
  <c r="AY5" i="208"/>
  <c r="BL5" i="208"/>
  <c r="BN5" i="208"/>
  <c r="BK5" i="208"/>
  <c r="BK5" i="207"/>
  <c r="BN5" i="207"/>
  <c r="AY5" i="207"/>
  <c r="BL5" i="207"/>
  <c r="BM5" i="206"/>
  <c r="BN5" i="206"/>
  <c r="AY5" i="206"/>
  <c r="BK5" i="206"/>
  <c r="AJ37" i="140" l="1"/>
  <c r="AI37" i="140"/>
  <c r="AH37" i="140"/>
  <c r="AG37" i="140"/>
  <c r="AF37" i="140"/>
  <c r="BF5" i="140" s="1"/>
  <c r="AE37" i="140"/>
  <c r="AD37" i="140"/>
  <c r="AC37" i="140"/>
  <c r="AB37" i="140"/>
  <c r="BB5" i="140" s="1"/>
  <c r="AA37" i="140"/>
  <c r="BA5" i="140" s="1"/>
  <c r="Z37" i="140"/>
  <c r="AZ5" i="140" s="1"/>
  <c r="Y37" i="140"/>
  <c r="BM5" i="140" s="1"/>
  <c r="AJ35" i="140"/>
  <c r="AI35" i="140"/>
  <c r="AH35" i="140"/>
  <c r="AG35" i="140"/>
  <c r="BS5" i="140" s="1"/>
  <c r="AF35" i="140"/>
  <c r="BR5" i="140" s="1"/>
  <c r="AE35" i="140"/>
  <c r="BQ5" i="140" s="1"/>
  <c r="AD35" i="140"/>
  <c r="AC35" i="140"/>
  <c r="AQ34" i="140"/>
  <c r="AQ33" i="140"/>
  <c r="AQ32" i="140"/>
  <c r="AQ31" i="140"/>
  <c r="AQ30" i="140"/>
  <c r="AQ29" i="140"/>
  <c r="AQ28" i="140"/>
  <c r="AQ27" i="140"/>
  <c r="AQ26" i="140"/>
  <c r="AQ25" i="140"/>
  <c r="AQ24" i="140"/>
  <c r="AQ23" i="140"/>
  <c r="AQ22" i="140"/>
  <c r="AQ21" i="140"/>
  <c r="AQ20" i="140"/>
  <c r="AQ19" i="140"/>
  <c r="AQ18" i="140"/>
  <c r="AQ17" i="140"/>
  <c r="AQ16" i="140"/>
  <c r="AQ15" i="140"/>
  <c r="AQ14" i="140"/>
  <c r="AQ13" i="140"/>
  <c r="AQ12" i="140"/>
  <c r="AS11" i="140"/>
  <c r="AQ11" i="140"/>
  <c r="BV5" i="140"/>
  <c r="BU5" i="140"/>
  <c r="BT5" i="140"/>
  <c r="BP5" i="140"/>
  <c r="BO5" i="140"/>
  <c r="BJ5" i="140"/>
  <c r="BI5" i="140"/>
  <c r="BH5" i="140"/>
  <c r="BG5" i="140"/>
  <c r="BE5" i="140"/>
  <c r="BD5" i="140"/>
  <c r="BC5" i="140"/>
  <c r="AX5" i="140"/>
  <c r="AW5" i="140"/>
  <c r="AV5" i="140"/>
  <c r="BN5" i="140" l="1"/>
  <c r="BL5" i="140"/>
  <c r="AY5" i="140"/>
  <c r="BK5" i="140"/>
  <c r="AC35" i="83" l="1"/>
  <c r="Y37" i="83"/>
  <c r="Z37" i="83"/>
  <c r="AA37" i="83"/>
  <c r="AB37" i="83"/>
  <c r="AC37" i="83"/>
  <c r="AD37" i="83"/>
  <c r="AE37" i="83"/>
  <c r="AF37" i="83"/>
  <c r="AG37" i="83"/>
  <c r="AH37" i="83"/>
  <c r="AI37" i="83"/>
  <c r="AJ37" i="83"/>
  <c r="AS11" i="83" l="1"/>
  <c r="AI4" i="58" l="1"/>
  <c r="AF4" i="59"/>
  <c r="AE7" i="57" l="1"/>
  <c r="AQ30" i="83"/>
  <c r="AQ31" i="83"/>
  <c r="AQ32" i="83"/>
  <c r="AQ33" i="83"/>
  <c r="AQ34" i="83"/>
  <c r="AQ21" i="83"/>
  <c r="AQ26" i="83"/>
  <c r="AQ11" i="83"/>
  <c r="AQ12" i="83"/>
  <c r="AQ13" i="83"/>
  <c r="AQ14" i="83"/>
  <c r="AQ15" i="83"/>
  <c r="AQ16" i="83"/>
  <c r="AQ17" i="83"/>
  <c r="AQ18" i="83"/>
  <c r="AQ19" i="83"/>
  <c r="AQ20" i="83"/>
  <c r="AQ22" i="83"/>
  <c r="AQ23" i="83"/>
  <c r="AQ24" i="83"/>
  <c r="AQ25" i="83"/>
  <c r="AQ27" i="83"/>
  <c r="AQ28" i="83"/>
  <c r="AQ29" i="83"/>
  <c r="AX5" i="83"/>
  <c r="AW5" i="83"/>
  <c r="AV5" i="83"/>
  <c r="BJ5" i="83"/>
  <c r="AE35" i="83"/>
  <c r="BQ5" i="83" s="1"/>
  <c r="AF7" i="57" l="1"/>
  <c r="AY5" i="83"/>
  <c r="BK5" i="83"/>
  <c r="E4" i="58"/>
  <c r="E5" i="58"/>
  <c r="AG7" i="57" l="1"/>
  <c r="AH7" i="57" s="1"/>
  <c r="AI7" i="57" s="1"/>
  <c r="BD5" i="83"/>
  <c r="BE5" i="83"/>
  <c r="BF5" i="83"/>
  <c r="BG5" i="83"/>
  <c r="BH5" i="83"/>
  <c r="BI5" i="83"/>
  <c r="BC5" i="83"/>
  <c r="BA5" i="83" l="1"/>
  <c r="AJ35" i="83"/>
  <c r="BV5" i="83" s="1"/>
  <c r="AI35" i="83"/>
  <c r="BU5" i="83" s="1"/>
  <c r="AH35" i="83"/>
  <c r="BT5" i="83" s="1"/>
  <c r="AG35" i="83"/>
  <c r="BS5" i="83" s="1"/>
  <c r="AF35" i="83"/>
  <c r="BR5" i="83" s="1"/>
  <c r="AD35" i="83"/>
  <c r="BP5" i="83" s="1"/>
  <c r="BO5" i="83"/>
  <c r="AZ5" i="83" l="1"/>
  <c r="BL5" i="83"/>
  <c r="BM5" i="83"/>
  <c r="BN5" i="83"/>
  <c r="BB5" i="83"/>
  <c r="E5" i="59"/>
  <c r="AE8" i="57" l="1"/>
  <c r="AF8" i="57" s="1"/>
  <c r="AG8" i="57" l="1"/>
  <c r="AH8" i="57" s="1"/>
  <c r="AI8" i="57" s="1"/>
  <c r="M5" i="59" l="1"/>
  <c r="W4" i="59"/>
  <c r="M4" i="59"/>
  <c r="E4" i="59"/>
  <c r="M5" i="58"/>
  <c r="Y4" i="58"/>
  <c r="M4" i="58"/>
</calcChain>
</file>

<file path=xl/sharedStrings.xml><?xml version="1.0" encoding="utf-8"?>
<sst xmlns="http://schemas.openxmlformats.org/spreadsheetml/2006/main" count="4499" uniqueCount="697">
  <si>
    <t>名  称</t>
    <rPh sb="0" eb="4">
      <t>メイショウ</t>
    </rPh>
    <phoneticPr fontId="4"/>
  </si>
  <si>
    <t>管理者名</t>
    <rPh sb="0" eb="4">
      <t>カンリシャメイ</t>
    </rPh>
    <phoneticPr fontId="4"/>
  </si>
  <si>
    <t>変状種類</t>
    <rPh sb="0" eb="2">
      <t>ヘンジョウ</t>
    </rPh>
    <rPh sb="2" eb="4">
      <t>シュルイ</t>
    </rPh>
    <phoneticPr fontId="8"/>
  </si>
  <si>
    <t>変状の発生範囲の規模</t>
    <rPh sb="0" eb="2">
      <t>ヘンジョウ</t>
    </rPh>
    <rPh sb="3" eb="5">
      <t>ハッセイ</t>
    </rPh>
    <rPh sb="5" eb="7">
      <t>ハンイ</t>
    </rPh>
    <rPh sb="8" eb="10">
      <t>キボ</t>
    </rPh>
    <phoneticPr fontId="4"/>
  </si>
  <si>
    <t>実施状況（実施日）</t>
    <rPh sb="0" eb="2">
      <t>ジッシ</t>
    </rPh>
    <rPh sb="2" eb="4">
      <t>ジョウキョウ</t>
    </rPh>
    <rPh sb="5" eb="8">
      <t>ジッシビ</t>
    </rPh>
    <phoneticPr fontId="4"/>
  </si>
  <si>
    <t>トンネル変状・異常箇所写真位置図</t>
    <rPh sb="4" eb="6">
      <t>ヘンジョウ</t>
    </rPh>
    <rPh sb="7" eb="9">
      <t>イジョウ</t>
    </rPh>
    <rPh sb="9" eb="11">
      <t>カショ</t>
    </rPh>
    <rPh sb="11" eb="13">
      <t>シャシン</t>
    </rPh>
    <rPh sb="13" eb="16">
      <t>イチズ</t>
    </rPh>
    <phoneticPr fontId="8"/>
  </si>
  <si>
    <t>管理者名</t>
    <rPh sb="0" eb="4">
      <t>カンリシャメイ</t>
    </rPh>
    <phoneticPr fontId="8"/>
  </si>
  <si>
    <t>名　称</t>
    <rPh sb="0" eb="1">
      <t>メイ</t>
    </rPh>
    <rPh sb="2" eb="3">
      <t>ショウ</t>
    </rPh>
    <phoneticPr fontId="8"/>
  </si>
  <si>
    <t>所在地</t>
    <rPh sb="0" eb="3">
      <t>ショザイチ</t>
    </rPh>
    <phoneticPr fontId="8"/>
  </si>
  <si>
    <t>自</t>
    <rPh sb="0" eb="1">
      <t>ジ</t>
    </rPh>
    <phoneticPr fontId="8"/>
  </si>
  <si>
    <t>至</t>
    <rPh sb="0" eb="1">
      <t>イタ</t>
    </rPh>
    <phoneticPr fontId="8"/>
  </si>
  <si>
    <t>ﾄﾝﾈﾙの分類</t>
    <rPh sb="5" eb="7">
      <t>ブンルイ</t>
    </rPh>
    <phoneticPr fontId="8"/>
  </si>
  <si>
    <t>緊急輸送道路</t>
    <rPh sb="0" eb="2">
      <t>キンキュウ</t>
    </rPh>
    <rPh sb="2" eb="4">
      <t>ユソウ</t>
    </rPh>
    <rPh sb="4" eb="6">
      <t>ドウロ</t>
    </rPh>
    <phoneticPr fontId="4"/>
  </si>
  <si>
    <t>代替路の有無</t>
    <rPh sb="0" eb="2">
      <t>ダイガエ</t>
    </rPh>
    <rPh sb="2" eb="3">
      <t>ロ</t>
    </rPh>
    <rPh sb="4" eb="6">
      <t>ウム</t>
    </rPh>
    <phoneticPr fontId="4"/>
  </si>
  <si>
    <t>材質劣化</t>
    <rPh sb="0" eb="2">
      <t>ザイシツ</t>
    </rPh>
    <rPh sb="2" eb="4">
      <t>レッカ</t>
    </rPh>
    <phoneticPr fontId="8"/>
  </si>
  <si>
    <t>漏水</t>
    <rPh sb="0" eb="2">
      <t>ロウスイ</t>
    </rPh>
    <phoneticPr fontId="8"/>
  </si>
  <si>
    <t>外力</t>
    <rPh sb="0" eb="2">
      <t>ガイリョク</t>
    </rPh>
    <phoneticPr fontId="8"/>
  </si>
  <si>
    <t>フリガナ</t>
    <phoneticPr fontId="4"/>
  </si>
  <si>
    <t>路線名</t>
    <phoneticPr fontId="8"/>
  </si>
  <si>
    <t>トンネル全体変状展開図</t>
    <rPh sb="4" eb="6">
      <t>ゼンタイ</t>
    </rPh>
    <rPh sb="6" eb="7">
      <t>ヘン</t>
    </rPh>
    <rPh sb="7" eb="8">
      <t>ジョウ</t>
    </rPh>
    <rPh sb="8" eb="11">
      <t>テンカイズ</t>
    </rPh>
    <phoneticPr fontId="8"/>
  </si>
  <si>
    <t>トンネル変状展開図</t>
    <rPh sb="4" eb="5">
      <t>ヘン</t>
    </rPh>
    <rPh sb="5" eb="6">
      <t>ジョウ</t>
    </rPh>
    <rPh sb="6" eb="9">
      <t>テンカイズ</t>
    </rPh>
    <phoneticPr fontId="8"/>
  </si>
  <si>
    <t>Ⅳ</t>
    <phoneticPr fontId="8"/>
  </si>
  <si>
    <t>Ⅲ</t>
    <phoneticPr fontId="8"/>
  </si>
  <si>
    <t>Ⅱ</t>
    <phoneticPr fontId="8"/>
  </si>
  <si>
    <t>ｍ</t>
    <phoneticPr fontId="8"/>
  </si>
  <si>
    <t>L=</t>
    <phoneticPr fontId="8"/>
  </si>
  <si>
    <t>トンネル延長</t>
    <phoneticPr fontId="8"/>
  </si>
  <si>
    <t>路 線 名</t>
    <rPh sb="0" eb="1">
      <t>ミチ</t>
    </rPh>
    <rPh sb="2" eb="3">
      <t>セン</t>
    </rPh>
    <rPh sb="4" eb="5">
      <t>メイ</t>
    </rPh>
    <phoneticPr fontId="18"/>
  </si>
  <si>
    <t>名　称</t>
    <rPh sb="0" eb="1">
      <t>ナ</t>
    </rPh>
    <rPh sb="2" eb="3">
      <t>ショウ</t>
    </rPh>
    <phoneticPr fontId="8"/>
  </si>
  <si>
    <t>覆工
スパン
番号</t>
    <rPh sb="0" eb="2">
      <t>フッコウ</t>
    </rPh>
    <rPh sb="7" eb="9">
      <t>バンゴウ</t>
    </rPh>
    <phoneticPr fontId="4"/>
  </si>
  <si>
    <t>変状
部位</t>
    <rPh sb="0" eb="2">
      <t>ヘンジョウ</t>
    </rPh>
    <rPh sb="3" eb="5">
      <t>ブイ</t>
    </rPh>
    <phoneticPr fontId="4"/>
  </si>
  <si>
    <t>変状種類</t>
    <rPh sb="0" eb="2">
      <t>ヘンジョウ</t>
    </rPh>
    <rPh sb="2" eb="4">
      <t>シュルイ</t>
    </rPh>
    <phoneticPr fontId="4"/>
  </si>
  <si>
    <t>写真
番号</t>
    <phoneticPr fontId="4"/>
  </si>
  <si>
    <t>管理者名</t>
    <phoneticPr fontId="18"/>
  </si>
  <si>
    <t>フリガナ</t>
    <phoneticPr fontId="18"/>
  </si>
  <si>
    <t>計</t>
    <rPh sb="0" eb="1">
      <t>ケイ</t>
    </rPh>
    <phoneticPr fontId="19"/>
  </si>
  <si>
    <t>Ⅲ</t>
    <phoneticPr fontId="19"/>
  </si>
  <si>
    <t>Ⅳ</t>
    <phoneticPr fontId="19"/>
  </si>
  <si>
    <t>Ⅱb</t>
    <phoneticPr fontId="19"/>
  </si>
  <si>
    <t>Ⅱa</t>
    <phoneticPr fontId="19"/>
  </si>
  <si>
    <t>漏水</t>
    <rPh sb="0" eb="2">
      <t>ロウスイ</t>
    </rPh>
    <phoneticPr fontId="19"/>
  </si>
  <si>
    <t>材質劣化</t>
    <rPh sb="0" eb="2">
      <t>ザイシツ</t>
    </rPh>
    <rPh sb="2" eb="4">
      <t>レッカ</t>
    </rPh>
    <phoneticPr fontId="19"/>
  </si>
  <si>
    <t xml:space="preserve">外力 </t>
    <rPh sb="0" eb="2">
      <t>ガイリョク</t>
    </rPh>
    <phoneticPr fontId="19"/>
  </si>
  <si>
    <t>変状の発生範囲の規模（㎡）</t>
    <rPh sb="0" eb="2">
      <t>ヘンジョウ</t>
    </rPh>
    <rPh sb="3" eb="5">
      <t>ハッセイ</t>
    </rPh>
    <rPh sb="5" eb="7">
      <t>ハンイ</t>
    </rPh>
    <rPh sb="8" eb="10">
      <t>キボ</t>
    </rPh>
    <phoneticPr fontId="19"/>
  </si>
  <si>
    <t>覆工スパン長（ｍ）</t>
    <rPh sb="0" eb="2">
      <t>フッコウ</t>
    </rPh>
    <rPh sb="5" eb="6">
      <t>ナガ</t>
    </rPh>
    <phoneticPr fontId="19"/>
  </si>
  <si>
    <t>変    状    規    模</t>
    <rPh sb="0" eb="1">
      <t>ヘン</t>
    </rPh>
    <rPh sb="5" eb="6">
      <t>ジョウ</t>
    </rPh>
    <rPh sb="10" eb="11">
      <t>キ</t>
    </rPh>
    <rPh sb="15" eb="16">
      <t>ボ</t>
    </rPh>
    <phoneticPr fontId="19"/>
  </si>
  <si>
    <t>変    状    数</t>
    <rPh sb="0" eb="1">
      <t>ヘン</t>
    </rPh>
    <rPh sb="5" eb="6">
      <t>ジョウ</t>
    </rPh>
    <rPh sb="10" eb="11">
      <t>スウ</t>
    </rPh>
    <phoneticPr fontId="19"/>
  </si>
  <si>
    <t>管理者名</t>
    <rPh sb="0" eb="3">
      <t>カンリシャ</t>
    </rPh>
    <rPh sb="3" eb="4">
      <t>メイ</t>
    </rPh>
    <phoneticPr fontId="19"/>
  </si>
  <si>
    <t>名  称</t>
    <rPh sb="0" eb="1">
      <t>ナ</t>
    </rPh>
    <rPh sb="3" eb="4">
      <t>ショウ</t>
    </rPh>
    <phoneticPr fontId="19"/>
  </si>
  <si>
    <t xml:space="preserve"> </t>
    <phoneticPr fontId="19"/>
  </si>
  <si>
    <t>路線名</t>
    <rPh sb="0" eb="2">
      <t>ロセン</t>
    </rPh>
    <rPh sb="2" eb="3">
      <t>メイ</t>
    </rPh>
    <phoneticPr fontId="19"/>
  </si>
  <si>
    <t>フリガナ</t>
    <phoneticPr fontId="19"/>
  </si>
  <si>
    <t>方向転換所</t>
    <rPh sb="0" eb="2">
      <t>ホウコウ</t>
    </rPh>
    <rPh sb="2" eb="4">
      <t>テンカン</t>
    </rPh>
    <rPh sb="4" eb="5">
      <t>ショ</t>
    </rPh>
    <phoneticPr fontId="4"/>
  </si>
  <si>
    <t>トンネル工法</t>
    <rPh sb="4" eb="6">
      <t>コウホウ</t>
    </rPh>
    <phoneticPr fontId="4"/>
  </si>
  <si>
    <t>非常駐車帯</t>
    <rPh sb="0" eb="2">
      <t>ヒジョウ</t>
    </rPh>
    <rPh sb="2" eb="4">
      <t>チュウシャ</t>
    </rPh>
    <rPh sb="4" eb="5">
      <t>タイ</t>
    </rPh>
    <phoneticPr fontId="4"/>
  </si>
  <si>
    <t>その他</t>
    <rPh sb="2" eb="3">
      <t>タ</t>
    </rPh>
    <phoneticPr fontId="8"/>
  </si>
  <si>
    <t>終点側ｸﾛｿｲﾄﾞ</t>
    <rPh sb="0" eb="2">
      <t>シュウテン</t>
    </rPh>
    <rPh sb="2" eb="3">
      <t>ガワ</t>
    </rPh>
    <phoneticPr fontId="4"/>
  </si>
  <si>
    <t>曲線半径</t>
    <rPh sb="0" eb="2">
      <t>キョクセン</t>
    </rPh>
    <rPh sb="2" eb="4">
      <t>ハンケイ</t>
    </rPh>
    <phoneticPr fontId="4"/>
  </si>
  <si>
    <t>起点側ｸﾛｿｲﾄﾞ</t>
    <rPh sb="0" eb="2">
      <t>キテン</t>
    </rPh>
    <rPh sb="2" eb="3">
      <t>ガワ</t>
    </rPh>
    <phoneticPr fontId="4"/>
  </si>
  <si>
    <t>区間長</t>
    <rPh sb="0" eb="3">
      <t>クカンチョウ</t>
    </rPh>
    <phoneticPr fontId="4"/>
  </si>
  <si>
    <t>曲線区間</t>
    <rPh sb="0" eb="2">
      <t>キョクセン</t>
    </rPh>
    <rPh sb="2" eb="4">
      <t>クカン</t>
    </rPh>
    <phoneticPr fontId="4"/>
  </si>
  <si>
    <t>更新年次</t>
    <rPh sb="0" eb="2">
      <t>コウシン</t>
    </rPh>
    <rPh sb="2" eb="4">
      <t>ネンジ</t>
    </rPh>
    <phoneticPr fontId="4"/>
  </si>
  <si>
    <t>管理者名</t>
    <rPh sb="0" eb="2">
      <t>カンリ</t>
    </rPh>
    <rPh sb="2" eb="3">
      <t>シャ</t>
    </rPh>
    <rPh sb="3" eb="4">
      <t>メイ</t>
    </rPh>
    <phoneticPr fontId="4"/>
  </si>
  <si>
    <t>寸　法</t>
    <rPh sb="0" eb="1">
      <t>スン</t>
    </rPh>
    <rPh sb="2" eb="3">
      <t>ホウ</t>
    </rPh>
    <phoneticPr fontId="4"/>
  </si>
  <si>
    <t>種　類</t>
    <rPh sb="0" eb="1">
      <t>タネ</t>
    </rPh>
    <rPh sb="2" eb="3">
      <t>タグイ</t>
    </rPh>
    <phoneticPr fontId="4"/>
  </si>
  <si>
    <t>占用物件</t>
    <rPh sb="0" eb="2">
      <t>センヨウ</t>
    </rPh>
    <rPh sb="2" eb="4">
      <t>ブッケン</t>
    </rPh>
    <phoneticPr fontId="4"/>
  </si>
  <si>
    <t>直線区間長</t>
    <rPh sb="0" eb="2">
      <t>チョクセン</t>
    </rPh>
    <rPh sb="2" eb="4">
      <t>クカン</t>
    </rPh>
    <rPh sb="4" eb="5">
      <t>チョウ</t>
    </rPh>
    <phoneticPr fontId="4"/>
  </si>
  <si>
    <t>線　形</t>
    <rPh sb="0" eb="1">
      <t>セン</t>
    </rPh>
    <rPh sb="2" eb="3">
      <t>カタチ</t>
    </rPh>
    <phoneticPr fontId="4"/>
  </si>
  <si>
    <t>水噴霧設備</t>
    <rPh sb="0" eb="1">
      <t>ミズ</t>
    </rPh>
    <rPh sb="1" eb="3">
      <t>フンム</t>
    </rPh>
    <rPh sb="3" eb="5">
      <t>セツビ</t>
    </rPh>
    <phoneticPr fontId="4"/>
  </si>
  <si>
    <t>cm</t>
    <phoneticPr fontId="4" type="Hiragana"/>
  </si>
  <si>
    <t>インバート</t>
    <phoneticPr fontId="4"/>
  </si>
  <si>
    <t>縦断勾配</t>
    <rPh sb="0" eb="2">
      <t>ジュウダン</t>
    </rPh>
    <rPh sb="2" eb="4">
      <t>コウバイ</t>
    </rPh>
    <phoneticPr fontId="4"/>
  </si>
  <si>
    <t>無線通信補助設備</t>
    <rPh sb="0" eb="2">
      <t>ムセン</t>
    </rPh>
    <rPh sb="2" eb="4">
      <t>ツウシン</t>
    </rPh>
    <rPh sb="4" eb="6">
      <t>ホジョ</t>
    </rPh>
    <rPh sb="6" eb="8">
      <t>セツビ</t>
    </rPh>
    <phoneticPr fontId="4"/>
  </si>
  <si>
    <t>側　壁</t>
    <rPh sb="0" eb="1">
      <t>ガワ</t>
    </rPh>
    <rPh sb="2" eb="3">
      <t>カベ</t>
    </rPh>
    <phoneticPr fontId="4"/>
  </si>
  <si>
    <t>m</t>
  </si>
  <si>
    <t>有効高</t>
    <rPh sb="0" eb="1">
      <t>ユウ</t>
    </rPh>
    <rPh sb="1" eb="2">
      <t>コウ</t>
    </rPh>
    <rPh sb="2" eb="3">
      <t>タカ</t>
    </rPh>
    <phoneticPr fontId="4"/>
  </si>
  <si>
    <t>その他の設備</t>
    <rPh sb="2" eb="3">
      <t>タ</t>
    </rPh>
    <rPh sb="4" eb="5">
      <t>セツ</t>
    </rPh>
    <rPh sb="5" eb="6">
      <t>ビ</t>
    </rPh>
    <phoneticPr fontId="4"/>
  </si>
  <si>
    <t>アーチ</t>
    <phoneticPr fontId="4"/>
  </si>
  <si>
    <t>半径</t>
    <rPh sb="0" eb="2">
      <t>ハンケイ</t>
    </rPh>
    <phoneticPr fontId="4"/>
  </si>
  <si>
    <t>中央高</t>
    <rPh sb="0" eb="1">
      <t>ナカ</t>
    </rPh>
    <rPh sb="1" eb="2">
      <t>ヒサシ</t>
    </rPh>
    <rPh sb="2" eb="3">
      <t>ダカ</t>
    </rPh>
    <phoneticPr fontId="4"/>
  </si>
  <si>
    <t>排煙設備</t>
    <rPh sb="0" eb="2">
      <t>ハイエン</t>
    </rPh>
    <rPh sb="2" eb="4">
      <t>セツビ</t>
    </rPh>
    <phoneticPr fontId="9"/>
  </si>
  <si>
    <t>建築限界高</t>
    <rPh sb="0" eb="2">
      <t>ケンチク</t>
    </rPh>
    <rPh sb="2" eb="4">
      <t>ゲンカイ</t>
    </rPh>
    <rPh sb="4" eb="5">
      <t>タカ</t>
    </rPh>
    <phoneticPr fontId="4"/>
  </si>
  <si>
    <t>高さ</t>
    <rPh sb="0" eb="1">
      <t>タカ</t>
    </rPh>
    <phoneticPr fontId="4"/>
  </si>
  <si>
    <t>避難通路</t>
    <rPh sb="0" eb="2">
      <t>ヒナン</t>
    </rPh>
    <rPh sb="2" eb="4">
      <t>ツウロ</t>
    </rPh>
    <phoneticPr fontId="4"/>
  </si>
  <si>
    <t>吸音板</t>
    <rPh sb="0" eb="3">
      <t>キュウオンバン</t>
    </rPh>
    <phoneticPr fontId="4"/>
  </si>
  <si>
    <t>歩道等幅</t>
    <rPh sb="0" eb="1">
      <t>ホ</t>
    </rPh>
    <rPh sb="1" eb="2">
      <t>ミチ</t>
    </rPh>
    <rPh sb="2" eb="3">
      <t>トウ</t>
    </rPh>
    <rPh sb="3" eb="4">
      <t>ハバ</t>
    </rPh>
    <phoneticPr fontId="4"/>
  </si>
  <si>
    <t>避難情報提供設備</t>
    <rPh sb="0" eb="4">
      <t>ヒナンジョウホウ</t>
    </rPh>
    <rPh sb="4" eb="6">
      <t>テイキョウ</t>
    </rPh>
    <rPh sb="6" eb="8">
      <t>セツビ</t>
    </rPh>
    <phoneticPr fontId="4"/>
  </si>
  <si>
    <t>警報表示板</t>
    <rPh sb="0" eb="2">
      <t>ケイホウ</t>
    </rPh>
    <rPh sb="2" eb="5">
      <t>ヒョウジバン</t>
    </rPh>
    <phoneticPr fontId="4"/>
  </si>
  <si>
    <t>避難誘導設備</t>
    <rPh sb="0" eb="2">
      <t>ヒナン</t>
    </rPh>
    <rPh sb="2" eb="4">
      <t>ユウドウ</t>
    </rPh>
    <rPh sb="4" eb="5">
      <t>セツ</t>
    </rPh>
    <rPh sb="5" eb="6">
      <t>ビ</t>
    </rPh>
    <phoneticPr fontId="4"/>
  </si>
  <si>
    <t>標識</t>
    <rPh sb="0" eb="2">
      <t>ヒョウシキ</t>
    </rPh>
    <phoneticPr fontId="4"/>
  </si>
  <si>
    <t>竣工巻厚</t>
    <rPh sb="0" eb="2">
      <t>シュンコウ</t>
    </rPh>
    <rPh sb="2" eb="3">
      <t>マ</t>
    </rPh>
    <rPh sb="3" eb="4">
      <t>アツ</t>
    </rPh>
    <phoneticPr fontId="4"/>
  </si>
  <si>
    <t>車 道 幅</t>
    <rPh sb="0" eb="1">
      <t>クルマ</t>
    </rPh>
    <rPh sb="2" eb="3">
      <t>ミチ</t>
    </rPh>
    <rPh sb="4" eb="5">
      <t>ハバ</t>
    </rPh>
    <phoneticPr fontId="4"/>
  </si>
  <si>
    <t>幅　員</t>
    <rPh sb="0" eb="1">
      <t>ハバ</t>
    </rPh>
    <rPh sb="2" eb="3">
      <t>イン</t>
    </rPh>
    <phoneticPr fontId="4"/>
  </si>
  <si>
    <t>換気</t>
    <rPh sb="0" eb="2">
      <t>カンキ</t>
    </rPh>
    <phoneticPr fontId="4"/>
  </si>
  <si>
    <t>m</t>
    <phoneticPr fontId="4" type="Hiragana"/>
  </si>
  <si>
    <t>延長</t>
    <rPh sb="0" eb="2">
      <t>エンチョウ</t>
    </rPh>
    <phoneticPr fontId="4"/>
  </si>
  <si>
    <t>道 路 幅</t>
    <rPh sb="0" eb="1">
      <t>ミチ</t>
    </rPh>
    <rPh sb="2" eb="3">
      <t>ミチ</t>
    </rPh>
    <rPh sb="4" eb="5">
      <t>ハバ</t>
    </rPh>
    <phoneticPr fontId="4"/>
  </si>
  <si>
    <t>消 火 器</t>
    <rPh sb="0" eb="1">
      <t>ケ</t>
    </rPh>
    <rPh sb="2" eb="3">
      <t>ヒ</t>
    </rPh>
    <rPh sb="4" eb="5">
      <t>ウツワ</t>
    </rPh>
    <phoneticPr fontId="4"/>
  </si>
  <si>
    <t>消火設備</t>
    <rPh sb="0" eb="2">
      <t>ショウカ</t>
    </rPh>
    <rPh sb="2" eb="4">
      <t>セツビ</t>
    </rPh>
    <phoneticPr fontId="4"/>
  </si>
  <si>
    <t>照明</t>
    <rPh sb="0" eb="2">
      <t>ショウメイ</t>
    </rPh>
    <phoneticPr fontId="4"/>
  </si>
  <si>
    <t>道路附属物等</t>
    <rPh sb="0" eb="2">
      <t>ドウロ</t>
    </rPh>
    <rPh sb="2" eb="4">
      <t>フゾク</t>
    </rPh>
    <rPh sb="4" eb="5">
      <t>ブツ</t>
    </rPh>
    <rPh sb="5" eb="6">
      <t>トウ</t>
    </rPh>
    <phoneticPr fontId="4"/>
  </si>
  <si>
    <t>形式</t>
    <rPh sb="0" eb="2">
      <t>ケイシキ</t>
    </rPh>
    <phoneticPr fontId="4"/>
  </si>
  <si>
    <t>終点</t>
    <rPh sb="0" eb="2">
      <t>シュウテン</t>
    </rPh>
    <phoneticPr fontId="4"/>
  </si>
  <si>
    <t>台/日</t>
  </si>
  <si>
    <t>交 通 量</t>
    <rPh sb="0" eb="1">
      <t>コウ</t>
    </rPh>
    <rPh sb="2" eb="3">
      <t>ツウ</t>
    </rPh>
    <rPh sb="4" eb="5">
      <t>リョウ</t>
    </rPh>
    <phoneticPr fontId="4"/>
  </si>
  <si>
    <t>個数</t>
    <rPh sb="0" eb="2">
      <t>コスウ</t>
    </rPh>
    <phoneticPr fontId="4"/>
  </si>
  <si>
    <t>種別・方式</t>
    <rPh sb="0" eb="2">
      <t>シュベツ</t>
    </rPh>
    <rPh sb="3" eb="5">
      <t>ホウシキ</t>
    </rPh>
    <phoneticPr fontId="4"/>
  </si>
  <si>
    <t>施設</t>
    <rPh sb="0" eb="2">
      <t>シセツ</t>
    </rPh>
    <phoneticPr fontId="4"/>
  </si>
  <si>
    <t>内空断面積</t>
    <rPh sb="0" eb="1">
      <t>ナイ</t>
    </rPh>
    <rPh sb="1" eb="2">
      <t>クウ</t>
    </rPh>
    <rPh sb="2" eb="5">
      <t>ダンメンセキ</t>
    </rPh>
    <phoneticPr fontId="4"/>
  </si>
  <si>
    <t>起点</t>
    <rPh sb="0" eb="2">
      <t>キテン</t>
    </rPh>
    <phoneticPr fontId="4"/>
  </si>
  <si>
    <t>坑門</t>
    <rPh sb="0" eb="2">
      <t>コウモン</t>
    </rPh>
    <phoneticPr fontId="4"/>
  </si>
  <si>
    <t>土かぶり</t>
    <rPh sb="0" eb="1">
      <t>ツチ</t>
    </rPh>
    <phoneticPr fontId="4"/>
  </si>
  <si>
    <t>非常警報設備</t>
    <rPh sb="0" eb="2">
      <t>ヒジョウ</t>
    </rPh>
    <rPh sb="2" eb="4">
      <t>ケイホウ</t>
    </rPh>
    <rPh sb="4" eb="6">
      <t>セツビ</t>
    </rPh>
    <phoneticPr fontId="4"/>
  </si>
  <si>
    <t>警報設備</t>
    <rPh sb="0" eb="2">
      <t>ケイホウ</t>
    </rPh>
    <rPh sb="2" eb="4">
      <t>セツビ</t>
    </rPh>
    <phoneticPr fontId="4"/>
  </si>
  <si>
    <t>種　別</t>
    <rPh sb="0" eb="1">
      <t>タネ</t>
    </rPh>
    <rPh sb="2" eb="3">
      <t>ベツ</t>
    </rPh>
    <phoneticPr fontId="4"/>
  </si>
  <si>
    <t>排水</t>
    <rPh sb="0" eb="2">
      <t>ハイスイ</t>
    </rPh>
    <phoneticPr fontId="4"/>
  </si>
  <si>
    <t>天井板種類</t>
    <rPh sb="0" eb="2">
      <t>テンジョウ</t>
    </rPh>
    <rPh sb="2" eb="3">
      <t>バン</t>
    </rPh>
    <rPh sb="3" eb="5">
      <t>シュルイ</t>
    </rPh>
    <phoneticPr fontId="4"/>
  </si>
  <si>
    <t>一般有料区分</t>
    <rPh sb="0" eb="2">
      <t>イッパン</t>
    </rPh>
    <rPh sb="2" eb="4">
      <t>ユウリョウ</t>
    </rPh>
    <rPh sb="4" eb="6">
      <t>クブン</t>
    </rPh>
    <phoneticPr fontId="4"/>
  </si>
  <si>
    <t>自動通報設備</t>
    <rPh sb="0" eb="2">
      <t>ジドウ</t>
    </rPh>
    <rPh sb="2" eb="4">
      <t>ツウホウ</t>
    </rPh>
    <rPh sb="4" eb="6">
      <t>セツビ</t>
    </rPh>
    <phoneticPr fontId="4"/>
  </si>
  <si>
    <t>内装種類</t>
    <rPh sb="0" eb="2">
      <t>ナイソウ</t>
    </rPh>
    <rPh sb="2" eb="4">
      <t>シュルイ</t>
    </rPh>
    <phoneticPr fontId="4"/>
  </si>
  <si>
    <t>経度</t>
    <rPh sb="0" eb="2">
      <t>けいど</t>
    </rPh>
    <phoneticPr fontId="4" type="Hiragana"/>
  </si>
  <si>
    <t>操作型通報設備</t>
    <rPh sb="0" eb="2">
      <t>ソウサ</t>
    </rPh>
    <rPh sb="2" eb="3">
      <t>ガタ</t>
    </rPh>
    <rPh sb="3" eb="5">
      <t>ツウホウ</t>
    </rPh>
    <rPh sb="5" eb="7">
      <t>セツビ</t>
    </rPh>
    <phoneticPr fontId="4"/>
  </si>
  <si>
    <t>面　積</t>
    <rPh sb="0" eb="1">
      <t>メン</t>
    </rPh>
    <rPh sb="2" eb="3">
      <t>セキ</t>
    </rPh>
    <phoneticPr fontId="4"/>
  </si>
  <si>
    <t>緯度</t>
    <rPh sb="0" eb="2">
      <t>いど</t>
    </rPh>
    <phoneticPr fontId="4" type="Hiragana"/>
  </si>
  <si>
    <t>通報設備</t>
    <rPh sb="0" eb="2">
      <t>ツウホウ</t>
    </rPh>
    <rPh sb="2" eb="4">
      <t>セツビ</t>
    </rPh>
    <phoneticPr fontId="4"/>
  </si>
  <si>
    <t>厚　さ</t>
    <rPh sb="0" eb="1">
      <t>アツ</t>
    </rPh>
    <phoneticPr fontId="4"/>
  </si>
  <si>
    <t>供用年月日</t>
    <rPh sb="0" eb="2">
      <t>キョウヨウ</t>
    </rPh>
    <rPh sb="2" eb="5">
      <t>ネンガッピ</t>
    </rPh>
    <phoneticPr fontId="8"/>
  </si>
  <si>
    <t>更新年度</t>
    <rPh sb="0" eb="2">
      <t>こうしん</t>
    </rPh>
    <rPh sb="2" eb="4">
      <t>ねんど</t>
    </rPh>
    <phoneticPr fontId="4" type="Hiragana"/>
  </si>
  <si>
    <t>型式</t>
    <rPh sb="0" eb="2">
      <t>ケイシキ</t>
    </rPh>
    <phoneticPr fontId="4"/>
  </si>
  <si>
    <t>施設の内訳</t>
    <rPh sb="0" eb="2">
      <t>シセツ</t>
    </rPh>
    <rPh sb="3" eb="5">
      <t>ウチワケ</t>
    </rPh>
    <phoneticPr fontId="4"/>
  </si>
  <si>
    <t>トンネル非常用施設</t>
    <rPh sb="4" eb="7">
      <t>ヒジョウヨウ</t>
    </rPh>
    <rPh sb="7" eb="9">
      <t>シセツ</t>
    </rPh>
    <phoneticPr fontId="4"/>
  </si>
  <si>
    <t>舗装</t>
    <rPh sb="0" eb="2">
      <t>ホソウ</t>
    </rPh>
    <phoneticPr fontId="4"/>
  </si>
  <si>
    <t>完成年月日</t>
    <rPh sb="0" eb="2">
      <t>カンセイ</t>
    </rPh>
    <rPh sb="2" eb="5">
      <t>ネンガッピ</t>
    </rPh>
    <phoneticPr fontId="8"/>
  </si>
  <si>
    <t>作成年月日</t>
    <rPh sb="0" eb="2">
      <t>サクセイ</t>
    </rPh>
    <rPh sb="2" eb="5">
      <t>ネンガッピ</t>
    </rPh>
    <phoneticPr fontId="8"/>
  </si>
  <si>
    <t>作成者</t>
    <rPh sb="0" eb="3">
      <t>サクセイシャ</t>
    </rPh>
    <phoneticPr fontId="8"/>
  </si>
  <si>
    <t>代替路の有無</t>
  </si>
  <si>
    <t>緊急輸送道路</t>
  </si>
  <si>
    <t>(m)</t>
    <phoneticPr fontId="4"/>
  </si>
  <si>
    <t>(m)</t>
    <phoneticPr fontId="4"/>
  </si>
  <si>
    <t>(m)</t>
    <phoneticPr fontId="4"/>
  </si>
  <si>
    <t>特記事項</t>
    <rPh sb="0" eb="2">
      <t>トッキ</t>
    </rPh>
    <rPh sb="2" eb="4">
      <t>ジコウ</t>
    </rPh>
    <phoneticPr fontId="8"/>
  </si>
  <si>
    <t>風向
風速計</t>
    <rPh sb="0" eb="2">
      <t>フウコウ</t>
    </rPh>
    <rPh sb="3" eb="5">
      <t>フウソク</t>
    </rPh>
    <rPh sb="5" eb="6">
      <t>ケイ</t>
    </rPh>
    <phoneticPr fontId="8"/>
  </si>
  <si>
    <t>CO計</t>
    <rPh sb="2" eb="3">
      <t>ケイ</t>
    </rPh>
    <phoneticPr fontId="8"/>
  </si>
  <si>
    <t>VI計</t>
    <rPh sb="2" eb="3">
      <t>ケイ</t>
    </rPh>
    <phoneticPr fontId="8"/>
  </si>
  <si>
    <t>JF</t>
    <phoneticPr fontId="8"/>
  </si>
  <si>
    <t>入口出口照明</t>
    <rPh sb="0" eb="1">
      <t>イ</t>
    </rPh>
    <rPh sb="1" eb="2">
      <t>グチ</t>
    </rPh>
    <rPh sb="2" eb="3">
      <t>デ</t>
    </rPh>
    <rPh sb="3" eb="4">
      <t>グチ</t>
    </rPh>
    <rPh sb="4" eb="6">
      <t>ショウメイ</t>
    </rPh>
    <phoneticPr fontId="8"/>
  </si>
  <si>
    <t>基本照明</t>
    <rPh sb="0" eb="2">
      <t>キホン</t>
    </rPh>
    <rPh sb="2" eb="4">
      <t>ショウメイ</t>
    </rPh>
    <phoneticPr fontId="8"/>
  </si>
  <si>
    <t>天井板</t>
    <rPh sb="0" eb="2">
      <t>テンジョウ</t>
    </rPh>
    <rPh sb="2" eb="3">
      <t>イタ</t>
    </rPh>
    <phoneticPr fontId="8"/>
  </si>
  <si>
    <t>内装板</t>
    <rPh sb="0" eb="3">
      <t>ナイソウバン</t>
    </rPh>
    <phoneticPr fontId="8"/>
  </si>
  <si>
    <t>特記事項</t>
    <rPh sb="0" eb="2">
      <t>トッキ</t>
    </rPh>
    <rPh sb="2" eb="4">
      <t>ジコウ</t>
    </rPh>
    <phoneticPr fontId="4"/>
  </si>
  <si>
    <t>終点側</t>
    <rPh sb="0" eb="2">
      <t>シュウテン</t>
    </rPh>
    <rPh sb="2" eb="3">
      <t>ガワ</t>
    </rPh>
    <phoneticPr fontId="4"/>
  </si>
  <si>
    <t>起点側</t>
    <rPh sb="0" eb="2">
      <t>キテン</t>
    </rPh>
    <rPh sb="2" eb="3">
      <t>ガワ</t>
    </rPh>
    <phoneticPr fontId="4"/>
  </si>
  <si>
    <t>その他附属物等</t>
    <rPh sb="2" eb="3">
      <t>タ</t>
    </rPh>
    <rPh sb="3" eb="6">
      <t>フゾクブツ</t>
    </rPh>
    <rPh sb="6" eb="7">
      <t>トウ</t>
    </rPh>
    <phoneticPr fontId="8"/>
  </si>
  <si>
    <t>換気施設</t>
    <rPh sb="0" eb="2">
      <t>カンキ</t>
    </rPh>
    <rPh sb="2" eb="4">
      <t>シセツ</t>
    </rPh>
    <phoneticPr fontId="4"/>
  </si>
  <si>
    <t>非常用施設</t>
    <rPh sb="0" eb="3">
      <t>ヒジョウヨウ</t>
    </rPh>
    <rPh sb="3" eb="5">
      <t>シセツ</t>
    </rPh>
    <phoneticPr fontId="4"/>
  </si>
  <si>
    <t>照明施設</t>
    <rPh sb="0" eb="2">
      <t>ショウメイ</t>
    </rPh>
    <rPh sb="2" eb="4">
      <t>シセツ</t>
    </rPh>
    <phoneticPr fontId="4"/>
  </si>
  <si>
    <t>トンネル本体工</t>
    <rPh sb="4" eb="7">
      <t>ホンタイコウ</t>
    </rPh>
    <phoneticPr fontId="4"/>
  </si>
  <si>
    <t>追加距離</t>
    <rPh sb="0" eb="1">
      <t>ツイカ</t>
    </rPh>
    <rPh sb="1" eb="3">
      <t>キョリ</t>
    </rPh>
    <phoneticPr fontId="4"/>
  </si>
  <si>
    <t>ｽﾊﾟﾝ長</t>
    <rPh sb="4" eb="5">
      <t>チョウ</t>
    </rPh>
    <phoneticPr fontId="4"/>
  </si>
  <si>
    <t>覆工
ｽﾊﾟﾝ
番号</t>
    <rPh sb="0" eb="2">
      <t>フッコウ</t>
    </rPh>
    <rPh sb="8" eb="10">
      <t>バンゴウ</t>
    </rPh>
    <phoneticPr fontId="4"/>
  </si>
  <si>
    <t>路線名</t>
    <phoneticPr fontId="8"/>
  </si>
  <si>
    <t>フリガナ</t>
    <phoneticPr fontId="4"/>
  </si>
  <si>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8"/>
  </si>
  <si>
    <t>作成年月日</t>
    <rPh sb="0" eb="2">
      <t>サクセイ</t>
    </rPh>
    <rPh sb="2" eb="5">
      <t>ネンガッピ</t>
    </rPh>
    <phoneticPr fontId="4"/>
  </si>
  <si>
    <t>実施</t>
    <rPh sb="0" eb="2">
      <t>ジッシ</t>
    </rPh>
    <phoneticPr fontId="4"/>
  </si>
  <si>
    <t>変状区分</t>
    <rPh sb="0" eb="2">
      <t>ヘンジョウ</t>
    </rPh>
    <rPh sb="2" eb="4">
      <t>クブン</t>
    </rPh>
    <phoneticPr fontId="4"/>
  </si>
  <si>
    <t>部位区分</t>
    <rPh sb="0" eb="2">
      <t>ブイ</t>
    </rPh>
    <rPh sb="2" eb="4">
      <t>クブン</t>
    </rPh>
    <phoneticPr fontId="8"/>
  </si>
  <si>
    <t>対象箇所</t>
    <rPh sb="0" eb="2">
      <t>タイショウ</t>
    </rPh>
    <rPh sb="2" eb="4">
      <t>カショ</t>
    </rPh>
    <phoneticPr fontId="8"/>
  </si>
  <si>
    <t>対応方針
・
特記事項</t>
    <rPh sb="0" eb="2">
      <t>タイオウ</t>
    </rPh>
    <rPh sb="2" eb="4">
      <t>ホウシン</t>
    </rPh>
    <rPh sb="7" eb="9">
      <t>トッキ</t>
    </rPh>
    <rPh sb="9" eb="11">
      <t>ジコウ</t>
    </rPh>
    <phoneticPr fontId="4"/>
  </si>
  <si>
    <t>措置履歴</t>
    <rPh sb="0" eb="2">
      <t>ソチ</t>
    </rPh>
    <rPh sb="2" eb="4">
      <t>リレキ</t>
    </rPh>
    <phoneticPr fontId="4"/>
  </si>
  <si>
    <t>変  状  の  内  容</t>
    <rPh sb="0" eb="1">
      <t>ヘン</t>
    </rPh>
    <rPh sb="3" eb="4">
      <t>ジョウ</t>
    </rPh>
    <rPh sb="9" eb="10">
      <t>ウチ</t>
    </rPh>
    <rPh sb="12" eb="13">
      <t>カタチ</t>
    </rPh>
    <phoneticPr fontId="4"/>
  </si>
  <si>
    <t>変状部位</t>
    <rPh sb="0" eb="2">
      <t>ヘンジョウ</t>
    </rPh>
    <rPh sb="2" eb="4">
      <t>ブイ</t>
    </rPh>
    <phoneticPr fontId="4"/>
  </si>
  <si>
    <t>距離
（m）</t>
    <rPh sb="0" eb="2">
      <t>キョリ</t>
    </rPh>
    <phoneticPr fontId="4"/>
  </si>
  <si>
    <t>変状
番号</t>
    <rPh sb="0" eb="2">
      <t>ヘンジョウ</t>
    </rPh>
    <rPh sb="3" eb="5">
      <t>バンゴウ</t>
    </rPh>
    <phoneticPr fontId="4"/>
  </si>
  <si>
    <t>異常の発生範囲の規模</t>
    <rPh sb="0" eb="2">
      <t>イジョウ</t>
    </rPh>
    <rPh sb="3" eb="5">
      <t>ハッセイ</t>
    </rPh>
    <rPh sb="5" eb="7">
      <t>ハンイ</t>
    </rPh>
    <rPh sb="8" eb="10">
      <t>キボ</t>
    </rPh>
    <phoneticPr fontId="4"/>
  </si>
  <si>
    <t>異常種類</t>
    <rPh sb="0" eb="2">
      <t>イジョウ</t>
    </rPh>
    <rPh sb="2" eb="4">
      <t>シュルイ</t>
    </rPh>
    <phoneticPr fontId="4"/>
  </si>
  <si>
    <t>異　常  の  内　容</t>
    <rPh sb="0" eb="1">
      <t>イ</t>
    </rPh>
    <rPh sb="2" eb="3">
      <t>ツネ</t>
    </rPh>
    <rPh sb="8" eb="9">
      <t>ナイ</t>
    </rPh>
    <rPh sb="10" eb="11">
      <t>カタチ</t>
    </rPh>
    <phoneticPr fontId="4"/>
  </si>
  <si>
    <t>異常部位</t>
    <rPh sb="0" eb="2">
      <t>イジョウ</t>
    </rPh>
    <rPh sb="2" eb="4">
      <t>ブイ</t>
    </rPh>
    <phoneticPr fontId="4"/>
  </si>
  <si>
    <t>異常
番号</t>
    <rPh sb="0" eb="2">
      <t>イジョウ</t>
    </rPh>
    <rPh sb="3" eb="5">
      <t>バンゴウ</t>
    </rPh>
    <phoneticPr fontId="4"/>
  </si>
  <si>
    <t>路線名</t>
    <phoneticPr fontId="8"/>
  </si>
  <si>
    <t>フリガナ</t>
    <phoneticPr fontId="4"/>
  </si>
  <si>
    <t>変状の発生規模合計(㎡)</t>
    <rPh sb="0" eb="2">
      <t>ヘンジョウ</t>
    </rPh>
    <rPh sb="3" eb="5">
      <t>ハッセイ</t>
    </rPh>
    <rPh sb="5" eb="7">
      <t>キボ</t>
    </rPh>
    <rPh sb="7" eb="9">
      <t>ゴウケイ</t>
    </rPh>
    <phoneticPr fontId="8"/>
  </si>
  <si>
    <t>対策区分毎の
変状の有無</t>
    <rPh sb="0" eb="2">
      <t>タイサク</t>
    </rPh>
    <rPh sb="2" eb="4">
      <t>クブン</t>
    </rPh>
    <rPh sb="4" eb="5">
      <t>ゴト</t>
    </rPh>
    <rPh sb="7" eb="9">
      <t>ヘンジョウ</t>
    </rPh>
    <rPh sb="10" eb="12">
      <t>ウム</t>
    </rPh>
    <phoneticPr fontId="8"/>
  </si>
  <si>
    <t>スパン番号</t>
    <rPh sb="3" eb="5">
      <t>バンゴウ</t>
    </rPh>
    <phoneticPr fontId="8"/>
  </si>
  <si>
    <t>スパン別変状展開図</t>
    <rPh sb="3" eb="4">
      <t>ベツ</t>
    </rPh>
    <rPh sb="4" eb="5">
      <t>ヘン</t>
    </rPh>
    <rPh sb="5" eb="6">
      <t>ジョウ</t>
    </rPh>
    <rPh sb="6" eb="9">
      <t>テンカイズ</t>
    </rPh>
    <phoneticPr fontId="8"/>
  </si>
  <si>
    <t>定期点検年月日</t>
    <rPh sb="4" eb="7">
      <t>ネンガッピ</t>
    </rPh>
    <phoneticPr fontId="4"/>
  </si>
  <si>
    <t>対策区分の
判定</t>
    <rPh sb="0" eb="2">
      <t>タイサク</t>
    </rPh>
    <rPh sb="2" eb="4">
      <t>クブン</t>
    </rPh>
    <rPh sb="6" eb="8">
      <t>ハンテイ</t>
    </rPh>
    <phoneticPr fontId="8"/>
  </si>
  <si>
    <t>覆工スパン
番号</t>
    <rPh sb="0" eb="2">
      <t>フッコウ</t>
    </rPh>
    <rPh sb="6" eb="8">
      <t>バンゴウ</t>
    </rPh>
    <phoneticPr fontId="8"/>
  </si>
  <si>
    <t>対応策</t>
    <rPh sb="0" eb="3">
      <t>タイオウサク</t>
    </rPh>
    <phoneticPr fontId="4"/>
  </si>
  <si>
    <t>対象箇所</t>
    <rPh sb="0" eb="2">
      <t>タイショウ</t>
    </rPh>
    <rPh sb="2" eb="4">
      <t>カショ</t>
    </rPh>
    <phoneticPr fontId="4"/>
  </si>
  <si>
    <t>覆工スパン
番号</t>
    <rPh sb="0" eb="2">
      <t>フッコウ</t>
    </rPh>
    <rPh sb="6" eb="8">
      <t>バンゴウ</t>
    </rPh>
    <phoneticPr fontId="4"/>
  </si>
  <si>
    <t>名　称</t>
    <rPh sb="0" eb="1">
      <t>ナ</t>
    </rPh>
    <rPh sb="2" eb="3">
      <t>ショウ</t>
    </rPh>
    <phoneticPr fontId="4"/>
  </si>
  <si>
    <t>路 線 名</t>
    <rPh sb="0" eb="1">
      <t>ミチ</t>
    </rPh>
    <rPh sb="2" eb="3">
      <t>セン</t>
    </rPh>
    <rPh sb="4" eb="5">
      <t>メイ</t>
    </rPh>
    <phoneticPr fontId="4"/>
  </si>
  <si>
    <t>メモ</t>
    <phoneticPr fontId="19"/>
  </si>
  <si>
    <t>異常の種類</t>
    <rPh sb="0" eb="2">
      <t>イジョウ</t>
    </rPh>
    <rPh sb="3" eb="5">
      <t>シュルイ</t>
    </rPh>
    <phoneticPr fontId="19"/>
  </si>
  <si>
    <t>部位区分</t>
    <rPh sb="0" eb="2">
      <t>ブイ</t>
    </rPh>
    <rPh sb="2" eb="4">
      <t>クブン</t>
    </rPh>
    <phoneticPr fontId="19"/>
  </si>
  <si>
    <t>対象箇所</t>
    <rPh sb="0" eb="2">
      <t>タイショウ</t>
    </rPh>
    <rPh sb="2" eb="4">
      <t>カショ</t>
    </rPh>
    <phoneticPr fontId="19"/>
  </si>
  <si>
    <t>異常番号</t>
    <rPh sb="0" eb="2">
      <t>イジョウ</t>
    </rPh>
    <rPh sb="2" eb="4">
      <t>バンゴウ</t>
    </rPh>
    <phoneticPr fontId="19"/>
  </si>
  <si>
    <t>覆工スパン番号</t>
    <rPh sb="0" eb="2">
      <t>フッコウ</t>
    </rPh>
    <rPh sb="5" eb="7">
      <t>バンゴウ</t>
    </rPh>
    <phoneticPr fontId="19"/>
  </si>
  <si>
    <t>通話型通報設備</t>
    <rPh sb="0" eb="2">
      <t>ツウワ</t>
    </rPh>
    <rPh sb="2" eb="3">
      <t>ガタ</t>
    </rPh>
    <rPh sb="3" eb="5">
      <t>ツウホウ</t>
    </rPh>
    <rPh sb="5" eb="7">
      <t>セツビ</t>
    </rPh>
    <phoneticPr fontId="4"/>
  </si>
  <si>
    <t>消火栓設備</t>
    <rPh sb="0" eb="1">
      <t>ケ</t>
    </rPh>
    <rPh sb="1" eb="2">
      <t>ヒ</t>
    </rPh>
    <rPh sb="2" eb="3">
      <t>セン</t>
    </rPh>
    <rPh sb="3" eb="5">
      <t>セツビ</t>
    </rPh>
    <phoneticPr fontId="4"/>
  </si>
  <si>
    <t>誘導表示設備</t>
    <rPh sb="0" eb="2">
      <t>ユウドウ</t>
    </rPh>
    <rPh sb="2" eb="4">
      <t>ヒョウジ</t>
    </rPh>
    <rPh sb="4" eb="6">
      <t>セツビ</t>
    </rPh>
    <phoneticPr fontId="4"/>
  </si>
  <si>
    <t>給水栓設備</t>
    <rPh sb="0" eb="1">
      <t>キュウ</t>
    </rPh>
    <rPh sb="1" eb="2">
      <t>ミズ</t>
    </rPh>
    <rPh sb="2" eb="3">
      <t>セン</t>
    </rPh>
    <rPh sb="3" eb="5">
      <t>セツビ</t>
    </rPh>
    <phoneticPr fontId="4"/>
  </si>
  <si>
    <t>監視設備</t>
    <rPh sb="0" eb="2">
      <t>カンシ</t>
    </rPh>
    <rPh sb="2" eb="4">
      <t>セツビ</t>
    </rPh>
    <phoneticPr fontId="4"/>
  </si>
  <si>
    <t>定期点検結果</t>
    <rPh sb="4" eb="6">
      <t>ケッカ</t>
    </rPh>
    <phoneticPr fontId="4"/>
  </si>
  <si>
    <t>異常判定区分</t>
    <rPh sb="0" eb="2">
      <t>イジョウ</t>
    </rPh>
    <rPh sb="2" eb="4">
      <t>ハンテイ</t>
    </rPh>
    <rPh sb="4" eb="6">
      <t>クブン</t>
    </rPh>
    <phoneticPr fontId="19"/>
  </si>
  <si>
    <t>予備発電設備</t>
    <rPh sb="0" eb="2">
      <t>ヨビ</t>
    </rPh>
    <rPh sb="2" eb="4">
      <t>ハツデン</t>
    </rPh>
    <rPh sb="4" eb="6">
      <t>セツビ</t>
    </rPh>
    <phoneticPr fontId="9"/>
  </si>
  <si>
    <t>非常用施設
関連設備</t>
    <rPh sb="0" eb="3">
      <t>ヒジョウヨウ</t>
    </rPh>
    <rPh sb="3" eb="5">
      <t>シセツ</t>
    </rPh>
    <rPh sb="6" eb="8">
      <t>カンレン</t>
    </rPh>
    <rPh sb="8" eb="10">
      <t>セツビ</t>
    </rPh>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</si>
  <si>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4"/>
  </si>
  <si>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4"/>
  </si>
  <si>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4"/>
  </si>
  <si>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4"/>
  </si>
  <si>
    <t>※　応急措置を実施した場合は、その実施状況が分かる写真を添付すること。</t>
    <rPh sb="4" eb="6">
      <t>ソチ</t>
    </rPh>
    <phoneticPr fontId="9"/>
  </si>
  <si>
    <t>定期点検年月日</t>
    <rPh sb="4" eb="7">
      <t>ネンガッピ</t>
    </rPh>
    <phoneticPr fontId="18"/>
  </si>
  <si>
    <t>応急措置の内容</t>
    <rPh sb="0" eb="2">
      <t>オウキュウ</t>
    </rPh>
    <rPh sb="2" eb="4">
      <t>ソチ</t>
    </rPh>
    <rPh sb="5" eb="7">
      <t>ナイヨウ</t>
    </rPh>
    <phoneticPr fontId="4"/>
  </si>
  <si>
    <t>応急措置の
実施状況</t>
    <rPh sb="0" eb="2">
      <t>オウキュウ</t>
    </rPh>
    <rPh sb="2" eb="4">
      <t>ソチ</t>
    </rPh>
    <rPh sb="6" eb="8">
      <t>ジッシ</t>
    </rPh>
    <rPh sb="8" eb="10">
      <t>ジョウキョウ</t>
    </rPh>
    <phoneticPr fontId="4"/>
  </si>
  <si>
    <t>今回定期点検結果</t>
    <rPh sb="0" eb="2">
      <t>コンカイ</t>
    </rPh>
    <rPh sb="6" eb="8">
      <t>ケッカ</t>
    </rPh>
    <phoneticPr fontId="4"/>
  </si>
  <si>
    <t>措置の実施状況</t>
    <rPh sb="0" eb="2">
      <t>ソチ</t>
    </rPh>
    <rPh sb="3" eb="5">
      <t>ジッシ</t>
    </rPh>
    <rPh sb="5" eb="7">
      <t>ジョウキョウ</t>
    </rPh>
    <phoneticPr fontId="4"/>
  </si>
  <si>
    <t>応急措置前</t>
    <rPh sb="0" eb="2">
      <t>オウキュウ</t>
    </rPh>
    <rPh sb="2" eb="4">
      <t>ソチ</t>
    </rPh>
    <rPh sb="4" eb="5">
      <t>マエ</t>
    </rPh>
    <phoneticPr fontId="4"/>
  </si>
  <si>
    <t>対策
区分</t>
    <rPh sb="0" eb="2">
      <t>タイサク</t>
    </rPh>
    <rPh sb="3" eb="5">
      <t>クブン</t>
    </rPh>
    <phoneticPr fontId="4"/>
  </si>
  <si>
    <t>応急措置後</t>
    <rPh sb="0" eb="2">
      <t>オウキュウ</t>
    </rPh>
    <rPh sb="2" eb="4">
      <t>ソチ</t>
    </rPh>
    <rPh sb="4" eb="5">
      <t>ゴ</t>
    </rPh>
    <phoneticPr fontId="4"/>
  </si>
  <si>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8"/>
  </si>
  <si>
    <t>調査の
要否</t>
    <rPh sb="0" eb="2">
      <t>チョウサ</t>
    </rPh>
    <rPh sb="4" eb="6">
      <t>ヨウヒ</t>
    </rPh>
    <phoneticPr fontId="4"/>
  </si>
  <si>
    <t>措置の
要否</t>
    <rPh sb="0" eb="2">
      <t>ソチ</t>
    </rPh>
    <rPh sb="4" eb="6">
      <t>ヨウヒ</t>
    </rPh>
    <phoneticPr fontId="4"/>
  </si>
  <si>
    <t>対策区分</t>
    <phoneticPr fontId="9"/>
  </si>
  <si>
    <t>※　応急措置を実施しないで判定した変状の対策区分は、対策区分の応急措置後の欄に記入すること。</t>
    <rPh sb="37" eb="38">
      <t>ラン</t>
    </rPh>
    <rPh sb="39" eb="41">
      <t>キニュウ</t>
    </rPh>
    <phoneticPr fontId="9"/>
  </si>
  <si>
    <t>異常判定区分</t>
    <rPh sb="0" eb="2">
      <t>イジョウ</t>
    </rPh>
    <rPh sb="2" eb="4">
      <t>ハンテイ</t>
    </rPh>
    <rPh sb="4" eb="6">
      <t>クブン</t>
    </rPh>
    <phoneticPr fontId="4"/>
  </si>
  <si>
    <t>結果</t>
    <rPh sb="0" eb="2">
      <t>ケッカ</t>
    </rPh>
    <phoneticPr fontId="8"/>
  </si>
  <si>
    <t>内容</t>
    <rPh sb="0" eb="2">
      <t>ナイヨウ</t>
    </rPh>
    <phoneticPr fontId="8"/>
  </si>
  <si>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9"/>
  </si>
  <si>
    <t>状態の把握の内容</t>
    <rPh sb="0" eb="2">
      <t>ジョウタイ</t>
    </rPh>
    <rPh sb="3" eb="5">
      <t>ハアク</t>
    </rPh>
    <rPh sb="6" eb="8">
      <t>ナイヨウ</t>
    </rPh>
    <phoneticPr fontId="8"/>
  </si>
  <si>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8"/>
  </si>
  <si>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9"/>
  </si>
  <si>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19"/>
  </si>
  <si>
    <t>対策履歴</t>
    <rPh sb="0" eb="2">
      <t>タイサク</t>
    </rPh>
    <rPh sb="2" eb="4">
      <t>リレキ</t>
    </rPh>
    <phoneticPr fontId="4"/>
  </si>
  <si>
    <r>
      <t xml:space="preserve">外力 </t>
    </r>
    <r>
      <rPr>
        <vertAlign val="superscript"/>
        <sz val="9"/>
        <rFont val="HGSｺﾞｼｯｸM"/>
        <family val="3"/>
        <charset val="128"/>
      </rPr>
      <t>注2</t>
    </r>
    <rPh sb="0" eb="2">
      <t>ガイリョク</t>
    </rPh>
    <rPh sb="3" eb="4">
      <t>チュウ</t>
    </rPh>
    <phoneticPr fontId="19"/>
  </si>
  <si>
    <t>年月日</t>
    <rPh sb="0" eb="2">
      <t>ネンゲツ</t>
    </rPh>
    <rPh sb="2" eb="3">
      <t>ニチ</t>
    </rPh>
    <phoneticPr fontId="8"/>
  </si>
  <si>
    <t>管理者名</t>
    <rPh sb="0" eb="3">
      <t>カンリシャ</t>
    </rPh>
    <rPh sb="3" eb="4">
      <t>メイ</t>
    </rPh>
    <phoneticPr fontId="4"/>
  </si>
  <si>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4"/>
  </si>
  <si>
    <t>■トンネル台帳  トンネル諸元、非常用施設諸元　【様式A-1】</t>
    <rPh sb="5" eb="7">
      <t>ダイチョウ</t>
    </rPh>
    <rPh sb="25" eb="27">
      <t>ヨウシキ</t>
    </rPh>
    <phoneticPr fontId="4"/>
  </si>
  <si>
    <t>■トンネル台帳 　トンネル情報一覧表　【様式A-2】</t>
    <rPh sb="5" eb="7">
      <t>ダイチョウ</t>
    </rPh>
    <rPh sb="13" eb="15">
      <t>ジョウホウ</t>
    </rPh>
    <rPh sb="15" eb="17">
      <t>イチラン</t>
    </rPh>
    <rPh sb="17" eb="18">
      <t>ヒョウ</t>
    </rPh>
    <rPh sb="20" eb="22">
      <t>ヨウシキ</t>
    </rPh>
    <phoneticPr fontId="4"/>
  </si>
  <si>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4"/>
  </si>
  <si>
    <t>■定期点検記録様式　定期点検結果総括表（トンネル内附属物等の取付状態）　【様式C-1-2】</t>
    <rPh sb="14" eb="15">
      <t>ムスビ</t>
    </rPh>
    <rPh sb="15" eb="16">
      <t>ハタシ</t>
    </rPh>
    <rPh sb="28" eb="29">
      <t>トウ</t>
    </rPh>
    <rPh sb="37" eb="39">
      <t>ヨウシキ</t>
    </rPh>
    <phoneticPr fontId="4"/>
  </si>
  <si>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4"/>
  </si>
  <si>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8"/>
  </si>
  <si>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4"/>
  </si>
  <si>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4"/>
  </si>
  <si>
    <t>対象箇所</t>
    <rPh sb="0" eb="2">
      <t>タイショウ</t>
    </rPh>
    <rPh sb="2" eb="4">
      <t>カショ</t>
    </rPh>
    <phoneticPr fontId="9"/>
  </si>
  <si>
    <t>内装板</t>
    <rPh sb="0" eb="2">
      <t>ナイソウ</t>
    </rPh>
    <rPh sb="2" eb="3">
      <t>イタ</t>
    </rPh>
    <phoneticPr fontId="9"/>
  </si>
  <si>
    <t>天井板</t>
    <rPh sb="0" eb="2">
      <t>テンジョウ</t>
    </rPh>
    <rPh sb="2" eb="3">
      <t>バン</t>
    </rPh>
    <phoneticPr fontId="9"/>
  </si>
  <si>
    <t>路面</t>
    <rPh sb="0" eb="2">
      <t>ロメン</t>
    </rPh>
    <phoneticPr fontId="9"/>
  </si>
  <si>
    <t>材質劣化</t>
    <rPh sb="0" eb="4">
      <t>ザイシツレッカ</t>
    </rPh>
    <phoneticPr fontId="9"/>
  </si>
  <si>
    <t>漏水</t>
    <rPh sb="0" eb="2">
      <t>ロウスイ</t>
    </rPh>
    <phoneticPr fontId="9"/>
  </si>
  <si>
    <t>有</t>
    <rPh sb="0" eb="1">
      <t>アリ</t>
    </rPh>
    <phoneticPr fontId="9"/>
  </si>
  <si>
    <t>その他</t>
    <rPh sb="2" eb="3">
      <t>タ</t>
    </rPh>
    <phoneticPr fontId="9"/>
  </si>
  <si>
    <t>外力</t>
    <rPh sb="0" eb="2">
      <t>ガイリョク</t>
    </rPh>
    <phoneticPr fontId="9"/>
  </si>
  <si>
    <t>Ⅰ</t>
    <phoneticPr fontId="9"/>
  </si>
  <si>
    <t>Ⅱa</t>
    <phoneticPr fontId="9"/>
  </si>
  <si>
    <t>Ⅱb</t>
    <phoneticPr fontId="9"/>
  </si>
  <si>
    <t>Ⅲ</t>
    <phoneticPr fontId="9"/>
  </si>
  <si>
    <t>Ⅳ</t>
    <phoneticPr fontId="9"/>
  </si>
  <si>
    <t>Ⅱ</t>
    <phoneticPr fontId="9"/>
  </si>
  <si>
    <t>側壁</t>
    <rPh sb="0" eb="2">
      <t>ソクヘキ</t>
    </rPh>
    <phoneticPr fontId="9"/>
  </si>
  <si>
    <t>車道側</t>
    <rPh sb="0" eb="2">
      <t>シャドウ</t>
    </rPh>
    <rPh sb="2" eb="3">
      <t>ガワ</t>
    </rPh>
    <phoneticPr fontId="9"/>
  </si>
  <si>
    <t>ダクト側</t>
    <rPh sb="3" eb="4">
      <t>ガワ</t>
    </rPh>
    <phoneticPr fontId="9"/>
  </si>
  <si>
    <t>車道</t>
    <rPh sb="0" eb="2">
      <t>シャドウ</t>
    </rPh>
    <phoneticPr fontId="9"/>
  </si>
  <si>
    <t>歩道</t>
    <rPh sb="0" eb="2">
      <t>ホドウ</t>
    </rPh>
    <phoneticPr fontId="9"/>
  </si>
  <si>
    <t>監査歩路</t>
    <rPh sb="0" eb="2">
      <t>カンサ</t>
    </rPh>
    <rPh sb="2" eb="3">
      <t>ホ</t>
    </rPh>
    <rPh sb="3" eb="4">
      <t>ロ</t>
    </rPh>
    <phoneticPr fontId="9"/>
  </si>
  <si>
    <t>側溝</t>
    <rPh sb="0" eb="2">
      <t>ソッコウ</t>
    </rPh>
    <phoneticPr fontId="9"/>
  </si>
  <si>
    <t>要</t>
    <rPh sb="0" eb="1">
      <t>ヨウ</t>
    </rPh>
    <phoneticPr fontId="9"/>
  </si>
  <si>
    <t>否</t>
    <rPh sb="0" eb="1">
      <t>ヒ</t>
    </rPh>
    <phoneticPr fontId="9"/>
  </si>
  <si>
    <t>済</t>
    <rPh sb="0" eb="1">
      <t>スミ</t>
    </rPh>
    <phoneticPr fontId="9"/>
  </si>
  <si>
    <t>未</t>
    <rPh sb="0" eb="1">
      <t>ミ</t>
    </rPh>
    <phoneticPr fontId="9"/>
  </si>
  <si>
    <t>継続</t>
    <rPh sb="0" eb="2">
      <t>ケイゾク</t>
    </rPh>
    <phoneticPr fontId="9"/>
  </si>
  <si>
    <t>要監視</t>
    <rPh sb="0" eb="1">
      <t>ヨウ</t>
    </rPh>
    <rPh sb="1" eb="3">
      <t>カンシ</t>
    </rPh>
    <phoneticPr fontId="9"/>
  </si>
  <si>
    <t>要対策</t>
    <rPh sb="0" eb="1">
      <t>ヨウ</t>
    </rPh>
    <rPh sb="1" eb="3">
      <t>タイサク</t>
    </rPh>
    <phoneticPr fontId="9"/>
  </si>
  <si>
    <t>施設の内訳</t>
    <rPh sb="0" eb="2">
      <t>シセツ</t>
    </rPh>
    <rPh sb="3" eb="5">
      <t>ウチワケ</t>
    </rPh>
    <phoneticPr fontId="9"/>
  </si>
  <si>
    <t>部位区分</t>
    <rPh sb="0" eb="2">
      <t>ブイ</t>
    </rPh>
    <rPh sb="2" eb="4">
      <t>クブン</t>
    </rPh>
    <phoneticPr fontId="9"/>
  </si>
  <si>
    <t>異常の種類</t>
    <rPh sb="0" eb="2">
      <t>イジョウ</t>
    </rPh>
    <rPh sb="3" eb="5">
      <t>シュルイ</t>
    </rPh>
    <phoneticPr fontId="9"/>
  </si>
  <si>
    <t>照明施設</t>
    <rPh sb="0" eb="2">
      <t>ショウメイ</t>
    </rPh>
    <rPh sb="2" eb="4">
      <t>シセツ</t>
    </rPh>
    <phoneticPr fontId="9"/>
  </si>
  <si>
    <t>換気施設</t>
    <rPh sb="0" eb="2">
      <t>カンキ</t>
    </rPh>
    <rPh sb="2" eb="4">
      <t>シセツ</t>
    </rPh>
    <phoneticPr fontId="9"/>
  </si>
  <si>
    <t>灯具</t>
    <rPh sb="0" eb="2">
      <t>トウグ</t>
    </rPh>
    <phoneticPr fontId="9"/>
  </si>
  <si>
    <t>ジェットファン</t>
    <phoneticPr fontId="9"/>
  </si>
  <si>
    <t>VI計</t>
    <rPh sb="2" eb="3">
      <t>ケイ</t>
    </rPh>
    <phoneticPr fontId="9"/>
  </si>
  <si>
    <t>CO計</t>
    <rPh sb="2" eb="3">
      <t>ケイ</t>
    </rPh>
    <phoneticPr fontId="9"/>
  </si>
  <si>
    <t>風向風速計</t>
    <rPh sb="0" eb="2">
      <t>フウコウ</t>
    </rPh>
    <rPh sb="2" eb="5">
      <t>フウソクケイ</t>
    </rPh>
    <phoneticPr fontId="9"/>
  </si>
  <si>
    <t>附属物本体</t>
    <rPh sb="0" eb="2">
      <t>フゾク</t>
    </rPh>
    <rPh sb="2" eb="3">
      <t>ブツ</t>
    </rPh>
    <rPh sb="3" eb="5">
      <t>ホンタイ</t>
    </rPh>
    <phoneticPr fontId="9"/>
  </si>
  <si>
    <t xml:space="preserve">異常判定区分 </t>
    <rPh sb="0" eb="2">
      <t>イジョウ</t>
    </rPh>
    <rPh sb="2" eb="4">
      <t>ハンテイ</t>
    </rPh>
    <rPh sb="4" eb="6">
      <t>クブン</t>
    </rPh>
    <phoneticPr fontId="9"/>
  </si>
  <si>
    <t>○</t>
    <phoneticPr fontId="9"/>
  </si>
  <si>
    <t>×</t>
    <phoneticPr fontId="9"/>
  </si>
  <si>
    <t>実施有無</t>
    <rPh sb="0" eb="2">
      <t>ジッシ</t>
    </rPh>
    <rPh sb="2" eb="4">
      <t>ウム</t>
    </rPh>
    <phoneticPr fontId="9"/>
  </si>
  <si>
    <t>未</t>
    <rPh sb="0" eb="1">
      <t>ミ</t>
    </rPh>
    <phoneticPr fontId="9"/>
  </si>
  <si>
    <t>済</t>
    <rPh sb="0" eb="1">
      <t>スミ</t>
    </rPh>
    <phoneticPr fontId="9"/>
  </si>
  <si>
    <t>継続</t>
    <rPh sb="0" eb="2">
      <t>ケイゾク</t>
    </rPh>
    <phoneticPr fontId="9"/>
  </si>
  <si>
    <t>点検様式作成フロ-</t>
    <rPh sb="0" eb="2">
      <t>テンケン</t>
    </rPh>
    <rPh sb="2" eb="4">
      <t>ヨウシキ</t>
    </rPh>
    <rPh sb="4" eb="6">
      <t>サクセイ</t>
    </rPh>
    <phoneticPr fontId="9"/>
  </si>
  <si>
    <t>変状面積算出方法</t>
    <rPh sb="0" eb="2">
      <t>ヘンジョウ</t>
    </rPh>
    <rPh sb="2" eb="4">
      <t>メンセキ</t>
    </rPh>
    <rPh sb="4" eb="6">
      <t>サンシュツ</t>
    </rPh>
    <rPh sb="6" eb="8">
      <t>ホウホウ</t>
    </rPh>
    <phoneticPr fontId="9"/>
  </si>
  <si>
    <t>作成フロー図</t>
    <rPh sb="0" eb="2">
      <t>サクセイ</t>
    </rPh>
    <rPh sb="5" eb="6">
      <t>ズ</t>
    </rPh>
    <phoneticPr fontId="9"/>
  </si>
  <si>
    <t>点検調書作成手順</t>
    <rPh sb="0" eb="2">
      <t>テンケン</t>
    </rPh>
    <rPh sb="2" eb="4">
      <t>チョウショ</t>
    </rPh>
    <rPh sb="4" eb="6">
      <t>サクセイ</t>
    </rPh>
    <rPh sb="6" eb="8">
      <t>テジュン</t>
    </rPh>
    <phoneticPr fontId="9"/>
  </si>
  <si>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</si>
  <si>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9"/>
  </si>
  <si>
    <t>③様式D-1-1、様式D-1-2</t>
    <rPh sb="1" eb="3">
      <t>ヨウシキ</t>
    </rPh>
    <rPh sb="9" eb="11">
      <t>ヨウシキ</t>
    </rPh>
    <phoneticPr fontId="9"/>
  </si>
  <si>
    <t>④様式B</t>
    <rPh sb="1" eb="3">
      <t>ヨウシキ</t>
    </rPh>
    <phoneticPr fontId="9"/>
  </si>
  <si>
    <t>⑤様式D-3</t>
    <rPh sb="1" eb="3">
      <t>ヨウシキ</t>
    </rPh>
    <phoneticPr fontId="9"/>
  </si>
  <si>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9"/>
  </si>
  <si>
    <t>注2）材料劣化による：打音異常</t>
    <rPh sb="0" eb="1">
      <t>チュウ</t>
    </rPh>
    <rPh sb="3" eb="7">
      <t>ザイリョウレッカ</t>
    </rPh>
    <rPh sb="11" eb="13">
      <t>ダオン</t>
    </rPh>
    <rPh sb="13" eb="15">
      <t>イジョウ</t>
    </rPh>
    <phoneticPr fontId="9"/>
  </si>
  <si>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9"/>
  </si>
  <si>
    <t>　　　例）ひび割れ：長さ（L）×最大ひび割れ幅（t）を記録する。　　
　　　　　変形，移動，沈下：数値的な記載が可能な場合のみ記載する。</t>
    <rPh sb="3" eb="4">
      <t>レイ</t>
    </rPh>
    <phoneticPr fontId="9"/>
  </si>
  <si>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</si>
  <si>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</si>
  <si>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</si>
  <si>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</si>
  <si>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</si>
  <si>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</si>
  <si>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</si>
  <si>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</si>
  <si>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4"/>
  </si>
  <si>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4"/>
  </si>
  <si>
    <t>【健全性判定集計表】</t>
    <phoneticPr fontId="8"/>
  </si>
  <si>
    <t>スパン長</t>
    <rPh sb="3" eb="4">
      <t>ナガ</t>
    </rPh>
    <phoneticPr fontId="8"/>
  </si>
  <si>
    <t>応急措置前の判定</t>
    <rPh sb="0" eb="2">
      <t>オウキュウ</t>
    </rPh>
    <rPh sb="2" eb="4">
      <t>ソチ</t>
    </rPh>
    <rPh sb="4" eb="5">
      <t>マエ</t>
    </rPh>
    <rPh sb="6" eb="8">
      <t>ハンテイ</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</si>
  <si>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</si>
  <si>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r>
      <t>備考</t>
    </r>
    <r>
      <rPr>
        <vertAlign val="superscript"/>
        <sz val="9"/>
        <rFont val="HGSｺﾞｼｯｸM"/>
        <family val="3"/>
        <charset val="128"/>
      </rPr>
      <t>注2</t>
    </r>
    <rPh sb="0" eb="2">
      <t>ビコウ</t>
    </rPh>
    <rPh sb="2" eb="3">
      <t>チュウ</t>
    </rPh>
    <phoneticPr fontId="8"/>
  </si>
  <si>
    <t>変状番号</t>
    <rPh sb="0" eb="2">
      <t>ヘンジョウ</t>
    </rPh>
    <rPh sb="2" eb="4">
      <t>バンゴウ</t>
    </rPh>
    <phoneticPr fontId="8"/>
  </si>
  <si>
    <t>変状区分</t>
    <rPh sb="0" eb="2">
      <t>ヘンジョウ</t>
    </rPh>
    <rPh sb="2" eb="4">
      <t>クブン</t>
    </rPh>
    <phoneticPr fontId="8"/>
  </si>
  <si>
    <r>
      <t>外力</t>
    </r>
    <r>
      <rPr>
        <vertAlign val="superscript"/>
        <sz val="9"/>
        <rFont val="HGSｺﾞｼｯｸM"/>
        <family val="3"/>
        <charset val="128"/>
      </rPr>
      <t>注1</t>
    </r>
    <rPh sb="0" eb="2">
      <t>ガイリョク</t>
    </rPh>
    <rPh sb="2" eb="3">
      <t>チュウ</t>
    </rPh>
    <phoneticPr fontId="8"/>
  </si>
  <si>
    <r>
      <t>材質劣化</t>
    </r>
    <r>
      <rPr>
        <vertAlign val="superscript"/>
        <sz val="9"/>
        <rFont val="HGSｺﾞｼｯｸM"/>
        <family val="3"/>
        <charset val="128"/>
      </rPr>
      <t>注1</t>
    </r>
    <rPh sb="0" eb="2">
      <t>ザイシツ</t>
    </rPh>
    <rPh sb="2" eb="4">
      <t>レッカ</t>
    </rPh>
    <rPh sb="4" eb="5">
      <t>チュウ</t>
    </rPh>
    <phoneticPr fontId="8"/>
  </si>
  <si>
    <r>
      <t>漏水</t>
    </r>
    <r>
      <rPr>
        <vertAlign val="superscript"/>
        <sz val="9"/>
        <rFont val="HGSｺﾞｼｯｸM"/>
        <family val="3"/>
        <charset val="128"/>
      </rPr>
      <t>注1</t>
    </r>
    <rPh sb="0" eb="2">
      <t>ロウスイ</t>
    </rPh>
    <rPh sb="2" eb="3">
      <t>チュウ</t>
    </rPh>
    <phoneticPr fontId="8"/>
  </si>
  <si>
    <t>Ⅱa</t>
    <phoneticPr fontId="8"/>
  </si>
  <si>
    <t>Ⅱb</t>
    <phoneticPr fontId="8"/>
  </si>
  <si>
    <t>－</t>
    <phoneticPr fontId="8"/>
  </si>
  <si>
    <t>対策区分の
判定結果</t>
    <rPh sb="0" eb="2">
      <t>タイサク</t>
    </rPh>
    <rPh sb="2" eb="4">
      <t>クブン</t>
    </rPh>
    <rPh sb="6" eb="8">
      <t>ハンテイ</t>
    </rPh>
    <rPh sb="8" eb="10">
      <t>ケッカ</t>
    </rPh>
    <phoneticPr fontId="8"/>
  </si>
  <si>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8"/>
  </si>
  <si>
    <t>※4：本様式は覆工スパン毎に作成すること。</t>
    <rPh sb="3" eb="4">
      <t>ホン</t>
    </rPh>
    <rPh sb="4" eb="6">
      <t>ヨウシキ</t>
    </rPh>
    <rPh sb="7" eb="9">
      <t>フッコウ</t>
    </rPh>
    <rPh sb="12" eb="13">
      <t>ゴト</t>
    </rPh>
    <rPh sb="14" eb="16">
      <t>サクセイ</t>
    </rPh>
    <phoneticPr fontId="8"/>
  </si>
  <si>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8"/>
  </si>
  <si>
    <t>非常用施設</t>
    <rPh sb="0" eb="3">
      <t>ヒジョウヨウ</t>
    </rPh>
    <rPh sb="3" eb="5">
      <t>シセツ</t>
    </rPh>
    <phoneticPr fontId="9"/>
  </si>
  <si>
    <t>取付部材</t>
    <rPh sb="0" eb="1">
      <t>ト</t>
    </rPh>
    <rPh sb="1" eb="2">
      <t>ツ</t>
    </rPh>
    <rPh sb="2" eb="4">
      <t>ブザイ</t>
    </rPh>
    <phoneticPr fontId="9"/>
  </si>
  <si>
    <t>側壁（右側）</t>
    <rPh sb="0" eb="2">
      <t>ソクヘキ</t>
    </rPh>
    <rPh sb="3" eb="5">
      <t>ミギガワ</t>
    </rPh>
    <phoneticPr fontId="9"/>
  </si>
  <si>
    <t>側壁（左側）</t>
    <rPh sb="0" eb="2">
      <t>ソクヘキ</t>
    </rPh>
    <rPh sb="3" eb="5">
      <t>ヒダリガワ</t>
    </rPh>
    <phoneticPr fontId="9"/>
  </si>
  <si>
    <t>アーチ（右側）</t>
    <rPh sb="4" eb="6">
      <t>ミギガワ</t>
    </rPh>
    <phoneticPr fontId="9"/>
  </si>
  <si>
    <t>アーチ（左側）</t>
    <rPh sb="4" eb="5">
      <t>ヒダリ</t>
    </rPh>
    <rPh sb="5" eb="6">
      <t>ガワ</t>
    </rPh>
    <phoneticPr fontId="9"/>
  </si>
  <si>
    <t>アーチ（天端）</t>
    <rPh sb="4" eb="5">
      <t>テン</t>
    </rPh>
    <rPh sb="5" eb="6">
      <t>タン</t>
    </rPh>
    <phoneticPr fontId="9"/>
  </si>
  <si>
    <t>アーチ（全周）</t>
    <rPh sb="4" eb="6">
      <t>ゼンシュウ</t>
    </rPh>
    <phoneticPr fontId="9"/>
  </si>
  <si>
    <t>横断目地（右側）</t>
    <rPh sb="0" eb="2">
      <t>オウダン</t>
    </rPh>
    <rPh sb="2" eb="4">
      <t>メジ</t>
    </rPh>
    <rPh sb="5" eb="7">
      <t>ミギガワ</t>
    </rPh>
    <phoneticPr fontId="9"/>
  </si>
  <si>
    <t>横断目地（左側）</t>
    <rPh sb="0" eb="2">
      <t>オウダン</t>
    </rPh>
    <rPh sb="2" eb="4">
      <t>メジ</t>
    </rPh>
    <rPh sb="5" eb="7">
      <t>ヒダリガワ</t>
    </rPh>
    <phoneticPr fontId="9"/>
  </si>
  <si>
    <t>横断目地（天端）</t>
    <rPh sb="0" eb="2">
      <t>オウダン</t>
    </rPh>
    <rPh sb="2" eb="4">
      <t>メジ</t>
    </rPh>
    <rPh sb="5" eb="6">
      <t>テン</t>
    </rPh>
    <rPh sb="6" eb="7">
      <t>タン</t>
    </rPh>
    <phoneticPr fontId="9"/>
  </si>
  <si>
    <t>横断目地（全周）</t>
    <rPh sb="0" eb="2">
      <t>オウダン</t>
    </rPh>
    <rPh sb="2" eb="4">
      <t>メジ</t>
    </rPh>
    <rPh sb="5" eb="7">
      <t>ゼンシュウ</t>
    </rPh>
    <phoneticPr fontId="9"/>
  </si>
  <si>
    <t>水平打ち継ぎ目（右側）</t>
    <rPh sb="0" eb="2">
      <t>スイヘイ</t>
    </rPh>
    <rPh sb="2" eb="3">
      <t>ウ</t>
    </rPh>
    <rPh sb="4" eb="5">
      <t>ツ</t>
    </rPh>
    <rPh sb="6" eb="7">
      <t>メ</t>
    </rPh>
    <rPh sb="8" eb="10">
      <t>ミギガワ</t>
    </rPh>
    <phoneticPr fontId="9"/>
  </si>
  <si>
    <t>水平打ち継ぎ目（左側）</t>
    <rPh sb="0" eb="2">
      <t>スイヘイ</t>
    </rPh>
    <rPh sb="2" eb="3">
      <t>ウ</t>
    </rPh>
    <rPh sb="4" eb="5">
      <t>ツ</t>
    </rPh>
    <rPh sb="6" eb="7">
      <t>メ</t>
    </rPh>
    <rPh sb="8" eb="10">
      <t>ヒダリガワ</t>
    </rPh>
    <phoneticPr fontId="9"/>
  </si>
  <si>
    <t>面壁・妻壁等</t>
    <rPh sb="0" eb="2">
      <t>メンペキ</t>
    </rPh>
    <rPh sb="3" eb="4">
      <t>ツマ</t>
    </rPh>
    <rPh sb="4" eb="5">
      <t>カベ</t>
    </rPh>
    <rPh sb="5" eb="6">
      <t>トウ</t>
    </rPh>
    <phoneticPr fontId="9"/>
  </si>
  <si>
    <t>トンネルの分類</t>
    <rPh sb="5" eb="7">
      <t>ブンルイ</t>
    </rPh>
    <phoneticPr fontId="9"/>
  </si>
  <si>
    <t>陸上トンネル（掘進工法）</t>
    <rPh sb="0" eb="2">
      <t>リクジョウ</t>
    </rPh>
    <rPh sb="7" eb="9">
      <t>クッシン</t>
    </rPh>
    <rPh sb="9" eb="11">
      <t>コウホウ</t>
    </rPh>
    <phoneticPr fontId="9"/>
  </si>
  <si>
    <t>陸上トンネル（開削工法）</t>
    <rPh sb="0" eb="2">
      <t>リクジョウ</t>
    </rPh>
    <rPh sb="7" eb="9">
      <t>カイサク</t>
    </rPh>
    <rPh sb="9" eb="11">
      <t>コウホウ</t>
    </rPh>
    <phoneticPr fontId="9"/>
  </si>
  <si>
    <t>陸上トンネル（その他）</t>
    <rPh sb="0" eb="2">
      <t>リクジョウ</t>
    </rPh>
    <rPh sb="9" eb="10">
      <t>タ</t>
    </rPh>
    <phoneticPr fontId="9"/>
  </si>
  <si>
    <t>水底トンネル（掘進工法）</t>
    <rPh sb="0" eb="2">
      <t>スイテイ</t>
    </rPh>
    <rPh sb="7" eb="9">
      <t>クッシン</t>
    </rPh>
    <rPh sb="9" eb="11">
      <t>コウホウ</t>
    </rPh>
    <phoneticPr fontId="9"/>
  </si>
  <si>
    <t>水底トンネル（開削工法）</t>
    <rPh sb="0" eb="2">
      <t>スイテイ</t>
    </rPh>
    <rPh sb="7" eb="9">
      <t>カイサク</t>
    </rPh>
    <rPh sb="9" eb="11">
      <t>コウホウ</t>
    </rPh>
    <phoneticPr fontId="9"/>
  </si>
  <si>
    <t>水底トンネル（沈埋工法）</t>
    <rPh sb="0" eb="2">
      <t>スイテイ</t>
    </rPh>
    <rPh sb="7" eb="9">
      <t>チンマイ</t>
    </rPh>
    <rPh sb="9" eb="11">
      <t>コウホウ</t>
    </rPh>
    <phoneticPr fontId="9"/>
  </si>
  <si>
    <t>水底トンネル（その他）</t>
    <rPh sb="0" eb="2">
      <t>スイテイ</t>
    </rPh>
    <rPh sb="9" eb="10">
      <t>タ</t>
    </rPh>
    <phoneticPr fontId="9"/>
  </si>
  <si>
    <t>山岳トンネル工法（NATM）</t>
    <rPh sb="0" eb="2">
      <t>サンガク</t>
    </rPh>
    <rPh sb="6" eb="8">
      <t>コウホウ</t>
    </rPh>
    <phoneticPr fontId="9"/>
  </si>
  <si>
    <t>矢板工法</t>
    <rPh sb="0" eb="2">
      <t>ヤイタ</t>
    </rPh>
    <rPh sb="2" eb="4">
      <t>コウホウ</t>
    </rPh>
    <phoneticPr fontId="9"/>
  </si>
  <si>
    <t>開削工法</t>
    <rPh sb="0" eb="2">
      <t>カイサク</t>
    </rPh>
    <rPh sb="2" eb="4">
      <t>コウホウ</t>
    </rPh>
    <phoneticPr fontId="9"/>
  </si>
  <si>
    <t>シールド工法</t>
    <rPh sb="4" eb="6">
      <t>コウホウ</t>
    </rPh>
    <phoneticPr fontId="9"/>
  </si>
  <si>
    <t>無</t>
    <rPh sb="0" eb="1">
      <t>ナシ</t>
    </rPh>
    <phoneticPr fontId="9"/>
  </si>
  <si>
    <t>様式A～B</t>
    <rPh sb="0" eb="2">
      <t>ヨウシキ</t>
    </rPh>
    <phoneticPr fontId="9"/>
  </si>
  <si>
    <t>－</t>
    <phoneticPr fontId="9"/>
  </si>
  <si>
    <t>その他施設</t>
    <rPh sb="2" eb="3">
      <t>タ</t>
    </rPh>
    <rPh sb="3" eb="5">
      <t>シセツ</t>
    </rPh>
    <phoneticPr fontId="9"/>
  </si>
  <si>
    <t>様式C-1-1(本体工)、C-2、D-1-1、D-3</t>
    <rPh sb="0" eb="2">
      <t>ヨウシキ</t>
    </rPh>
    <rPh sb="8" eb="11">
      <t>ホンタイコウ</t>
    </rPh>
    <phoneticPr fontId="9"/>
  </si>
  <si>
    <t>ファイル作成にあたって</t>
    <rPh sb="4" eb="6">
      <t>サクセイ</t>
    </rPh>
    <phoneticPr fontId="9"/>
  </si>
  <si>
    <t>様式C-1-2（附属物）、D-1-2</t>
    <rPh sb="0" eb="2">
      <t>ヨウシキ</t>
    </rPh>
    <rPh sb="8" eb="10">
      <t>フゾク</t>
    </rPh>
    <rPh sb="10" eb="11">
      <t>ブツ</t>
    </rPh>
    <phoneticPr fontId="9"/>
  </si>
  <si>
    <t>前回定期点検時の状態</t>
    <rPh sb="0" eb="2">
      <t>ゼンカイ</t>
    </rPh>
    <rPh sb="6" eb="7">
      <t>ジ</t>
    </rPh>
    <rPh sb="8" eb="10">
      <t>ジョウタイ</t>
    </rPh>
    <phoneticPr fontId="4"/>
  </si>
  <si>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9"/>
  </si>
  <si>
    <t>※　数が多い場合は、適時、表の行を増やすこと。</t>
    <phoneticPr fontId="9"/>
  </si>
  <si>
    <t>※　行が不足する場合は、適時、表の行を増やすこと。</t>
    <rPh sb="2" eb="3">
      <t>ギョウ</t>
    </rPh>
    <rPh sb="4" eb="6">
      <t>フソク</t>
    </rPh>
    <rPh sb="8" eb="10">
      <t>バアイ</t>
    </rPh>
    <phoneticPr fontId="9"/>
  </si>
  <si>
    <r>
      <t>②様式</t>
    </r>
    <r>
      <rPr>
        <sz val="11"/>
        <color theme="1"/>
        <rFont val="ＭＳ Ｐゴシック"/>
        <family val="3"/>
        <charset val="128"/>
        <scheme val="minor"/>
      </rPr>
      <t>D-2-1、様式D-2-1´</t>
    </r>
    <rPh sb="1" eb="3">
      <t>ヨウシキ</t>
    </rPh>
    <rPh sb="9" eb="11">
      <t>ヨウシキ</t>
    </rPh>
    <phoneticPr fontId="9"/>
  </si>
  <si>
    <t>①ファイルの分割について</t>
    <rPh sb="6" eb="8">
      <t>ブンカツ</t>
    </rPh>
    <phoneticPr fontId="9"/>
  </si>
  <si>
    <t>幅員</t>
    <rPh sb="0" eb="2">
      <t>フクイン</t>
    </rPh>
    <phoneticPr fontId="8"/>
  </si>
  <si>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9"/>
  </si>
  <si>
    <t>集計
判定
診断</t>
    <rPh sb="0" eb="2">
      <t>シュウケイ</t>
    </rPh>
    <rPh sb="3" eb="5">
      <t>ハンテイ</t>
    </rPh>
    <rPh sb="6" eb="8">
      <t>シンダン</t>
    </rPh>
    <phoneticPr fontId="8"/>
  </si>
  <si>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</si>
  <si>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</si>
  <si>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</si>
  <si>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</si>
  <si>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</si>
  <si>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</si>
  <si>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</si>
  <si>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</si>
  <si>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</si>
  <si>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</si>
  <si>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</si>
  <si>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</si>
  <si>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</si>
  <si>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</si>
  <si>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</si>
  <si>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</si>
  <si>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</si>
  <si>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</si>
  <si>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</si>
  <si>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</si>
  <si>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9"/>
  </si>
  <si>
    <t>変状の発生範囲及び規模</t>
    <rPh sb="0" eb="2">
      <t>ヘンジョウ</t>
    </rPh>
    <rPh sb="3" eb="5">
      <t>ハッセイ</t>
    </rPh>
    <rPh sb="5" eb="7">
      <t>ハンイ</t>
    </rPh>
    <rPh sb="7" eb="8">
      <t>オヨ</t>
    </rPh>
    <rPh sb="9" eb="11">
      <t>キボ</t>
    </rPh>
    <phoneticPr fontId="9"/>
  </si>
  <si>
    <t>メモ</t>
    <phoneticPr fontId="9"/>
  </si>
  <si>
    <t>延長
（ｍ）</t>
    <rPh sb="0" eb="2">
      <t>エンチョウ</t>
    </rPh>
    <phoneticPr fontId="9"/>
  </si>
  <si>
    <t>番号</t>
    <rPh sb="0" eb="2">
      <t>バンゴウ</t>
    </rPh>
    <phoneticPr fontId="9"/>
  </si>
  <si>
    <t>覆工スパン</t>
    <rPh sb="0" eb="2">
      <t>フッコウ</t>
    </rPh>
    <phoneticPr fontId="19"/>
  </si>
  <si>
    <t>定期点検
年月日</t>
    <phoneticPr fontId="9"/>
  </si>
  <si>
    <t>（以下、印刷不要）</t>
    <rPh sb="1" eb="3">
      <t>イカ</t>
    </rPh>
    <rPh sb="4" eb="6">
      <t>インサツ</t>
    </rPh>
    <rPh sb="6" eb="8">
      <t>フヨウ</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</si>
  <si>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8"/>
  </si>
  <si>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9"/>
  </si>
  <si>
    <t>※　変状数に準じてシートを追加すること。</t>
    <rPh sb="2" eb="4">
      <t>ヘンジョウ</t>
    </rPh>
    <rPh sb="4" eb="5">
      <t>スウ</t>
    </rPh>
    <rPh sb="6" eb="7">
      <t>ジュン</t>
    </rPh>
    <rPh sb="13" eb="15">
      <t>ツイカ</t>
    </rPh>
    <phoneticPr fontId="8"/>
  </si>
  <si>
    <t>対策区分</t>
    <rPh sb="0" eb="2">
      <t>タイサク</t>
    </rPh>
    <rPh sb="2" eb="4">
      <t>クブン</t>
    </rPh>
    <phoneticPr fontId="4"/>
  </si>
  <si>
    <t>【覆工スパン毎の変状数,  変状規模】</t>
    <phoneticPr fontId="19"/>
  </si>
  <si>
    <t>✕</t>
    <phoneticPr fontId="19"/>
  </si>
  <si>
    <t>定期点検年月日</t>
    <phoneticPr fontId="19"/>
  </si>
  <si>
    <t>施設ID</t>
    <rPh sb="0" eb="2">
      <t>シセツ</t>
    </rPh>
    <phoneticPr fontId="4"/>
  </si>
  <si>
    <t>路線名</t>
    <phoneticPr fontId="19"/>
  </si>
  <si>
    <t>管理者名</t>
    <phoneticPr fontId="19"/>
  </si>
  <si>
    <t>定期点検実施者</t>
    <phoneticPr fontId="19"/>
  </si>
  <si>
    <t>起点</t>
    <rPh sb="0" eb="2">
      <t>キテン</t>
    </rPh>
    <phoneticPr fontId="19"/>
  </si>
  <si>
    <t>緯度</t>
    <rPh sb="0" eb="2">
      <t>イド</t>
    </rPh>
    <phoneticPr fontId="19"/>
  </si>
  <si>
    <t>経度</t>
    <rPh sb="0" eb="2">
      <t>ケイド</t>
    </rPh>
    <phoneticPr fontId="19"/>
  </si>
  <si>
    <t>終点</t>
    <rPh sb="0" eb="2">
      <t>シュウテン</t>
    </rPh>
    <phoneticPr fontId="19"/>
  </si>
  <si>
    <t>建設年度</t>
    <rPh sb="0" eb="2">
      <t>ケンセツ</t>
    </rPh>
    <rPh sb="2" eb="4">
      <t>ネンド</t>
    </rPh>
    <phoneticPr fontId="8"/>
  </si>
  <si>
    <t>変状・異常
箇所数合計</t>
    <phoneticPr fontId="19"/>
  </si>
  <si>
    <t>トンネル本体工</t>
    <phoneticPr fontId="19"/>
  </si>
  <si>
    <t>◯
（応急措置後)</t>
    <phoneticPr fontId="19"/>
  </si>
  <si>
    <t>注１：本位置図は、見下げた状態で記載すること。
注２：覆工スパン番号は横断目地毎(矢板工法の場合は上半アーチの
　　　横断目地毎)に設定すること。</t>
    <phoneticPr fontId="19"/>
  </si>
  <si>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19"/>
  </si>
  <si>
    <t>※1　トンネル本体工の変状数は、材質劣化、漏水に起因するものは変状単位で、外力に起因するものはスパン単位で計上すること。</t>
    <rPh sb="7" eb="10">
      <t>ホンタイコウ</t>
    </rPh>
    <phoneticPr fontId="8"/>
  </si>
  <si>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8"/>
  </si>
  <si>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8"/>
  </si>
  <si>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4"/>
  </si>
  <si>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4"/>
  </si>
  <si>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8"/>
  </si>
  <si>
    <t>施設ID</t>
    <rPh sb="0" eb="2">
      <t>シセツ</t>
    </rPh>
    <phoneticPr fontId="9"/>
  </si>
  <si>
    <t>自専道
or
一般道</t>
    <rPh sb="0" eb="1">
      <t>ジ</t>
    </rPh>
    <rPh sb="1" eb="2">
      <t>セン</t>
    </rPh>
    <rPh sb="2" eb="3">
      <t>ドウ</t>
    </rPh>
    <rPh sb="7" eb="10">
      <t>イッパンドウ</t>
    </rPh>
    <phoneticPr fontId="4"/>
  </si>
  <si>
    <t>前回変状の発生範囲及び規模</t>
    <rPh sb="0" eb="2">
      <t>ゼンカイ</t>
    </rPh>
    <rPh sb="2" eb="4">
      <t>ヘンジョウ</t>
    </rPh>
    <rPh sb="5" eb="9">
      <t>ハッセイハンイ</t>
    </rPh>
    <rPh sb="9" eb="10">
      <t>オヨ</t>
    </rPh>
    <rPh sb="11" eb="13">
      <t>キボ</t>
    </rPh>
    <phoneticPr fontId="9"/>
  </si>
  <si>
    <t>道路トンネルの健全性の診断の区分の所見</t>
    <rPh sb="0" eb="2">
      <t>ドウロ</t>
    </rPh>
    <rPh sb="7" eb="10">
      <t>ケンゼンセイ</t>
    </rPh>
    <rPh sb="11" eb="13">
      <t>シンダン</t>
    </rPh>
    <rPh sb="14" eb="16">
      <t>クブン</t>
    </rPh>
    <rPh sb="17" eb="19">
      <t>ショケン</t>
    </rPh>
    <phoneticPr fontId="9"/>
  </si>
  <si>
    <t>前回定期点検時の判定</t>
    <rPh sb="0" eb="2">
      <t>ゼンカイ</t>
    </rPh>
    <rPh sb="6" eb="7">
      <t>ジ</t>
    </rPh>
    <rPh sb="8" eb="10">
      <t>ハンテイ</t>
    </rPh>
    <phoneticPr fontId="8"/>
  </si>
  <si>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8"/>
  </si>
  <si>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</si>
  <si>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8"/>
  </si>
  <si>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8"/>
  </si>
  <si>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8"/>
  </si>
  <si>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8"/>
  </si>
  <si>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4"/>
  </si>
  <si>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4"/>
  </si>
  <si>
    <t>定期点検実施者</t>
    <rPh sb="0" eb="2">
      <t>テイキ</t>
    </rPh>
    <rPh sb="2" eb="4">
      <t>テンケン</t>
    </rPh>
    <rPh sb="4" eb="7">
      <t>ジッシシャ</t>
    </rPh>
    <phoneticPr fontId="4"/>
  </si>
  <si>
    <t>定期点検実施者</t>
    <rPh sb="4" eb="6">
      <t>ジッシ</t>
    </rPh>
    <rPh sb="6" eb="7">
      <t>シャ</t>
    </rPh>
    <phoneticPr fontId="4"/>
  </si>
  <si>
    <t>定期点検実施者</t>
    <rPh sb="4" eb="7">
      <t>ジッシシャ</t>
    </rPh>
    <phoneticPr fontId="4"/>
  </si>
  <si>
    <t>定期点検実施者</t>
    <rPh sb="4" eb="6">
      <t>ジッシ</t>
    </rPh>
    <phoneticPr fontId="9"/>
  </si>
  <si>
    <t>健全性の診断の
区分</t>
    <rPh sb="4" eb="6">
      <t>シンダン</t>
    </rPh>
    <rPh sb="8" eb="10">
      <t>クブン</t>
    </rPh>
    <phoneticPr fontId="9"/>
  </si>
  <si>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4"/>
  </si>
  <si>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19"/>
  </si>
  <si>
    <t>※１：本様式は様式D‐3の集計結果を掲載すること。</t>
    <rPh sb="3" eb="4">
      <t>ホン</t>
    </rPh>
    <rPh sb="4" eb="6">
      <t>ヨウシキ</t>
    </rPh>
    <rPh sb="7" eb="9">
      <t>ヨウシキ</t>
    </rPh>
    <rPh sb="13" eb="15">
      <t>シュウケイ</t>
    </rPh>
    <rPh sb="15" eb="17">
      <t>ケッカ</t>
    </rPh>
    <rPh sb="18" eb="20">
      <t>ケイサイ</t>
    </rPh>
    <phoneticPr fontId="19"/>
  </si>
  <si>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19"/>
  </si>
  <si>
    <t>トンネル区分</t>
    <rPh sb="4" eb="6">
      <t>クブン</t>
    </rPh>
    <phoneticPr fontId="4"/>
  </si>
  <si>
    <t>不明</t>
    <rPh sb="0" eb="2">
      <t>フメイ</t>
    </rPh>
    <phoneticPr fontId="9"/>
  </si>
  <si>
    <t>一次</t>
    <rPh sb="0" eb="2">
      <t>イチジ</t>
    </rPh>
    <phoneticPr fontId="9"/>
  </si>
  <si>
    <t>二次</t>
    <rPh sb="0" eb="2">
      <t>ニジ</t>
    </rPh>
    <phoneticPr fontId="9"/>
  </si>
  <si>
    <t>三次</t>
    <rPh sb="0" eb="2">
      <t>サンジ</t>
    </rPh>
    <phoneticPr fontId="9"/>
  </si>
  <si>
    <t>市町村指定</t>
    <rPh sb="0" eb="5">
      <t>シチョウソンシテイ</t>
    </rPh>
    <phoneticPr fontId="9"/>
  </si>
  <si>
    <t>指定なし</t>
    <rPh sb="0" eb="2">
      <t>シテイ</t>
    </rPh>
    <phoneticPr fontId="9"/>
  </si>
  <si>
    <t>自専道</t>
    <phoneticPr fontId="9"/>
  </si>
  <si>
    <t>一般道</t>
    <phoneticPr fontId="9"/>
  </si>
  <si>
    <t>坑門</t>
    <rPh sb="0" eb="2">
      <t>コウモン</t>
    </rPh>
    <phoneticPr fontId="9"/>
  </si>
  <si>
    <t>覆工</t>
    <rPh sb="0" eb="2">
      <t>フッコウ</t>
    </rPh>
    <phoneticPr fontId="9"/>
  </si>
  <si>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</si>
  <si>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</si>
  <si>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</si>
  <si>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</si>
  <si>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</si>
  <si>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</si>
  <si>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</si>
  <si>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</si>
  <si>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</si>
  <si>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</si>
  <si>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</si>
  <si>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</si>
  <si>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</si>
  <si>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</si>
  <si>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</si>
  <si>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</si>
  <si>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</si>
  <si>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</si>
  <si>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</si>
  <si>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</si>
  <si>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</si>
  <si>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</si>
  <si>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</si>
  <si>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</si>
  <si>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9"/>
  </si>
  <si>
    <t>点 滅 灯</t>
    <phoneticPr fontId="9"/>
  </si>
  <si>
    <t>トンネル工法</t>
  </si>
  <si>
    <t>自専道or一般道</t>
  </si>
  <si>
    <t>緊急輸送路</t>
  </si>
  <si>
    <t>代替路</t>
  </si>
  <si>
    <t>様式F用→</t>
    <rPh sb="0" eb="2">
      <t>ヨウシキ</t>
    </rPh>
    <rPh sb="3" eb="4">
      <t>ヨウ</t>
    </rPh>
    <phoneticPr fontId="8"/>
  </si>
  <si>
    <t>対策区分の判定</t>
    <rPh sb="0" eb="2">
      <t>タイサク</t>
    </rPh>
    <rPh sb="2" eb="4">
      <t>クブン</t>
    </rPh>
    <rPh sb="5" eb="7">
      <t>ハンテイ</t>
    </rPh>
    <phoneticPr fontId="19"/>
  </si>
  <si>
    <t>注2：応急措置を実施した場合は、その詳細を備考に記載すること。</t>
    <phoneticPr fontId="9"/>
  </si>
  <si>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9"/>
  </si>
  <si>
    <t>ケーブル本体</t>
    <rPh sb="4" eb="6">
      <t>ホンタイ</t>
    </rPh>
    <phoneticPr fontId="9"/>
  </si>
  <si>
    <t>ケーブル本体以外</t>
    <rPh sb="4" eb="6">
      <t>ホンタイ</t>
    </rPh>
    <rPh sb="6" eb="8">
      <t>イガイ</t>
    </rPh>
    <phoneticPr fontId="9"/>
  </si>
  <si>
    <t>覆工スパン単位の
健全性の
診断の区分</t>
    <rPh sb="9" eb="12">
      <t>ケンゼンセイ</t>
    </rPh>
    <rPh sb="14" eb="16">
      <t>シンダン</t>
    </rPh>
    <phoneticPr fontId="9"/>
  </si>
  <si>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8"/>
  </si>
  <si>
    <t>所見</t>
    <rPh sb="0" eb="2">
      <t>ショケン</t>
    </rPh>
    <phoneticPr fontId="8"/>
  </si>
  <si>
    <t>トンネル工法</t>
    <rPh sb="4" eb="6">
      <t>コウホウ</t>
    </rPh>
    <phoneticPr fontId="19"/>
  </si>
  <si>
    <t>トンネル毎
の健全性の
診断の区分</t>
    <rPh sb="12" eb="14">
      <t>シンダン</t>
    </rPh>
    <rPh sb="15" eb="17">
      <t>クブン</t>
    </rPh>
    <phoneticPr fontId="19"/>
  </si>
  <si>
    <t>附属物等
の取付状態</t>
    <phoneticPr fontId="19"/>
  </si>
  <si>
    <t>前回定期点検時の変状の発生範囲及び規模</t>
    <rPh sb="2" eb="4">
      <t>テイキ</t>
    </rPh>
    <rPh sb="4" eb="6">
      <t>テンケン</t>
    </rPh>
    <rPh sb="6" eb="7">
      <t>ジ</t>
    </rPh>
    <phoneticPr fontId="9"/>
  </si>
  <si>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18"/>
  </si>
  <si>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4"/>
  </si>
  <si>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4"/>
  </si>
  <si>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19"/>
  </si>
  <si>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19"/>
  </si>
  <si>
    <r>
      <t>対策区分の判定</t>
    </r>
    <r>
      <rPr>
        <vertAlign val="superscript"/>
        <sz val="9"/>
        <rFont val="HGSｺﾞｼｯｸM"/>
        <family val="3"/>
        <charset val="128"/>
      </rPr>
      <t>注1</t>
    </r>
    <rPh sb="0" eb="2">
      <t>タイサク</t>
    </rPh>
    <rPh sb="2" eb="4">
      <t>クブン</t>
    </rPh>
    <rPh sb="5" eb="7">
      <t>ハンテイ</t>
    </rPh>
    <rPh sb="7" eb="8">
      <t>チュウ</t>
    </rPh>
    <phoneticPr fontId="19"/>
  </si>
  <si>
    <t>⑥様式E</t>
    <rPh sb="1" eb="3">
      <t>ヨウシキ</t>
    </rPh>
    <phoneticPr fontId="9"/>
  </si>
  <si>
    <t>⑧様式C-1-1、様式C-1-2</t>
    <rPh sb="1" eb="3">
      <t>ヨウシキ</t>
    </rPh>
    <rPh sb="9" eb="11">
      <t>ヨウシキ</t>
    </rPh>
    <phoneticPr fontId="9"/>
  </si>
  <si>
    <t>⑨様式C-2</t>
    <rPh sb="1" eb="3">
      <t>ヨウシキ</t>
    </rPh>
    <phoneticPr fontId="9"/>
  </si>
  <si>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9"/>
  </si>
  <si>
    <r>
      <t>⑦様式F、</t>
    </r>
    <r>
      <rPr>
        <sz val="11"/>
        <color theme="1"/>
        <rFont val="ＭＳ Ｐゴシック"/>
        <family val="3"/>
        <charset val="128"/>
        <scheme val="minor"/>
      </rPr>
      <t>様式G</t>
    </r>
    <rPh sb="1" eb="3">
      <t>ヨウシキ</t>
    </rPh>
    <rPh sb="5" eb="7">
      <t>ヨウシキ</t>
    </rPh>
    <phoneticPr fontId="9"/>
  </si>
  <si>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8"/>
  </si>
  <si>
    <t>不可能な理由</t>
    <rPh sb="0" eb="3">
      <t>フカノウ</t>
    </rPh>
    <rPh sb="4" eb="6">
      <t>リユウ</t>
    </rPh>
    <phoneticPr fontId="4"/>
  </si>
  <si>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8"/>
  </si>
  <si>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4"/>
  </si>
  <si>
    <t>変状展開図ならびに写真台帳をもとに覆工スパンごとの変状展開図を作成し，変状発生状況をとりまとめる。</t>
    <phoneticPr fontId="9"/>
  </si>
  <si>
    <t>写真台帳の作成と同時に，トンネルの構造を展開した位置図に変状写真位置を記録する。</t>
    <phoneticPr fontId="9"/>
  </si>
  <si>
    <t>変状展開図や撮影した写真等をもとに，対象トンネルの対策区分を決定し，対策区分がⅡ～Ⅳの変状および異常判定区分「×」を抽出し，写真台帳を作成する。</t>
    <rPh sb="30" eb="32">
      <t>ケッテイ</t>
    </rPh>
    <phoneticPr fontId="9"/>
  </si>
  <si>
    <t>写真台帳をもとに，対策区分がⅡ～Ⅳの変状（対策実施後のⅠを含む），異常判定区分「×」（対策実施後の「○」を含む）の概要を記録する。</t>
    <phoneticPr fontId="9"/>
  </si>
  <si>
    <t>調査，措置を実施した場合，その履歴を記録する。</t>
    <phoneticPr fontId="9"/>
  </si>
  <si>
    <t>現場点検作業を実施し，近接目視点検で確認した変状状況や補修履歴を忠実に変状展開図に転記する。</t>
    <phoneticPr fontId="9"/>
  </si>
  <si>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9"/>
  </si>
  <si>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9"/>
  </si>
  <si>
    <t>株式会社エイト日本技術開発</t>
    <phoneticPr fontId="9"/>
  </si>
  <si>
    <t>岡根 三千夫</t>
    <phoneticPr fontId="9"/>
  </si>
  <si>
    <t>－</t>
  </si>
  <si>
    <t>Ⅰ</t>
  </si>
  <si>
    <t>Ⅱb</t>
  </si>
  <si>
    <t>株式会社エイト日本技術開発</t>
    <phoneticPr fontId="4"/>
  </si>
  <si>
    <t>岡根 三千夫</t>
    <phoneticPr fontId="4"/>
  </si>
  <si>
    <t>岩国土木建築事務所</t>
    <phoneticPr fontId="9"/>
  </si>
  <si>
    <t>株式会社エイト日本技術開発
岡根 三千夫</t>
    <rPh sb="0" eb="2">
      <t>カブシキ</t>
    </rPh>
    <rPh sb="2" eb="4">
      <t>カイシャ</t>
    </rPh>
    <rPh sb="7" eb="9">
      <t>ニホン</t>
    </rPh>
    <rPh sb="9" eb="11">
      <t>ギジュツ</t>
    </rPh>
    <rPh sb="11" eb="13">
      <t>カイハツ</t>
    </rPh>
    <phoneticPr fontId="9"/>
  </si>
  <si>
    <t>-</t>
    <phoneticPr fontId="9"/>
  </si>
  <si>
    <t>PS</t>
    <phoneticPr fontId="9"/>
  </si>
  <si>
    <t>PE</t>
  </si>
  <si>
    <t>一般道</t>
  </si>
  <si>
    <t>岩国土木建築事務所</t>
    <phoneticPr fontId="4"/>
  </si>
  <si>
    <t>PS</t>
  </si>
  <si>
    <t>PE</t>
    <phoneticPr fontId="9"/>
  </si>
  <si>
    <t>Ⅱ</t>
  </si>
  <si>
    <t>-</t>
  </si>
  <si>
    <t>側壁のうき 経過観察が望まれる</t>
    <phoneticPr fontId="9"/>
  </si>
  <si>
    <t>フタシカズイドウ</t>
    <phoneticPr fontId="9"/>
  </si>
  <si>
    <t>二鹿隧道</t>
    <phoneticPr fontId="9"/>
  </si>
  <si>
    <t>本郷周東線</t>
    <phoneticPr fontId="9"/>
  </si>
  <si>
    <t>山口県岩国市二鹿</t>
    <phoneticPr fontId="9"/>
  </si>
  <si>
    <t>無料</t>
    <phoneticPr fontId="9"/>
  </si>
  <si>
    <t>1967年</t>
    <phoneticPr fontId="9"/>
  </si>
  <si>
    <t>D等級</t>
    <rPh sb="1" eb="2">
      <t>トウ</t>
    </rPh>
    <rPh sb="2" eb="3">
      <t>キュウ</t>
    </rPh>
    <phoneticPr fontId="6"/>
  </si>
  <si>
    <t>覆工（内装なし）</t>
    <rPh sb="0" eb="1">
      <t>フク</t>
    </rPh>
    <rPh sb="1" eb="2">
      <t>コウ</t>
    </rPh>
    <rPh sb="3" eb="5">
      <t>ナイソウ</t>
    </rPh>
    <phoneticPr fontId="3"/>
  </si>
  <si>
    <t>面壁型</t>
    <rPh sb="0" eb="2">
      <t>メンペキ</t>
    </rPh>
    <rPh sb="2" eb="3">
      <t>ガタ</t>
    </rPh>
    <phoneticPr fontId="3"/>
  </si>
  <si>
    <t>アスファルト系</t>
    <rPh sb="6" eb="7">
      <t>ケイ</t>
    </rPh>
    <phoneticPr fontId="3"/>
  </si>
  <si>
    <t>238㎡</t>
  </si>
  <si>
    <t>U型水路</t>
    <rPh sb="1" eb="2">
      <t>ガタ</t>
    </rPh>
    <rPh sb="2" eb="4">
      <t>スイロ</t>
    </rPh>
    <phoneticPr fontId="3"/>
  </si>
  <si>
    <t>自然換気</t>
    <rPh sb="0" eb="4">
      <t>シゼンカンキ</t>
    </rPh>
    <phoneticPr fontId="6"/>
  </si>
  <si>
    <t>坑門(面壁型)</t>
    <rPh sb="0" eb="2">
      <t>コウモン</t>
    </rPh>
    <rPh sb="3" eb="6">
      <t>メンペキガタ</t>
    </rPh>
    <phoneticPr fontId="6"/>
  </si>
  <si>
    <t>2.4m×2.2m</t>
  </si>
  <si>
    <t>7.1m×1.2m</t>
  </si>
  <si>
    <t>0.8m×2.2m</t>
  </si>
  <si>
    <t>0.6m×3.6m</t>
  </si>
  <si>
    <t>0.05m×4.6m</t>
  </si>
  <si>
    <t>5.9m×0.6m</t>
  </si>
  <si>
    <t>W=0.3mm×L=5.0m</t>
  </si>
  <si>
    <t>0.15m×0.5m</t>
  </si>
  <si>
    <t>2.9m×5.4m</t>
  </si>
  <si>
    <t>0.05m×4.5m</t>
  </si>
  <si>
    <t>2.4m×3.7m</t>
  </si>
  <si>
    <t>0.1m×0.7m</t>
  </si>
  <si>
    <t>W=0.3mm×L=1.8m、W=0.3mm×L=1.5m</t>
  </si>
  <si>
    <t>3.2m×0.5m</t>
  </si>
  <si>
    <t>0.05m×6.0m</t>
  </si>
  <si>
    <t>0.5m×0.5m</t>
  </si>
  <si>
    <t>1.9m×1.6m</t>
  </si>
  <si>
    <t>1.0m×1.0m</t>
  </si>
  <si>
    <t>6.6m×2.8m</t>
  </si>
  <si>
    <t>7.2m×3.4m</t>
  </si>
  <si>
    <t>4.3m×0.5m</t>
  </si>
  <si>
    <t>3.7m×0.8m</t>
  </si>
  <si>
    <t>6.4m×5.0m</t>
  </si>
  <si>
    <t>6.8m×3.4m</t>
  </si>
  <si>
    <t>7.1m×1.8m</t>
  </si>
  <si>
    <t>1.1m×1.4m</t>
  </si>
  <si>
    <t>0.1m×0.3m</t>
  </si>
  <si>
    <t>7.1m×1.7m</t>
  </si>
  <si>
    <t>0.05m×0.4m</t>
  </si>
  <si>
    <t>0.05m×0.25m</t>
  </si>
  <si>
    <t>0.05m×0.2m</t>
  </si>
  <si>
    <t>Ⅱa</t>
  </si>
  <si>
    <t>Ⅲ</t>
  </si>
  <si>
    <t>否</t>
  </si>
  <si>
    <t>要監視</t>
  </si>
  <si>
    <t>未</t>
  </si>
  <si>
    <t>継続</t>
  </si>
  <si>
    <t>監視(重点)</t>
  </si>
  <si>
    <t>監視(日常)</t>
  </si>
  <si>
    <t>判定見直し</t>
  </si>
  <si>
    <t>寸法変更、判定見直し</t>
  </si>
  <si>
    <t>寸法変更</t>
  </si>
  <si>
    <t>フタシカズイドウ</t>
    <phoneticPr fontId="4"/>
  </si>
  <si>
    <t>二鹿隧道</t>
    <phoneticPr fontId="4"/>
  </si>
  <si>
    <t>本郷周東線</t>
    <phoneticPr fontId="4"/>
  </si>
  <si>
    <t>照明施設</t>
  </si>
  <si>
    <t>ケーブル類</t>
  </si>
  <si>
    <t>附属物本体</t>
  </si>
  <si>
    <t>1箇所</t>
  </si>
  <si>
    <t>×</t>
  </si>
  <si>
    <t>2.4m×2.2m 5.28㎡</t>
    <phoneticPr fontId="9"/>
  </si>
  <si>
    <t>アーチの遊離石灰 にじみが見られなかった為、Ⅰ判定に変更</t>
    <phoneticPr fontId="9"/>
  </si>
  <si>
    <t>7.1m×1.2m 8.52㎡</t>
    <phoneticPr fontId="9"/>
  </si>
  <si>
    <t>(25ml/min）</t>
    <phoneticPr fontId="9"/>
  </si>
  <si>
    <t>滴水(5ml/min)、滞水ともにⅡa判定である 前回写真番号PS-2、PS-3、SP-4</t>
    <phoneticPr fontId="9"/>
  </si>
  <si>
    <t>0.5m×1.0m 0.5㎡</t>
    <phoneticPr fontId="9"/>
  </si>
  <si>
    <t>滴水(5ml/min)、滞水ともにⅡa判定である</t>
    <phoneticPr fontId="9"/>
  </si>
  <si>
    <t>0.8m×2.2m 1.76㎡</t>
    <phoneticPr fontId="9"/>
  </si>
  <si>
    <t>土砂堆積自体はⅡb判定だが滴水(5ml/min)が車道に影響を及ぼす為、Ⅱa判定とする</t>
    <phoneticPr fontId="9"/>
  </si>
  <si>
    <t>0.6m×3.6m 2.16㎡</t>
    <phoneticPr fontId="9"/>
  </si>
  <si>
    <t>0.05m×4.6m 0.23㎡</t>
    <phoneticPr fontId="9"/>
  </si>
  <si>
    <t>W=0.3mm×L=4.5m</t>
    <phoneticPr fontId="9"/>
  </si>
  <si>
    <t>アーチのコールドジョイント 外力の作用は認められない為、ⅡaからⅡbに変更</t>
    <phoneticPr fontId="9"/>
  </si>
  <si>
    <t>W=0.4mm×L=4.5m</t>
    <phoneticPr fontId="9"/>
  </si>
  <si>
    <t>5.9m×0.6m 3.54㎡</t>
    <phoneticPr fontId="9"/>
  </si>
  <si>
    <t>横断目地のにじみ 経過観察が望まれる</t>
    <phoneticPr fontId="9"/>
  </si>
  <si>
    <t>W=0.3mm×L=5.0m 0.0015㎡</t>
    <phoneticPr fontId="9"/>
  </si>
  <si>
    <t>アーチのひび割れ 外力の作用は認められない為、ⅡaからⅡbに変更</t>
    <phoneticPr fontId="9"/>
  </si>
  <si>
    <t>W=0.8mm×L=4.5m</t>
    <phoneticPr fontId="9"/>
  </si>
  <si>
    <t>0.15m×0.5m 0.075㎡</t>
    <phoneticPr fontId="9"/>
  </si>
  <si>
    <t>0.1m×0.3m D=50㎜</t>
    <phoneticPr fontId="9"/>
  </si>
  <si>
    <t>アーチのジャンカ 経過観察が望まれる</t>
    <phoneticPr fontId="9"/>
  </si>
  <si>
    <t>W=0.5mm×L=4.5m</t>
    <phoneticPr fontId="9"/>
  </si>
  <si>
    <t>2.9m×5.4m 15.66㎡</t>
    <phoneticPr fontId="9"/>
  </si>
  <si>
    <t>0.05m×4.5m 0.225㎡</t>
    <phoneticPr fontId="9"/>
  </si>
  <si>
    <t>アーチのコールドジョイント 外力の作用は認められない為、ⅢからⅡbに変更</t>
    <phoneticPr fontId="9"/>
  </si>
  <si>
    <t>2.4m×3.7m 8.88㎡</t>
    <phoneticPr fontId="9"/>
  </si>
  <si>
    <t>0.1m×0.7m 0.07㎡</t>
    <phoneticPr fontId="9"/>
  </si>
  <si>
    <t>0.1m×0.6m</t>
    <phoneticPr fontId="9"/>
  </si>
  <si>
    <t>W=0.3mm×L=1.8m、W=0.3mm×L=1.5m 0.00099㎡</t>
    <phoneticPr fontId="9"/>
  </si>
  <si>
    <t>W=0.5mm×L=6.0m</t>
    <phoneticPr fontId="9"/>
  </si>
  <si>
    <t>3.2m×0.5m 1.6㎡</t>
    <phoneticPr fontId="9"/>
  </si>
  <si>
    <t>0.05m×6.0m 0.3㎡</t>
    <phoneticPr fontId="9"/>
  </si>
  <si>
    <t>W=0.6mm×L=6.0m</t>
    <phoneticPr fontId="9"/>
  </si>
  <si>
    <t>0.5m×0.5m 0.25㎡</t>
    <phoneticPr fontId="9"/>
  </si>
  <si>
    <t>0.45m×0.6m</t>
    <phoneticPr fontId="9"/>
  </si>
  <si>
    <t>1.9m×1.6m 3.04㎡</t>
    <phoneticPr fontId="9"/>
  </si>
  <si>
    <t>1.6m×1.3m</t>
    <phoneticPr fontId="9"/>
  </si>
  <si>
    <t>1.0m×1.0m 1㎡</t>
    <phoneticPr fontId="9"/>
  </si>
  <si>
    <t>1.0m×0.6m</t>
    <phoneticPr fontId="9"/>
  </si>
  <si>
    <t>6.6m×2.8m 18.48㎡</t>
    <phoneticPr fontId="9"/>
  </si>
  <si>
    <t>アーチのにじみ 前回写真番号S7-1、S8-1 経過観察が望まれる</t>
    <phoneticPr fontId="9"/>
  </si>
  <si>
    <t>7.2m×3.4m 24.48㎡</t>
    <phoneticPr fontId="9"/>
  </si>
  <si>
    <t>アーチのにじみ 経過観察が望まれる</t>
    <phoneticPr fontId="9"/>
  </si>
  <si>
    <t>4.3m×0.5m 2.15㎡</t>
    <phoneticPr fontId="9"/>
  </si>
  <si>
    <t>3.7m×0.8m 2.96㎡</t>
    <phoneticPr fontId="9"/>
  </si>
  <si>
    <t>6.4m×5.0m 32㎡</t>
    <phoneticPr fontId="9"/>
  </si>
  <si>
    <t>6.8m×3.4m 23.12㎡</t>
    <phoneticPr fontId="9"/>
  </si>
  <si>
    <t>7.1m×1.8m 12.78㎡</t>
    <phoneticPr fontId="9"/>
  </si>
  <si>
    <t>(30ml/min）</t>
    <phoneticPr fontId="9"/>
  </si>
  <si>
    <t>滴水(5ml/min)、滞水ともにⅡa判定である 前回写真番号S9-3、S9-4</t>
    <phoneticPr fontId="9"/>
  </si>
  <si>
    <t>0.7m×1.0m 0.7㎡</t>
    <phoneticPr fontId="9"/>
  </si>
  <si>
    <t>1.1m×1.4m 1.54㎡</t>
    <phoneticPr fontId="9"/>
  </si>
  <si>
    <t>1.35m×1.6m</t>
    <phoneticPr fontId="9"/>
  </si>
  <si>
    <t>0.1m×0.3m 0.03㎡</t>
    <phoneticPr fontId="9"/>
  </si>
  <si>
    <t>0.1m×0.2m</t>
    <phoneticPr fontId="9"/>
  </si>
  <si>
    <t>側壁のジャンカ 経過観察が望まれる</t>
    <phoneticPr fontId="9"/>
  </si>
  <si>
    <t>7.1m×1.7m 12.07㎡</t>
    <phoneticPr fontId="9"/>
  </si>
  <si>
    <t>(20ml/min）</t>
    <phoneticPr fontId="9"/>
  </si>
  <si>
    <t>滴水(10ml/min)、滞水ともにⅡa判定である</t>
    <phoneticPr fontId="9"/>
  </si>
  <si>
    <t>0.9m×0.5m 0.45㎡</t>
    <phoneticPr fontId="9"/>
  </si>
  <si>
    <t>車道の滞水 計画的な対策が望まれる</t>
    <phoneticPr fontId="9"/>
  </si>
  <si>
    <t>0.05m×0.4m 0.02㎡</t>
    <phoneticPr fontId="9"/>
  </si>
  <si>
    <t>0.05m×0.3m</t>
    <phoneticPr fontId="9"/>
  </si>
  <si>
    <t>アーチの鋼材腐食 経過観察が望まれる</t>
    <phoneticPr fontId="9"/>
  </si>
  <si>
    <t>0.05m×0.25m 0.0125㎡</t>
    <phoneticPr fontId="9"/>
  </si>
  <si>
    <t>0.05m×0.25m</t>
    <phoneticPr fontId="9"/>
  </si>
  <si>
    <t>アーチの鋼材腐食 前回写真番号PE-2 経過観察が望まれる</t>
    <phoneticPr fontId="9"/>
  </si>
  <si>
    <t>0.05m×0.2m 0.01㎡</t>
    <phoneticPr fontId="9"/>
  </si>
  <si>
    <t>0.05m×0.2m</t>
    <phoneticPr fontId="9"/>
  </si>
  <si>
    <t>S2</t>
    <phoneticPr fontId="9"/>
  </si>
  <si>
    <t>ケーブル配管腐食</t>
    <phoneticPr fontId="9"/>
  </si>
  <si>
    <t>S3</t>
    <phoneticPr fontId="9"/>
  </si>
  <si>
    <t>S4</t>
    <phoneticPr fontId="9"/>
  </si>
  <si>
    <t>S5</t>
    <phoneticPr fontId="9"/>
  </si>
  <si>
    <t>S6</t>
    <phoneticPr fontId="9"/>
  </si>
  <si>
    <t>S7</t>
    <phoneticPr fontId="9"/>
  </si>
  <si>
    <t>S8</t>
    <phoneticPr fontId="9"/>
  </si>
  <si>
    <t>S9</t>
    <phoneticPr fontId="9"/>
  </si>
  <si>
    <t>ボックス腐食</t>
    <phoneticPr fontId="9"/>
  </si>
  <si>
    <r>
      <rPr>
        <u/>
        <sz val="20"/>
        <color rgb="FF000000"/>
        <rFont val="HGSｺﾞｼｯｸM"/>
        <family val="3"/>
        <charset val="128"/>
      </rPr>
      <t>１．	変状・異常の内容と部位</t>
    </r>
    <r>
      <rPr>
        <sz val="20"/>
        <color rgb="FF000000"/>
        <rFont val="HGSｺﾞｼｯｸM"/>
        <family val="3"/>
        <charset val="128"/>
      </rPr>
      <t xml:space="preserve">
・漏水、うき・はく離主体でアーチ部天端から肩部にかけて発生している。
</t>
    </r>
    <r>
      <rPr>
        <u/>
        <sz val="20"/>
        <color rgb="FF000000"/>
        <rFont val="HGSｺﾞｼｯｸM"/>
        <family val="3"/>
        <charset val="128"/>
      </rPr>
      <t>２．変状等の原因（推定）</t>
    </r>
    <r>
      <rPr>
        <sz val="20"/>
        <color rgb="FF000000"/>
        <rFont val="HGSｺﾞｼｯｸM"/>
        <family val="3"/>
        <charset val="128"/>
      </rPr>
      <t xml:space="preserve">
・1967年の施工であり、木製支保工から矢板工法への過渡期である。覆工スパン長を短くして生コンを端部から打設したと想定されるが、連続して打設することが困難であり、どうしてもコールドジョイントが生じ不連続面となった箇所から漏水が生じ、覆工表面のジャンカ、うき・はく離が生じている。
</t>
    </r>
    <r>
      <rPr>
        <u/>
        <sz val="20"/>
        <color rgb="FF000000"/>
        <rFont val="HGSｺﾞｼｯｸM"/>
        <family val="3"/>
        <charset val="128"/>
      </rPr>
      <t>３．施設の現状と次回定期点検まで及び将来における構造物の状態（推定）</t>
    </r>
    <r>
      <rPr>
        <sz val="20"/>
        <color rgb="FF000000"/>
        <rFont val="HGSｺﾞｼｯｸM"/>
        <family val="3"/>
        <charset val="128"/>
      </rPr>
      <t xml:space="preserve">
■構造物としての安全性や安定
・トンネル断面が小さく、かつ単心円形状であるため外力に対して強い構造である。ひび割れは少ないものの、コールドジョイントが複数確認されているが、構造上軸力が十分に伝達され安定性は高い。
■道路利用者被害の発生の可能性
・うき、はく離やジャンカ部の骨材の露出については、今後の経年劣化により剥落の可能性がある。
■特定事象との関連性
・起終点両坑口周辺は基岩盤である泥岩類が広く露頭しており、急勾配で安定している。土被りも全体として小さく、地すべり、膨張性地山には該当せず、有害水も認められない。
■その他の変状の状態
・本体工については特別な対応は不要。
・附属物は、撤去した照明施設の配管とその支持金具において異種金属接触による腐食が進行しており、今後、落下のリスクがある。終点側坑門の制御盤ボックスも腐食が進行している。
</t>
    </r>
    <r>
      <rPr>
        <u/>
        <sz val="20"/>
        <color rgb="FF000000"/>
        <rFont val="HGSｺﾞｼｯｸM"/>
        <family val="3"/>
        <charset val="128"/>
      </rPr>
      <t>４．措置の必要性の判断に関わる事項</t>
    </r>
    <r>
      <rPr>
        <sz val="20"/>
        <color rgb="FF000000"/>
        <rFont val="HGSｺﾞｼｯｸM"/>
        <family val="3"/>
        <charset val="128"/>
      </rPr>
      <t xml:space="preserve">
・天端部のジャンカは骨材が一部露出しており、はく落対策の措置が必要な状態である。
・路面滞水があり、漏水が凍結してつららとなる可能性があるため、漏水対策工等の措置が必要な状態である。
・旧照明施設の配管、支持金具、制御盤ボックスは速やかに撤去することが望ましい。
</t>
    </r>
    <r>
      <rPr>
        <u/>
        <sz val="20"/>
        <color rgb="FF000000"/>
        <rFont val="HGSｺﾞｼｯｸM"/>
        <family val="3"/>
        <charset val="128"/>
      </rPr>
      <t>５．その他、次回定期点検への引継ぎ事項</t>
    </r>
    <r>
      <rPr>
        <sz val="20"/>
        <color rgb="FF000000"/>
        <rFont val="HGSｺﾞｼｯｸM"/>
        <family val="3"/>
        <charset val="128"/>
      </rPr>
      <t xml:space="preserve">
・前回定期点検でひび割れ判定であったものをコールドジョイントに変更している。この箇所は漏水、うきはく離が生じやすいため、周辺の打音検査を密に行うこと。
・附属物の撤去が行われていない場合、その状態を入念に確認すること。</t>
    </r>
    <phoneticPr fontId="19"/>
  </si>
  <si>
    <t>34.15553,132.06158</t>
    <phoneticPr fontId="9"/>
  </si>
  <si>
    <t>山口県岩国土木建築事務所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</si>
</sst>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76" formatCode="yyyy&quot;年&quot;m&quot;月&quot;d&quot;日&quot;;@"/>
    <numFmt numFmtId="177" formatCode="[$-F800]dddd\,\ mmmm\ dd\,\ yyyy"/>
    <numFmt numFmtId="178" formatCode="&quot;S&quot;000"/>
    <numFmt numFmtId="179" formatCode="0.0"/>
    <numFmt numFmtId="180" formatCode="[=0]&quot;-&quot;;General&quot;m&quot;"/>
    <numFmt numFmtId="181" formatCode="General&quot;m&quot;"/>
    <numFmt numFmtId="182" formatCode="General&quot;%&quot;"/>
    <numFmt numFmtId="183" formatCode="#,##0_ "/>
    <numFmt numFmtId="184" formatCode="General&quot; ㎡&quot;"/>
    <numFmt numFmtId="185" formatCode="0.0_ "/>
    <numFmt numFmtId="186" formatCode="&quot;S&quot;0"/>
    <numFmt numFmtId="187" formatCode="\-"/>
    <numFmt numFmtId="188" formatCode="&quot;S&quot;#"/>
    <numFmt numFmtId="189" formatCode="0.00_ "/>
    <numFmt numFmtId="190" formatCode="0_ "/>
    <numFmt numFmtId="191" formatCode="0.0&quot;m&quot;"/>
    <numFmt numFmtId="192" formatCode="&quot;対策区分判定&quot;\ General"/>
    <numFmt numFmtId="193" formatCode="0.00_);[Red]\(0.00\)"/>
    <numFmt numFmtId="194" formatCode="0.00000"/>
    <numFmt numFmtId="195" formatCode="##&quot;°&quot;##&quot;′&quot;##.00&quot;″&quot;"/>
    <numFmt numFmtId="196" formatCode="##&quot;°&quot;##&quot;′&quot;##.0&quot;″&quot;"/>
    <numFmt numFmtId="197" formatCode="#,##0.0_);[Red]\(#,##0.0\)"/>
    <numFmt numFmtId="198" formatCode="#"/>
    <numFmt numFmtId="199" formatCode="General&quot;箇所&quot;"/>
    <numFmt numFmtId="200" formatCode="General&quot;スパン&quot;"/>
    <numFmt numFmtId="201" formatCode="0.00####"/>
  </numFmts>
  <fonts count="61"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sz val="20"/>
      <color rgb="FF000000"/>
      <name val="HGSｺﾞｼｯｸM"/>
      <family val="3"/>
      <charset val="128"/>
    </font>
    <font>
      <sz val="11"/>
      <color theme="1"/>
      <name val="ＭＳ ゴシック"/>
      <family val="3"/>
      <charset val="128"/>
    </font>
    <font>
      <sz val="11"/>
      <name val="ＭＳ ゴシック"/>
      <family val="3"/>
      <charset val="128"/>
    </font>
    <font>
      <u/>
      <sz val="20"/>
      <color rgb="FF000000"/>
      <name val="HGSｺﾞｼｯｸM"/>
      <family val="3"/>
      <charset val="128"/>
    </font>
    <font>
      <sz val="7"/>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3">
    <xf numFmtId="0" fontId="0" fillId="0" borderId="0">
      <alignment vertical="center"/>
    </xf>
    <xf numFmtId="0" fontId="12" fillId="0" borderId="0">
      <alignment vertical="center"/>
    </xf>
    <xf numFmtId="0" fontId="13" fillId="0" borderId="0"/>
    <xf numFmtId="38" fontId="13" fillId="0" borderId="0" applyFont="0" applyFill="0" applyBorder="0" applyAlignment="0" applyProtection="0">
      <alignment vertical="center"/>
    </xf>
    <xf numFmtId="0" fontId="17" fillId="0" borderId="0">
      <alignment vertical="center"/>
    </xf>
    <xf numFmtId="0" fontId="3" fillId="0" borderId="0">
      <alignment vertical="center"/>
    </xf>
    <xf numFmtId="38" fontId="3" fillId="0" borderId="0" applyFont="0" applyFill="0" applyBorder="0" applyAlignment="0" applyProtection="0">
      <alignment vertical="center"/>
    </xf>
    <xf numFmtId="0" fontId="13" fillId="0" borderId="0"/>
    <xf numFmtId="0" fontId="2" fillId="0" borderId="0">
      <alignment vertical="center"/>
    </xf>
    <xf numFmtId="38" fontId="2" fillId="0" borderId="0" applyFont="0" applyFill="0" applyBorder="0" applyAlignment="0" applyProtection="0">
      <alignment vertical="center"/>
    </xf>
    <xf numFmtId="0" fontId="12" fillId="0" borderId="0">
      <alignment vertical="center"/>
    </xf>
    <xf numFmtId="0" fontId="36" fillId="0" borderId="0">
      <alignment vertical="center"/>
    </xf>
    <xf numFmtId="0" fontId="1" fillId="0" borderId="0">
      <alignment vertical="center"/>
    </xf>
  </cellStyleXfs>
  <cellXfs count="1162">
    <xf numFmtId="0" fontId="0" fillId="0" borderId="0" xfId="0">
      <alignment vertical="center"/>
    </xf>
    <xf numFmtId="0" fontId="10" fillId="0" borderId="0" xfId="2" applyFont="1" applyAlignment="1" applyProtection="1">
      <alignment vertical="center"/>
      <protection locked="0"/>
    </xf>
    <xf numFmtId="0" fontId="10" fillId="0" borderId="0" xfId="2" applyFont="1" applyProtection="1">
      <protection locked="0"/>
    </xf>
    <xf numFmtId="0" fontId="10" fillId="0" borderId="0" xfId="2" applyFont="1" applyAlignment="1">
      <alignment vertical="center"/>
    </xf>
    <xf numFmtId="0" fontId="5" fillId="0" borderId="0" xfId="2" applyFont="1" applyAlignment="1" applyProtection="1">
      <alignment vertical="center"/>
      <protection locked="0"/>
    </xf>
    <xf numFmtId="0" fontId="10" fillId="0" borderId="0" xfId="2" applyFont="1" applyAlignment="1">
      <alignment horizontal="center" vertical="center"/>
    </xf>
    <xf numFmtId="0" fontId="5" fillId="0" borderId="0" xfId="2" applyFont="1" applyProtection="1">
      <protection locked="0"/>
    </xf>
    <xf numFmtId="0" fontId="10" fillId="0" borderId="0" xfId="2" applyFont="1" applyAlignment="1" applyProtection="1">
      <alignment horizontal="center" vertical="center"/>
      <protection locked="0"/>
    </xf>
    <xf numFmtId="0" fontId="21" fillId="0" borderId="0" xfId="2" applyFont="1" applyAlignment="1" applyProtection="1">
      <alignment vertical="center"/>
      <protection locked="0"/>
    </xf>
    <xf numFmtId="0" fontId="21" fillId="0" borderId="0" xfId="2" applyFont="1" applyAlignment="1" applyProtection="1">
      <alignment vertical="center" shrinkToFit="1"/>
      <protection locked="0"/>
    </xf>
    <xf numFmtId="0" fontId="21" fillId="0" borderId="0" xfId="2" applyFont="1" applyAlignment="1">
      <alignment vertical="center" shrinkToFit="1"/>
    </xf>
    <xf numFmtId="0" fontId="21" fillId="0" borderId="0" xfId="2" applyFont="1" applyAlignment="1">
      <alignment vertical="center" textRotation="255" shrinkToFit="1"/>
    </xf>
    <xf numFmtId="0" fontId="21" fillId="0" borderId="0" xfId="2" applyFont="1" applyAlignment="1" applyProtection="1">
      <alignment horizontal="center" vertical="center" shrinkToFit="1"/>
      <protection locked="0"/>
    </xf>
    <xf numFmtId="0" fontId="22" fillId="0" borderId="1" xfId="7" applyFont="1" applyBorder="1" applyAlignment="1">
      <alignment horizontal="center" vertical="center"/>
    </xf>
    <xf numFmtId="0" fontId="23" fillId="0" borderId="1" xfId="7" applyFont="1" applyBorder="1" applyAlignment="1">
      <alignment horizontal="center" vertical="center"/>
    </xf>
    <xf numFmtId="0" fontId="14" fillId="2" borderId="13" xfId="7" applyFont="1" applyFill="1" applyBorder="1" applyAlignment="1">
      <alignment horizontal="center" vertical="center"/>
    </xf>
    <xf numFmtId="0" fontId="14" fillId="2" borderId="14" xfId="7" quotePrefix="1" applyFont="1" applyFill="1" applyBorder="1" applyAlignment="1">
      <alignment horizontal="center" vertical="center" shrinkToFit="1"/>
    </xf>
    <xf numFmtId="58" fontId="14" fillId="2" borderId="14" xfId="7" quotePrefix="1" applyNumberFormat="1" applyFont="1" applyFill="1" applyBorder="1" applyAlignment="1">
      <alignment horizontal="center" vertical="center" shrinkToFit="1"/>
    </xf>
    <xf numFmtId="0" fontId="10" fillId="0" borderId="7" xfId="2" applyFont="1" applyBorder="1" applyAlignment="1">
      <alignment vertical="center"/>
    </xf>
    <xf numFmtId="0" fontId="11" fillId="0" borderId="0" xfId="2" applyFont="1" applyProtection="1">
      <protection locked="0"/>
    </xf>
    <xf numFmtId="0" fontId="10" fillId="0" borderId="1" xfId="2" applyFont="1" applyBorder="1" applyAlignment="1" applyProtection="1">
      <alignment vertical="center"/>
      <protection locked="0"/>
    </xf>
    <xf numFmtId="0" fontId="10" fillId="0" borderId="0" xfId="2" applyFont="1" applyAlignment="1">
      <alignment horizontal="center" vertical="center" wrapText="1"/>
    </xf>
    <xf numFmtId="0" fontId="5" fillId="2" borderId="13" xfId="7" applyFont="1" applyFill="1" applyBorder="1" applyAlignment="1">
      <alignment horizontal="center" vertical="center"/>
    </xf>
    <xf numFmtId="0" fontId="28" fillId="0" borderId="1" xfId="7" applyFont="1" applyBorder="1" applyAlignment="1">
      <alignment horizontal="center" vertical="center"/>
    </xf>
    <xf numFmtId="0" fontId="10" fillId="0" borderId="0" xfId="2" applyFont="1" applyAlignment="1" applyProtection="1">
      <alignment horizontal="center" vertical="center" shrinkToFit="1"/>
      <protection locked="0"/>
    </xf>
    <xf numFmtId="0" fontId="10" fillId="0" borderId="0" xfId="2" applyFont="1" applyAlignment="1" applyProtection="1">
      <alignment vertical="center" shrinkToFit="1"/>
      <protection locked="0"/>
    </xf>
    <xf numFmtId="0" fontId="10" fillId="4" borderId="0" xfId="2" applyFont="1" applyFill="1" applyAlignment="1">
      <alignment horizontal="center" vertical="center" textRotation="255"/>
    </xf>
    <xf numFmtId="0" fontId="10" fillId="4" borderId="0" xfId="2" applyFont="1" applyFill="1" applyAlignment="1">
      <alignment vertical="center"/>
    </xf>
    <xf numFmtId="0" fontId="10" fillId="0" borderId="0" xfId="4" applyFont="1">
      <alignment vertical="center"/>
    </xf>
    <xf numFmtId="0" fontId="16" fillId="0" borderId="0" xfId="4" applyFont="1" applyAlignment="1">
      <alignment horizontal="center" vertical="center"/>
    </xf>
    <xf numFmtId="0" fontId="10" fillId="0" borderId="0" xfId="4" applyFont="1" applyAlignment="1">
      <alignment horizontal="left" vertical="center"/>
    </xf>
    <xf numFmtId="0" fontId="16" fillId="0" borderId="0" xfId="4" applyFont="1">
      <alignment vertical="center"/>
    </xf>
    <xf numFmtId="0" fontId="16" fillId="0" borderId="0" xfId="4" applyFont="1" applyAlignment="1">
      <alignment horizontal="center" vertical="center" wrapText="1"/>
    </xf>
    <xf numFmtId="178" fontId="16" fillId="0" borderId="0" xfId="4" applyNumberFormat="1" applyFont="1" applyAlignment="1">
      <alignment horizontal="center" vertical="center" shrinkToFit="1"/>
    </xf>
    <xf numFmtId="0" fontId="16" fillId="0" borderId="0" xfId="4" applyFont="1" applyAlignment="1">
      <alignment horizontal="left" vertical="center"/>
    </xf>
    <xf numFmtId="0" fontId="16" fillId="0" borderId="0" xfId="2" applyFont="1" applyAlignment="1" applyProtection="1">
      <alignment vertical="center"/>
      <protection locked="0"/>
    </xf>
    <xf numFmtId="0" fontId="28" fillId="0" borderId="0" xfId="0" applyFont="1">
      <alignment vertical="center"/>
    </xf>
    <xf numFmtId="0" fontId="28" fillId="0" borderId="0" xfId="0" applyFont="1" applyAlignment="1">
      <alignment horizontal="center" vertical="center"/>
    </xf>
    <xf numFmtId="0" fontId="10" fillId="0" borderId="0" xfId="0" applyFont="1">
      <alignment vertical="center"/>
    </xf>
    <xf numFmtId="0" fontId="10" fillId="0" borderId="0" xfId="5" applyFont="1" applyAlignment="1">
      <alignment horizontal="center" vertical="center"/>
    </xf>
    <xf numFmtId="0" fontId="10" fillId="0" borderId="0" xfId="5" applyFont="1">
      <alignment vertical="center"/>
    </xf>
    <xf numFmtId="0" fontId="16" fillId="0" borderId="8" xfId="5" applyFont="1" applyBorder="1" applyAlignment="1">
      <alignment vertical="center" shrinkToFit="1"/>
    </xf>
    <xf numFmtId="0" fontId="13" fillId="0" borderId="0" xfId="2" applyAlignment="1">
      <alignment vertical="center"/>
    </xf>
    <xf numFmtId="191" fontId="13" fillId="0" borderId="1" xfId="2" applyNumberFormat="1" applyBorder="1" applyAlignment="1">
      <alignment vertical="center"/>
    </xf>
    <xf numFmtId="185" fontId="13" fillId="0" borderId="1" xfId="2" applyNumberFormat="1" applyBorder="1" applyAlignment="1">
      <alignment vertical="center" shrinkToFit="1"/>
    </xf>
    <xf numFmtId="0" fontId="0" fillId="0" borderId="30" xfId="0" applyBorder="1">
      <alignment vertical="center"/>
    </xf>
    <xf numFmtId="0" fontId="0" fillId="0" borderId="31"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5" fillId="2" borderId="1" xfId="2" applyFont="1" applyFill="1" applyBorder="1" applyAlignment="1">
      <alignment horizontal="center" vertical="center" wrapText="1"/>
    </xf>
    <xf numFmtId="188" fontId="13" fillId="0" borderId="1" xfId="2" applyNumberFormat="1" applyBorder="1" applyAlignment="1">
      <alignment vertical="center"/>
    </xf>
    <xf numFmtId="0" fontId="0" fillId="0" borderId="0" xfId="0" applyAlignment="1">
      <alignment horizontal="center" vertical="center"/>
    </xf>
    <xf numFmtId="0" fontId="10" fillId="0" borderId="0" xfId="2" applyFont="1" applyAlignment="1" applyProtection="1">
      <alignment horizontal="center"/>
      <protection locked="0"/>
    </xf>
    <xf numFmtId="0" fontId="25" fillId="2" borderId="8" xfId="2" applyFont="1" applyFill="1" applyBorder="1" applyAlignment="1">
      <alignment horizontal="center" vertical="center" wrapText="1"/>
    </xf>
    <xf numFmtId="0" fontId="33" fillId="0" borderId="1" xfId="2" applyFont="1" applyBorder="1" applyAlignment="1" applyProtection="1">
      <alignment horizontal="center" vertical="center" wrapText="1"/>
      <protection locked="0"/>
    </xf>
    <xf numFmtId="190" fontId="13" fillId="0" borderId="1" xfId="2" applyNumberFormat="1" applyBorder="1" applyAlignment="1">
      <alignment vertical="center"/>
    </xf>
    <xf numFmtId="0" fontId="13" fillId="0" borderId="1" xfId="7" applyBorder="1" applyAlignment="1">
      <alignment vertical="center" shrinkToFit="1"/>
    </xf>
    <xf numFmtId="0" fontId="13" fillId="0" borderId="1" xfId="2" applyBorder="1" applyAlignment="1">
      <alignment vertical="center" shrinkToFit="1"/>
    </xf>
    <xf numFmtId="0" fontId="13" fillId="0" borderId="0" xfId="2" applyAlignment="1">
      <alignment horizontal="center" vertical="center"/>
    </xf>
    <xf numFmtId="0" fontId="13" fillId="0" borderId="1" xfId="2" applyBorder="1" applyAlignment="1">
      <alignment vertical="center"/>
    </xf>
    <xf numFmtId="193" fontId="33" fillId="0" borderId="1" xfId="2" applyNumberFormat="1" applyFont="1" applyBorder="1" applyAlignment="1" applyProtection="1">
      <alignment horizontal="center" vertical="center" wrapText="1"/>
      <protection locked="0"/>
    </xf>
    <xf numFmtId="2" fontId="10" fillId="0" borderId="0" xfId="2" applyNumberFormat="1" applyFont="1" applyProtection="1">
      <protection locked="0"/>
    </xf>
    <xf numFmtId="194" fontId="10" fillId="0" borderId="0" xfId="2" applyNumberFormat="1" applyFont="1" applyProtection="1">
      <protection locked="0"/>
    </xf>
    <xf numFmtId="0" fontId="16" fillId="0" borderId="0" xfId="5" applyFont="1" applyAlignment="1">
      <alignment horizontal="center" vertical="center" shrinkToFit="1"/>
    </xf>
    <xf numFmtId="0" fontId="16" fillId="0" borderId="0" xfId="5" applyFont="1" applyAlignment="1">
      <alignment horizontal="center" vertical="center" wrapText="1"/>
    </xf>
    <xf numFmtId="0" fontId="10" fillId="0" borderId="0" xfId="5" applyFont="1" applyAlignment="1">
      <alignment horizontal="center" vertical="center" shrinkToFit="1"/>
    </xf>
    <xf numFmtId="177" fontId="26" fillId="0" borderId="7" xfId="2" applyNumberFormat="1" applyFont="1" applyBorder="1" applyAlignment="1">
      <alignment vertical="center" shrinkToFit="1"/>
    </xf>
    <xf numFmtId="177" fontId="26" fillId="0" borderId="0" xfId="2" applyNumberFormat="1" applyFont="1" applyAlignment="1">
      <alignment vertical="center" shrinkToFit="1"/>
    </xf>
    <xf numFmtId="0" fontId="16" fillId="2" borderId="26" xfId="5" applyFont="1" applyFill="1" applyBorder="1" applyAlignment="1">
      <alignment horizontal="center" vertical="center"/>
    </xf>
    <xf numFmtId="0" fontId="16" fillId="0" borderId="26" xfId="5" applyFont="1" applyBorder="1" applyAlignment="1">
      <alignment vertical="center" shrinkToFit="1"/>
    </xf>
    <xf numFmtId="0" fontId="16" fillId="2" borderId="27" xfId="5" applyFont="1" applyFill="1" applyBorder="1" applyAlignment="1">
      <alignment horizontal="center" vertical="center"/>
    </xf>
    <xf numFmtId="0" fontId="16" fillId="0" borderId="27" xfId="5" applyFont="1" applyBorder="1" applyAlignment="1">
      <alignment vertical="center" shrinkToFit="1"/>
    </xf>
    <xf numFmtId="0" fontId="16" fillId="2" borderId="29" xfId="5" applyFont="1" applyFill="1" applyBorder="1" applyAlignment="1">
      <alignment horizontal="center" vertical="center"/>
    </xf>
    <xf numFmtId="0" fontId="16" fillId="0" borderId="29" xfId="5" applyFont="1" applyBorder="1" applyAlignment="1">
      <alignment vertical="center" shrinkToFit="1"/>
    </xf>
    <xf numFmtId="0" fontId="35" fillId="4" borderId="0" xfId="2" applyFont="1" applyFill="1" applyAlignment="1">
      <alignment vertical="center" shrinkToFit="1"/>
    </xf>
    <xf numFmtId="0" fontId="37" fillId="4" borderId="0" xfId="11" applyFont="1" applyFill="1" applyAlignment="1">
      <alignment vertical="center" shrinkToFit="1"/>
    </xf>
    <xf numFmtId="0" fontId="27" fillId="0" borderId="7" xfId="2" applyFont="1" applyBorder="1" applyAlignment="1">
      <alignment vertical="center"/>
    </xf>
    <xf numFmtId="0" fontId="38" fillId="0" borderId="7" xfId="2" applyFont="1" applyBorder="1" applyAlignment="1">
      <alignment vertical="top" wrapText="1"/>
    </xf>
    <xf numFmtId="0" fontId="27" fillId="0" borderId="7" xfId="2" applyFont="1" applyBorder="1" applyAlignment="1">
      <alignment vertical="top"/>
    </xf>
    <xf numFmtId="0" fontId="25" fillId="2" borderId="2" xfId="2" applyFont="1" applyFill="1" applyBorder="1" applyAlignment="1">
      <alignment horizontal="center" vertical="center" wrapText="1"/>
    </xf>
    <xf numFmtId="0" fontId="13" fillId="0" borderId="1" xfId="7" applyBorder="1" applyAlignment="1">
      <alignment horizontal="center" vertical="center"/>
    </xf>
    <xf numFmtId="0" fontId="16" fillId="2" borderId="45" xfId="5" applyFont="1" applyFill="1" applyBorder="1" applyAlignment="1">
      <alignment horizontal="center" vertical="center"/>
    </xf>
    <xf numFmtId="0" fontId="5" fillId="0" borderId="1" xfId="2" applyFont="1" applyBorder="1" applyAlignment="1" applyProtection="1">
      <alignment horizontal="center" vertical="center"/>
      <protection locked="0"/>
    </xf>
    <xf numFmtId="0" fontId="5" fillId="0" borderId="0" xfId="2" applyFont="1" applyAlignment="1" applyProtection="1">
      <alignment vertical="center" textRotation="255"/>
      <protection locked="0"/>
    </xf>
    <xf numFmtId="0" fontId="14" fillId="0" borderId="0" xfId="2" applyFont="1" applyAlignment="1" applyProtection="1">
      <alignment vertical="center" textRotation="255"/>
      <protection locked="0"/>
    </xf>
    <xf numFmtId="0" fontId="5" fillId="0" borderId="4" xfId="2" applyFont="1" applyBorder="1" applyAlignment="1" applyProtection="1">
      <alignment vertical="center"/>
      <protection locked="0"/>
    </xf>
    <xf numFmtId="0" fontId="6" fillId="0" borderId="0" xfId="2" applyFont="1" applyAlignment="1" applyProtection="1">
      <alignment vertical="center"/>
      <protection locked="0"/>
    </xf>
    <xf numFmtId="0" fontId="6" fillId="0" borderId="0" xfId="2" applyFont="1" applyAlignment="1" applyProtection="1">
      <alignment vertical="center" wrapText="1"/>
      <protection locked="0"/>
    </xf>
    <xf numFmtId="0" fontId="5" fillId="0" borderId="4" xfId="2" applyFont="1" applyBorder="1" applyProtection="1">
      <protection locked="0"/>
    </xf>
    <xf numFmtId="0" fontId="5" fillId="0" borderId="9" xfId="2" applyFont="1" applyBorder="1" applyAlignment="1" applyProtection="1">
      <alignment vertical="center"/>
      <protection locked="0"/>
    </xf>
    <xf numFmtId="0" fontId="5" fillId="0" borderId="10" xfId="2" applyFont="1" applyBorder="1" applyAlignment="1" applyProtection="1">
      <alignment vertical="center"/>
      <protection locked="0"/>
    </xf>
    <xf numFmtId="0" fontId="6" fillId="0" borderId="10" xfId="2" applyFont="1" applyBorder="1" applyAlignment="1" applyProtection="1">
      <alignment vertical="center"/>
      <protection locked="0"/>
    </xf>
    <xf numFmtId="0" fontId="5" fillId="0" borderId="10" xfId="2" applyFont="1" applyBorder="1" applyProtection="1">
      <protection locked="0"/>
    </xf>
    <xf numFmtId="0" fontId="5" fillId="0" borderId="10" xfId="2" applyFont="1" applyBorder="1" applyAlignment="1" applyProtection="1">
      <alignment vertical="center" wrapText="1"/>
      <protection locked="0"/>
    </xf>
    <xf numFmtId="0" fontId="16" fillId="0" borderId="1" xfId="2" applyFont="1" applyBorder="1" applyAlignment="1" applyProtection="1">
      <alignment vertical="center" wrapText="1"/>
      <protection locked="0"/>
    </xf>
    <xf numFmtId="0" fontId="16" fillId="2" borderId="33" xfId="5" applyFont="1" applyFill="1" applyBorder="1" applyAlignment="1">
      <alignment horizontal="center" vertical="center"/>
    </xf>
    <xf numFmtId="0" fontId="16" fillId="0" borderId="0" xfId="2" applyFont="1" applyAlignment="1" applyProtection="1">
      <alignment horizontal="left" vertical="center" shrinkToFit="1"/>
      <protection locked="0"/>
    </xf>
    <xf numFmtId="0" fontId="10" fillId="0" borderId="8" xfId="2" applyFont="1" applyBorder="1" applyAlignment="1" applyProtection="1">
      <alignment horizontal="center" vertical="center"/>
      <protection locked="0"/>
    </xf>
    <xf numFmtId="0" fontId="26" fillId="0" borderId="0" xfId="2" applyFont="1" applyAlignment="1" applyProtection="1">
      <alignment horizontal="center"/>
      <protection locked="0"/>
    </xf>
    <xf numFmtId="0" fontId="16" fillId="2" borderId="19" xfId="5" applyFont="1" applyFill="1" applyBorder="1" applyAlignment="1">
      <alignment horizontal="center" vertical="center"/>
    </xf>
    <xf numFmtId="0" fontId="16" fillId="2" borderId="3" xfId="5" applyFont="1" applyFill="1" applyBorder="1" applyAlignment="1">
      <alignment horizontal="center" vertical="center"/>
    </xf>
    <xf numFmtId="0" fontId="16" fillId="2" borderId="2" xfId="5" applyFont="1" applyFill="1" applyBorder="1" applyAlignment="1">
      <alignment horizontal="center" vertical="center"/>
    </xf>
    <xf numFmtId="0" fontId="16" fillId="2" borderId="8" xfId="5" applyFont="1" applyFill="1" applyBorder="1" applyAlignment="1">
      <alignment horizontal="center" vertical="center"/>
    </xf>
    <xf numFmtId="0" fontId="11" fillId="0" borderId="0" xfId="2" applyFont="1" applyAlignment="1">
      <alignment vertical="center"/>
    </xf>
    <xf numFmtId="0" fontId="10" fillId="0" borderId="12" xfId="2" applyFont="1" applyBorder="1" applyProtection="1">
      <protection locked="0"/>
    </xf>
    <xf numFmtId="0" fontId="5" fillId="0" borderId="0" xfId="2" applyFont="1" applyAlignment="1">
      <alignment vertical="center"/>
    </xf>
    <xf numFmtId="0" fontId="10" fillId="0" borderId="1" xfId="4" applyFont="1" applyBorder="1">
      <alignment vertical="center"/>
    </xf>
    <xf numFmtId="0" fontId="40" fillId="2" borderId="1" xfId="2" applyFont="1" applyFill="1" applyBorder="1" applyAlignment="1">
      <alignment horizontal="center" vertical="center" wrapText="1" shrinkToFit="1"/>
    </xf>
    <xf numFmtId="0" fontId="10" fillId="0" borderId="0" xfId="4" applyFont="1" applyAlignment="1">
      <alignment horizontal="center" vertical="center"/>
    </xf>
    <xf numFmtId="0" fontId="41" fillId="0" borderId="0" xfId="0" applyFont="1">
      <alignment vertical="center"/>
    </xf>
    <xf numFmtId="0" fontId="39" fillId="0" borderId="0" xfId="0" applyFont="1">
      <alignment vertical="center"/>
    </xf>
    <xf numFmtId="0" fontId="11" fillId="0" borderId="0" xfId="0" applyFont="1">
      <alignment vertical="center"/>
    </xf>
    <xf numFmtId="0" fontId="16" fillId="0" borderId="0" xfId="0" applyFont="1">
      <alignment vertical="center"/>
    </xf>
    <xf numFmtId="0" fontId="42" fillId="0" borderId="0" xfId="0" applyFont="1">
      <alignment vertical="center"/>
    </xf>
    <xf numFmtId="0" fontId="25" fillId="0" borderId="0" xfId="0" applyFont="1">
      <alignment vertical="center"/>
    </xf>
    <xf numFmtId="0" fontId="43" fillId="0" borderId="0" xfId="5" applyFont="1">
      <alignment vertical="center"/>
    </xf>
    <xf numFmtId="0" fontId="31" fillId="0" borderId="0" xfId="5" applyFont="1" applyAlignment="1">
      <alignment horizontal="left" vertical="center"/>
    </xf>
    <xf numFmtId="0" fontId="43" fillId="0" borderId="0" xfId="5" applyFont="1" applyAlignment="1">
      <alignment horizontal="center" vertical="center"/>
    </xf>
    <xf numFmtId="0" fontId="39" fillId="0" borderId="17" xfId="5" applyFont="1" applyBorder="1" applyAlignment="1">
      <alignment horizontal="center" vertical="center" shrinkToFit="1"/>
    </xf>
    <xf numFmtId="0" fontId="16" fillId="0" borderId="0" xfId="5" applyFont="1">
      <alignment vertical="center"/>
    </xf>
    <xf numFmtId="0" fontId="10" fillId="0" borderId="1" xfId="4" applyFont="1" applyBorder="1" applyAlignment="1">
      <alignment horizontal="center" vertical="center"/>
    </xf>
    <xf numFmtId="0" fontId="10" fillId="0" borderId="7" xfId="5" applyFont="1" applyBorder="1">
      <alignment vertical="center"/>
    </xf>
    <xf numFmtId="177" fontId="26" fillId="0" borderId="5" xfId="2" applyNumberFormat="1" applyFont="1" applyBorder="1" applyAlignment="1">
      <alignment vertical="center" shrinkToFit="1"/>
    </xf>
    <xf numFmtId="0" fontId="10" fillId="3" borderId="1" xfId="4" applyFont="1" applyFill="1" applyBorder="1" applyAlignment="1">
      <alignment horizontal="center" vertical="center"/>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20" fillId="0" borderId="64" xfId="0" applyFont="1" applyBorder="1" applyAlignment="1">
      <alignment horizontal="center" vertical="center" shrinkToFit="1"/>
    </xf>
    <xf numFmtId="0" fontId="20" fillId="0" borderId="0" xfId="0" applyFont="1" applyAlignment="1">
      <alignment horizontal="center" vertical="center" shrinkToFit="1"/>
    </xf>
    <xf numFmtId="0" fontId="20" fillId="0" borderId="33" xfId="0" applyFont="1" applyBorder="1" applyAlignment="1">
      <alignment horizontal="center" vertical="center" shrinkToFit="1"/>
    </xf>
    <xf numFmtId="0" fontId="20" fillId="0" borderId="34" xfId="0" applyFont="1" applyBorder="1" applyAlignment="1">
      <alignment horizontal="center" vertical="center" shrinkToFit="1"/>
    </xf>
    <xf numFmtId="0" fontId="20" fillId="7" borderId="25" xfId="0" applyFont="1" applyFill="1" applyBorder="1" applyAlignment="1">
      <alignment horizontal="center" vertical="center" shrinkToFit="1"/>
    </xf>
    <xf numFmtId="0" fontId="20"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185" fontId="13" fillId="0" borderId="0" xfId="2" applyNumberFormat="1" applyAlignment="1">
      <alignment horizontal="center" vertical="center" shrinkToFit="1"/>
    </xf>
    <xf numFmtId="185" fontId="13" fillId="0" borderId="0" xfId="2" applyNumberFormat="1" applyAlignment="1">
      <alignment vertical="center" shrinkToFit="1"/>
    </xf>
    <xf numFmtId="189" fontId="13" fillId="0" borderId="0" xfId="2" applyNumberFormat="1" applyAlignment="1">
      <alignment vertical="center" shrinkToFit="1"/>
    </xf>
    <xf numFmtId="0" fontId="16" fillId="2" borderId="1" xfId="5" applyFont="1" applyFill="1" applyBorder="1" applyAlignment="1">
      <alignment horizontal="center" vertical="center"/>
    </xf>
    <xf numFmtId="0" fontId="10" fillId="0" borderId="1" xfId="2" applyFont="1" applyBorder="1" applyAlignment="1" applyProtection="1">
      <alignment horizontal="center" vertical="center" shrinkToFit="1"/>
      <protection locked="0"/>
    </xf>
    <xf numFmtId="0" fontId="16" fillId="0" borderId="3" xfId="5" applyFont="1" applyBorder="1" applyAlignment="1">
      <alignment horizontal="center" vertical="center" shrinkToFit="1"/>
    </xf>
    <xf numFmtId="0" fontId="10" fillId="0" borderId="51" xfId="5" applyFont="1" applyBorder="1" applyAlignment="1">
      <alignment vertical="center" shrinkToFit="1"/>
    </xf>
    <xf numFmtId="0" fontId="10" fillId="0" borderId="52" xfId="5" applyFont="1" applyBorder="1" applyAlignment="1">
      <alignment vertical="center" shrinkToFit="1"/>
    </xf>
    <xf numFmtId="0" fontId="10" fillId="0" borderId="57" xfId="5" applyFont="1" applyBorder="1" applyAlignment="1">
      <alignment vertical="center" shrinkToFit="1"/>
    </xf>
    <xf numFmtId="0" fontId="10" fillId="0" borderId="58" xfId="5" applyFont="1" applyBorder="1" applyAlignment="1">
      <alignment vertical="center" shrinkToFit="1"/>
    </xf>
    <xf numFmtId="179" fontId="10" fillId="0" borderId="39" xfId="5" applyNumberFormat="1" applyFont="1" applyBorder="1" applyAlignment="1">
      <alignment horizontal="center" vertical="center" shrinkToFit="1"/>
    </xf>
    <xf numFmtId="179" fontId="10" fillId="0" borderId="46" xfId="5" applyNumberFormat="1" applyFont="1" applyBorder="1" applyAlignment="1">
      <alignment horizontal="center" vertical="center" shrinkToFit="1"/>
    </xf>
    <xf numFmtId="179" fontId="10" fillId="0" borderId="41" xfId="5" applyNumberFormat="1" applyFont="1" applyBorder="1" applyAlignment="1">
      <alignment horizontal="center" vertical="center" shrinkToFit="1"/>
    </xf>
    <xf numFmtId="179" fontId="10" fillId="0" borderId="32" xfId="5" applyNumberFormat="1" applyFont="1" applyBorder="1" applyAlignment="1">
      <alignment horizontal="center" vertical="center" shrinkToFit="1"/>
    </xf>
    <xf numFmtId="2" fontId="10" fillId="0" borderId="38" xfId="5" applyNumberFormat="1" applyFont="1" applyBorder="1" applyAlignment="1">
      <alignment horizontal="center" vertical="center" shrinkToFit="1"/>
    </xf>
    <xf numFmtId="2" fontId="10" fillId="0" borderId="46" xfId="5" applyNumberFormat="1" applyFont="1" applyBorder="1" applyAlignment="1">
      <alignment horizontal="center" vertical="center" shrinkToFit="1"/>
    </xf>
    <xf numFmtId="2" fontId="10" fillId="0" borderId="41" xfId="5" applyNumberFormat="1" applyFont="1" applyBorder="1" applyAlignment="1">
      <alignment horizontal="center" vertical="center" shrinkToFit="1"/>
    </xf>
    <xf numFmtId="2" fontId="10" fillId="0" borderId="37" xfId="5" applyNumberFormat="1" applyFont="1" applyBorder="1" applyAlignment="1">
      <alignment horizontal="center" vertical="center" shrinkToFit="1"/>
    </xf>
    <xf numFmtId="190" fontId="13" fillId="0" borderId="0" xfId="2" applyNumberFormat="1" applyAlignment="1">
      <alignment vertical="center" shrinkToFit="1"/>
    </xf>
    <xf numFmtId="190" fontId="13" fillId="0" borderId="0" xfId="2" applyNumberFormat="1" applyAlignment="1">
      <alignment vertical="center"/>
    </xf>
    <xf numFmtId="0" fontId="45" fillId="0" borderId="0" xfId="2" applyFont="1" applyAlignment="1">
      <alignment vertical="center"/>
    </xf>
    <xf numFmtId="0" fontId="46" fillId="2" borderId="1" xfId="2" applyFont="1" applyFill="1" applyBorder="1" applyAlignment="1" applyProtection="1">
      <alignment horizontal="center" vertical="center"/>
      <protection locked="0"/>
    </xf>
    <xf numFmtId="0" fontId="46" fillId="0" borderId="8" xfId="2" applyFont="1" applyBorder="1" applyAlignment="1">
      <alignment horizontal="center" vertical="center" shrinkToFit="1"/>
    </xf>
    <xf numFmtId="0" fontId="46" fillId="2" borderId="1" xfId="2" applyFont="1" applyFill="1" applyBorder="1" applyAlignment="1">
      <alignment horizontal="center" vertical="center" shrinkToFit="1"/>
    </xf>
    <xf numFmtId="0" fontId="46" fillId="2" borderId="9" xfId="2" applyFont="1" applyFill="1" applyBorder="1" applyAlignment="1">
      <alignment horizontal="center" vertical="center"/>
    </xf>
    <xf numFmtId="0" fontId="46" fillId="2" borderId="13" xfId="2" applyFont="1" applyFill="1" applyBorder="1" applyAlignment="1">
      <alignment horizontal="center" vertical="center" shrinkToFit="1"/>
    </xf>
    <xf numFmtId="0" fontId="46" fillId="0" borderId="2" xfId="2" applyFont="1" applyBorder="1" applyAlignment="1" applyProtection="1">
      <alignment horizontal="center" vertical="center" shrinkToFit="1"/>
      <protection locked="0"/>
    </xf>
    <xf numFmtId="0" fontId="48" fillId="2" borderId="14" xfId="2" applyFont="1" applyFill="1" applyBorder="1" applyAlignment="1">
      <alignment vertical="center" textRotation="255" wrapText="1" shrinkToFit="1"/>
    </xf>
    <xf numFmtId="0" fontId="46" fillId="2" borderId="1" xfId="2" applyFont="1" applyFill="1" applyBorder="1" applyAlignment="1">
      <alignment horizontal="center" vertical="center"/>
    </xf>
    <xf numFmtId="0" fontId="46" fillId="0" borderId="2" xfId="2" applyFont="1" applyBorder="1" applyAlignment="1" applyProtection="1">
      <alignment horizontal="center" vertical="center"/>
      <protection locked="0"/>
    </xf>
    <xf numFmtId="0" fontId="46" fillId="0" borderId="8" xfId="2" applyFont="1" applyBorder="1" applyAlignment="1">
      <alignment horizontal="center" vertical="center"/>
    </xf>
    <xf numFmtId="0" fontId="46" fillId="2" borderId="2" xfId="2" applyFont="1" applyFill="1" applyBorder="1" applyAlignment="1">
      <alignment horizontal="center" vertical="center" shrinkToFit="1"/>
    </xf>
    <xf numFmtId="0" fontId="46" fillId="0" borderId="5" xfId="2" applyFont="1" applyBorder="1" applyAlignment="1">
      <alignment horizontal="center" vertical="center" shrinkToFit="1"/>
    </xf>
    <xf numFmtId="0" fontId="46" fillId="0" borderId="1" xfId="2" applyFont="1" applyBorder="1" applyAlignment="1" applyProtection="1">
      <alignment horizontal="center" vertical="center" shrinkToFit="1"/>
      <protection locked="0"/>
    </xf>
    <xf numFmtId="0" fontId="46" fillId="2" borderId="14" xfId="2" applyFont="1" applyFill="1" applyBorder="1" applyAlignment="1">
      <alignment vertical="center"/>
    </xf>
    <xf numFmtId="0" fontId="46" fillId="2" borderId="14" xfId="2" applyFont="1" applyFill="1" applyBorder="1" applyAlignment="1">
      <alignment horizontal="center" vertical="center"/>
    </xf>
    <xf numFmtId="0" fontId="46" fillId="0" borderId="6" xfId="2" applyFont="1" applyBorder="1" applyAlignment="1" applyProtection="1">
      <alignment horizontal="center" vertical="center"/>
      <protection locked="0"/>
    </xf>
    <xf numFmtId="0" fontId="46" fillId="0" borderId="7" xfId="2" applyFont="1" applyBorder="1" applyAlignment="1">
      <alignment horizontal="center" vertical="center"/>
    </xf>
    <xf numFmtId="0" fontId="46" fillId="0" borderId="3" xfId="2" applyFont="1" applyBorder="1" applyAlignment="1">
      <alignment horizontal="center" vertical="center" shrinkToFit="1"/>
    </xf>
    <xf numFmtId="0" fontId="46" fillId="0" borderId="1" xfId="2" applyFont="1" applyBorder="1" applyAlignment="1" applyProtection="1">
      <alignment horizontal="center" vertical="center"/>
      <protection locked="0"/>
    </xf>
    <xf numFmtId="0" fontId="46" fillId="2" borderId="13" xfId="2" applyFont="1" applyFill="1" applyBorder="1" applyAlignment="1">
      <alignment horizontal="center" vertical="center"/>
    </xf>
    <xf numFmtId="0" fontId="46" fillId="0" borderId="11" xfId="2" applyFont="1" applyBorder="1" applyAlignment="1">
      <alignment horizontal="center" vertical="center" shrinkToFit="1"/>
    </xf>
    <xf numFmtId="0" fontId="46" fillId="0" borderId="10" xfId="2" applyFont="1" applyBorder="1" applyAlignment="1">
      <alignment horizontal="center" vertical="center"/>
    </xf>
    <xf numFmtId="0" fontId="46" fillId="0" borderId="1" xfId="2" applyFont="1" applyBorder="1" applyAlignment="1" applyProtection="1">
      <alignment vertical="center"/>
      <protection locked="0"/>
    </xf>
    <xf numFmtId="0" fontId="46" fillId="0" borderId="3" xfId="2" applyFont="1" applyBorder="1" applyAlignment="1">
      <alignment horizontal="center" vertical="center"/>
    </xf>
    <xf numFmtId="0" fontId="46" fillId="2" borderId="2" xfId="2" applyFont="1" applyFill="1" applyBorder="1" applyAlignment="1">
      <alignment horizontal="centerContinuous" vertical="center"/>
    </xf>
    <xf numFmtId="0" fontId="46" fillId="2" borderId="8" xfId="2" applyFont="1" applyFill="1" applyBorder="1" applyAlignment="1">
      <alignment horizontal="centerContinuous" vertical="center"/>
    </xf>
    <xf numFmtId="0" fontId="46" fillId="2" borderId="15" xfId="2" applyFont="1" applyFill="1" applyBorder="1" applyAlignment="1">
      <alignment vertical="center"/>
    </xf>
    <xf numFmtId="0" fontId="46" fillId="2" borderId="3" xfId="2" applyFont="1" applyFill="1" applyBorder="1" applyAlignment="1">
      <alignment horizontal="centerContinuous" vertical="center"/>
    </xf>
    <xf numFmtId="0" fontId="46" fillId="0" borderId="0" xfId="2" applyFont="1" applyAlignment="1">
      <alignment vertical="center"/>
    </xf>
    <xf numFmtId="0" fontId="46" fillId="0" borderId="0" xfId="2" applyFont="1" applyAlignment="1">
      <alignment horizontal="center" vertical="center"/>
    </xf>
    <xf numFmtId="0" fontId="46" fillId="4" borderId="10" xfId="2" applyFont="1" applyFill="1" applyBorder="1" applyAlignment="1">
      <alignment vertical="center" shrinkToFit="1"/>
    </xf>
    <xf numFmtId="0" fontId="46" fillId="2" borderId="14" xfId="2" applyFont="1" applyFill="1" applyBorder="1" applyAlignment="1">
      <alignment horizontal="center" vertical="center" shrinkToFit="1"/>
    </xf>
    <xf numFmtId="176" fontId="46" fillId="2" borderId="1" xfId="2" applyNumberFormat="1" applyFont="1" applyFill="1" applyBorder="1" applyAlignment="1">
      <alignment horizontal="center" vertical="center" shrinkToFit="1"/>
    </xf>
    <xf numFmtId="176" fontId="46" fillId="2" borderId="14" xfId="2" applyNumberFormat="1" applyFont="1" applyFill="1" applyBorder="1" applyAlignment="1">
      <alignment horizontal="center" vertical="center" shrinkToFit="1"/>
    </xf>
    <xf numFmtId="0" fontId="46" fillId="0" borderId="2" xfId="2" applyFont="1" applyBorder="1" applyAlignment="1">
      <alignment horizontal="center" vertical="center" shrinkToFit="1"/>
    </xf>
    <xf numFmtId="197" fontId="46" fillId="0" borderId="3" xfId="2" applyNumberFormat="1" applyFont="1" applyBorder="1" applyAlignment="1">
      <alignment horizontal="center" vertical="center" shrinkToFit="1"/>
    </xf>
    <xf numFmtId="176" fontId="46" fillId="0" borderId="1" xfId="2" applyNumberFormat="1" applyFont="1" applyBorder="1" applyAlignment="1">
      <alignment horizontal="center" vertical="center" shrinkToFit="1"/>
    </xf>
    <xf numFmtId="176" fontId="46" fillId="0" borderId="14" xfId="2" applyNumberFormat="1" applyFont="1" applyBorder="1" applyAlignment="1">
      <alignment horizontal="center" vertical="center" shrinkToFit="1"/>
    </xf>
    <xf numFmtId="0" fontId="46" fillId="0" borderId="7" xfId="2" applyFont="1" applyBorder="1" applyAlignment="1">
      <alignment vertical="center" wrapText="1" shrinkToFit="1"/>
    </xf>
    <xf numFmtId="195" fontId="47" fillId="0" borderId="7" xfId="10" applyNumberFormat="1" applyFont="1" applyBorder="1" applyAlignment="1" applyProtection="1">
      <alignment vertical="center" shrinkToFit="1"/>
      <protection locked="0"/>
    </xf>
    <xf numFmtId="195" fontId="47" fillId="0" borderId="5" xfId="10" applyNumberFormat="1" applyFont="1" applyBorder="1" applyAlignment="1" applyProtection="1">
      <alignment vertical="center" shrinkToFit="1"/>
      <protection locked="0"/>
    </xf>
    <xf numFmtId="0" fontId="46" fillId="0" borderId="0" xfId="2" applyFont="1" applyAlignment="1">
      <alignment vertical="center" wrapText="1" shrinkToFit="1"/>
    </xf>
    <xf numFmtId="0" fontId="50" fillId="2" borderId="1" xfId="2" applyFont="1" applyFill="1" applyBorder="1" applyAlignment="1" applyProtection="1">
      <alignment horizontal="center" vertical="center" wrapText="1"/>
      <protection locked="0"/>
    </xf>
    <xf numFmtId="0" fontId="51" fillId="2" borderId="1" xfId="2" applyFont="1" applyFill="1" applyBorder="1" applyAlignment="1" applyProtection="1">
      <alignment horizontal="center" vertical="center"/>
      <protection locked="0"/>
    </xf>
    <xf numFmtId="0" fontId="49" fillId="0" borderId="0" xfId="2" applyFont="1" applyAlignment="1" applyProtection="1">
      <alignment vertical="center"/>
      <protection locked="0"/>
    </xf>
    <xf numFmtId="0" fontId="46" fillId="0" borderId="0" xfId="2" applyFont="1" applyAlignment="1" applyProtection="1">
      <alignment vertical="center"/>
      <protection locked="0"/>
    </xf>
    <xf numFmtId="0" fontId="44" fillId="0" borderId="0" xfId="2" applyFont="1" applyAlignment="1" applyProtection="1">
      <alignment vertical="center" wrapText="1"/>
      <protection locked="0"/>
    </xf>
    <xf numFmtId="196" fontId="47" fillId="0" borderId="4" xfId="10" applyNumberFormat="1" applyFont="1" applyBorder="1" applyAlignment="1" applyProtection="1">
      <alignment vertical="center" shrinkToFit="1"/>
      <protection locked="0"/>
    </xf>
    <xf numFmtId="196" fontId="47" fillId="0" borderId="0" xfId="10" applyNumberFormat="1" applyFont="1" applyAlignment="1" applyProtection="1">
      <alignment vertical="center" shrinkToFit="1"/>
      <protection locked="0"/>
    </xf>
    <xf numFmtId="0" fontId="46" fillId="0" borderId="0" xfId="2" applyFont="1" applyAlignment="1" applyProtection="1">
      <alignment vertical="top"/>
      <protection locked="0"/>
    </xf>
    <xf numFmtId="0" fontId="46" fillId="0" borderId="4" xfId="2" applyFont="1" applyBorder="1" applyAlignment="1" applyProtection="1">
      <alignment vertical="top"/>
      <protection locked="0"/>
    </xf>
    <xf numFmtId="0" fontId="46" fillId="0" borderId="0" xfId="2" applyFont="1" applyAlignment="1" applyProtection="1">
      <alignment vertical="center" textRotation="255"/>
      <protection locked="0"/>
    </xf>
    <xf numFmtId="0" fontId="46" fillId="0" borderId="4" xfId="2" applyFont="1" applyBorder="1" applyAlignment="1" applyProtection="1">
      <alignment vertical="center"/>
      <protection locked="0"/>
    </xf>
    <xf numFmtId="0" fontId="46" fillId="0" borderId="0" xfId="2" applyFont="1" applyProtection="1">
      <protection locked="0"/>
    </xf>
    <xf numFmtId="0" fontId="46" fillId="0" borderId="0" xfId="2" applyFont="1" applyAlignment="1" applyProtection="1">
      <alignment vertical="center" wrapText="1"/>
      <protection locked="0"/>
    </xf>
    <xf numFmtId="0" fontId="46" fillId="0" borderId="4" xfId="2" applyFont="1" applyBorder="1" applyAlignment="1" applyProtection="1">
      <alignment vertical="center" wrapText="1"/>
      <protection locked="0"/>
    </xf>
    <xf numFmtId="0" fontId="46" fillId="0" borderId="10" xfId="2" applyFont="1" applyBorder="1" applyAlignment="1" applyProtection="1">
      <alignment vertical="center"/>
      <protection locked="0"/>
    </xf>
    <xf numFmtId="0" fontId="53" fillId="0" borderId="10" xfId="2" applyFont="1" applyBorder="1" applyAlignment="1" applyProtection="1">
      <alignment vertical="center"/>
      <protection locked="0"/>
    </xf>
    <xf numFmtId="0" fontId="46" fillId="0" borderId="10" xfId="2" applyFont="1" applyBorder="1" applyProtection="1">
      <protection locked="0"/>
    </xf>
    <xf numFmtId="0" fontId="46" fillId="0" borderId="11" xfId="2" applyFont="1" applyBorder="1" applyAlignment="1" applyProtection="1">
      <alignment vertical="center"/>
      <protection locked="0"/>
    </xf>
    <xf numFmtId="0" fontId="44" fillId="2" borderId="1" xfId="2" applyFont="1" applyFill="1" applyBorder="1" applyAlignment="1">
      <alignment horizontal="center" vertical="center" wrapText="1"/>
    </xf>
    <xf numFmtId="0" fontId="46" fillId="0" borderId="8" xfId="2" applyFont="1" applyBorder="1" applyAlignment="1" applyProtection="1">
      <alignment horizontal="center" vertical="center"/>
      <protection locked="0"/>
    </xf>
    <xf numFmtId="179" fontId="46" fillId="0" borderId="8" xfId="2" applyNumberFormat="1" applyFont="1" applyBorder="1" applyAlignment="1" applyProtection="1">
      <alignment horizontal="center" vertical="center"/>
      <protection locked="0"/>
    </xf>
    <xf numFmtId="192" fontId="46" fillId="0" borderId="1" xfId="2" applyNumberFormat="1" applyFont="1" applyBorder="1" applyAlignment="1" applyProtection="1">
      <alignment horizontal="center" vertical="center" shrinkToFit="1"/>
      <protection locked="0"/>
    </xf>
    <xf numFmtId="0" fontId="46" fillId="2" borderId="1" xfId="2" applyFont="1" applyFill="1" applyBorder="1" applyAlignment="1">
      <alignment horizontal="center" vertical="center" wrapText="1"/>
    </xf>
    <xf numFmtId="0" fontId="46" fillId="2" borderId="12" xfId="2" applyFont="1" applyFill="1" applyBorder="1" applyAlignment="1">
      <alignment horizontal="center" vertical="center" wrapText="1"/>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45" fillId="0" borderId="0" xfId="4" applyFont="1">
      <alignment vertical="center"/>
    </xf>
    <xf numFmtId="0" fontId="46" fillId="0" borderId="0" xfId="4" applyFont="1">
      <alignment vertical="center"/>
    </xf>
    <xf numFmtId="178" fontId="44" fillId="0" borderId="3" xfId="4" applyNumberFormat="1" applyFont="1" applyBorder="1" applyAlignment="1">
      <alignment horizontal="center" vertical="center" shrinkToFit="1"/>
    </xf>
    <xf numFmtId="0" fontId="44" fillId="0" borderId="8" xfId="4" applyFont="1" applyBorder="1" applyAlignment="1">
      <alignment horizontal="center" vertical="center" shrinkToFit="1"/>
    </xf>
    <xf numFmtId="178" fontId="44" fillId="0" borderId="8" xfId="4" applyNumberFormat="1" applyFont="1" applyBorder="1" applyAlignment="1">
      <alignment horizontal="center" vertical="center" shrinkToFit="1"/>
    </xf>
    <xf numFmtId="0" fontId="44" fillId="0" borderId="3" xfId="4" applyFont="1" applyBorder="1" applyAlignment="1">
      <alignment horizontal="center" vertical="center" shrinkToFit="1"/>
    </xf>
    <xf numFmtId="0" fontId="44" fillId="0" borderId="0" xfId="4" applyFont="1" applyAlignment="1">
      <alignment horizontal="center" vertical="center"/>
    </xf>
    <xf numFmtId="0" fontId="54" fillId="0" borderId="0" xfId="2" applyFont="1" applyAlignment="1">
      <alignment vertical="center"/>
    </xf>
    <xf numFmtId="0" fontId="46" fillId="0" borderId="1" xfId="4" applyFont="1" applyBorder="1">
      <alignment vertical="center"/>
    </xf>
    <xf numFmtId="0" fontId="46" fillId="0" borderId="1" xfId="4" applyFont="1" applyBorder="1" applyAlignment="1">
      <alignment horizontal="center" vertical="center"/>
    </xf>
    <xf numFmtId="0" fontId="46" fillId="3" borderId="1" xfId="4" applyFont="1" applyFill="1" applyBorder="1" applyAlignment="1">
      <alignment horizontal="center" vertical="center"/>
    </xf>
    <xf numFmtId="0" fontId="10" fillId="0" borderId="2" xfId="2" applyFont="1" applyBorder="1" applyAlignment="1" applyProtection="1">
      <alignment horizontal="center" vertical="center"/>
      <protection locked="0"/>
    </xf>
    <xf numFmtId="0" fontId="10" fillId="0" borderId="2" xfId="2" applyFont="1" applyBorder="1" applyAlignment="1" applyProtection="1">
      <alignment horizontal="center" vertical="center" shrinkToFit="1"/>
      <protection locked="0"/>
    </xf>
    <xf numFmtId="0" fontId="50" fillId="0" borderId="1" xfId="2" applyFont="1" applyBorder="1" applyAlignment="1" applyProtection="1">
      <alignment horizontal="center" vertical="center" shrinkToFit="1"/>
      <protection locked="0"/>
    </xf>
    <xf numFmtId="0" fontId="10" fillId="0" borderId="7" xfId="2" applyFont="1" applyBorder="1" applyAlignment="1">
      <alignment horizontal="center" vertical="center" shrinkToFit="1"/>
    </xf>
    <xf numFmtId="0" fontId="10" fillId="0" borderId="10" xfId="2" applyFont="1" applyBorder="1" applyAlignment="1">
      <alignment horizontal="center" vertical="center" shrinkToFit="1"/>
    </xf>
    <xf numFmtId="0" fontId="10" fillId="0" borderId="9" xfId="2" applyFont="1" applyBorder="1" applyAlignment="1" applyProtection="1">
      <alignment horizontal="center" vertical="center"/>
      <protection locked="0"/>
    </xf>
    <xf numFmtId="0" fontId="10" fillId="0" borderId="6" xfId="2" applyFont="1" applyBorder="1" applyAlignment="1" applyProtection="1">
      <alignment horizontal="center" vertical="center"/>
      <protection locked="0"/>
    </xf>
    <xf numFmtId="0" fontId="10" fillId="0" borderId="1" xfId="2" applyFont="1" applyBorder="1" applyAlignment="1" applyProtection="1">
      <alignment horizontal="center" vertical="center"/>
      <protection locked="0"/>
    </xf>
    <xf numFmtId="201" fontId="33" fillId="0" borderId="1" xfId="2" applyNumberFormat="1" applyFont="1" applyBorder="1" applyAlignment="1" applyProtection="1">
      <alignment horizontal="right" vertical="center" shrinkToFit="1"/>
      <protection locked="0"/>
    </xf>
    <xf numFmtId="201" fontId="33" fillId="0" borderId="2" xfId="2" applyNumberFormat="1" applyFont="1" applyBorder="1" applyAlignment="1" applyProtection="1">
      <alignment horizontal="right" vertical="center" shrinkToFit="1"/>
      <protection locked="0"/>
    </xf>
    <xf numFmtId="0" fontId="16" fillId="0" borderId="28" xfId="5" applyFont="1" applyBorder="1" applyAlignment="1">
      <alignment vertical="center" shrinkToFit="1"/>
    </xf>
    <xf numFmtId="0" fontId="16" fillId="0" borderId="44" xfId="5" applyFont="1" applyBorder="1" applyAlignment="1">
      <alignment vertical="center" shrinkToFit="1"/>
    </xf>
    <xf numFmtId="0" fontId="16" fillId="0" borderId="45" xfId="5" applyFont="1" applyBorder="1" applyAlignment="1">
      <alignment horizontal="center" vertical="center" shrinkToFit="1"/>
    </xf>
    <xf numFmtId="0" fontId="10" fillId="0" borderId="13" xfId="2" applyFont="1" applyBorder="1" applyAlignment="1" applyProtection="1">
      <alignment horizontal="center" vertical="center" shrinkToFit="1"/>
      <protection locked="0"/>
    </xf>
    <xf numFmtId="186" fontId="57" fillId="0" borderId="1" xfId="7" applyNumberFormat="1" applyFont="1" applyBorder="1" applyAlignment="1">
      <alignment horizontal="center" vertical="center"/>
    </xf>
    <xf numFmtId="185" fontId="13" fillId="0" borderId="1" xfId="7" applyNumberFormat="1" applyBorder="1" applyAlignment="1">
      <alignment horizontal="right" vertical="center" shrinkToFit="1"/>
    </xf>
    <xf numFmtId="186" fontId="13" fillId="0" borderId="1" xfId="7" applyNumberFormat="1" applyBorder="1" applyAlignment="1">
      <alignment horizontal="center" vertical="center"/>
    </xf>
    <xf numFmtId="0" fontId="5" fillId="0" borderId="2" xfId="2" applyFont="1" applyBorder="1" applyAlignment="1" applyProtection="1">
      <alignment vertical="center" shrinkToFit="1"/>
      <protection locked="0"/>
    </xf>
    <xf numFmtId="0" fontId="13" fillId="0" borderId="8" xfId="2" applyBorder="1" applyAlignment="1">
      <alignment vertical="center" shrinkToFit="1"/>
    </xf>
    <xf numFmtId="201" fontId="33" fillId="0" borderId="1" xfId="2" applyNumberFormat="1" applyFont="1" applyBorder="1" applyAlignment="1" applyProtection="1">
      <alignment horizontal="center" vertical="center" shrinkToFit="1"/>
      <protection locked="0"/>
    </xf>
    <xf numFmtId="186" fontId="39" fillId="0" borderId="17" xfId="5" applyNumberFormat="1" applyFont="1" applyBorder="1" applyAlignment="1">
      <alignment horizontal="center" vertical="center" shrinkToFit="1"/>
    </xf>
    <xf numFmtId="179" fontId="39" fillId="0" borderId="1" xfId="5" applyNumberFormat="1" applyFont="1" applyBorder="1" applyAlignment="1">
      <alignment horizontal="center" vertical="center" shrinkToFit="1"/>
    </xf>
    <xf numFmtId="179" fontId="39" fillId="0" borderId="1" xfId="6" applyNumberFormat="1" applyFont="1" applyFill="1" applyBorder="1" applyAlignment="1">
      <alignment horizontal="center" vertical="center" shrinkToFit="1"/>
    </xf>
    <xf numFmtId="179" fontId="16" fillId="0" borderId="19" xfId="5" applyNumberFormat="1" applyFont="1" applyBorder="1" applyAlignment="1">
      <alignment vertical="center" shrinkToFit="1"/>
    </xf>
    <xf numFmtId="179" fontId="16" fillId="0" borderId="45" xfId="5" applyNumberFormat="1" applyFont="1" applyBorder="1" applyAlignment="1">
      <alignment vertical="center" shrinkToFit="1"/>
    </xf>
    <xf numFmtId="179" fontId="16" fillId="0" borderId="27" xfId="5" applyNumberFormat="1" applyFont="1" applyBorder="1" applyAlignment="1">
      <alignment vertical="center" shrinkToFit="1"/>
    </xf>
    <xf numFmtId="179" fontId="16" fillId="0" borderId="3" xfId="5" applyNumberFormat="1" applyFont="1" applyBorder="1" applyAlignment="1">
      <alignment vertical="center" shrinkToFit="1"/>
    </xf>
    <xf numFmtId="201" fontId="16" fillId="0" borderId="29" xfId="5" applyNumberFormat="1" applyFont="1" applyBorder="1" applyAlignment="1">
      <alignment vertical="center" shrinkToFit="1"/>
    </xf>
    <xf numFmtId="201" fontId="16" fillId="0" borderId="27" xfId="5" applyNumberFormat="1" applyFont="1" applyBorder="1" applyAlignment="1">
      <alignment vertical="center" shrinkToFit="1"/>
    </xf>
    <xf numFmtId="201" fontId="16" fillId="0" borderId="8" xfId="5" applyNumberFormat="1" applyFont="1" applyBorder="1" applyAlignment="1">
      <alignment vertical="center" shrinkToFit="1"/>
    </xf>
    <xf numFmtId="201" fontId="16" fillId="0" borderId="44" xfId="5" applyNumberFormat="1" applyFont="1" applyBorder="1" applyAlignment="1">
      <alignment vertical="center" shrinkToFit="1"/>
    </xf>
    <xf numFmtId="201" fontId="16" fillId="0" borderId="16" xfId="5" applyNumberFormat="1" applyFont="1" applyBorder="1" applyAlignment="1">
      <alignment vertical="center" shrinkToFit="1"/>
    </xf>
    <xf numFmtId="201" fontId="16" fillId="0" borderId="2" xfId="5" applyNumberFormat="1" applyFont="1" applyBorder="1" applyAlignment="1">
      <alignment vertical="center" shrinkToFit="1"/>
    </xf>
    <xf numFmtId="201" fontId="16" fillId="0" borderId="45" xfId="5" applyNumberFormat="1" applyFont="1" applyBorder="1" applyAlignment="1">
      <alignment vertical="center" shrinkToFit="1"/>
    </xf>
    <xf numFmtId="201" fontId="16" fillId="0" borderId="3" xfId="5" applyNumberFormat="1" applyFont="1" applyBorder="1" applyAlignment="1">
      <alignment vertical="center" shrinkToFit="1"/>
    </xf>
    <xf numFmtId="201" fontId="33" fillId="0" borderId="1" xfId="2" applyNumberFormat="1" applyFont="1" applyBorder="1" applyAlignment="1" applyProtection="1">
      <alignment horizontal="center" vertical="center" wrapText="1"/>
      <protection locked="0"/>
    </xf>
    <xf numFmtId="201" fontId="10" fillId="0" borderId="32" xfId="5" applyNumberFormat="1" applyFont="1" applyBorder="1" applyAlignment="1">
      <alignment horizontal="center" vertical="center" shrinkToFit="1"/>
    </xf>
    <xf numFmtId="193" fontId="60" fillId="0" borderId="1" xfId="2" applyNumberFormat="1" applyFont="1" applyBorder="1" applyAlignment="1" applyProtection="1">
      <alignment horizontal="center" vertical="center" wrapText="1"/>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6" fillId="2" borderId="2" xfId="2" applyFont="1" applyFill="1" applyBorder="1" applyAlignment="1">
      <alignment horizontal="center" vertical="center"/>
    </xf>
    <xf numFmtId="0" fontId="46" fillId="2" borderId="8" xfId="2" applyFont="1" applyFill="1" applyBorder="1" applyAlignment="1">
      <alignment horizontal="center" vertical="center"/>
    </xf>
    <xf numFmtId="0" fontId="46" fillId="2" borderId="2" xfId="2" applyFont="1" applyFill="1" applyBorder="1" applyAlignment="1">
      <alignment horizontal="center" vertical="center" shrinkToFit="1"/>
    </xf>
    <xf numFmtId="0" fontId="46" fillId="2" borderId="8" xfId="2" applyFont="1" applyFill="1" applyBorder="1" applyAlignment="1">
      <alignment horizontal="center" vertical="center" shrinkToFit="1"/>
    </xf>
    <xf numFmtId="0" fontId="46" fillId="0" borderId="2" xfId="2" applyFont="1" applyBorder="1" applyAlignment="1" applyProtection="1">
      <alignment horizontal="center" vertical="center"/>
      <protection locked="0"/>
    </xf>
    <xf numFmtId="0" fontId="46" fillId="0" borderId="3" xfId="2" applyFont="1" applyBorder="1" applyAlignment="1" applyProtection="1">
      <alignment horizontal="center" vertical="center"/>
      <protection locked="0"/>
    </xf>
    <xf numFmtId="0" fontId="46" fillId="0" borderId="8" xfId="2" applyFont="1" applyBorder="1" applyAlignment="1" applyProtection="1">
      <alignment horizontal="center" vertical="center"/>
      <protection locked="0"/>
    </xf>
    <xf numFmtId="0" fontId="10" fillId="0" borderId="2" xfId="2" applyFont="1" applyBorder="1" applyAlignment="1" applyProtection="1">
      <alignment horizontal="center" vertical="center"/>
      <protection locked="0"/>
    </xf>
    <xf numFmtId="0" fontId="10" fillId="0" borderId="8" xfId="2" applyFont="1" applyBorder="1" applyAlignment="1" applyProtection="1">
      <alignment horizontal="center" vertical="center"/>
      <protection locked="0"/>
    </xf>
    <xf numFmtId="0" fontId="46" fillId="2" borderId="3" xfId="2" applyFont="1" applyFill="1" applyBorder="1" applyAlignment="1">
      <alignment horizontal="center" vertical="center" shrinkToFit="1"/>
    </xf>
    <xf numFmtId="0" fontId="10" fillId="0" borderId="1" xfId="2" applyFont="1" applyBorder="1" applyAlignment="1" applyProtection="1">
      <alignment horizontal="center" vertical="center" shrinkToFit="1"/>
      <protection locked="0"/>
    </xf>
    <xf numFmtId="0" fontId="46" fillId="0" borderId="1" xfId="2" applyFont="1" applyBorder="1" applyAlignment="1" applyProtection="1">
      <alignment horizontal="center" vertical="center" shrinkToFit="1"/>
      <protection locked="0"/>
    </xf>
    <xf numFmtId="0" fontId="46" fillId="2" borderId="14" xfId="2" applyFont="1" applyFill="1" applyBorder="1" applyAlignment="1">
      <alignment horizontal="center" vertical="center" textRotation="255" shrinkToFit="1"/>
    </xf>
    <xf numFmtId="0" fontId="46" fillId="2" borderId="13" xfId="2" applyFont="1" applyFill="1" applyBorder="1" applyAlignment="1">
      <alignment horizontal="center" vertical="center" textRotation="255" shrinkToFit="1"/>
    </xf>
    <xf numFmtId="0" fontId="46" fillId="2" borderId="15" xfId="2" applyFont="1" applyFill="1" applyBorder="1" applyAlignment="1">
      <alignment horizontal="center" vertical="center" textRotation="255" shrinkToFit="1"/>
    </xf>
    <xf numFmtId="0" fontId="46" fillId="2" borderId="6" xfId="2" applyFont="1" applyFill="1" applyBorder="1" applyAlignment="1">
      <alignment horizontal="center" vertical="center" shrinkToFit="1"/>
    </xf>
    <xf numFmtId="0" fontId="46" fillId="2" borderId="7" xfId="2" applyFont="1" applyFill="1" applyBorder="1" applyAlignment="1">
      <alignment horizontal="center" vertical="center" shrinkToFit="1"/>
    </xf>
    <xf numFmtId="0" fontId="46" fillId="2" borderId="5" xfId="2" applyFont="1" applyFill="1" applyBorder="1" applyAlignment="1">
      <alignment horizontal="center" vertical="center" shrinkToFit="1"/>
    </xf>
    <xf numFmtId="0" fontId="46" fillId="2" borderId="9" xfId="2" applyFont="1" applyFill="1" applyBorder="1" applyAlignment="1">
      <alignment horizontal="center" vertical="center" shrinkToFit="1"/>
    </xf>
    <xf numFmtId="0" fontId="46" fillId="2" borderId="10" xfId="2" applyFont="1" applyFill="1" applyBorder="1" applyAlignment="1">
      <alignment horizontal="center" vertical="center" shrinkToFit="1"/>
    </xf>
    <xf numFmtId="0" fontId="46" fillId="2" borderId="11" xfId="2" applyFont="1" applyFill="1" applyBorder="1" applyAlignment="1">
      <alignment horizontal="center" vertical="center" shrinkToFit="1"/>
    </xf>
    <xf numFmtId="0" fontId="46" fillId="2" borderId="6" xfId="2" applyFont="1" applyFill="1" applyBorder="1" applyAlignment="1">
      <alignment horizontal="center" vertical="center" textRotation="255" wrapText="1" shrinkToFit="1"/>
    </xf>
    <xf numFmtId="0" fontId="46" fillId="2" borderId="5" xfId="2" applyFont="1" applyFill="1" applyBorder="1" applyAlignment="1">
      <alignment horizontal="center" vertical="center" textRotation="255" shrinkToFit="1"/>
    </xf>
    <xf numFmtId="0" fontId="46" fillId="2" borderId="12" xfId="2" applyFont="1" applyFill="1" applyBorder="1" applyAlignment="1">
      <alignment horizontal="center" vertical="center" textRotation="255" shrinkToFit="1"/>
    </xf>
    <xf numFmtId="0" fontId="46" fillId="2" borderId="4" xfId="2" applyFont="1" applyFill="1" applyBorder="1" applyAlignment="1">
      <alignment horizontal="center" vertical="center" textRotation="255" shrinkToFit="1"/>
    </xf>
    <xf numFmtId="0" fontId="46" fillId="2" borderId="9" xfId="2" applyFont="1" applyFill="1" applyBorder="1" applyAlignment="1">
      <alignment horizontal="center" vertical="center" textRotation="255" shrinkToFit="1"/>
    </xf>
    <xf numFmtId="0" fontId="46" fillId="2" borderId="11" xfId="2" applyFont="1" applyFill="1" applyBorder="1" applyAlignment="1">
      <alignment horizontal="center" vertical="center" textRotation="255" shrinkToFit="1"/>
    </xf>
    <xf numFmtId="0" fontId="11" fillId="0" borderId="1" xfId="2" applyFont="1" applyBorder="1" applyAlignment="1">
      <alignment horizontal="center" vertical="center"/>
    </xf>
    <xf numFmtId="0" fontId="10" fillId="0" borderId="3" xfId="2" applyFont="1" applyBorder="1" applyAlignment="1">
      <alignment horizontal="center" vertical="center" shrinkToFit="1"/>
    </xf>
    <xf numFmtId="0" fontId="46" fillId="2" borderId="9" xfId="2" applyFont="1" applyFill="1" applyBorder="1" applyAlignment="1">
      <alignment horizontal="center" vertical="center"/>
    </xf>
    <xf numFmtId="0" fontId="46" fillId="2" borderId="10" xfId="2" applyFont="1" applyFill="1" applyBorder="1" applyAlignment="1">
      <alignment horizontal="center" vertical="center"/>
    </xf>
    <xf numFmtId="0" fontId="46" fillId="2" borderId="11" xfId="2" applyFont="1" applyFill="1" applyBorder="1" applyAlignment="1">
      <alignment horizontal="center" vertical="center"/>
    </xf>
    <xf numFmtId="0" fontId="46" fillId="2" borderId="13" xfId="2" applyFont="1" applyFill="1" applyBorder="1" applyAlignment="1">
      <alignment horizontal="center" vertical="center" shrinkToFit="1"/>
    </xf>
    <xf numFmtId="0" fontId="46" fillId="0" borderId="2" xfId="2" applyFont="1" applyBorder="1" applyAlignment="1">
      <alignment horizontal="center" vertical="center" shrinkToFit="1"/>
    </xf>
    <xf numFmtId="0" fontId="46" fillId="0" borderId="3" xfId="2" applyFont="1" applyBorder="1" applyAlignment="1">
      <alignment horizontal="center" vertical="center" shrinkToFit="1"/>
    </xf>
    <xf numFmtId="0" fontId="46" fillId="0" borderId="8" xfId="2" applyFont="1" applyBorder="1" applyAlignment="1">
      <alignment horizontal="center" vertical="center" shrinkToFit="1"/>
    </xf>
    <xf numFmtId="0" fontId="46" fillId="2" borderId="14" xfId="2" applyFont="1" applyFill="1" applyBorder="1" applyAlignment="1">
      <alignment horizontal="center" vertical="center" textRotation="255"/>
    </xf>
    <xf numFmtId="0" fontId="46" fillId="2" borderId="15" xfId="2" applyFont="1" applyFill="1" applyBorder="1" applyAlignment="1">
      <alignment horizontal="center" vertical="center" textRotation="255"/>
    </xf>
    <xf numFmtId="0" fontId="46" fillId="2" borderId="14" xfId="2" applyFont="1" applyFill="1" applyBorder="1" applyAlignment="1">
      <alignment horizontal="center" vertical="center" shrinkToFit="1"/>
    </xf>
    <xf numFmtId="0" fontId="46" fillId="0" borderId="14" xfId="2" applyFont="1" applyBorder="1" applyAlignment="1">
      <alignment horizontal="left" vertical="center" shrinkToFit="1"/>
    </xf>
    <xf numFmtId="0" fontId="46" fillId="2" borderId="1" xfId="2" applyFont="1" applyFill="1" applyBorder="1" applyAlignment="1">
      <alignment horizontal="center" vertical="center" shrinkToFit="1"/>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shrinkToFit="1"/>
    </xf>
    <xf numFmtId="0" fontId="10" fillId="0" borderId="5" xfId="2" applyFont="1" applyBorder="1" applyAlignment="1">
      <alignment horizontal="center" vertical="center" shrinkToFit="1"/>
    </xf>
    <xf numFmtId="0" fontId="10" fillId="0" borderId="9" xfId="2" applyFont="1" applyBorder="1" applyAlignment="1">
      <alignment horizontal="center" vertical="center" shrinkToFit="1"/>
    </xf>
    <xf numFmtId="0" fontId="10" fillId="0" borderId="10" xfId="2" applyFont="1" applyBorder="1" applyAlignment="1">
      <alignment horizontal="center" vertical="center" shrinkToFit="1"/>
    </xf>
    <xf numFmtId="0" fontId="10" fillId="0" borderId="11" xfId="2" applyFont="1" applyBorder="1" applyAlignment="1">
      <alignment horizontal="center" vertical="center" shrinkToFit="1"/>
    </xf>
    <xf numFmtId="176" fontId="46" fillId="0" borderId="2" xfId="2" applyNumberFormat="1" applyFont="1" applyBorder="1" applyAlignment="1">
      <alignment horizontal="center" vertical="center" shrinkToFit="1"/>
    </xf>
    <xf numFmtId="176" fontId="46" fillId="0" borderId="3" xfId="2" applyNumberFormat="1" applyFont="1" applyBorder="1" applyAlignment="1">
      <alignment horizontal="center" vertical="center" shrinkToFit="1"/>
    </xf>
    <xf numFmtId="176" fontId="46" fillId="0" borderId="8" xfId="2" applyNumberFormat="1" applyFont="1" applyBorder="1" applyAlignment="1">
      <alignment horizontal="center" vertical="center" shrinkToFit="1"/>
    </xf>
    <xf numFmtId="0" fontId="46" fillId="0" borderId="13" xfId="2" applyFont="1" applyBorder="1" applyAlignment="1">
      <alignment horizontal="left" vertical="center" shrinkToFit="1"/>
    </xf>
    <xf numFmtId="0" fontId="10" fillId="0" borderId="6" xfId="2" applyFont="1" applyBorder="1" applyAlignment="1">
      <alignment horizontal="left" vertical="center" shrinkToFit="1"/>
    </xf>
    <xf numFmtId="0" fontId="10" fillId="0" borderId="7" xfId="2" applyFont="1" applyBorder="1" applyAlignment="1">
      <alignment horizontal="left" vertical="center" shrinkToFit="1"/>
    </xf>
    <xf numFmtId="0" fontId="10" fillId="0" borderId="9" xfId="2" applyFont="1" applyBorder="1" applyAlignment="1">
      <alignment horizontal="left" vertical="center" shrinkToFit="1"/>
    </xf>
    <xf numFmtId="0" fontId="10" fillId="0" borderId="10" xfId="2" applyFont="1" applyBorder="1" applyAlignment="1">
      <alignment horizontal="left" vertical="center" shrinkToFit="1"/>
    </xf>
    <xf numFmtId="4" fontId="10" fillId="0" borderId="1" xfId="2" applyNumberFormat="1" applyFont="1" applyBorder="1" applyAlignment="1">
      <alignment horizontal="center" vertical="center" shrinkToFit="1"/>
    </xf>
    <xf numFmtId="0" fontId="46" fillId="2" borderId="12" xfId="2" applyFont="1" applyFill="1" applyBorder="1" applyAlignment="1">
      <alignment horizontal="center" vertical="center" shrinkToFit="1"/>
    </xf>
    <xf numFmtId="195" fontId="12" fillId="0" borderId="9" xfId="1" applyNumberFormat="1" applyBorder="1" applyAlignment="1" applyProtection="1">
      <alignment horizontal="center" vertical="center" shrinkToFit="1"/>
      <protection locked="0"/>
    </xf>
    <xf numFmtId="195" fontId="12" fillId="0" borderId="3" xfId="1" applyNumberFormat="1" applyBorder="1" applyAlignment="1" applyProtection="1">
      <alignment horizontal="center" vertical="center" shrinkToFit="1"/>
      <protection locked="0"/>
    </xf>
    <xf numFmtId="195" fontId="12" fillId="0" borderId="8" xfId="1" applyNumberFormat="1" applyBorder="1" applyAlignment="1" applyProtection="1">
      <alignment horizontal="center" vertical="center" shrinkToFit="1"/>
      <protection locked="0"/>
    </xf>
    <xf numFmtId="49" fontId="10" fillId="0" borderId="9" xfId="2" applyNumberFormat="1" applyFont="1" applyBorder="1" applyAlignment="1" applyProtection="1">
      <alignment horizontal="center" vertical="center"/>
      <protection locked="0"/>
    </xf>
    <xf numFmtId="49" fontId="10" fillId="0" borderId="11" xfId="2" applyNumberFormat="1" applyFont="1" applyBorder="1" applyAlignment="1" applyProtection="1">
      <alignment horizontal="center" vertical="center"/>
      <protection locked="0"/>
    </xf>
    <xf numFmtId="0" fontId="21" fillId="0" borderId="12" xfId="0" applyFont="1" applyBorder="1" applyAlignment="1" applyProtection="1">
      <alignment horizontal="center" vertical="center" shrinkToFit="1"/>
      <protection locked="0"/>
    </xf>
    <xf numFmtId="0" fontId="21" fillId="0" borderId="4" xfId="0" applyFont="1" applyBorder="1" applyAlignment="1" applyProtection="1">
      <alignment horizontal="center" vertical="center" shrinkToFit="1"/>
      <protection locked="0"/>
    </xf>
    <xf numFmtId="195" fontId="12" fillId="0" borderId="10" xfId="1" applyNumberFormat="1" applyBorder="1" applyAlignment="1" applyProtection="1">
      <alignment horizontal="center" vertical="center" shrinkToFit="1"/>
      <protection locked="0"/>
    </xf>
    <xf numFmtId="195" fontId="12" fillId="0" borderId="11" xfId="1" applyNumberFormat="1" applyBorder="1" applyAlignment="1" applyProtection="1">
      <alignment horizontal="center" vertical="center" shrinkToFit="1"/>
      <protection locked="0"/>
    </xf>
    <xf numFmtId="0" fontId="46" fillId="2" borderId="3" xfId="2" applyFont="1" applyFill="1" applyBorder="1" applyAlignment="1">
      <alignment horizontal="center" vertical="center"/>
    </xf>
    <xf numFmtId="14" fontId="10" fillId="0" borderId="2" xfId="2" applyNumberFormat="1" applyFont="1" applyBorder="1" applyAlignment="1" applyProtection="1">
      <alignment horizontal="center" vertical="center" shrinkToFit="1"/>
      <protection locked="0"/>
    </xf>
    <xf numFmtId="0" fontId="10" fillId="0" borderId="8" xfId="2" applyFont="1" applyBorder="1" applyAlignment="1" applyProtection="1">
      <alignment horizontal="center" vertical="center" shrinkToFit="1"/>
      <protection locked="0"/>
    </xf>
    <xf numFmtId="0" fontId="46" fillId="2" borderId="12" xfId="2" applyFont="1" applyFill="1" applyBorder="1" applyAlignment="1">
      <alignment horizontal="center" vertical="center" textRotation="255"/>
    </xf>
    <xf numFmtId="0" fontId="46" fillId="2" borderId="4" xfId="2" applyFont="1" applyFill="1" applyBorder="1" applyAlignment="1">
      <alignment horizontal="center" vertical="center" textRotation="255"/>
    </xf>
    <xf numFmtId="0" fontId="46" fillId="2" borderId="9" xfId="2" applyFont="1" applyFill="1" applyBorder="1" applyAlignment="1">
      <alignment horizontal="center" vertical="center" textRotation="255"/>
    </xf>
    <xf numFmtId="0" fontId="46" fillId="2" borderId="11" xfId="2" applyFont="1" applyFill="1" applyBorder="1" applyAlignment="1">
      <alignment horizontal="center" vertical="center" textRotation="255"/>
    </xf>
    <xf numFmtId="0" fontId="46" fillId="2" borderId="1" xfId="2" applyFont="1" applyFill="1" applyBorder="1" applyAlignment="1" applyProtection="1">
      <alignment horizontal="center" vertical="center"/>
      <protection locked="0"/>
    </xf>
    <xf numFmtId="0" fontId="10" fillId="0" borderId="1" xfId="2" applyFont="1" applyBorder="1" applyAlignment="1">
      <alignment horizontal="center" vertical="center" shrinkToFit="1"/>
    </xf>
    <xf numFmtId="4" fontId="46" fillId="2" borderId="6" xfId="2" applyNumberFormat="1" applyFont="1" applyFill="1" applyBorder="1" applyAlignment="1">
      <alignment horizontal="center" vertical="center" shrinkToFit="1"/>
    </xf>
    <xf numFmtId="4" fontId="46" fillId="2" borderId="5" xfId="2" applyNumberFormat="1" applyFont="1" applyFill="1" applyBorder="1" applyAlignment="1">
      <alignment horizontal="center" vertical="center" shrinkToFit="1"/>
    </xf>
    <xf numFmtId="4" fontId="46" fillId="2" borderId="9" xfId="2" applyNumberFormat="1" applyFont="1" applyFill="1" applyBorder="1" applyAlignment="1">
      <alignment horizontal="center" vertical="center" shrinkToFit="1"/>
    </xf>
    <xf numFmtId="4" fontId="46" fillId="2" borderId="11" xfId="2" applyNumberFormat="1" applyFont="1" applyFill="1" applyBorder="1" applyAlignment="1">
      <alignment horizontal="center" vertical="center" shrinkToFit="1"/>
    </xf>
    <xf numFmtId="176" fontId="10" fillId="0" borderId="6" xfId="2" applyNumberFormat="1" applyFont="1" applyBorder="1" applyAlignment="1">
      <alignment horizontal="center" vertical="center" shrinkToFit="1"/>
    </xf>
    <xf numFmtId="176" fontId="10" fillId="0" borderId="7" xfId="2" applyNumberFormat="1" applyFont="1" applyBorder="1" applyAlignment="1">
      <alignment horizontal="center" vertical="center" shrinkToFit="1"/>
    </xf>
    <xf numFmtId="176" fontId="10" fillId="0" borderId="5" xfId="2" applyNumberFormat="1" applyFont="1" applyBorder="1" applyAlignment="1">
      <alignment horizontal="center" vertical="center" shrinkToFit="1"/>
    </xf>
    <xf numFmtId="176" fontId="10" fillId="0" borderId="9" xfId="2" applyNumberFormat="1" applyFont="1" applyBorder="1" applyAlignment="1">
      <alignment horizontal="center" vertical="center" shrinkToFit="1"/>
    </xf>
    <xf numFmtId="176" fontId="10" fillId="0" borderId="10" xfId="2" applyNumberFormat="1" applyFont="1" applyBorder="1" applyAlignment="1">
      <alignment horizontal="center" vertical="center" shrinkToFit="1"/>
    </xf>
    <xf numFmtId="176" fontId="10" fillId="0" borderId="11" xfId="2" applyNumberFormat="1" applyFont="1" applyBorder="1" applyAlignment="1">
      <alignment horizontal="center" vertical="center" shrinkToFit="1"/>
    </xf>
    <xf numFmtId="0" fontId="46" fillId="2" borderId="6" xfId="2" applyFont="1" applyFill="1" applyBorder="1" applyAlignment="1">
      <alignment horizontal="center" vertical="center"/>
    </xf>
    <xf numFmtId="0" fontId="46" fillId="2" borderId="2" xfId="2" applyFont="1" applyFill="1" applyBorder="1" applyAlignment="1" applyProtection="1">
      <alignment horizontal="center" vertical="center"/>
      <protection locked="0"/>
    </xf>
    <xf numFmtId="0" fontId="46" fillId="2" borderId="3" xfId="2" applyFont="1" applyFill="1" applyBorder="1" applyAlignment="1" applyProtection="1">
      <alignment horizontal="center" vertical="center"/>
      <protection locked="0"/>
    </xf>
    <xf numFmtId="0" fontId="10" fillId="0" borderId="1" xfId="2" applyFont="1" applyBorder="1" applyAlignment="1" applyProtection="1">
      <alignment horizontal="center" vertical="center"/>
      <protection locked="0"/>
    </xf>
    <xf numFmtId="184" fontId="10" fillId="0" borderId="15" xfId="2" applyNumberFormat="1" applyFont="1" applyBorder="1" applyAlignment="1" applyProtection="1">
      <alignment horizontal="center" vertical="center"/>
      <protection locked="0"/>
    </xf>
    <xf numFmtId="0" fontId="10" fillId="0" borderId="2" xfId="2" applyFont="1" applyBorder="1" applyAlignment="1" applyProtection="1">
      <alignment horizontal="center" vertical="center" shrinkToFit="1"/>
      <protection locked="0"/>
    </xf>
    <xf numFmtId="0" fontId="10" fillId="0" borderId="3" xfId="2" applyFont="1" applyBorder="1" applyAlignment="1" applyProtection="1">
      <alignment horizontal="center" vertical="center"/>
      <protection locked="0"/>
    </xf>
    <xf numFmtId="0" fontId="46" fillId="2" borderId="6" xfId="2" applyFont="1" applyFill="1" applyBorder="1" applyAlignment="1">
      <alignment horizontal="center" vertical="center" textRotation="255"/>
    </xf>
    <xf numFmtId="0" fontId="46" fillId="2" borderId="5" xfId="2" applyFont="1" applyFill="1" applyBorder="1" applyAlignment="1">
      <alignment horizontal="center" vertical="center" textRotation="255"/>
    </xf>
    <xf numFmtId="0" fontId="21" fillId="0" borderId="13" xfId="0" applyFont="1" applyBorder="1" applyAlignment="1" applyProtection="1">
      <alignment horizontal="center" vertical="center"/>
      <protection locked="0"/>
    </xf>
    <xf numFmtId="0" fontId="46" fillId="2" borderId="13" xfId="2" applyFont="1" applyFill="1" applyBorder="1" applyAlignment="1">
      <alignment horizontal="center" vertical="center" textRotation="255"/>
    </xf>
    <xf numFmtId="0" fontId="10" fillId="0" borderId="14" xfId="2" applyFont="1" applyBorder="1" applyAlignment="1" applyProtection="1">
      <alignment horizontal="center" vertical="center"/>
      <protection locked="0"/>
    </xf>
    <xf numFmtId="0" fontId="46" fillId="2" borderId="7" xfId="2" applyFont="1" applyFill="1" applyBorder="1" applyAlignment="1">
      <alignment horizontal="center" vertical="center"/>
    </xf>
    <xf numFmtId="0" fontId="46" fillId="2" borderId="5" xfId="2" applyFont="1" applyFill="1" applyBorder="1" applyAlignment="1">
      <alignment horizontal="center" vertical="center"/>
    </xf>
    <xf numFmtId="0" fontId="46" fillId="2" borderId="2" xfId="2" applyFont="1" applyFill="1" applyBorder="1" applyAlignment="1">
      <alignment horizontal="center" vertical="center" justifyLastLine="1" shrinkToFit="1"/>
    </xf>
    <xf numFmtId="0" fontId="46" fillId="2" borderId="3" xfId="2" applyFont="1" applyFill="1" applyBorder="1" applyAlignment="1">
      <alignment horizontal="center" vertical="center" justifyLastLine="1" shrinkToFit="1"/>
    </xf>
    <xf numFmtId="0" fontId="46" fillId="2" borderId="8" xfId="2" applyFont="1" applyFill="1" applyBorder="1" applyAlignment="1">
      <alignment horizontal="center" vertical="center" justifyLastLine="1" shrinkToFit="1"/>
    </xf>
    <xf numFmtId="183" fontId="10" fillId="0" borderId="2" xfId="2" applyNumberFormat="1" applyFont="1" applyBorder="1" applyAlignment="1" applyProtection="1">
      <alignment horizontal="center" vertical="center"/>
      <protection locked="0"/>
    </xf>
    <xf numFmtId="183" fontId="10" fillId="0" borderId="3" xfId="2" applyNumberFormat="1" applyFont="1" applyBorder="1" applyAlignment="1" applyProtection="1">
      <alignment horizontal="center" vertical="center"/>
      <protection locked="0"/>
    </xf>
    <xf numFmtId="182" fontId="21" fillId="0" borderId="1" xfId="0" applyNumberFormat="1" applyFont="1" applyBorder="1" applyAlignment="1" applyProtection="1">
      <alignment horizontal="center" vertical="center"/>
      <protection locked="0"/>
    </xf>
    <xf numFmtId="180" fontId="10" fillId="0" borderId="2" xfId="2" applyNumberFormat="1" applyFont="1" applyBorder="1" applyAlignment="1" applyProtection="1">
      <alignment horizontal="center" vertical="center"/>
      <protection locked="0"/>
    </xf>
    <xf numFmtId="180" fontId="10" fillId="0" borderId="8" xfId="2" applyNumberFormat="1" applyFont="1" applyBorder="1" applyAlignment="1" applyProtection="1">
      <alignment horizontal="center" vertical="center"/>
      <protection locked="0"/>
    </xf>
    <xf numFmtId="0" fontId="46" fillId="0" borderId="2" xfId="2" applyFont="1" applyBorder="1" applyAlignment="1">
      <alignment horizontal="center" vertical="center"/>
    </xf>
    <xf numFmtId="0" fontId="46" fillId="0" borderId="3" xfId="2" applyFont="1" applyBorder="1" applyAlignment="1">
      <alignment horizontal="center" vertical="center"/>
    </xf>
    <xf numFmtId="0" fontId="46" fillId="0" borderId="8" xfId="2" applyFont="1" applyBorder="1" applyAlignment="1">
      <alignment horizontal="center" vertical="center"/>
    </xf>
    <xf numFmtId="181" fontId="46" fillId="0" borderId="1" xfId="2" applyNumberFormat="1" applyFont="1" applyBorder="1" applyAlignment="1" applyProtection="1">
      <alignment horizontal="center" vertical="center"/>
      <protection locked="0"/>
    </xf>
    <xf numFmtId="0" fontId="13" fillId="0" borderId="1" xfId="7" applyBorder="1" applyAlignment="1">
      <alignment horizontal="center" vertical="center"/>
    </xf>
    <xf numFmtId="0" fontId="13" fillId="0" borderId="1" xfId="7" applyBorder="1" applyAlignment="1">
      <alignment horizontal="center" vertical="center" shrinkToFit="1"/>
    </xf>
    <xf numFmtId="0" fontId="13" fillId="0" borderId="1" xfId="2" applyBorder="1" applyAlignment="1">
      <alignment horizontal="center" vertical="center" shrinkToFit="1"/>
    </xf>
    <xf numFmtId="0" fontId="13" fillId="0" borderId="2" xfId="7" applyBorder="1" applyAlignment="1">
      <alignment horizontal="center" vertical="center" shrinkToFit="1"/>
    </xf>
    <xf numFmtId="0" fontId="13" fillId="0" borderId="8" xfId="2" applyBorder="1" applyAlignment="1">
      <alignment horizontal="center" vertical="center" shrinkToFit="1"/>
    </xf>
    <xf numFmtId="0" fontId="13" fillId="0" borderId="2" xfId="2" applyBorder="1" applyAlignment="1">
      <alignment horizontal="center" vertical="center" shrinkToFit="1"/>
    </xf>
    <xf numFmtId="0" fontId="13" fillId="0" borderId="3" xfId="2" applyBorder="1" applyAlignment="1">
      <alignment horizontal="center" vertical="center" shrinkToFit="1"/>
    </xf>
    <xf numFmtId="0" fontId="58" fillId="0" borderId="1" xfId="7" applyFont="1" applyBorder="1" applyAlignment="1">
      <alignment horizontal="center" vertical="center" shrinkToFit="1"/>
    </xf>
    <xf numFmtId="0" fontId="5" fillId="2" borderId="6" xfId="2" applyFont="1" applyFill="1" applyBorder="1" applyAlignment="1" applyProtection="1">
      <alignment horizontal="center" vertical="center" wrapText="1"/>
      <protection locked="0"/>
    </xf>
    <xf numFmtId="0" fontId="5" fillId="2" borderId="5" xfId="2" applyFont="1" applyFill="1" applyBorder="1" applyAlignment="1" applyProtection="1">
      <alignment horizontal="center" vertical="center" wrapText="1"/>
      <protection locked="0"/>
    </xf>
    <xf numFmtId="0" fontId="5" fillId="2" borderId="9" xfId="2" applyFont="1" applyFill="1" applyBorder="1" applyAlignment="1" applyProtection="1">
      <alignment horizontal="center" vertical="center" wrapText="1"/>
      <protection locked="0"/>
    </xf>
    <xf numFmtId="0" fontId="5" fillId="2" borderId="11" xfId="2" applyFont="1" applyFill="1" applyBorder="1" applyAlignment="1" applyProtection="1">
      <alignment horizontal="center" vertical="center" wrapText="1"/>
      <protection locked="0"/>
    </xf>
    <xf numFmtId="0" fontId="5" fillId="2" borderId="0" xfId="2" applyFont="1" applyFill="1" applyAlignment="1">
      <alignment horizontal="center" vertical="center" wrapText="1"/>
    </xf>
    <xf numFmtId="0" fontId="5" fillId="2" borderId="4" xfId="2" applyFont="1" applyFill="1" applyBorder="1" applyAlignment="1">
      <alignment horizontal="center" vertical="center" wrapText="1"/>
    </xf>
    <xf numFmtId="0" fontId="5" fillId="2" borderId="10"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5" fillId="2" borderId="6" xfId="2" applyFont="1" applyFill="1" applyBorder="1" applyAlignment="1">
      <alignment horizontal="center" vertical="center" wrapText="1"/>
    </xf>
    <xf numFmtId="0" fontId="5" fillId="2" borderId="7" xfId="2" applyFont="1" applyFill="1" applyBorder="1" applyAlignment="1">
      <alignment horizontal="center" vertical="center" wrapText="1"/>
    </xf>
    <xf numFmtId="0" fontId="5" fillId="2" borderId="12" xfId="2" applyFont="1" applyFill="1" applyBorder="1" applyAlignment="1" applyProtection="1">
      <alignment horizontal="center" vertical="center" wrapText="1"/>
      <protection locked="0"/>
    </xf>
    <xf numFmtId="0" fontId="5" fillId="2" borderId="4" xfId="2" applyFont="1" applyFill="1" applyBorder="1" applyAlignment="1" applyProtection="1">
      <alignment horizontal="center" vertical="center" wrapText="1"/>
      <protection locked="0"/>
    </xf>
    <xf numFmtId="0" fontId="5" fillId="2" borderId="2" xfId="2" applyFont="1" applyFill="1" applyBorder="1" applyAlignment="1">
      <alignment horizontal="center" vertical="center" shrinkToFit="1"/>
    </xf>
    <xf numFmtId="0" fontId="5" fillId="2" borderId="3" xfId="2" applyFont="1" applyFill="1" applyBorder="1" applyAlignment="1">
      <alignment horizontal="center" vertical="center" shrinkToFit="1"/>
    </xf>
    <xf numFmtId="0" fontId="5" fillId="2" borderId="8" xfId="2" applyFont="1" applyFill="1" applyBorder="1" applyAlignment="1">
      <alignment horizontal="center" vertical="center" shrinkToFit="1"/>
    </xf>
    <xf numFmtId="0" fontId="24" fillId="2" borderId="14" xfId="2" applyFont="1" applyFill="1" applyBorder="1" applyAlignment="1" applyProtection="1">
      <alignment horizontal="center" vertical="center" wrapText="1" shrinkToFit="1"/>
      <protection locked="0"/>
    </xf>
    <xf numFmtId="0" fontId="24" fillId="2" borderId="13" xfId="2" applyFont="1" applyFill="1" applyBorder="1" applyAlignment="1" applyProtection="1">
      <alignment horizontal="center" vertical="center" wrapText="1" shrinkToFit="1"/>
      <protection locked="0"/>
    </xf>
    <xf numFmtId="0" fontId="34" fillId="2" borderId="14" xfId="2" applyFont="1" applyFill="1" applyBorder="1" applyAlignment="1" applyProtection="1">
      <alignment horizontal="center" vertical="center" wrapText="1" shrinkToFit="1"/>
      <protection locked="0"/>
    </xf>
    <xf numFmtId="0" fontId="34" fillId="2" borderId="13" xfId="2" applyFont="1" applyFill="1" applyBorder="1" applyAlignment="1" applyProtection="1">
      <alignment horizontal="center" vertical="center" wrapText="1" shrinkToFit="1"/>
      <protection locked="0"/>
    </xf>
    <xf numFmtId="0" fontId="14" fillId="2" borderId="1" xfId="2"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wrapText="1"/>
    </xf>
    <xf numFmtId="0" fontId="24" fillId="2" borderId="1" xfId="2" applyFont="1" applyFill="1" applyBorder="1" applyAlignment="1" applyProtection="1">
      <alignment horizontal="center" vertical="center" wrapText="1"/>
      <protection locked="0"/>
    </xf>
    <xf numFmtId="0" fontId="24" fillId="2" borderId="1" xfId="2" applyFont="1" applyFill="1" applyBorder="1" applyAlignment="1">
      <alignment horizontal="center" vertical="center" wrapText="1"/>
    </xf>
    <xf numFmtId="0" fontId="5" fillId="2" borderId="13" xfId="7"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15" xfId="7" applyFont="1" applyFill="1" applyBorder="1" applyAlignment="1">
      <alignment horizontal="center" vertical="center" wrapText="1"/>
    </xf>
    <xf numFmtId="0" fontId="5" fillId="2" borderId="14" xfId="2" applyFont="1" applyFill="1" applyBorder="1" applyAlignment="1">
      <alignment horizontal="center" vertical="center" wrapText="1"/>
    </xf>
    <xf numFmtId="0" fontId="5" fillId="2" borderId="5" xfId="2"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4" xfId="2" applyFont="1" applyFill="1" applyBorder="1" applyAlignment="1" applyProtection="1">
      <alignment horizontal="center" vertical="center" wrapText="1"/>
      <protection locked="0"/>
    </xf>
    <xf numFmtId="0" fontId="5" fillId="2" borderId="13" xfId="2" applyFont="1" applyFill="1" applyBorder="1" applyAlignment="1" applyProtection="1">
      <alignment horizontal="center" vertical="center" wrapText="1"/>
      <protection locked="0"/>
    </xf>
    <xf numFmtId="0" fontId="14" fillId="2" borderId="14" xfId="2" applyFont="1" applyFill="1" applyBorder="1" applyAlignment="1" applyProtection="1">
      <alignment horizontal="center" vertical="center" wrapText="1"/>
      <protection locked="0"/>
    </xf>
    <xf numFmtId="0" fontId="14" fillId="2" borderId="13" xfId="2" applyFont="1" applyFill="1" applyBorder="1" applyAlignment="1" applyProtection="1">
      <alignment horizontal="center" vertical="center" wrapText="1"/>
      <protection locked="0"/>
    </xf>
    <xf numFmtId="0" fontId="24" fillId="2" borderId="14" xfId="2" applyFont="1" applyFill="1" applyBorder="1" applyAlignment="1" applyProtection="1">
      <alignment horizontal="center" vertical="center" wrapText="1"/>
      <protection locked="0"/>
    </xf>
    <xf numFmtId="0" fontId="24" fillId="2" borderId="13" xfId="2" applyFont="1" applyFill="1" applyBorder="1" applyAlignment="1" applyProtection="1">
      <alignment horizontal="center" vertical="center" wrapText="1"/>
      <protection locked="0"/>
    </xf>
    <xf numFmtId="0" fontId="5" fillId="2" borderId="6" xfId="7" quotePrefix="1" applyFont="1" applyFill="1" applyBorder="1" applyAlignment="1">
      <alignment horizontal="center" vertical="center" shrinkToFit="1"/>
    </xf>
    <xf numFmtId="0" fontId="5" fillId="2" borderId="5" xfId="7" quotePrefix="1" applyFont="1" applyFill="1" applyBorder="1" applyAlignment="1">
      <alignment horizontal="center" vertical="center" shrinkToFit="1"/>
    </xf>
    <xf numFmtId="0" fontId="5" fillId="2" borderId="9" xfId="7" quotePrefix="1" applyFont="1" applyFill="1" applyBorder="1" applyAlignment="1">
      <alignment horizontal="center" vertical="center" shrinkToFit="1"/>
    </xf>
    <xf numFmtId="0" fontId="5" fillId="2" borderId="11" xfId="7" quotePrefix="1" applyFont="1" applyFill="1" applyBorder="1" applyAlignment="1">
      <alignment horizontal="center" vertical="center" shrinkToFit="1"/>
    </xf>
    <xf numFmtId="0" fontId="5" fillId="2" borderId="6" xfId="7" applyFont="1" applyFill="1" applyBorder="1" applyAlignment="1">
      <alignment horizontal="center" vertical="center"/>
    </xf>
    <xf numFmtId="0" fontId="5" fillId="2" borderId="7" xfId="7" applyFont="1" applyFill="1" applyBorder="1" applyAlignment="1">
      <alignment horizontal="center" vertical="center"/>
    </xf>
    <xf numFmtId="0" fontId="5" fillId="2" borderId="5" xfId="7" applyFont="1" applyFill="1" applyBorder="1" applyAlignment="1">
      <alignment horizontal="center" vertical="center"/>
    </xf>
    <xf numFmtId="0" fontId="5" fillId="2" borderId="9" xfId="7" applyFont="1" applyFill="1" applyBorder="1" applyAlignment="1">
      <alignment horizontal="center" vertical="center"/>
    </xf>
    <xf numFmtId="0" fontId="5" fillId="2" borderId="10" xfId="7" applyFont="1" applyFill="1" applyBorder="1" applyAlignment="1">
      <alignment horizontal="center" vertical="center"/>
    </xf>
    <xf numFmtId="0" fontId="5" fillId="2" borderId="11" xfId="7" applyFont="1" applyFill="1" applyBorder="1" applyAlignment="1">
      <alignment horizontal="center" vertical="center"/>
    </xf>
    <xf numFmtId="0" fontId="5" fillId="2" borderId="6" xfId="2" applyFont="1" applyFill="1" applyBorder="1" applyAlignment="1">
      <alignment horizontal="center" vertical="center" shrinkToFit="1"/>
    </xf>
    <xf numFmtId="0" fontId="5" fillId="2" borderId="7" xfId="2" applyFont="1" applyFill="1" applyBorder="1" applyAlignment="1">
      <alignment horizontal="center" vertical="center" shrinkToFit="1"/>
    </xf>
    <xf numFmtId="0" fontId="5" fillId="2" borderId="5" xfId="2" applyFont="1" applyFill="1" applyBorder="1" applyAlignment="1">
      <alignment horizontal="center" vertical="center" shrinkToFit="1"/>
    </xf>
    <xf numFmtId="0" fontId="5" fillId="2" borderId="9" xfId="2" applyFont="1" applyFill="1" applyBorder="1" applyAlignment="1">
      <alignment horizontal="center" vertical="center" shrinkToFit="1"/>
    </xf>
    <xf numFmtId="0" fontId="5" fillId="2" borderId="10" xfId="2" applyFont="1" applyFill="1" applyBorder="1" applyAlignment="1">
      <alignment horizontal="center" vertical="center" shrinkToFit="1"/>
    </xf>
    <xf numFmtId="0" fontId="5" fillId="2" borderId="11" xfId="2" applyFont="1" applyFill="1" applyBorder="1" applyAlignment="1">
      <alignment horizontal="center" vertical="center" shrinkToFit="1"/>
    </xf>
    <xf numFmtId="0" fontId="5" fillId="2" borderId="6" xfId="7" applyFont="1" applyFill="1" applyBorder="1" applyAlignment="1">
      <alignment horizontal="center" vertical="center" shrinkToFit="1"/>
    </xf>
    <xf numFmtId="0" fontId="5" fillId="2" borderId="7" xfId="7" applyFont="1" applyFill="1" applyBorder="1" applyAlignment="1">
      <alignment horizontal="center" vertical="center" shrinkToFit="1"/>
    </xf>
    <xf numFmtId="0" fontId="5" fillId="2" borderId="5" xfId="7" applyFont="1" applyFill="1" applyBorder="1" applyAlignment="1">
      <alignment horizontal="center" vertical="center" shrinkToFit="1"/>
    </xf>
    <xf numFmtId="0" fontId="5" fillId="2" borderId="9" xfId="7" applyFont="1" applyFill="1" applyBorder="1" applyAlignment="1">
      <alignment horizontal="center" vertical="center" shrinkToFit="1"/>
    </xf>
    <xf numFmtId="0" fontId="5" fillId="2" borderId="10" xfId="7" applyFont="1" applyFill="1" applyBorder="1" applyAlignment="1">
      <alignment horizontal="center" vertical="center" shrinkToFit="1"/>
    </xf>
    <xf numFmtId="0" fontId="5" fillId="2" borderId="11" xfId="7" applyFont="1" applyFill="1" applyBorder="1" applyAlignment="1">
      <alignment horizontal="center" vertical="center" shrinkToFit="1"/>
    </xf>
    <xf numFmtId="0" fontId="5" fillId="2" borderId="1" xfId="2" applyFont="1" applyFill="1" applyBorder="1" applyAlignment="1">
      <alignment horizontal="center" vertical="center" wrapText="1" shrinkToFit="1"/>
    </xf>
    <xf numFmtId="0" fontId="6" fillId="0" borderId="10" xfId="2" applyFont="1" applyBorder="1" applyAlignment="1">
      <alignment horizontal="left" vertical="center"/>
    </xf>
    <xf numFmtId="0" fontId="5" fillId="2" borderId="14" xfId="2" applyFont="1" applyFill="1" applyBorder="1" applyAlignment="1">
      <alignment horizontal="center" vertical="center"/>
    </xf>
    <xf numFmtId="198" fontId="7" fillId="0" borderId="6" xfId="2" applyNumberFormat="1" applyFont="1" applyBorder="1" applyAlignment="1">
      <alignment horizontal="left" vertical="center"/>
    </xf>
    <xf numFmtId="198" fontId="7" fillId="0" borderId="7" xfId="2" applyNumberFormat="1" applyFont="1" applyBorder="1" applyAlignment="1">
      <alignment horizontal="left" vertical="center"/>
    </xf>
    <xf numFmtId="198" fontId="7" fillId="0" borderId="5" xfId="2" applyNumberFormat="1" applyFont="1" applyBorder="1" applyAlignment="1">
      <alignment horizontal="left" vertical="center"/>
    </xf>
    <xf numFmtId="0" fontId="5" fillId="2" borderId="1" xfId="2" applyFont="1" applyFill="1" applyBorder="1" applyAlignment="1">
      <alignment horizontal="center" vertical="center"/>
    </xf>
    <xf numFmtId="198" fontId="7" fillId="0" borderId="2" xfId="2" applyNumberFormat="1" applyFont="1" applyBorder="1" applyAlignment="1">
      <alignment horizontal="left" vertical="center" shrinkToFit="1"/>
    </xf>
    <xf numFmtId="198" fontId="7" fillId="0" borderId="3" xfId="2" applyNumberFormat="1" applyFont="1" applyBorder="1" applyAlignment="1">
      <alignment horizontal="left" vertical="center" shrinkToFit="1"/>
    </xf>
    <xf numFmtId="198" fontId="7" fillId="0" borderId="8" xfId="2" applyNumberFormat="1" applyFont="1" applyBorder="1" applyAlignment="1">
      <alignment horizontal="left" vertical="center" shrinkToFit="1"/>
    </xf>
    <xf numFmtId="0" fontId="5" fillId="2" borderId="13" xfId="2" applyFont="1" applyFill="1" applyBorder="1" applyAlignment="1">
      <alignment horizontal="center" vertical="center"/>
    </xf>
    <xf numFmtId="198" fontId="7" fillId="0" borderId="9" xfId="2" applyNumberFormat="1" applyFont="1" applyBorder="1" applyAlignment="1">
      <alignment horizontal="left" vertical="center"/>
    </xf>
    <xf numFmtId="198" fontId="7" fillId="0" borderId="10" xfId="2" applyNumberFormat="1" applyFont="1" applyBorder="1" applyAlignment="1">
      <alignment horizontal="left" vertical="center"/>
    </xf>
    <xf numFmtId="198" fontId="7" fillId="0" borderId="11" xfId="2" applyNumberFormat="1" applyFont="1" applyBorder="1" applyAlignment="1">
      <alignment horizontal="left" vertical="center"/>
    </xf>
    <xf numFmtId="0" fontId="5" fillId="2" borderId="1" xfId="2" applyFont="1" applyFill="1" applyBorder="1" applyAlignment="1">
      <alignment horizontal="center" vertical="center" shrinkToFit="1"/>
    </xf>
    <xf numFmtId="177" fontId="5" fillId="0" borderId="1" xfId="2" applyNumberFormat="1" applyFont="1" applyBorder="1" applyAlignment="1">
      <alignment horizontal="center" vertical="center" wrapText="1" shrinkToFit="1"/>
    </xf>
    <xf numFmtId="198" fontId="7" fillId="0" borderId="6" xfId="2" applyNumberFormat="1" applyFont="1" applyBorder="1" applyAlignment="1">
      <alignment horizontal="center" vertical="center" wrapText="1" shrinkToFit="1"/>
    </xf>
    <xf numFmtId="198" fontId="7" fillId="0" borderId="7" xfId="2" applyNumberFormat="1" applyFont="1" applyBorder="1" applyAlignment="1">
      <alignment horizontal="center" vertical="center" wrapText="1" shrinkToFit="1"/>
    </xf>
    <xf numFmtId="198" fontId="7" fillId="0" borderId="5" xfId="2" applyNumberFormat="1" applyFont="1" applyBorder="1" applyAlignment="1">
      <alignment horizontal="center" vertical="center" wrapText="1" shrinkToFit="1"/>
    </xf>
    <xf numFmtId="198" fontId="7" fillId="0" borderId="9" xfId="2" applyNumberFormat="1" applyFont="1" applyBorder="1" applyAlignment="1">
      <alignment horizontal="center" vertical="center" wrapText="1" shrinkToFit="1"/>
    </xf>
    <xf numFmtId="198" fontId="7" fillId="0" borderId="10" xfId="2" applyNumberFormat="1" applyFont="1" applyBorder="1" applyAlignment="1">
      <alignment horizontal="center" vertical="center" wrapText="1" shrinkToFit="1"/>
    </xf>
    <xf numFmtId="198" fontId="7" fillId="0" borderId="11" xfId="2" applyNumberFormat="1" applyFont="1" applyBorder="1" applyAlignment="1">
      <alignment horizontal="center" vertical="center" wrapText="1" shrinkToFit="1"/>
    </xf>
    <xf numFmtId="0" fontId="10" fillId="2" borderId="13" xfId="2" applyFont="1" applyFill="1" applyBorder="1" applyAlignment="1">
      <alignment vertical="center" textRotation="255"/>
    </xf>
    <xf numFmtId="0" fontId="10" fillId="2" borderId="1" xfId="2" applyFont="1" applyFill="1" applyBorder="1" applyAlignment="1">
      <alignment vertical="center" textRotation="255"/>
    </xf>
    <xf numFmtId="0" fontId="10" fillId="0" borderId="13" xfId="2" applyFont="1" applyBorder="1" applyAlignment="1" applyProtection="1">
      <alignment horizontal="center"/>
      <protection locked="0"/>
    </xf>
    <xf numFmtId="0" fontId="10" fillId="0" borderId="1" xfId="2" applyFont="1" applyBorder="1" applyAlignment="1" applyProtection="1">
      <alignment horizontal="center"/>
      <protection locked="0"/>
    </xf>
    <xf numFmtId="0" fontId="10" fillId="2" borderId="6" xfId="2" applyFont="1" applyFill="1" applyBorder="1" applyAlignment="1">
      <alignment horizontal="center" vertical="center" shrinkToFit="1"/>
    </xf>
    <xf numFmtId="0" fontId="10" fillId="2" borderId="7" xfId="2" applyFont="1" applyFill="1" applyBorder="1" applyAlignment="1">
      <alignment horizontal="center" vertical="center" shrinkToFit="1"/>
    </xf>
    <xf numFmtId="0" fontId="10" fillId="2" borderId="5"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198" fontId="10" fillId="0" borderId="6" xfId="2" applyNumberFormat="1" applyFont="1" applyBorder="1" applyAlignment="1">
      <alignment horizontal="center" vertical="center" wrapText="1" shrinkToFit="1"/>
    </xf>
    <xf numFmtId="198" fontId="10" fillId="0" borderId="7" xfId="2" applyNumberFormat="1" applyFont="1" applyBorder="1" applyAlignment="1">
      <alignment horizontal="center" vertical="center" wrapText="1" shrinkToFit="1"/>
    </xf>
    <xf numFmtId="198" fontId="10" fillId="0" borderId="5" xfId="2" applyNumberFormat="1" applyFont="1" applyBorder="1" applyAlignment="1">
      <alignment horizontal="center" vertical="center" wrapText="1" shrinkToFit="1"/>
    </xf>
    <xf numFmtId="198" fontId="10" fillId="0" borderId="9" xfId="2" applyNumberFormat="1" applyFont="1" applyBorder="1" applyAlignment="1">
      <alignment horizontal="center" vertical="center" wrapText="1" shrinkToFit="1"/>
    </xf>
    <xf numFmtId="198" fontId="10" fillId="0" borderId="10" xfId="2" applyNumberFormat="1" applyFont="1" applyBorder="1" applyAlignment="1">
      <alignment horizontal="center" vertical="center" wrapText="1" shrinkToFit="1"/>
    </xf>
    <xf numFmtId="198" fontId="10" fillId="0" borderId="11" xfId="2" applyNumberFormat="1" applyFont="1" applyBorder="1" applyAlignment="1">
      <alignment horizontal="center" vertical="center" wrapText="1" shrinkToFit="1"/>
    </xf>
    <xf numFmtId="0" fontId="10" fillId="2" borderId="6" xfId="2" applyFont="1" applyFill="1" applyBorder="1" applyAlignment="1">
      <alignment horizontal="center" vertical="center" wrapText="1" shrinkToFit="1"/>
    </xf>
    <xf numFmtId="0" fontId="10" fillId="2" borderId="7" xfId="2" applyFont="1" applyFill="1" applyBorder="1" applyAlignment="1">
      <alignment horizontal="center" vertical="center" wrapText="1" shrinkToFit="1"/>
    </xf>
    <xf numFmtId="0" fontId="10" fillId="2" borderId="5" xfId="2" applyFont="1" applyFill="1" applyBorder="1" applyAlignment="1">
      <alignment horizontal="center" vertical="center" wrapText="1" shrinkToFit="1"/>
    </xf>
    <xf numFmtId="0" fontId="10" fillId="2" borderId="9" xfId="2" applyFont="1" applyFill="1" applyBorder="1" applyAlignment="1">
      <alignment horizontal="center" vertical="center" wrapText="1" shrinkToFit="1"/>
    </xf>
    <xf numFmtId="0" fontId="10" fillId="2" borderId="10" xfId="2" applyFont="1" applyFill="1" applyBorder="1" applyAlignment="1">
      <alignment horizontal="center" vertical="center" wrapText="1" shrinkToFit="1"/>
    </xf>
    <xf numFmtId="0" fontId="10" fillId="2" borderId="11" xfId="2" applyFont="1" applyFill="1" applyBorder="1" applyAlignment="1">
      <alignment horizontal="center" vertical="center" wrapText="1" shrinkToFit="1"/>
    </xf>
    <xf numFmtId="0" fontId="11" fillId="0" borderId="0" xfId="2" applyFont="1" applyAlignment="1">
      <alignment horizontal="left" vertical="center"/>
    </xf>
    <xf numFmtId="0" fontId="10" fillId="2" borderId="6" xfId="2" applyFont="1" applyFill="1" applyBorder="1" applyAlignment="1">
      <alignment horizontal="center" vertical="center"/>
    </xf>
    <xf numFmtId="0" fontId="10" fillId="2" borderId="7" xfId="2" applyFont="1" applyFill="1" applyBorder="1" applyAlignment="1">
      <alignment horizontal="center" vertical="center"/>
    </xf>
    <xf numFmtId="0" fontId="10" fillId="2" borderId="5" xfId="2" applyFont="1" applyFill="1" applyBorder="1" applyAlignment="1">
      <alignment horizontal="center" vertical="center"/>
    </xf>
    <xf numFmtId="198" fontId="10" fillId="0" borderId="6" xfId="2" applyNumberFormat="1" applyFont="1" applyBorder="1" applyAlignment="1">
      <alignment horizontal="left" vertical="center"/>
    </xf>
    <xf numFmtId="198" fontId="10" fillId="0" borderId="7" xfId="2" applyNumberFormat="1" applyFont="1" applyBorder="1" applyAlignment="1">
      <alignment horizontal="left" vertical="center"/>
    </xf>
    <xf numFmtId="198" fontId="10" fillId="0" borderId="5" xfId="2" applyNumberFormat="1" applyFont="1" applyBorder="1" applyAlignment="1">
      <alignment horizontal="left" vertical="center"/>
    </xf>
    <xf numFmtId="0" fontId="10" fillId="2" borderId="1" xfId="2" applyFont="1" applyFill="1" applyBorder="1" applyAlignment="1">
      <alignment horizontal="center" vertical="center"/>
    </xf>
    <xf numFmtId="198" fontId="10" fillId="0" borderId="1" xfId="2" applyNumberFormat="1" applyFont="1" applyBorder="1" applyAlignment="1">
      <alignment horizontal="left" vertical="center"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176" fontId="10" fillId="0" borderId="9"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0" fontId="10" fillId="2" borderId="9" xfId="2" applyFont="1" applyFill="1" applyBorder="1" applyAlignment="1">
      <alignment horizontal="center" vertical="center"/>
    </xf>
    <xf numFmtId="0" fontId="10" fillId="2" borderId="10" xfId="2" applyFont="1" applyFill="1" applyBorder="1" applyAlignment="1">
      <alignment horizontal="center" vertical="center"/>
    </xf>
    <xf numFmtId="0" fontId="10" fillId="2" borderId="11" xfId="2" applyFont="1" applyFill="1" applyBorder="1" applyAlignment="1">
      <alignment horizontal="center" vertical="center"/>
    </xf>
    <xf numFmtId="198" fontId="10" fillId="0" borderId="9" xfId="2" applyNumberFormat="1" applyFont="1" applyBorder="1" applyAlignment="1">
      <alignment horizontal="left" vertical="center"/>
    </xf>
    <xf numFmtId="198" fontId="10" fillId="0" borderId="10" xfId="2" applyNumberFormat="1" applyFont="1" applyBorder="1" applyAlignment="1">
      <alignment horizontal="left" vertical="center"/>
    </xf>
    <xf numFmtId="198" fontId="10" fillId="0" borderId="11" xfId="2" applyNumberFormat="1" applyFont="1" applyBorder="1" applyAlignment="1">
      <alignment horizontal="left" vertical="center"/>
    </xf>
    <xf numFmtId="0" fontId="10" fillId="2" borderId="1" xfId="2" applyFont="1" applyFill="1" applyBorder="1" applyAlignment="1">
      <alignment horizontal="center" vertical="center" wrapText="1"/>
    </xf>
    <xf numFmtId="177" fontId="46" fillId="4" borderId="2" xfId="2" applyNumberFormat="1" applyFont="1" applyFill="1" applyBorder="1" applyAlignment="1">
      <alignment horizontal="center" vertical="center" shrinkToFit="1"/>
    </xf>
    <xf numFmtId="177" fontId="46" fillId="4" borderId="3" xfId="2" applyNumberFormat="1" applyFont="1" applyFill="1" applyBorder="1" applyAlignment="1">
      <alignment horizontal="center" vertical="center" shrinkToFit="1"/>
    </xf>
    <xf numFmtId="177" fontId="46" fillId="4" borderId="8" xfId="2" applyNumberFormat="1" applyFont="1" applyFill="1" applyBorder="1" applyAlignment="1">
      <alignment horizontal="center" vertical="center" shrinkToFit="1"/>
    </xf>
    <xf numFmtId="49" fontId="46" fillId="0" borderId="1" xfId="2" applyNumberFormat="1" applyFont="1" applyBorder="1" applyAlignment="1">
      <alignment horizontal="center" vertical="center"/>
    </xf>
    <xf numFmtId="0" fontId="10" fillId="0" borderId="1" xfId="2" applyFont="1" applyBorder="1" applyAlignment="1" applyProtection="1">
      <alignment vertical="center" shrinkToFit="1"/>
      <protection locked="0"/>
    </xf>
    <xf numFmtId="0" fontId="46" fillId="0" borderId="6" xfId="2" applyFont="1" applyBorder="1" applyAlignment="1">
      <alignment horizontal="center" vertical="center" shrinkToFit="1"/>
    </xf>
    <xf numFmtId="0" fontId="46" fillId="0" borderId="7" xfId="2" applyFont="1" applyBorder="1" applyAlignment="1">
      <alignment horizontal="center" vertical="center" shrinkToFit="1"/>
    </xf>
    <xf numFmtId="0" fontId="46" fillId="0" borderId="5" xfId="2" applyFont="1" applyBorder="1" applyAlignment="1">
      <alignment horizontal="center" vertical="center" shrinkToFit="1"/>
    </xf>
    <xf numFmtId="0" fontId="46" fillId="0" borderId="9" xfId="2" applyFont="1" applyBorder="1" applyAlignment="1">
      <alignment horizontal="center" vertical="center" shrinkToFit="1"/>
    </xf>
    <xf numFmtId="0" fontId="46" fillId="0" borderId="10" xfId="2" applyFont="1" applyBorder="1" applyAlignment="1">
      <alignment horizontal="center" vertical="center" shrinkToFit="1"/>
    </xf>
    <xf numFmtId="0" fontId="46" fillId="0" borderId="11" xfId="2" applyFont="1" applyBorder="1" applyAlignment="1">
      <alignment horizontal="center" vertical="center" shrinkToFit="1"/>
    </xf>
    <xf numFmtId="0" fontId="46" fillId="0" borderId="7" xfId="2" applyFont="1" applyBorder="1" applyAlignment="1">
      <alignment horizontal="center" vertical="center" wrapText="1" shrinkToFit="1"/>
    </xf>
    <xf numFmtId="0" fontId="46" fillId="0" borderId="10" xfId="2" applyFont="1" applyBorder="1" applyAlignment="1">
      <alignment horizontal="center" vertical="center" wrapText="1" shrinkToFit="1"/>
    </xf>
    <xf numFmtId="176" fontId="46" fillId="2" borderId="14" xfId="2" applyNumberFormat="1" applyFont="1" applyFill="1" applyBorder="1" applyAlignment="1">
      <alignment horizontal="center" vertical="center" shrinkToFit="1"/>
    </xf>
    <xf numFmtId="176" fontId="46" fillId="2" borderId="13" xfId="2" applyNumberFormat="1" applyFont="1" applyFill="1" applyBorder="1" applyAlignment="1">
      <alignment horizontal="center" vertical="center" shrinkToFit="1"/>
    </xf>
    <xf numFmtId="195" fontId="46" fillId="0" borderId="2" xfId="2" applyNumberFormat="1" applyFont="1" applyBorder="1" applyAlignment="1">
      <alignment horizontal="center" vertical="center" shrinkToFit="1"/>
    </xf>
    <xf numFmtId="195" fontId="46" fillId="0" borderId="3" xfId="2" applyNumberFormat="1" applyFont="1" applyBorder="1" applyAlignment="1">
      <alignment horizontal="center" vertical="center" shrinkToFit="1"/>
    </xf>
    <xf numFmtId="195" fontId="46" fillId="0" borderId="8" xfId="2" applyNumberFormat="1" applyFont="1" applyBorder="1" applyAlignment="1">
      <alignment horizontal="center" vertical="center" shrinkToFit="1"/>
    </xf>
    <xf numFmtId="0" fontId="10" fillId="0" borderId="13" xfId="2" applyFont="1" applyBorder="1" applyAlignment="1" applyProtection="1">
      <alignment vertical="center" shrinkToFit="1"/>
      <protection locked="0"/>
    </xf>
    <xf numFmtId="0" fontId="46" fillId="2" borderId="6" xfId="2" applyFont="1" applyFill="1" applyBorder="1" applyAlignment="1" applyProtection="1">
      <alignment horizontal="center" vertical="center"/>
      <protection locked="0"/>
    </xf>
    <xf numFmtId="0" fontId="46" fillId="2" borderId="9" xfId="2" applyFont="1" applyFill="1" applyBorder="1" applyAlignment="1" applyProtection="1">
      <alignment horizontal="center" vertical="center"/>
      <protection locked="0"/>
    </xf>
    <xf numFmtId="0" fontId="46" fillId="0" borderId="14" xfId="2" applyFont="1" applyBorder="1" applyAlignment="1">
      <alignment horizontal="center" vertical="center" shrinkToFit="1"/>
    </xf>
    <xf numFmtId="0" fontId="46" fillId="0" borderId="13" xfId="2" applyFont="1" applyBorder="1" applyAlignment="1">
      <alignment horizontal="center" vertical="center" shrinkToFit="1"/>
    </xf>
    <xf numFmtId="4" fontId="10" fillId="0" borderId="1" xfId="2" applyNumberFormat="1" applyFont="1" applyBorder="1" applyAlignment="1" applyProtection="1">
      <alignment vertical="center" shrinkToFit="1"/>
      <protection locked="0"/>
    </xf>
    <xf numFmtId="0" fontId="46" fillId="2" borderId="5" xfId="2" applyFont="1" applyFill="1" applyBorder="1" applyAlignment="1">
      <alignment horizontal="center" vertical="center" wrapText="1" shrinkToFit="1"/>
    </xf>
    <xf numFmtId="199" fontId="46" fillId="0" borderId="6" xfId="2" applyNumberFormat="1" applyFont="1" applyBorder="1" applyAlignment="1" applyProtection="1">
      <alignment horizontal="center" vertical="center"/>
      <protection locked="0"/>
    </xf>
    <xf numFmtId="199" fontId="46" fillId="0" borderId="5" xfId="2" applyNumberFormat="1" applyFont="1" applyBorder="1" applyAlignment="1" applyProtection="1">
      <alignment horizontal="center" vertical="center"/>
      <protection locked="0"/>
    </xf>
    <xf numFmtId="199" fontId="46" fillId="0" borderId="12" xfId="2" applyNumberFormat="1" applyFont="1" applyBorder="1" applyAlignment="1" applyProtection="1">
      <alignment horizontal="center" vertical="center"/>
      <protection locked="0"/>
    </xf>
    <xf numFmtId="199" fontId="46" fillId="0" borderId="4" xfId="2" applyNumberFormat="1" applyFont="1" applyBorder="1" applyAlignment="1" applyProtection="1">
      <alignment horizontal="center" vertical="center"/>
      <protection locked="0"/>
    </xf>
    <xf numFmtId="0" fontId="46" fillId="2" borderId="14" xfId="2" applyFont="1" applyFill="1" applyBorder="1" applyAlignment="1" applyProtection="1">
      <alignment horizontal="center" vertical="center"/>
      <protection locked="0"/>
    </xf>
    <xf numFmtId="0" fontId="46" fillId="2" borderId="13" xfId="2" applyFont="1" applyFill="1" applyBorder="1" applyAlignment="1" applyProtection="1">
      <alignment horizontal="center" vertical="center"/>
      <protection locked="0"/>
    </xf>
    <xf numFmtId="0" fontId="51" fillId="2" borderId="14" xfId="2" applyFont="1" applyFill="1" applyBorder="1" applyAlignment="1" applyProtection="1">
      <alignment horizontal="center" vertical="center"/>
      <protection locked="0"/>
    </xf>
    <xf numFmtId="0" fontId="51" fillId="2" borderId="13" xfId="2" applyFont="1" applyFill="1" applyBorder="1" applyAlignment="1" applyProtection="1">
      <alignment horizontal="center" vertical="center"/>
      <protection locked="0"/>
    </xf>
    <xf numFmtId="199" fontId="46" fillId="0" borderId="9" xfId="2" applyNumberFormat="1" applyFont="1" applyBorder="1" applyAlignment="1" applyProtection="1">
      <alignment horizontal="center" vertical="center"/>
      <protection locked="0"/>
    </xf>
    <xf numFmtId="199" fontId="46" fillId="0" borderId="11" xfId="2" applyNumberFormat="1" applyFont="1" applyBorder="1" applyAlignment="1" applyProtection="1">
      <alignment horizontal="center" vertical="center"/>
      <protection locked="0"/>
    </xf>
    <xf numFmtId="199" fontId="46" fillId="0" borderId="6" xfId="2" quotePrefix="1" applyNumberFormat="1" applyFont="1" applyBorder="1" applyAlignment="1" applyProtection="1">
      <alignment horizontal="center" vertical="center"/>
      <protection locked="0"/>
    </xf>
    <xf numFmtId="199" fontId="46" fillId="0" borderId="2" xfId="2" applyNumberFormat="1" applyFont="1" applyBorder="1" applyAlignment="1" applyProtection="1">
      <alignment horizontal="center" vertical="center"/>
      <protection locked="0"/>
    </xf>
    <xf numFmtId="199" fontId="46" fillId="0" borderId="8" xfId="2" applyNumberFormat="1" applyFont="1" applyBorder="1" applyAlignment="1" applyProtection="1">
      <alignment horizontal="center" vertical="center"/>
      <protection locked="0"/>
    </xf>
    <xf numFmtId="199" fontId="46" fillId="0" borderId="3" xfId="2" quotePrefix="1" applyNumberFormat="1" applyFont="1" applyBorder="1" applyAlignment="1" applyProtection="1">
      <alignment horizontal="center" vertical="center"/>
      <protection locked="0"/>
    </xf>
    <xf numFmtId="199" fontId="46" fillId="0" borderId="3" xfId="2" applyNumberFormat="1" applyFont="1" applyBorder="1" applyAlignment="1" applyProtection="1">
      <alignment horizontal="center" vertical="center"/>
      <protection locked="0"/>
    </xf>
    <xf numFmtId="0" fontId="50" fillId="0" borderId="10" xfId="2" applyFont="1" applyBorder="1" applyAlignment="1" applyProtection="1">
      <alignment horizontal="left" vertical="top" wrapText="1"/>
      <protection locked="0"/>
    </xf>
    <xf numFmtId="0" fontId="52" fillId="2" borderId="6" xfId="2" applyFont="1" applyFill="1" applyBorder="1" applyAlignment="1">
      <alignment horizontal="center" vertical="center" wrapText="1" shrinkToFit="1"/>
    </xf>
    <xf numFmtId="0" fontId="52" fillId="2" borderId="5" xfId="2" applyFont="1" applyFill="1" applyBorder="1" applyAlignment="1">
      <alignment horizontal="center" vertical="center" wrapText="1" shrinkToFit="1"/>
    </xf>
    <xf numFmtId="0" fontId="52" fillId="2" borderId="9" xfId="2" applyFont="1" applyFill="1" applyBorder="1" applyAlignment="1">
      <alignment horizontal="center" vertical="center" wrapText="1" shrinkToFit="1"/>
    </xf>
    <xf numFmtId="0" fontId="52" fillId="2" borderId="11" xfId="2" applyFont="1" applyFill="1" applyBorder="1" applyAlignment="1">
      <alignment horizontal="center" vertical="center" wrapText="1" shrinkToFit="1"/>
    </xf>
    <xf numFmtId="200" fontId="46" fillId="0" borderId="2" xfId="2" quotePrefix="1" applyNumberFormat="1" applyFont="1" applyBorder="1" applyAlignment="1" applyProtection="1">
      <alignment horizontal="center" vertical="center"/>
      <protection locked="0"/>
    </xf>
    <xf numFmtId="200" fontId="46" fillId="0" borderId="8" xfId="2" applyNumberFormat="1" applyFont="1" applyBorder="1" applyAlignment="1" applyProtection="1">
      <alignment horizontal="center" vertical="center"/>
      <protection locked="0"/>
    </xf>
    <xf numFmtId="200" fontId="46" fillId="0" borderId="3" xfId="2" applyNumberFormat="1" applyFont="1" applyBorder="1" applyAlignment="1" applyProtection="1">
      <alignment horizontal="center" vertical="center"/>
      <protection locked="0"/>
    </xf>
    <xf numFmtId="200" fontId="46" fillId="0" borderId="2" xfId="2" applyNumberFormat="1" applyFont="1" applyBorder="1" applyAlignment="1" applyProtection="1">
      <alignment horizontal="center" vertical="center"/>
      <protection locked="0"/>
    </xf>
    <xf numFmtId="0" fontId="46" fillId="2" borderId="1" xfId="2" applyFont="1" applyFill="1" applyBorder="1" applyAlignment="1">
      <alignment horizontal="center" vertical="center" wrapText="1"/>
    </xf>
    <xf numFmtId="0" fontId="49" fillId="0" borderId="1" xfId="2" applyFont="1" applyBorder="1" applyAlignment="1" applyProtection="1">
      <alignment horizontal="center" vertical="center"/>
      <protection locked="0"/>
    </xf>
    <xf numFmtId="0" fontId="46" fillId="2" borderId="6" xfId="2" applyFont="1" applyFill="1" applyBorder="1" applyAlignment="1">
      <alignment horizontal="center" vertical="center" wrapText="1" shrinkToFit="1"/>
    </xf>
    <xf numFmtId="0" fontId="46" fillId="2" borderId="12" xfId="2" applyFont="1" applyFill="1" applyBorder="1" applyAlignment="1">
      <alignment horizontal="center" vertical="center" wrapText="1" shrinkToFit="1"/>
    </xf>
    <xf numFmtId="0" fontId="46" fillId="2" borderId="4" xfId="2" applyFont="1" applyFill="1" applyBorder="1" applyAlignment="1">
      <alignment horizontal="center" vertical="center" wrapText="1" shrinkToFit="1"/>
    </xf>
    <xf numFmtId="0" fontId="46" fillId="2" borderId="9" xfId="2" applyFont="1" applyFill="1" applyBorder="1" applyAlignment="1">
      <alignment horizontal="center" vertical="center" wrapText="1" shrinkToFit="1"/>
    </xf>
    <xf numFmtId="0" fontId="46" fillId="2" borderId="11" xfId="2" applyFont="1" applyFill="1" applyBorder="1" applyAlignment="1">
      <alignment horizontal="center" vertical="center" wrapText="1" shrinkToFit="1"/>
    </xf>
    <xf numFmtId="0" fontId="46" fillId="2" borderId="14" xfId="2" applyFont="1" applyFill="1" applyBorder="1" applyAlignment="1">
      <alignment horizontal="center" vertical="center" wrapText="1" shrinkToFit="1"/>
    </xf>
    <xf numFmtId="0" fontId="46" fillId="2" borderId="15" xfId="2" applyFont="1" applyFill="1" applyBorder="1" applyAlignment="1">
      <alignment horizontal="center" vertical="center" wrapText="1" shrinkToFit="1"/>
    </xf>
    <xf numFmtId="0" fontId="46" fillId="2" borderId="13" xfId="2" applyFont="1" applyFill="1" applyBorder="1" applyAlignment="1">
      <alignment horizontal="center" vertical="center" wrapText="1" shrinkToFit="1"/>
    </xf>
    <xf numFmtId="0" fontId="36" fillId="0" borderId="1" xfId="0" applyFont="1" applyBorder="1" applyAlignment="1">
      <alignment horizontal="center" vertical="center"/>
    </xf>
    <xf numFmtId="0" fontId="45" fillId="0" borderId="10" xfId="2" applyFont="1" applyBorder="1" applyAlignment="1">
      <alignment horizontal="left" vertical="center"/>
    </xf>
    <xf numFmtId="0" fontId="45" fillId="0" borderId="0" xfId="2" applyFont="1" applyAlignment="1">
      <alignment horizontal="left"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10" fillId="0" borderId="2" xfId="2" applyFont="1" applyBorder="1" applyAlignment="1">
      <alignment horizontal="center" vertical="center" shrinkToFit="1"/>
    </xf>
    <xf numFmtId="0" fontId="10" fillId="0" borderId="8" xfId="2" applyFont="1" applyBorder="1" applyAlignment="1">
      <alignment horizontal="center" vertical="center" shrinkToFit="1"/>
    </xf>
    <xf numFmtId="0" fontId="46" fillId="2" borderId="15" xfId="2" applyFont="1" applyFill="1" applyBorder="1" applyAlignment="1">
      <alignment horizontal="center" vertical="center" wrapText="1"/>
    </xf>
    <xf numFmtId="0" fontId="46" fillId="2" borderId="13" xfId="2" applyFont="1" applyFill="1" applyBorder="1" applyAlignment="1">
      <alignment horizontal="center" vertical="center"/>
    </xf>
    <xf numFmtId="0" fontId="46" fillId="2" borderId="12" xfId="2" applyFont="1" applyFill="1" applyBorder="1" applyAlignment="1">
      <alignment horizontal="center" vertical="center" wrapText="1"/>
    </xf>
    <xf numFmtId="0" fontId="46" fillId="2" borderId="4" xfId="2" applyFont="1" applyFill="1" applyBorder="1" applyAlignment="1">
      <alignment horizontal="center" vertical="center"/>
    </xf>
    <xf numFmtId="0" fontId="46" fillId="2" borderId="2" xfId="2" applyFont="1" applyFill="1" applyBorder="1" applyAlignment="1">
      <alignment horizontal="center" vertical="center" wrapText="1"/>
    </xf>
    <xf numFmtId="0" fontId="46" fillId="2" borderId="8" xfId="2" applyFont="1" applyFill="1" applyBorder="1" applyAlignment="1">
      <alignment horizontal="center" vertical="center" wrapText="1"/>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178" fontId="46" fillId="0" borderId="2" xfId="2" applyNumberFormat="1" applyFont="1" applyBorder="1" applyAlignment="1" applyProtection="1">
      <alignment horizontal="center" vertical="center"/>
      <protection locked="0"/>
    </xf>
    <xf numFmtId="178" fontId="46" fillId="0" borderId="8" xfId="2" applyNumberFormat="1" applyFont="1" applyBorder="1" applyAlignment="1" applyProtection="1">
      <alignment horizontal="center" vertical="center"/>
      <protection locked="0"/>
    </xf>
    <xf numFmtId="0" fontId="44" fillId="2" borderId="14" xfId="2" applyFont="1" applyFill="1" applyBorder="1" applyAlignment="1">
      <alignment horizontal="center" vertical="center" wrapText="1"/>
    </xf>
    <xf numFmtId="0" fontId="44" fillId="2" borderId="13" xfId="2" applyFont="1" applyFill="1" applyBorder="1" applyAlignment="1">
      <alignment horizontal="center" vertical="center" wrapText="1"/>
    </xf>
    <xf numFmtId="0" fontId="46" fillId="2" borderId="6" xfId="2" applyFont="1" applyFill="1" applyBorder="1" applyAlignment="1">
      <alignment horizontal="center" vertical="center" wrapText="1"/>
    </xf>
    <xf numFmtId="0" fontId="46" fillId="2" borderId="5" xfId="2" applyFont="1" applyFill="1" applyBorder="1" applyAlignment="1">
      <alignment horizontal="center" vertical="center" wrapText="1"/>
    </xf>
    <xf numFmtId="0" fontId="46" fillId="2" borderId="9" xfId="2" applyFont="1" applyFill="1" applyBorder="1" applyAlignment="1">
      <alignment horizontal="center" vertical="center" wrapText="1"/>
    </xf>
    <xf numFmtId="0" fontId="46" fillId="2" borderId="11" xfId="2" applyFont="1" applyFill="1" applyBorder="1" applyAlignment="1">
      <alignment horizontal="center" vertical="center" wrapText="1"/>
    </xf>
    <xf numFmtId="0" fontId="46" fillId="0" borderId="2" xfId="2" applyFont="1" applyBorder="1" applyAlignment="1" applyProtection="1">
      <alignment horizontal="center" vertical="center" shrinkToFit="1"/>
      <protection locked="0"/>
    </xf>
    <xf numFmtId="0" fontId="46" fillId="0" borderId="3" xfId="2" applyFont="1" applyBorder="1" applyAlignment="1" applyProtection="1">
      <alignment horizontal="center" vertical="center" shrinkToFit="1"/>
      <protection locked="0"/>
    </xf>
    <xf numFmtId="0" fontId="46" fillId="0" borderId="8" xfId="2" applyFont="1" applyBorder="1" applyAlignment="1" applyProtection="1">
      <alignment horizontal="center" vertical="center" shrinkToFit="1"/>
      <protection locked="0"/>
    </xf>
    <xf numFmtId="0" fontId="46" fillId="2" borderId="7" xfId="2" applyFont="1" applyFill="1" applyBorder="1" applyAlignment="1">
      <alignment horizontal="center" vertical="center" wrapText="1"/>
    </xf>
    <xf numFmtId="0" fontId="46" fillId="2" borderId="10" xfId="2" applyFont="1" applyFill="1" applyBorder="1" applyAlignment="1">
      <alignment horizontal="center" vertical="center" wrapText="1"/>
    </xf>
    <xf numFmtId="0" fontId="46" fillId="2" borderId="1" xfId="2" applyFont="1" applyFill="1" applyBorder="1" applyAlignment="1">
      <alignment horizontal="center" vertical="center"/>
    </xf>
    <xf numFmtId="0" fontId="36" fillId="0" borderId="1" xfId="0" applyFont="1" applyBorder="1" applyAlignment="1">
      <alignment horizontal="center" vertical="center" wrapText="1"/>
    </xf>
    <xf numFmtId="0" fontId="50" fillId="2" borderId="1" xfId="2" applyFont="1" applyFill="1" applyBorder="1" applyAlignment="1">
      <alignment horizontal="center" vertical="center"/>
    </xf>
    <xf numFmtId="0" fontId="50" fillId="2" borderId="1" xfId="2" applyFont="1" applyFill="1" applyBorder="1" applyAlignment="1">
      <alignment horizontal="center" vertical="center" wrapText="1" shrinkToFit="1"/>
    </xf>
    <xf numFmtId="0" fontId="46" fillId="2" borderId="14" xfId="2" applyFont="1" applyFill="1" applyBorder="1" applyAlignment="1">
      <alignment horizontal="center" vertical="center" wrapText="1"/>
    </xf>
    <xf numFmtId="0" fontId="46" fillId="2" borderId="13" xfId="2" applyFont="1" applyFill="1" applyBorder="1" applyAlignment="1">
      <alignment horizontal="center" vertical="center" wrapText="1"/>
    </xf>
    <xf numFmtId="0" fontId="46" fillId="2" borderId="7" xfId="2" applyFont="1" applyFill="1" applyBorder="1" applyAlignment="1">
      <alignment horizontal="center" vertical="center" wrapText="1" shrinkToFit="1"/>
    </xf>
    <xf numFmtId="0" fontId="36" fillId="0" borderId="9" xfId="0" applyFont="1" applyBorder="1" applyAlignment="1">
      <alignment horizontal="center" vertical="center" wrapText="1" shrinkToFit="1"/>
    </xf>
    <xf numFmtId="0" fontId="36" fillId="0" borderId="10" xfId="0" applyFont="1" applyBorder="1" applyAlignment="1">
      <alignment horizontal="center" vertical="center" wrapText="1" shrinkToFit="1"/>
    </xf>
    <xf numFmtId="0" fontId="36" fillId="0" borderId="11" xfId="0" applyFont="1" applyBorder="1" applyAlignment="1">
      <alignment horizontal="center" vertical="center" wrapText="1" shrinkToFit="1"/>
    </xf>
    <xf numFmtId="0" fontId="28" fillId="0" borderId="9" xfId="0" applyFont="1" applyBorder="1" applyAlignment="1">
      <alignment horizontal="center" vertical="center"/>
    </xf>
    <xf numFmtId="0" fontId="28" fillId="0" borderId="11" xfId="0" applyFont="1" applyBorder="1" applyAlignment="1">
      <alignment horizontal="center" vertical="center"/>
    </xf>
    <xf numFmtId="0" fontId="10" fillId="0" borderId="7" xfId="2" applyFont="1" applyBorder="1" applyAlignment="1">
      <alignment horizontal="center" vertical="center" wrapText="1" shrinkToFit="1"/>
    </xf>
    <xf numFmtId="0" fontId="28" fillId="0" borderId="5" xfId="0" applyFont="1" applyBorder="1" applyAlignment="1">
      <alignment horizontal="center" vertical="center" wrapText="1" shrinkToFi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28" fillId="0" borderId="11" xfId="0" applyFont="1" applyBorder="1" applyAlignment="1">
      <alignment horizontal="center" vertical="center" wrapText="1" shrinkToFit="1"/>
    </xf>
    <xf numFmtId="0" fontId="46" fillId="2" borderId="1" xfId="2" applyFont="1" applyFill="1" applyBorder="1" applyAlignment="1">
      <alignment horizontal="center" vertical="center" textRotation="255"/>
    </xf>
    <xf numFmtId="0" fontId="46" fillId="2" borderId="7" xfId="2" applyFont="1" applyFill="1" applyBorder="1" applyAlignment="1" applyProtection="1">
      <alignment horizontal="center" vertical="center"/>
      <protection locked="0"/>
    </xf>
    <xf numFmtId="0" fontId="46" fillId="2" borderId="5" xfId="2" applyFont="1" applyFill="1" applyBorder="1" applyAlignment="1" applyProtection="1">
      <alignment horizontal="center" vertical="center"/>
      <protection locked="0"/>
    </xf>
    <xf numFmtId="0" fontId="46" fillId="2" borderId="10" xfId="2" applyFont="1" applyFill="1" applyBorder="1" applyAlignment="1" applyProtection="1">
      <alignment horizontal="center" vertical="center"/>
      <protection locked="0"/>
    </xf>
    <xf numFmtId="0" fontId="46" fillId="2" borderId="11" xfId="2" applyFont="1" applyFill="1" applyBorder="1" applyAlignment="1" applyProtection="1">
      <alignment horizontal="center" vertical="center"/>
      <protection locked="0"/>
    </xf>
    <xf numFmtId="0" fontId="36" fillId="0" borderId="1" xfId="0" applyFont="1" applyBorder="1" applyAlignment="1">
      <alignment horizontal="center" vertical="center" shrinkToFit="1"/>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36" fillId="0" borderId="1" xfId="0" applyFont="1" applyBorder="1" applyAlignment="1">
      <alignment horizontal="center" vertical="center" textRotation="255"/>
    </xf>
    <xf numFmtId="0" fontId="46" fillId="0" borderId="48" xfId="2" applyFont="1" applyBorder="1" applyAlignment="1" applyProtection="1">
      <alignment horizontal="center" vertical="center" shrinkToFit="1"/>
      <protection locked="0"/>
    </xf>
    <xf numFmtId="0" fontId="11" fillId="0" borderId="10" xfId="2" applyFont="1" applyBorder="1" applyAlignment="1">
      <alignment horizontal="left" vertical="center"/>
    </xf>
    <xf numFmtId="0" fontId="10" fillId="0" borderId="11" xfId="2" applyFont="1" applyBorder="1" applyAlignment="1">
      <alignment horizontal="center" vertical="center" wrapText="1" shrinkToFit="1"/>
    </xf>
    <xf numFmtId="0" fontId="10" fillId="0" borderId="5" xfId="2" applyFont="1" applyBorder="1" applyAlignment="1">
      <alignment horizontal="center" vertical="center" wrapText="1" shrinkToFit="1"/>
    </xf>
    <xf numFmtId="0" fontId="28" fillId="0" borderId="9" xfId="0" applyFont="1" applyBorder="1" applyAlignment="1">
      <alignment horizontal="center" vertical="center" shrinkToFit="1"/>
    </xf>
    <xf numFmtId="0" fontId="28" fillId="0" borderId="11" xfId="0" applyFont="1" applyBorder="1" applyAlignment="1">
      <alignment horizontal="center" vertical="center" shrinkToFit="1"/>
    </xf>
    <xf numFmtId="186" fontId="10" fillId="0" borderId="2" xfId="2" applyNumberFormat="1" applyFont="1" applyBorder="1" applyAlignment="1" applyProtection="1">
      <alignment horizontal="center" vertical="center"/>
      <protection locked="0"/>
    </xf>
    <xf numFmtId="186" fontId="10" fillId="0" borderId="8" xfId="2" applyNumberFormat="1" applyFont="1" applyBorder="1" applyAlignment="1" applyProtection="1">
      <alignment horizontal="center" vertical="center"/>
      <protection locked="0"/>
    </xf>
    <xf numFmtId="0" fontId="46" fillId="2" borderId="12" xfId="2" applyFont="1" applyFill="1" applyBorder="1" applyAlignment="1">
      <alignment horizontal="center" vertical="center"/>
    </xf>
    <xf numFmtId="0" fontId="36" fillId="0" borderId="9" xfId="0" applyFont="1" applyBorder="1" applyAlignment="1">
      <alignment horizontal="center" vertical="center"/>
    </xf>
    <xf numFmtId="0" fontId="36" fillId="0" borderId="11" xfId="0" applyFont="1" applyBorder="1" applyAlignment="1">
      <alignment horizontal="center" vertical="center"/>
    </xf>
    <xf numFmtId="0" fontId="46" fillId="2" borderId="15" xfId="2" applyFont="1" applyFill="1" applyBorder="1" applyAlignment="1">
      <alignment horizontal="center" vertical="center"/>
    </xf>
    <xf numFmtId="0" fontId="36" fillId="0" borderId="13" xfId="0" applyFont="1" applyBorder="1" applyAlignment="1">
      <alignment horizontal="center" vertical="center"/>
    </xf>
    <xf numFmtId="0" fontId="10" fillId="2" borderId="12" xfId="2" applyFont="1" applyFill="1" applyBorder="1" applyAlignment="1">
      <alignment horizontal="center" vertical="center" textRotation="255"/>
    </xf>
    <xf numFmtId="0" fontId="10" fillId="2" borderId="15" xfId="2" applyFont="1" applyFill="1" applyBorder="1" applyAlignment="1">
      <alignment horizontal="center" vertical="center" textRotation="255"/>
    </xf>
    <xf numFmtId="0" fontId="10" fillId="2" borderId="13" xfId="2" applyFont="1" applyFill="1" applyBorder="1" applyAlignment="1">
      <alignment horizontal="center" vertical="center" textRotation="255"/>
    </xf>
    <xf numFmtId="0" fontId="10" fillId="2" borderId="13" xfId="2" applyFont="1" applyFill="1" applyBorder="1" applyAlignment="1">
      <alignment horizontal="center" vertical="center" wrapText="1"/>
    </xf>
    <xf numFmtId="0" fontId="10" fillId="2" borderId="13" xfId="2" applyFont="1" applyFill="1" applyBorder="1" applyAlignment="1" applyProtection="1">
      <alignment horizontal="center" vertical="center" wrapText="1"/>
      <protection locked="0"/>
    </xf>
    <xf numFmtId="0" fontId="10" fillId="2" borderId="1" xfId="2" applyFont="1" applyFill="1" applyBorder="1" applyAlignment="1" applyProtection="1">
      <alignment horizontal="center" vertical="center" wrapText="1"/>
      <protection locked="0"/>
    </xf>
    <xf numFmtId="176" fontId="13" fillId="0" borderId="1" xfId="2" applyNumberFormat="1" applyBorder="1" applyAlignment="1">
      <alignment horizontal="center" vertical="center" shrinkToFit="1"/>
    </xf>
    <xf numFmtId="178" fontId="10" fillId="0" borderId="2" xfId="2" applyNumberFormat="1" applyFont="1" applyBorder="1" applyAlignment="1" applyProtection="1">
      <alignment horizontal="center" vertical="center"/>
      <protection locked="0"/>
    </xf>
    <xf numFmtId="178" fontId="10" fillId="0" borderId="8" xfId="2" applyNumberFormat="1" applyFont="1" applyBorder="1" applyAlignment="1" applyProtection="1">
      <alignment horizontal="center" vertical="center"/>
      <protection locked="0"/>
    </xf>
    <xf numFmtId="0" fontId="13" fillId="0" borderId="2" xfId="2" applyBorder="1" applyAlignment="1">
      <alignment horizontal="center" vertical="center"/>
    </xf>
    <xf numFmtId="0" fontId="13" fillId="0" borderId="8" xfId="2" applyBorder="1" applyAlignment="1">
      <alignment horizontal="center" vertical="center"/>
    </xf>
    <xf numFmtId="0" fontId="10" fillId="2" borderId="9"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10" fillId="2" borderId="3" xfId="2" applyFont="1" applyFill="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13" fillId="0" borderId="1" xfId="2" applyBorder="1" applyAlignment="1">
      <alignment horizontal="center" vertical="center"/>
    </xf>
    <xf numFmtId="0" fontId="10" fillId="2" borderId="2" xfId="2" applyFont="1" applyFill="1" applyBorder="1" applyAlignment="1">
      <alignment horizontal="center" vertical="center" wrapText="1"/>
    </xf>
    <xf numFmtId="0" fontId="13" fillId="0" borderId="2" xfId="2" applyBorder="1" applyAlignment="1">
      <alignment vertical="center"/>
    </xf>
    <xf numFmtId="0" fontId="28" fillId="0" borderId="3" xfId="0" applyFont="1" applyBorder="1">
      <alignment vertical="center"/>
    </xf>
    <xf numFmtId="0" fontId="28" fillId="0" borderId="8" xfId="0" applyFont="1" applyBorder="1">
      <alignment vertical="center"/>
    </xf>
    <xf numFmtId="0" fontId="10" fillId="2" borderId="14" xfId="2" applyFont="1" applyFill="1" applyBorder="1" applyAlignment="1">
      <alignment horizontal="center" vertical="center"/>
    </xf>
    <xf numFmtId="0" fontId="10" fillId="0" borderId="5" xfId="2" applyFont="1" applyBorder="1" applyAlignment="1">
      <alignment horizontal="left" vertical="center" shrinkToFit="1"/>
    </xf>
    <xf numFmtId="0" fontId="10" fillId="2" borderId="8" xfId="2" applyFont="1" applyFill="1" applyBorder="1" applyAlignment="1">
      <alignment horizontal="center" vertical="center"/>
    </xf>
    <xf numFmtId="0" fontId="10" fillId="0" borderId="1" xfId="2" applyFont="1" applyBorder="1" applyAlignment="1">
      <alignment horizontal="left" vertical="center" shrinkToFit="1"/>
    </xf>
    <xf numFmtId="0" fontId="28" fillId="0" borderId="9" xfId="0" applyFont="1" applyBorder="1" applyAlignment="1">
      <alignment horizontal="center" vertical="center" wrapText="1" shrinkToFit="1"/>
    </xf>
    <xf numFmtId="0" fontId="28" fillId="0" borderId="10" xfId="0" applyFont="1" applyBorder="1" applyAlignment="1">
      <alignment horizontal="center" vertical="center" wrapText="1" shrinkToFit="1"/>
    </xf>
    <xf numFmtId="0" fontId="28" fillId="0" borderId="10" xfId="0" applyFont="1" applyBorder="1" applyAlignment="1">
      <alignment horizontal="center" vertical="center" shrinkToFit="1"/>
    </xf>
    <xf numFmtId="0" fontId="10" fillId="2" borderId="13" xfId="2" applyFont="1" applyFill="1" applyBorder="1" applyAlignment="1">
      <alignment horizontal="center" vertical="center"/>
    </xf>
    <xf numFmtId="0" fontId="10" fillId="2" borderId="8" xfId="2" applyFont="1" applyFill="1" applyBorder="1" applyAlignment="1">
      <alignment horizontal="center" vertical="center" wrapText="1"/>
    </xf>
    <xf numFmtId="0" fontId="10" fillId="0" borderId="6" xfId="2" applyFont="1" applyBorder="1" applyAlignment="1">
      <alignment horizontal="center" vertical="center" shrinkToFit="1"/>
    </xf>
    <xf numFmtId="0" fontId="13" fillId="0" borderId="3" xfId="2" applyBorder="1" applyAlignment="1">
      <alignment vertical="center"/>
    </xf>
    <xf numFmtId="176" fontId="13" fillId="0" borderId="2" xfId="2" applyNumberFormat="1" applyBorder="1" applyAlignment="1">
      <alignment horizontal="center" vertical="center" shrinkToFit="1"/>
    </xf>
    <xf numFmtId="176" fontId="13" fillId="0" borderId="8" xfId="2" applyNumberFormat="1" applyBorder="1" applyAlignment="1">
      <alignment horizontal="center" vertical="center" shrinkToFit="1"/>
    </xf>
    <xf numFmtId="176" fontId="13" fillId="0" borderId="2" xfId="2" applyNumberFormat="1" applyBorder="1" applyAlignment="1">
      <alignment horizontal="center" vertical="center"/>
    </xf>
    <xf numFmtId="176" fontId="13" fillId="0" borderId="8" xfId="2" applyNumberFormat="1" applyBorder="1" applyAlignment="1">
      <alignment horizontal="center" vertical="center"/>
    </xf>
    <xf numFmtId="0" fontId="13" fillId="0" borderId="8" xfId="2" applyBorder="1" applyAlignment="1">
      <alignment vertical="center"/>
    </xf>
    <xf numFmtId="176" fontId="13" fillId="0" borderId="1" xfId="2" applyNumberFormat="1" applyBorder="1" applyAlignment="1">
      <alignment horizontal="center" vertical="center"/>
    </xf>
    <xf numFmtId="0" fontId="13" fillId="0" borderId="3" xfId="2" applyBorder="1" applyAlignment="1">
      <alignment horizontal="center" vertical="center"/>
    </xf>
    <xf numFmtId="0" fontId="13" fillId="0" borderId="2" xfId="2" applyBorder="1" applyAlignment="1">
      <alignment horizontal="center" vertical="center" wrapText="1"/>
    </xf>
    <xf numFmtId="0" fontId="13" fillId="0" borderId="3" xfId="2" applyBorder="1" applyAlignment="1">
      <alignment horizontal="center" vertical="center" wrapText="1"/>
    </xf>
    <xf numFmtId="0" fontId="13" fillId="0" borderId="8" xfId="2" applyBorder="1" applyAlignment="1">
      <alignment horizontal="center" vertical="center" wrapText="1"/>
    </xf>
    <xf numFmtId="0" fontId="46" fillId="2" borderId="9" xfId="4" applyFont="1" applyFill="1" applyBorder="1" applyAlignment="1">
      <alignment horizontal="center" vertical="center"/>
    </xf>
    <xf numFmtId="0" fontId="46" fillId="2" borderId="10" xfId="4" applyFont="1" applyFill="1" applyBorder="1" applyAlignment="1">
      <alignment horizontal="center" vertical="center"/>
    </xf>
    <xf numFmtId="0" fontId="46" fillId="0" borderId="9" xfId="4" applyFont="1" applyBorder="1" applyAlignment="1">
      <alignment horizontal="left" vertical="center"/>
    </xf>
    <xf numFmtId="0" fontId="46" fillId="0" borderId="10" xfId="4" applyFont="1" applyBorder="1" applyAlignment="1">
      <alignment horizontal="left" vertical="center"/>
    </xf>
    <xf numFmtId="0" fontId="46" fillId="0" borderId="11" xfId="4" applyFont="1" applyBorder="1" applyAlignment="1">
      <alignment horizontal="left" vertical="center"/>
    </xf>
    <xf numFmtId="0" fontId="46" fillId="2" borderId="2" xfId="4" applyFont="1" applyFill="1" applyBorder="1" applyAlignment="1">
      <alignment horizontal="center" vertical="center"/>
    </xf>
    <xf numFmtId="0" fontId="46" fillId="2" borderId="8" xfId="4" applyFont="1" applyFill="1" applyBorder="1" applyAlignment="1">
      <alignment horizontal="center" vertical="center"/>
    </xf>
    <xf numFmtId="0" fontId="46" fillId="0" borderId="2" xfId="4" applyFont="1" applyBorder="1" applyAlignment="1">
      <alignment horizontal="center" vertical="center" wrapText="1" shrinkToFit="1"/>
    </xf>
    <xf numFmtId="0" fontId="46" fillId="0" borderId="3" xfId="4" applyFont="1" applyBorder="1" applyAlignment="1">
      <alignment horizontal="center" vertical="center" wrapText="1" shrinkToFit="1"/>
    </xf>
    <xf numFmtId="0" fontId="46" fillId="0" borderId="8" xfId="4" applyFont="1" applyBorder="1" applyAlignment="1">
      <alignment horizontal="center" vertical="center" wrapText="1" shrinkToFit="1"/>
    </xf>
    <xf numFmtId="0" fontId="54" fillId="0" borderId="13" xfId="2" applyFont="1" applyBorder="1" applyAlignment="1">
      <alignment horizontal="center" vertical="center" wrapText="1" shrinkToFit="1"/>
    </xf>
    <xf numFmtId="0" fontId="46" fillId="2" borderId="6" xfId="4" applyFont="1" applyFill="1" applyBorder="1" applyAlignment="1">
      <alignment horizontal="center"/>
    </xf>
    <xf numFmtId="0" fontId="46" fillId="2" borderId="7" xfId="4" applyFont="1" applyFill="1" applyBorder="1" applyAlignment="1">
      <alignment horizontal="center"/>
    </xf>
    <xf numFmtId="0" fontId="46" fillId="0" borderId="6" xfId="4" applyFont="1" applyBorder="1" applyAlignment="1">
      <alignment horizontal="left" vertical="center"/>
    </xf>
    <xf numFmtId="0" fontId="46" fillId="0" borderId="7" xfId="4" applyFont="1" applyBorder="1" applyAlignment="1">
      <alignment horizontal="left" vertical="center"/>
    </xf>
    <xf numFmtId="0" fontId="46" fillId="0" borderId="5" xfId="4" applyFont="1" applyBorder="1" applyAlignment="1">
      <alignment horizontal="left" vertical="center"/>
    </xf>
    <xf numFmtId="0" fontId="46" fillId="0" borderId="2" xfId="4" applyFont="1" applyBorder="1" applyAlignment="1">
      <alignment horizontal="center" vertical="center" shrinkToFit="1"/>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54" fillId="0" borderId="14" xfId="2" applyFont="1" applyBorder="1" applyAlignment="1">
      <alignment horizontal="center" vertical="center" wrapText="1" shrinkToFit="1"/>
    </xf>
    <xf numFmtId="0" fontId="54" fillId="2" borderId="6" xfId="2" applyFont="1" applyFill="1" applyBorder="1" applyAlignment="1">
      <alignment horizontal="center" vertical="center" shrinkToFit="1"/>
    </xf>
    <xf numFmtId="0" fontId="54" fillId="2" borderId="5" xfId="2" applyFont="1" applyFill="1" applyBorder="1" applyAlignment="1">
      <alignment horizontal="center" vertical="center" shrinkToFit="1"/>
    </xf>
    <xf numFmtId="0" fontId="36" fillId="0" borderId="9" xfId="11" applyBorder="1" applyAlignment="1">
      <alignment horizontal="center" vertical="center"/>
    </xf>
    <xf numFmtId="0" fontId="36" fillId="0" borderId="11" xfId="11" applyBorder="1" applyAlignment="1">
      <alignment horizontal="center" vertical="center"/>
    </xf>
    <xf numFmtId="176" fontId="55" fillId="0" borderId="6" xfId="2" applyNumberFormat="1" applyFont="1" applyBorder="1" applyAlignment="1">
      <alignment horizontal="center" vertical="center"/>
    </xf>
    <xf numFmtId="176" fontId="55" fillId="0" borderId="7" xfId="2" applyNumberFormat="1" applyFont="1" applyBorder="1" applyAlignment="1">
      <alignment horizontal="center" vertical="center"/>
    </xf>
    <xf numFmtId="176" fontId="55" fillId="0" borderId="5" xfId="2" applyNumberFormat="1" applyFont="1" applyBorder="1" applyAlignment="1">
      <alignment horizontal="center" vertical="center"/>
    </xf>
    <xf numFmtId="0" fontId="36" fillId="0" borderId="10" xfId="11" applyBorder="1" applyAlignment="1">
      <alignment horizontal="center" vertical="center"/>
    </xf>
    <xf numFmtId="0" fontId="54" fillId="2" borderId="7" xfId="2" applyFont="1" applyFill="1" applyBorder="1" applyAlignment="1">
      <alignment horizontal="center" vertical="center" shrinkToFit="1"/>
    </xf>
    <xf numFmtId="0" fontId="54" fillId="2" borderId="9" xfId="2" applyFont="1" applyFill="1" applyBorder="1" applyAlignment="1">
      <alignment horizontal="center" vertical="center" shrinkToFit="1"/>
    </xf>
    <xf numFmtId="0" fontId="54" fillId="2" borderId="10" xfId="2" applyFont="1" applyFill="1" applyBorder="1" applyAlignment="1">
      <alignment horizontal="center" vertical="center" shrinkToFit="1"/>
    </xf>
    <xf numFmtId="0" fontId="54" fillId="2" borderId="11" xfId="2" applyFont="1" applyFill="1" applyBorder="1" applyAlignment="1">
      <alignment horizontal="center" vertical="center" shrinkToFit="1"/>
    </xf>
    <xf numFmtId="0" fontId="44" fillId="2" borderId="14" xfId="4" applyFont="1" applyFill="1" applyBorder="1" applyAlignment="1">
      <alignment horizontal="center" vertical="center" wrapText="1"/>
    </xf>
    <xf numFmtId="0" fontId="44" fillId="2" borderId="13" xfId="4" applyFont="1" applyFill="1" applyBorder="1" applyAlignment="1">
      <alignment horizontal="center" vertical="center" wrapText="1"/>
    </xf>
    <xf numFmtId="0" fontId="44" fillId="2" borderId="2" xfId="4" applyFont="1" applyFill="1" applyBorder="1" applyAlignment="1">
      <alignment horizontal="center" vertical="center" wrapText="1"/>
    </xf>
    <xf numFmtId="0" fontId="44" fillId="2" borderId="8" xfId="4" applyFont="1" applyFill="1" applyBorder="1" applyAlignment="1">
      <alignment horizontal="center" vertical="center" wrapText="1"/>
    </xf>
    <xf numFmtId="0" fontId="44" fillId="0" borderId="6" xfId="4" applyFont="1" applyBorder="1" applyAlignment="1">
      <alignment horizontal="left" vertical="top"/>
    </xf>
    <xf numFmtId="0" fontId="44" fillId="0" borderId="7" xfId="4" applyFont="1" applyBorder="1" applyAlignment="1">
      <alignment horizontal="left" vertical="top"/>
    </xf>
    <xf numFmtId="0" fontId="44" fillId="0" borderId="5" xfId="4" applyFont="1" applyBorder="1" applyAlignment="1">
      <alignment horizontal="left" vertical="top"/>
    </xf>
    <xf numFmtId="0" fontId="44" fillId="0" borderId="12" xfId="4" applyFont="1" applyBorder="1" applyAlignment="1">
      <alignment horizontal="left" vertical="top"/>
    </xf>
    <xf numFmtId="0" fontId="44" fillId="0" borderId="0" xfId="4" applyFont="1" applyAlignment="1">
      <alignment horizontal="left" vertical="top"/>
    </xf>
    <xf numFmtId="0" fontId="44" fillId="0" borderId="4" xfId="4" applyFont="1" applyBorder="1" applyAlignment="1">
      <alignment horizontal="left" vertical="top"/>
    </xf>
    <xf numFmtId="0" fontId="44" fillId="0" borderId="9" xfId="4" applyFont="1" applyBorder="1" applyAlignment="1">
      <alignment horizontal="left" vertical="top"/>
    </xf>
    <xf numFmtId="0" fontId="44" fillId="0" borderId="10" xfId="4" applyFont="1" applyBorder="1" applyAlignment="1">
      <alignment horizontal="left" vertical="top"/>
    </xf>
    <xf numFmtId="0" fontId="44" fillId="0" borderId="11" xfId="4" applyFont="1" applyBorder="1" applyAlignment="1">
      <alignment horizontal="left" vertical="top"/>
    </xf>
    <xf numFmtId="0" fontId="44" fillId="2" borderId="15" xfId="4" applyFont="1" applyFill="1" applyBorder="1" applyAlignment="1">
      <alignment horizontal="center" vertical="center" wrapText="1"/>
    </xf>
    <xf numFmtId="0" fontId="44" fillId="2" borderId="2" xfId="4" applyFont="1" applyFill="1" applyBorder="1" applyAlignment="1">
      <alignment horizontal="center" vertical="center"/>
    </xf>
    <xf numFmtId="0" fontId="44" fillId="2" borderId="8" xfId="4" applyFont="1" applyFill="1" applyBorder="1" applyAlignment="1">
      <alignment horizontal="center" vertical="center"/>
    </xf>
    <xf numFmtId="0" fontId="44" fillId="2" borderId="1" xfId="4" applyFont="1" applyFill="1" applyBorder="1" applyAlignment="1">
      <alignment horizontal="center" vertical="center"/>
    </xf>
    <xf numFmtId="0" fontId="44" fillId="2" borderId="3" xfId="4" applyFont="1" applyFill="1" applyBorder="1" applyAlignment="1">
      <alignment horizontal="center" vertical="center"/>
    </xf>
    <xf numFmtId="0" fontId="44" fillId="2" borderId="1" xfId="4" applyFont="1" applyFill="1" applyBorder="1" applyAlignment="1">
      <alignment horizontal="center" vertical="center" wrapText="1"/>
    </xf>
    <xf numFmtId="0" fontId="44" fillId="2" borderId="1" xfId="4" applyFont="1" applyFill="1" applyBorder="1" applyAlignment="1">
      <alignment horizontal="center" vertical="center" shrinkToFit="1"/>
    </xf>
    <xf numFmtId="0" fontId="44" fillId="0" borderId="1" xfId="4" applyFont="1" applyBorder="1" applyAlignment="1">
      <alignment horizontal="center" vertical="center" wrapText="1"/>
    </xf>
    <xf numFmtId="0" fontId="44" fillId="0" borderId="1" xfId="4" applyFont="1" applyBorder="1" applyAlignment="1">
      <alignment horizontal="center" vertical="center"/>
    </xf>
    <xf numFmtId="0" fontId="54" fillId="2" borderId="1" xfId="2" applyFont="1" applyFill="1" applyBorder="1" applyAlignment="1">
      <alignment horizontal="center" vertical="center" shrinkToFit="1"/>
    </xf>
    <xf numFmtId="0" fontId="54" fillId="0" borderId="3" xfId="2" applyFont="1" applyBorder="1" applyAlignment="1" applyProtection="1">
      <alignment horizontal="center" vertical="center"/>
      <protection locked="0"/>
    </xf>
    <xf numFmtId="0" fontId="54" fillId="2" borderId="2" xfId="2" applyFont="1" applyFill="1" applyBorder="1" applyAlignment="1">
      <alignment horizontal="center" vertical="center" shrinkToFit="1"/>
    </xf>
    <xf numFmtId="0" fontId="54" fillId="2" borderId="3" xfId="2" applyFont="1" applyFill="1" applyBorder="1" applyAlignment="1">
      <alignment horizontal="center" vertical="center" shrinkToFit="1"/>
    </xf>
    <xf numFmtId="176" fontId="54" fillId="0" borderId="2" xfId="2" applyNumberFormat="1" applyFont="1" applyBorder="1" applyAlignment="1" applyProtection="1">
      <alignment horizontal="center" vertical="center"/>
      <protection locked="0"/>
    </xf>
    <xf numFmtId="176" fontId="54" fillId="0" borderId="3" xfId="2" applyNumberFormat="1" applyFont="1" applyBorder="1" applyAlignment="1" applyProtection="1">
      <alignment horizontal="center" vertical="center"/>
      <protection locked="0"/>
    </xf>
    <xf numFmtId="176" fontId="54" fillId="0" borderId="8" xfId="2" applyNumberFormat="1" applyFont="1" applyBorder="1" applyAlignment="1" applyProtection="1">
      <alignment horizontal="center" vertical="center"/>
      <protection locked="0"/>
    </xf>
    <xf numFmtId="0" fontId="54" fillId="2" borderId="8" xfId="2" applyFont="1" applyFill="1" applyBorder="1" applyAlignment="1">
      <alignment horizontal="center" vertical="center" shrinkToFit="1"/>
    </xf>
    <xf numFmtId="0" fontId="54" fillId="2" borderId="2" xfId="2" applyFont="1" applyFill="1" applyBorder="1" applyAlignment="1" applyProtection="1">
      <alignment horizontal="center" vertical="center" shrinkToFit="1"/>
      <protection locked="0"/>
    </xf>
    <xf numFmtId="0" fontId="54" fillId="2" borderId="8" xfId="2" applyFont="1" applyFill="1" applyBorder="1" applyAlignment="1" applyProtection="1">
      <alignment horizontal="center" vertical="center" shrinkToFit="1"/>
      <protection locked="0"/>
    </xf>
    <xf numFmtId="0" fontId="44" fillId="0" borderId="2" xfId="4" applyFont="1" applyBorder="1" applyAlignment="1">
      <alignment horizontal="center" vertical="center"/>
    </xf>
    <xf numFmtId="0" fontId="44" fillId="0" borderId="3" xfId="4" applyFont="1" applyBorder="1" applyAlignment="1">
      <alignment horizontal="center" vertical="center"/>
    </xf>
    <xf numFmtId="0" fontId="44" fillId="0" borderId="8" xfId="4" applyFont="1" applyBorder="1" applyAlignment="1">
      <alignment horizontal="center" vertical="center"/>
    </xf>
    <xf numFmtId="0" fontId="44" fillId="0" borderId="2" xfId="4" applyFont="1" applyBorder="1" applyAlignment="1">
      <alignment horizontal="center" vertical="center" shrinkToFit="1"/>
    </xf>
    <xf numFmtId="0" fontId="44" fillId="0" borderId="3" xfId="4" applyFont="1" applyBorder="1" applyAlignment="1">
      <alignment horizontal="center" vertical="center" shrinkToFit="1"/>
    </xf>
    <xf numFmtId="0" fontId="44" fillId="0" borderId="8" xfId="4" applyFont="1" applyBorder="1" applyAlignment="1">
      <alignment horizontal="center" vertical="center" shrinkToFit="1"/>
    </xf>
    <xf numFmtId="0" fontId="44" fillId="0" borderId="2" xfId="4" applyFont="1" applyBorder="1" applyAlignment="1">
      <alignment horizontal="left" vertical="center" wrapText="1" shrinkToFit="1"/>
    </xf>
    <xf numFmtId="0" fontId="44" fillId="0" borderId="3" xfId="4" applyFont="1" applyBorder="1" applyAlignment="1">
      <alignment horizontal="left" vertical="center" wrapText="1" shrinkToFit="1"/>
    </xf>
    <xf numFmtId="0" fontId="44" fillId="0" borderId="8" xfId="4" applyFont="1" applyBorder="1" applyAlignment="1">
      <alignment horizontal="left" vertical="center" wrapText="1" shrinkToFit="1"/>
    </xf>
    <xf numFmtId="0" fontId="46" fillId="0" borderId="7" xfId="2" applyFont="1" applyBorder="1" applyAlignment="1" applyProtection="1">
      <alignment vertical="center" wrapText="1"/>
      <protection locked="0"/>
    </xf>
    <xf numFmtId="0" fontId="36" fillId="0" borderId="7" xfId="12" applyFont="1" applyBorder="1" applyAlignment="1">
      <alignment vertical="center" wrapText="1"/>
    </xf>
    <xf numFmtId="0" fontId="36" fillId="0" borderId="0" xfId="12" applyFont="1" applyAlignment="1">
      <alignment vertical="center" wrapText="1"/>
    </xf>
    <xf numFmtId="178" fontId="16" fillId="0" borderId="6" xfId="4" applyNumberFormat="1" applyFont="1" applyBorder="1" applyAlignment="1">
      <alignment horizontal="center" vertical="center" shrinkToFit="1"/>
    </xf>
    <xf numFmtId="178" fontId="16" fillId="0" borderId="7" xfId="4" applyNumberFormat="1" applyFont="1" applyBorder="1" applyAlignment="1">
      <alignment horizontal="center" vertical="center" shrinkToFit="1"/>
    </xf>
    <xf numFmtId="178" fontId="16" fillId="0" borderId="5" xfId="4" applyNumberFormat="1" applyFont="1" applyBorder="1" applyAlignment="1">
      <alignment horizontal="center" vertical="center" shrinkToFit="1"/>
    </xf>
    <xf numFmtId="178" fontId="16" fillId="0" borderId="12" xfId="4" applyNumberFormat="1" applyFont="1" applyBorder="1" applyAlignment="1">
      <alignment horizontal="center" vertical="center" shrinkToFit="1"/>
    </xf>
    <xf numFmtId="178" fontId="16" fillId="0" borderId="0" xfId="4" applyNumberFormat="1" applyFont="1" applyAlignment="1">
      <alignment horizontal="center" vertical="center" shrinkToFit="1"/>
    </xf>
    <xf numFmtId="178" fontId="16" fillId="0" borderId="4" xfId="4" applyNumberFormat="1" applyFont="1" applyBorder="1" applyAlignment="1">
      <alignment horizontal="center" vertical="center" shrinkToFit="1"/>
    </xf>
    <xf numFmtId="178" fontId="16" fillId="0" borderId="9" xfId="4" applyNumberFormat="1" applyFont="1" applyBorder="1" applyAlignment="1">
      <alignment horizontal="center" vertical="center" shrinkToFit="1"/>
    </xf>
    <xf numFmtId="178" fontId="16" fillId="0" borderId="10" xfId="4" applyNumberFormat="1" applyFont="1" applyBorder="1" applyAlignment="1">
      <alignment horizontal="center" vertical="center" shrinkToFit="1"/>
    </xf>
    <xf numFmtId="178" fontId="16" fillId="0" borderId="11" xfId="4" applyNumberFormat="1" applyFont="1" applyBorder="1" applyAlignment="1">
      <alignment horizontal="center" vertical="center" shrinkToFit="1"/>
    </xf>
    <xf numFmtId="0" fontId="46" fillId="3" borderId="2" xfId="4" applyFont="1" applyFill="1" applyBorder="1" applyAlignment="1">
      <alignment horizontal="center" vertical="center"/>
    </xf>
    <xf numFmtId="0" fontId="46" fillId="3" borderId="3" xfId="4" applyFont="1" applyFill="1" applyBorder="1" applyAlignment="1">
      <alignment horizontal="center" vertical="center"/>
    </xf>
    <xf numFmtId="0" fontId="46" fillId="3" borderId="8" xfId="4" applyFont="1" applyFill="1" applyBorder="1" applyAlignment="1">
      <alignment horizontal="center" vertical="center"/>
    </xf>
    <xf numFmtId="0" fontId="44" fillId="0" borderId="13" xfId="4" applyFont="1" applyBorder="1" applyAlignment="1">
      <alignment horizontal="center" vertical="center" wrapText="1"/>
    </xf>
    <xf numFmtId="0" fontId="10" fillId="3" borderId="2" xfId="4" applyFont="1" applyFill="1" applyBorder="1" applyAlignment="1">
      <alignment horizontal="center" vertical="center"/>
    </xf>
    <xf numFmtId="0" fontId="10" fillId="3" borderId="8" xfId="4" applyFont="1" applyFill="1" applyBorder="1" applyAlignment="1">
      <alignment horizontal="center" vertical="center"/>
    </xf>
    <xf numFmtId="0" fontId="10" fillId="3" borderId="3" xfId="4" applyFont="1" applyFill="1" applyBorder="1" applyAlignment="1">
      <alignment horizontal="center" vertical="center"/>
    </xf>
    <xf numFmtId="0" fontId="46" fillId="0" borderId="2" xfId="4" applyFont="1" applyBorder="1" applyAlignment="1">
      <alignment horizontal="left" vertical="center" shrinkToFit="1"/>
    </xf>
    <xf numFmtId="0" fontId="46" fillId="0" borderId="3" xfId="4" applyFont="1" applyBorder="1" applyAlignment="1">
      <alignment horizontal="left" vertical="center" shrinkToFit="1"/>
    </xf>
    <xf numFmtId="0" fontId="46" fillId="0" borderId="8" xfId="4" applyFont="1" applyBorder="1" applyAlignment="1">
      <alignment horizontal="left" vertical="center" shrinkToFit="1"/>
    </xf>
    <xf numFmtId="0" fontId="10" fillId="0" borderId="1" xfId="4" applyFont="1" applyBorder="1" applyAlignment="1">
      <alignment horizontal="left" vertical="center" shrinkToFit="1"/>
    </xf>
    <xf numFmtId="0" fontId="46" fillId="3" borderId="1" xfId="4" applyFont="1" applyFill="1" applyBorder="1" applyAlignment="1">
      <alignment horizontal="center" vertical="center"/>
    </xf>
    <xf numFmtId="0" fontId="46" fillId="0" borderId="1" xfId="4" applyFont="1" applyBorder="1" applyAlignment="1">
      <alignment horizontal="left" vertical="center" shrinkToFit="1"/>
    </xf>
    <xf numFmtId="0" fontId="10" fillId="3" borderId="1" xfId="4" applyFont="1" applyFill="1" applyBorder="1" applyAlignment="1">
      <alignment horizontal="center" vertical="center"/>
    </xf>
    <xf numFmtId="0" fontId="46" fillId="3" borderId="13" xfId="4" applyFont="1" applyFill="1" applyBorder="1" applyAlignment="1">
      <alignment horizontal="center" vertical="center"/>
    </xf>
    <xf numFmtId="0" fontId="46" fillId="0" borderId="13" xfId="4" applyFont="1" applyBorder="1">
      <alignment vertical="center"/>
    </xf>
    <xf numFmtId="0" fontId="10" fillId="0" borderId="9" xfId="4" applyFont="1" applyBorder="1" applyAlignment="1">
      <alignment horizontal="center" vertical="center" shrinkToFit="1"/>
    </xf>
    <xf numFmtId="0" fontId="10" fillId="0" borderId="10" xfId="4" applyFont="1" applyBorder="1" applyAlignment="1">
      <alignment horizontal="center" vertical="center" shrinkToFit="1"/>
    </xf>
    <xf numFmtId="0" fontId="10" fillId="0" borderId="11" xfId="4" applyFont="1" applyBorder="1" applyAlignment="1">
      <alignment horizontal="center" vertical="center" shrinkToFit="1"/>
    </xf>
    <xf numFmtId="0" fontId="46" fillId="3" borderId="14" xfId="4" applyFont="1" applyFill="1" applyBorder="1" applyAlignment="1">
      <alignment horizontal="center"/>
    </xf>
    <xf numFmtId="0" fontId="46" fillId="0" borderId="14" xfId="4" applyFont="1" applyBorder="1">
      <alignment vertical="center"/>
    </xf>
    <xf numFmtId="0" fontId="10" fillId="0" borderId="6" xfId="4" applyFont="1" applyBorder="1" applyAlignment="1">
      <alignment horizontal="center" vertical="center" shrinkToFit="1"/>
    </xf>
    <xf numFmtId="0" fontId="10" fillId="0" borderId="7" xfId="4" applyFont="1" applyBorder="1" applyAlignment="1">
      <alignment horizontal="center" vertical="center" shrinkToFit="1"/>
    </xf>
    <xf numFmtId="0" fontId="10" fillId="0" borderId="5" xfId="4" applyFont="1" applyBorder="1" applyAlignment="1">
      <alignment horizontal="center" vertical="center" shrinkToFit="1"/>
    </xf>
    <xf numFmtId="0" fontId="10" fillId="0" borderId="2" xfId="4" applyFont="1" applyBorder="1" applyAlignment="1">
      <alignment horizontal="left" vertical="center" shrinkToFit="1"/>
    </xf>
    <xf numFmtId="0" fontId="10" fillId="0" borderId="3" xfId="4" applyFont="1" applyBorder="1" applyAlignment="1">
      <alignment horizontal="left" vertical="center" shrinkToFit="1"/>
    </xf>
    <xf numFmtId="0" fontId="10" fillId="0" borderId="8" xfId="4" applyFont="1" applyBorder="1" applyAlignment="1">
      <alignment horizontal="left" vertical="center" shrinkToFit="1"/>
    </xf>
    <xf numFmtId="0" fontId="10" fillId="0" borderId="2" xfId="4" applyFont="1" applyBorder="1" applyAlignment="1">
      <alignment horizontal="center" vertical="center" shrinkToFit="1"/>
    </xf>
    <xf numFmtId="0" fontId="10" fillId="0" borderId="8" xfId="4" applyFont="1" applyBorder="1" applyAlignment="1">
      <alignment horizontal="center" vertical="center" shrinkToFit="1"/>
    </xf>
    <xf numFmtId="0" fontId="54" fillId="3" borderId="6" xfId="2" applyFont="1" applyFill="1" applyBorder="1" applyAlignment="1">
      <alignment horizontal="center" vertical="center" shrinkToFit="1"/>
    </xf>
    <xf numFmtId="0" fontId="54" fillId="3" borderId="7" xfId="2" applyFont="1" applyFill="1" applyBorder="1" applyAlignment="1">
      <alignment horizontal="center" vertical="center" shrinkToFit="1"/>
    </xf>
    <xf numFmtId="0" fontId="54" fillId="3" borderId="5" xfId="2" applyFont="1" applyFill="1" applyBorder="1" applyAlignment="1">
      <alignment horizontal="center" vertical="center" shrinkToFit="1"/>
    </xf>
    <xf numFmtId="0" fontId="54" fillId="3" borderId="9" xfId="2" applyFont="1" applyFill="1" applyBorder="1" applyAlignment="1">
      <alignment horizontal="center" vertical="center" shrinkToFit="1"/>
    </xf>
    <xf numFmtId="0" fontId="54" fillId="3" borderId="10" xfId="2" applyFont="1" applyFill="1" applyBorder="1" applyAlignment="1">
      <alignment horizontal="center" vertical="center" shrinkToFit="1"/>
    </xf>
    <xf numFmtId="0" fontId="54" fillId="3" borderId="11" xfId="2" applyFont="1" applyFill="1" applyBorder="1" applyAlignment="1">
      <alignment horizontal="center" vertical="center" shrinkToFit="1"/>
    </xf>
    <xf numFmtId="0" fontId="10" fillId="3" borderId="6" xfId="4" applyFont="1" applyFill="1" applyBorder="1" applyAlignment="1">
      <alignment horizontal="center" vertical="center" shrinkToFit="1"/>
    </xf>
    <xf numFmtId="0" fontId="10" fillId="3" borderId="5" xfId="4" applyFont="1" applyFill="1" applyBorder="1" applyAlignment="1">
      <alignment horizontal="center" vertical="center" shrinkToFit="1"/>
    </xf>
    <xf numFmtId="176" fontId="7" fillId="0" borderId="6" xfId="2" applyNumberFormat="1" applyFont="1" applyBorder="1" applyAlignment="1">
      <alignment horizontal="center" vertical="center"/>
    </xf>
    <xf numFmtId="176" fontId="7" fillId="0" borderId="7" xfId="2" applyNumberFormat="1" applyFont="1" applyBorder="1" applyAlignment="1">
      <alignment horizontal="center" vertical="center"/>
    </xf>
    <xf numFmtId="176" fontId="7" fillId="0" borderId="5" xfId="2" applyNumberFormat="1" applyFont="1" applyBorder="1" applyAlignment="1">
      <alignment horizontal="center" vertical="center"/>
    </xf>
    <xf numFmtId="0" fontId="28" fillId="0" borderId="9" xfId="1" applyFont="1" applyBorder="1" applyAlignment="1">
      <alignment horizontal="center" vertical="center"/>
    </xf>
    <xf numFmtId="0" fontId="28" fillId="0" borderId="10" xfId="1" applyFont="1" applyBorder="1" applyAlignment="1">
      <alignment horizontal="center" vertical="center"/>
    </xf>
    <xf numFmtId="0" fontId="28" fillId="0" borderId="11" xfId="1" applyFont="1" applyBorder="1" applyAlignment="1">
      <alignment horizontal="center" vertical="center"/>
    </xf>
    <xf numFmtId="0" fontId="6" fillId="0" borderId="0" xfId="2" applyFont="1" applyAlignment="1">
      <alignment horizontal="left" vertical="center"/>
    </xf>
    <xf numFmtId="0" fontId="5" fillId="2" borderId="6" xfId="2" applyFont="1" applyFill="1" applyBorder="1" applyAlignment="1">
      <alignment horizontal="center" vertical="center"/>
    </xf>
    <xf numFmtId="0" fontId="5" fillId="2" borderId="7" xfId="2" applyFont="1" applyFill="1" applyBorder="1" applyAlignment="1">
      <alignment horizontal="center" vertical="center"/>
    </xf>
    <xf numFmtId="0" fontId="5" fillId="2" borderId="5" xfId="2" applyFont="1" applyFill="1" applyBorder="1" applyAlignment="1">
      <alignment horizontal="center" vertical="center"/>
    </xf>
    <xf numFmtId="0" fontId="7" fillId="0" borderId="6" xfId="2" applyFont="1" applyBorder="1" applyAlignment="1">
      <alignment horizontal="left" vertical="center"/>
    </xf>
    <xf numFmtId="0" fontId="7" fillId="0" borderId="7" xfId="2" applyFont="1" applyBorder="1" applyAlignment="1">
      <alignment horizontal="left" vertical="center"/>
    </xf>
    <xf numFmtId="0" fontId="7" fillId="0" borderId="5" xfId="2" applyFont="1" applyBorder="1" applyAlignment="1">
      <alignment horizontal="left" vertical="center"/>
    </xf>
    <xf numFmtId="0" fontId="5" fillId="2" borderId="2" xfId="2" applyFont="1" applyFill="1" applyBorder="1" applyAlignment="1">
      <alignment horizontal="center" vertical="center"/>
    </xf>
    <xf numFmtId="0" fontId="5" fillId="2" borderId="3" xfId="2" applyFont="1" applyFill="1" applyBorder="1" applyAlignment="1">
      <alignment horizontal="center" vertical="center"/>
    </xf>
    <xf numFmtId="0" fontId="5" fillId="2" borderId="8" xfId="2" applyFont="1" applyFill="1" applyBorder="1" applyAlignment="1">
      <alignment horizontal="center" vertical="center"/>
    </xf>
    <xf numFmtId="0" fontId="7" fillId="0" borderId="2" xfId="2" applyFont="1" applyBorder="1" applyAlignment="1">
      <alignment horizontal="left" vertical="center" shrinkToFit="1"/>
    </xf>
    <xf numFmtId="0" fontId="7" fillId="0" borderId="3" xfId="2" applyFont="1" applyBorder="1" applyAlignment="1">
      <alignment horizontal="left" vertical="center" shrinkToFit="1"/>
    </xf>
    <xf numFmtId="0" fontId="7" fillId="0" borderId="8" xfId="2" applyFont="1" applyBorder="1" applyAlignment="1">
      <alignment horizontal="left" vertical="center" shrinkToFit="1"/>
    </xf>
    <xf numFmtId="0" fontId="7" fillId="0" borderId="6" xfId="2" applyFont="1" applyBorder="1" applyAlignment="1">
      <alignment horizontal="center" vertical="center" shrinkToFit="1"/>
    </xf>
    <xf numFmtId="0" fontId="7" fillId="0" borderId="7" xfId="2" applyFont="1" applyBorder="1" applyAlignment="1">
      <alignment horizontal="center" vertical="center" shrinkToFit="1"/>
    </xf>
    <xf numFmtId="0" fontId="7" fillId="0" borderId="5" xfId="2" applyFont="1" applyBorder="1" applyAlignment="1">
      <alignment horizontal="center" vertical="center" shrinkToFit="1"/>
    </xf>
    <xf numFmtId="177" fontId="5" fillId="0" borderId="6" xfId="2" applyNumberFormat="1" applyFont="1" applyBorder="1" applyAlignment="1">
      <alignment horizontal="center" vertical="center" wrapText="1" shrinkToFit="1"/>
    </xf>
    <xf numFmtId="177" fontId="5" fillId="0" borderId="7" xfId="2" applyNumberFormat="1" applyFont="1" applyBorder="1" applyAlignment="1">
      <alignment horizontal="center" vertical="center" wrapText="1" shrinkToFit="1"/>
    </xf>
    <xf numFmtId="177" fontId="5" fillId="0" borderId="5" xfId="2" applyNumberFormat="1" applyFont="1" applyBorder="1" applyAlignment="1">
      <alignment horizontal="center" vertical="center" wrapText="1" shrinkToFit="1"/>
    </xf>
    <xf numFmtId="177" fontId="5" fillId="0" borderId="9" xfId="2" applyNumberFormat="1" applyFont="1" applyBorder="1" applyAlignment="1">
      <alignment horizontal="center" vertical="center" wrapText="1" shrinkToFit="1"/>
    </xf>
    <xf numFmtId="177" fontId="5" fillId="0" borderId="10" xfId="2" applyNumberFormat="1" applyFont="1" applyBorder="1" applyAlignment="1">
      <alignment horizontal="center" vertical="center" wrapText="1" shrinkToFit="1"/>
    </xf>
    <xf numFmtId="177" fontId="5" fillId="0" borderId="11" xfId="2" applyNumberFormat="1" applyFont="1" applyBorder="1" applyAlignment="1">
      <alignment horizontal="center" vertical="center" wrapText="1" shrinkToFit="1"/>
    </xf>
    <xf numFmtId="0" fontId="5" fillId="2" borderId="9" xfId="2" applyFont="1" applyFill="1" applyBorder="1" applyAlignment="1">
      <alignment horizontal="center" vertical="center"/>
    </xf>
    <xf numFmtId="0" fontId="5" fillId="2" borderId="10" xfId="2" applyFont="1" applyFill="1" applyBorder="1" applyAlignment="1">
      <alignment horizontal="center" vertical="center"/>
    </xf>
    <xf numFmtId="0" fontId="5" fillId="2" borderId="11" xfId="2" applyFont="1" applyFill="1" applyBorder="1" applyAlignment="1">
      <alignment horizontal="center" vertical="center"/>
    </xf>
    <xf numFmtId="0" fontId="7" fillId="0" borderId="9" xfId="2" applyFont="1" applyBorder="1" applyAlignment="1">
      <alignment horizontal="left" vertical="center"/>
    </xf>
    <xf numFmtId="0" fontId="7" fillId="0" borderId="10" xfId="2" applyFont="1" applyBorder="1" applyAlignment="1">
      <alignment horizontal="left" vertical="center"/>
    </xf>
    <xf numFmtId="0" fontId="7" fillId="0" borderId="11" xfId="2" applyFont="1" applyBorder="1" applyAlignment="1">
      <alignment horizontal="left" vertical="center"/>
    </xf>
    <xf numFmtId="0" fontId="5" fillId="2" borderId="2" xfId="2" applyFont="1" applyFill="1" applyBorder="1" applyAlignment="1">
      <alignment horizontal="center" vertical="center" wrapText="1"/>
    </xf>
    <xf numFmtId="0" fontId="5" fillId="2" borderId="3" xfId="2" applyFont="1" applyFill="1" applyBorder="1" applyAlignment="1">
      <alignment horizontal="center" vertical="center" wrapText="1"/>
    </xf>
    <xf numFmtId="0" fontId="5" fillId="2" borderId="8" xfId="2" applyFont="1" applyFill="1" applyBorder="1" applyAlignment="1">
      <alignment horizontal="center" vertical="center" wrapText="1"/>
    </xf>
    <xf numFmtId="0" fontId="7" fillId="0" borderId="9" xfId="2" applyFont="1" applyBorder="1" applyAlignment="1">
      <alignment horizontal="center" vertical="center" wrapText="1" shrinkToFit="1"/>
    </xf>
    <xf numFmtId="0" fontId="7" fillId="0" borderId="10" xfId="2" applyFont="1" applyBorder="1" applyAlignment="1">
      <alignment horizontal="center" vertical="center" wrapText="1" shrinkToFit="1"/>
    </xf>
    <xf numFmtId="0" fontId="7" fillId="0" borderId="11" xfId="2" applyFont="1" applyBorder="1" applyAlignment="1">
      <alignment horizontal="center" vertical="center" wrapText="1" shrinkToFit="1"/>
    </xf>
    <xf numFmtId="0" fontId="5" fillId="2" borderId="14" xfId="2" applyFont="1" applyFill="1" applyBorder="1" applyAlignment="1">
      <alignment vertical="center" textRotation="255"/>
    </xf>
    <xf numFmtId="0" fontId="5" fillId="2" borderId="15" xfId="2" applyFont="1" applyFill="1" applyBorder="1" applyAlignment="1">
      <alignment vertical="center" textRotation="255"/>
    </xf>
    <xf numFmtId="0" fontId="5" fillId="2" borderId="13" xfId="2" applyFont="1" applyFill="1" applyBorder="1" applyAlignment="1">
      <alignment vertical="center" textRotation="255"/>
    </xf>
    <xf numFmtId="0" fontId="15" fillId="0" borderId="6" xfId="2" applyFont="1" applyBorder="1" applyAlignment="1" applyProtection="1">
      <alignment horizontal="center"/>
      <protection locked="0"/>
    </xf>
    <xf numFmtId="0" fontId="15" fillId="0" borderId="7" xfId="2" applyFont="1" applyBorder="1" applyAlignment="1" applyProtection="1">
      <alignment horizontal="center"/>
      <protection locked="0"/>
    </xf>
    <xf numFmtId="0" fontId="15" fillId="0" borderId="5" xfId="2" applyFont="1" applyBorder="1" applyAlignment="1" applyProtection="1">
      <alignment horizontal="center"/>
      <protection locked="0"/>
    </xf>
    <xf numFmtId="0" fontId="5" fillId="0" borderId="10" xfId="2" applyFont="1" applyBorder="1" applyAlignment="1" applyProtection="1">
      <alignment horizontal="left" vertical="center" wrapText="1"/>
      <protection locked="0"/>
    </xf>
    <xf numFmtId="0" fontId="5" fillId="0" borderId="11" xfId="2" applyFont="1" applyBorder="1" applyAlignment="1" applyProtection="1">
      <alignment horizontal="left" vertical="center" wrapText="1"/>
      <protection locked="0"/>
    </xf>
    <xf numFmtId="0" fontId="15" fillId="0" borderId="12" xfId="2" applyFont="1" applyBorder="1" applyAlignment="1" applyProtection="1">
      <alignment horizontal="center"/>
      <protection locked="0"/>
    </xf>
    <xf numFmtId="0" fontId="15" fillId="0" borderId="0" xfId="2" applyFont="1" applyAlignment="1" applyProtection="1">
      <alignment horizontal="center"/>
      <protection locked="0"/>
    </xf>
    <xf numFmtId="0" fontId="15" fillId="0" borderId="4" xfId="2" applyFont="1" applyBorder="1" applyAlignment="1" applyProtection="1">
      <alignment horizontal="center"/>
      <protection locked="0"/>
    </xf>
    <xf numFmtId="0" fontId="10" fillId="0" borderId="0" xfId="2" applyFont="1" applyAlignment="1">
      <alignment horizontal="center" vertical="center" shrinkToFit="1"/>
    </xf>
    <xf numFmtId="0" fontId="16" fillId="0" borderId="2" xfId="2" applyFont="1" applyBorder="1" applyAlignment="1" applyProtection="1">
      <alignment horizontal="center" vertical="center" shrinkToFit="1"/>
      <protection locked="0"/>
    </xf>
    <xf numFmtId="0" fontId="16" fillId="0" borderId="8" xfId="2" applyFont="1" applyBorder="1" applyAlignment="1" applyProtection="1">
      <alignment horizontal="center" vertical="center" shrinkToFit="1"/>
      <protection locked="0"/>
    </xf>
    <xf numFmtId="0" fontId="32" fillId="0" borderId="0" xfId="2" applyFont="1" applyAlignment="1">
      <alignment vertical="center" wrapText="1"/>
    </xf>
    <xf numFmtId="177" fontId="5" fillId="0" borderId="6" xfId="2" applyNumberFormat="1" applyFont="1" applyBorder="1" applyAlignment="1">
      <alignment horizontal="right" vertical="center" wrapText="1" shrinkToFit="1"/>
    </xf>
    <xf numFmtId="0" fontId="28" fillId="0" borderId="7" xfId="0" applyFont="1" applyBorder="1" applyAlignment="1">
      <alignment vertical="center" wrapText="1" shrinkToFit="1"/>
    </xf>
    <xf numFmtId="0" fontId="28" fillId="0" borderId="5" xfId="0" applyFont="1" applyBorder="1" applyAlignment="1">
      <alignment vertical="center" wrapText="1" shrinkToFit="1"/>
    </xf>
    <xf numFmtId="0" fontId="28" fillId="0" borderId="9" xfId="0" applyFont="1" applyBorder="1" applyAlignment="1">
      <alignment vertical="center" wrapText="1" shrinkToFit="1"/>
    </xf>
    <xf numFmtId="0" fontId="28" fillId="0" borderId="10" xfId="0" applyFont="1" applyBorder="1" applyAlignment="1">
      <alignment vertical="center" wrapText="1" shrinkToFit="1"/>
    </xf>
    <xf numFmtId="0" fontId="28" fillId="0" borderId="11" xfId="0" applyFont="1" applyBorder="1" applyAlignment="1">
      <alignment vertical="center" wrapText="1" shrinkToFit="1"/>
    </xf>
    <xf numFmtId="0" fontId="16" fillId="2" borderId="1" xfId="5" applyFont="1" applyFill="1" applyBorder="1" applyAlignment="1">
      <alignment horizontal="center" vertical="center" wrapText="1"/>
    </xf>
    <xf numFmtId="0" fontId="16" fillId="2" borderId="1" xfId="5" applyFont="1" applyFill="1" applyBorder="1" applyAlignment="1">
      <alignment horizontal="center" vertical="center"/>
    </xf>
    <xf numFmtId="0" fontId="29" fillId="2" borderId="1" xfId="5" applyFont="1" applyFill="1" applyBorder="1" applyAlignment="1">
      <alignment horizontal="center" vertical="center" wrapText="1"/>
    </xf>
    <xf numFmtId="0" fontId="10" fillId="0" borderId="0" xfId="2" applyFont="1" applyAlignment="1">
      <alignment horizontal="center" vertical="center"/>
    </xf>
    <xf numFmtId="0" fontId="16" fillId="0" borderId="2" xfId="2" applyFont="1" applyBorder="1" applyAlignment="1" applyProtection="1">
      <alignment horizontal="center" vertical="center" wrapText="1"/>
      <protection locked="0"/>
    </xf>
    <xf numFmtId="0" fontId="16" fillId="0" borderId="3" xfId="2" applyFont="1" applyBorder="1" applyAlignment="1" applyProtection="1">
      <alignment horizontal="center" vertical="center" wrapText="1"/>
      <protection locked="0"/>
    </xf>
    <xf numFmtId="0" fontId="16" fillId="0" borderId="8" xfId="2" applyFont="1" applyBorder="1" applyAlignment="1" applyProtection="1">
      <alignment horizontal="center" vertical="center" wrapText="1"/>
      <protection locked="0"/>
    </xf>
    <xf numFmtId="0" fontId="10" fillId="0" borderId="3" xfId="2" applyFont="1" applyBorder="1" applyAlignment="1" applyProtection="1">
      <alignment horizontal="center" vertical="center" shrinkToFit="1"/>
      <protection locked="0"/>
    </xf>
    <xf numFmtId="0" fontId="28" fillId="0" borderId="10" xfId="0" applyFont="1" applyBorder="1" applyAlignment="1">
      <alignment horizontal="left" vertical="center"/>
    </xf>
    <xf numFmtId="0" fontId="28" fillId="0" borderId="0" xfId="0" applyFont="1" applyAlignment="1">
      <alignment horizontal="left" vertical="center"/>
    </xf>
    <xf numFmtId="0" fontId="27" fillId="0" borderId="9" xfId="2" applyFont="1" applyBorder="1" applyAlignment="1">
      <alignment horizontal="left" vertical="center" shrinkToFit="1"/>
    </xf>
    <xf numFmtId="0" fontId="27" fillId="0" borderId="10" xfId="2" applyFont="1" applyBorder="1" applyAlignment="1">
      <alignment horizontal="left" vertical="center" shrinkToFit="1"/>
    </xf>
    <xf numFmtId="0" fontId="27" fillId="0" borderId="11" xfId="2" applyFont="1" applyBorder="1" applyAlignment="1">
      <alignment horizontal="left" vertical="center" shrinkToFit="1"/>
    </xf>
    <xf numFmtId="0" fontId="16" fillId="2" borderId="6" xfId="2" applyFont="1" applyFill="1" applyBorder="1" applyAlignment="1" applyProtection="1">
      <alignment horizontal="center" vertical="center" wrapText="1"/>
      <protection locked="0"/>
    </xf>
    <xf numFmtId="0" fontId="16" fillId="2" borderId="7" xfId="2" applyFont="1" applyFill="1" applyBorder="1" applyAlignment="1" applyProtection="1">
      <alignment horizontal="center" vertical="center" wrapText="1"/>
      <protection locked="0"/>
    </xf>
    <xf numFmtId="0" fontId="16" fillId="2" borderId="5" xfId="2" applyFont="1" applyFill="1" applyBorder="1" applyAlignment="1" applyProtection="1">
      <alignment horizontal="center" vertical="center" wrapText="1"/>
      <protection locked="0"/>
    </xf>
    <xf numFmtId="0" fontId="16" fillId="2" borderId="12" xfId="2" applyFont="1" applyFill="1" applyBorder="1" applyAlignment="1" applyProtection="1">
      <alignment horizontal="center" vertical="center" wrapText="1"/>
      <protection locked="0"/>
    </xf>
    <xf numFmtId="0" fontId="16" fillId="2" borderId="0" xfId="2" applyFont="1" applyFill="1" applyAlignment="1" applyProtection="1">
      <alignment horizontal="center" vertical="center" wrapText="1"/>
      <protection locked="0"/>
    </xf>
    <xf numFmtId="0" fontId="16" fillId="2" borderId="4" xfId="2" applyFont="1" applyFill="1" applyBorder="1" applyAlignment="1" applyProtection="1">
      <alignment horizontal="center" vertical="center" wrapText="1"/>
      <protection locked="0"/>
    </xf>
    <xf numFmtId="0" fontId="16" fillId="2" borderId="9" xfId="2" applyFont="1" applyFill="1" applyBorder="1" applyAlignment="1" applyProtection="1">
      <alignment horizontal="center" vertical="center" wrapText="1"/>
      <protection locked="0"/>
    </xf>
    <xf numFmtId="0" fontId="16" fillId="2" borderId="10" xfId="2" applyFont="1" applyFill="1" applyBorder="1" applyAlignment="1" applyProtection="1">
      <alignment horizontal="center" vertical="center" wrapText="1"/>
      <protection locked="0"/>
    </xf>
    <xf numFmtId="0" fontId="16" fillId="2" borderId="11" xfId="2" applyFont="1" applyFill="1" applyBorder="1" applyAlignment="1" applyProtection="1">
      <alignment horizontal="center" vertical="center" wrapText="1"/>
      <protection locked="0"/>
    </xf>
    <xf numFmtId="0" fontId="16" fillId="2" borderId="1" xfId="2" applyFont="1" applyFill="1" applyBorder="1" applyAlignment="1" applyProtection="1">
      <alignment horizontal="center" vertical="center" wrapText="1"/>
      <protection locked="0"/>
    </xf>
    <xf numFmtId="0" fontId="16" fillId="0" borderId="1" xfId="2" applyFont="1" applyBorder="1" applyAlignment="1" applyProtection="1">
      <alignment horizontal="center" vertical="center" wrapText="1"/>
      <protection locked="0"/>
    </xf>
    <xf numFmtId="0" fontId="27" fillId="0" borderId="1" xfId="2" applyFont="1" applyBorder="1" applyAlignment="1">
      <alignment horizontal="left" vertical="center" shrinkToFit="1"/>
    </xf>
    <xf numFmtId="0" fontId="27" fillId="0" borderId="13" xfId="2" applyFont="1" applyBorder="1" applyAlignment="1">
      <alignment horizontal="left" vertical="center" shrinkToFit="1"/>
    </xf>
    <xf numFmtId="0" fontId="27" fillId="0" borderId="6" xfId="2" applyFont="1" applyBorder="1" applyAlignment="1">
      <alignment horizontal="left" vertical="center" shrinkToFit="1"/>
    </xf>
    <xf numFmtId="0" fontId="27" fillId="0" borderId="7" xfId="2" applyFont="1" applyBorder="1" applyAlignment="1">
      <alignment horizontal="left" vertical="center" shrinkToFit="1"/>
    </xf>
    <xf numFmtId="0" fontId="27" fillId="0" borderId="5" xfId="2" applyFont="1" applyBorder="1" applyAlignment="1">
      <alignment horizontal="left" vertical="center" shrinkToFit="1"/>
    </xf>
    <xf numFmtId="0" fontId="27" fillId="0" borderId="14" xfId="2" applyFont="1" applyBorder="1" applyAlignment="1">
      <alignment horizontal="left" vertical="center" shrinkToFit="1"/>
    </xf>
    <xf numFmtId="0" fontId="16" fillId="2" borderId="8" xfId="2" applyFont="1" applyFill="1" applyBorder="1" applyAlignment="1" applyProtection="1">
      <alignment horizontal="center" vertical="center" wrapText="1"/>
      <protection locked="0"/>
    </xf>
    <xf numFmtId="0" fontId="10" fillId="2" borderId="14" xfId="2" applyFont="1" applyFill="1" applyBorder="1" applyAlignment="1">
      <alignment vertical="center" textRotation="255"/>
    </xf>
    <xf numFmtId="0" fontId="10" fillId="2" borderId="15" xfId="2" applyFont="1" applyFill="1" applyBorder="1" applyAlignment="1">
      <alignment vertical="center" textRotation="255"/>
    </xf>
    <xf numFmtId="0" fontId="26" fillId="0" borderId="6" xfId="2" applyFont="1" applyBorder="1" applyAlignment="1" applyProtection="1">
      <alignment horizontal="center"/>
      <protection locked="0"/>
    </xf>
    <xf numFmtId="0" fontId="26" fillId="0" borderId="7" xfId="2" applyFont="1" applyBorder="1" applyAlignment="1" applyProtection="1">
      <alignment horizontal="center"/>
      <protection locked="0"/>
    </xf>
    <xf numFmtId="0" fontId="26" fillId="0" borderId="0" xfId="2" applyFont="1" applyAlignment="1" applyProtection="1">
      <alignment horizontal="center"/>
      <protection locked="0"/>
    </xf>
    <xf numFmtId="0" fontId="26" fillId="0" borderId="4" xfId="2" applyFont="1" applyBorder="1" applyAlignment="1" applyProtection="1">
      <alignment horizontal="center"/>
      <protection locked="0"/>
    </xf>
    <xf numFmtId="0" fontId="26" fillId="0" borderId="12" xfId="2" applyFont="1" applyBorder="1" applyAlignment="1" applyProtection="1">
      <alignment horizontal="center"/>
      <protection locked="0"/>
    </xf>
    <xf numFmtId="0" fontId="26" fillId="0" borderId="9" xfId="2" applyFont="1" applyBorder="1" applyAlignment="1" applyProtection="1">
      <alignment horizontal="center"/>
      <protection locked="0"/>
    </xf>
    <xf numFmtId="0" fontId="26" fillId="0" borderId="10" xfId="2" applyFont="1" applyBorder="1" applyAlignment="1" applyProtection="1">
      <alignment horizontal="center"/>
      <protection locked="0"/>
    </xf>
    <xf numFmtId="0" fontId="26" fillId="0" borderId="11" xfId="2" applyFont="1" applyBorder="1" applyAlignment="1" applyProtection="1">
      <alignment horizontal="center"/>
      <protection locked="0"/>
    </xf>
    <xf numFmtId="0" fontId="16" fillId="2" borderId="2" xfId="2" applyFont="1" applyFill="1" applyBorder="1" applyAlignment="1" applyProtection="1">
      <alignment horizontal="center" vertical="center"/>
      <protection locked="0"/>
    </xf>
    <xf numFmtId="0" fontId="28" fillId="2" borderId="3" xfId="0" applyFont="1" applyFill="1" applyBorder="1" applyAlignment="1">
      <alignment horizontal="center" vertical="center"/>
    </xf>
    <xf numFmtId="0" fontId="28" fillId="2" borderId="8" xfId="0" applyFont="1" applyFill="1" applyBorder="1" applyAlignment="1">
      <alignment horizontal="center" vertical="center"/>
    </xf>
    <xf numFmtId="0" fontId="16" fillId="2" borderId="2" xfId="2" applyFont="1" applyFill="1" applyBorder="1" applyAlignment="1" applyProtection="1">
      <alignment horizontal="center" vertical="center" wrapText="1"/>
      <protection locked="0"/>
    </xf>
    <xf numFmtId="0" fontId="16" fillId="2" borderId="3" xfId="2" applyFont="1" applyFill="1" applyBorder="1" applyAlignment="1" applyProtection="1">
      <alignment horizontal="center" vertical="center" wrapText="1"/>
      <protection locked="0"/>
    </xf>
    <xf numFmtId="191" fontId="16" fillId="0" borderId="2" xfId="2" applyNumberFormat="1" applyFont="1" applyBorder="1" applyAlignment="1" applyProtection="1">
      <alignment horizontal="center" vertical="center" wrapText="1"/>
      <protection locked="0"/>
    </xf>
    <xf numFmtId="191" fontId="16" fillId="0" borderId="3" xfId="2" applyNumberFormat="1" applyFont="1" applyBorder="1" applyAlignment="1" applyProtection="1">
      <alignment horizontal="center" vertical="center" wrapText="1"/>
      <protection locked="0"/>
    </xf>
    <xf numFmtId="191" fontId="16" fillId="0" borderId="8" xfId="2" applyNumberFormat="1" applyFont="1" applyBorder="1" applyAlignment="1" applyProtection="1">
      <alignment horizontal="center" vertical="center" wrapText="1"/>
      <protection locked="0"/>
    </xf>
    <xf numFmtId="0" fontId="28" fillId="0" borderId="7"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4"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1" xfId="0" applyFont="1" applyBorder="1" applyAlignment="1">
      <alignment horizontal="center" vertical="center" wrapText="1"/>
    </xf>
    <xf numFmtId="0" fontId="16" fillId="0" borderId="14" xfId="2" applyFont="1" applyBorder="1" applyAlignment="1" applyProtection="1">
      <alignment horizontal="left" vertical="center" shrinkToFit="1"/>
      <protection locked="0"/>
    </xf>
    <xf numFmtId="0" fontId="44" fillId="0" borderId="9" xfId="2" applyFont="1" applyBorder="1" applyAlignment="1" applyProtection="1">
      <alignment horizontal="left" vertical="center" shrinkToFit="1"/>
      <protection locked="0"/>
    </xf>
    <xf numFmtId="0" fontId="44" fillId="0" borderId="10" xfId="2" applyFont="1" applyBorder="1" applyAlignment="1" applyProtection="1">
      <alignment horizontal="left" vertical="center" shrinkToFit="1"/>
      <protection locked="0"/>
    </xf>
    <xf numFmtId="0" fontId="44" fillId="0" borderId="11" xfId="2" applyFont="1" applyBorder="1" applyAlignment="1" applyProtection="1">
      <alignment horizontal="left" vertical="center" shrinkToFit="1"/>
      <protection locked="0"/>
    </xf>
    <xf numFmtId="0" fontId="44" fillId="2" borderId="1" xfId="2" applyFont="1" applyFill="1" applyBorder="1" applyAlignment="1" applyProtection="1">
      <alignment horizontal="center" vertical="center" wrapText="1" shrinkToFit="1"/>
      <protection locked="0"/>
    </xf>
    <xf numFmtId="0" fontId="44" fillId="2" borderId="1" xfId="2" applyFont="1" applyFill="1" applyBorder="1" applyAlignment="1" applyProtection="1">
      <alignment horizontal="center" vertical="center" shrinkToFit="1"/>
      <protection locked="0"/>
    </xf>
    <xf numFmtId="0" fontId="16" fillId="0" borderId="12" xfId="2" applyFont="1" applyBorder="1" applyAlignment="1" applyProtection="1">
      <alignment horizontal="left" vertical="center" shrinkToFit="1"/>
      <protection locked="0"/>
    </xf>
    <xf numFmtId="0" fontId="16" fillId="0" borderId="0" xfId="2" applyFont="1" applyAlignment="1" applyProtection="1">
      <alignment horizontal="left" vertical="center" shrinkToFit="1"/>
      <protection locked="0"/>
    </xf>
    <xf numFmtId="0" fontId="16" fillId="0" borderId="4" xfId="2" applyFont="1" applyBorder="1" applyAlignment="1" applyProtection="1">
      <alignment horizontal="left" vertical="center" shrinkToFit="1"/>
      <protection locked="0"/>
    </xf>
    <xf numFmtId="0" fontId="16" fillId="2" borderId="14" xfId="2" applyFont="1" applyFill="1" applyBorder="1" applyAlignment="1" applyProtection="1">
      <alignment horizontal="center" vertical="center" wrapText="1"/>
      <protection locked="0"/>
    </xf>
    <xf numFmtId="0" fontId="16" fillId="2" borderId="15" xfId="2" applyFont="1" applyFill="1" applyBorder="1" applyAlignment="1" applyProtection="1">
      <alignment horizontal="center" vertical="center" wrapText="1"/>
      <protection locked="0"/>
    </xf>
    <xf numFmtId="0" fontId="16" fillId="0" borderId="7" xfId="2" applyFont="1" applyBorder="1" applyAlignment="1" applyProtection="1">
      <alignment horizontal="center" vertical="center" shrinkToFit="1"/>
      <protection locked="0"/>
    </xf>
    <xf numFmtId="0" fontId="16" fillId="0" borderId="0" xfId="2" applyFont="1" applyAlignment="1" applyProtection="1">
      <alignment horizontal="center" vertical="center" shrinkToFit="1"/>
      <protection locked="0"/>
    </xf>
    <xf numFmtId="0" fontId="16" fillId="0" borderId="4" xfId="2" applyFont="1" applyBorder="1" applyAlignment="1" applyProtection="1">
      <alignment horizontal="center" vertical="center" shrinkToFit="1"/>
      <protection locked="0"/>
    </xf>
    <xf numFmtId="0" fontId="16" fillId="0" borderId="10" xfId="2" applyFont="1" applyBorder="1" applyAlignment="1" applyProtection="1">
      <alignment horizontal="center" vertical="center" shrinkToFit="1"/>
      <protection locked="0"/>
    </xf>
    <xf numFmtId="0" fontId="16" fillId="0" borderId="11" xfId="2" applyFont="1" applyBorder="1" applyAlignment="1" applyProtection="1">
      <alignment horizontal="center" vertical="center" shrinkToFit="1"/>
      <protection locked="0"/>
    </xf>
    <xf numFmtId="0" fontId="26" fillId="0" borderId="1" xfId="2" applyFont="1" applyBorder="1" applyAlignment="1" applyProtection="1">
      <alignment horizontal="center" vertical="center" wrapText="1"/>
      <protection locked="0"/>
    </xf>
    <xf numFmtId="186" fontId="16" fillId="0" borderId="2" xfId="2" applyNumberFormat="1" applyFont="1" applyBorder="1" applyAlignment="1" applyProtection="1">
      <alignment horizontal="center" vertical="center" wrapText="1"/>
      <protection locked="0"/>
    </xf>
    <xf numFmtId="186" fontId="16" fillId="0" borderId="3" xfId="2" applyNumberFormat="1" applyFont="1" applyBorder="1" applyAlignment="1" applyProtection="1">
      <alignment horizontal="center" vertical="center" wrapText="1"/>
      <protection locked="0"/>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42" fillId="2" borderId="6" xfId="0" applyFont="1" applyFill="1" applyBorder="1" applyAlignment="1">
      <alignment horizontal="center" vertical="center" shrinkToFit="1"/>
    </xf>
    <xf numFmtId="0" fontId="42" fillId="2" borderId="7" xfId="0" applyFont="1" applyFill="1" applyBorder="1" applyAlignment="1">
      <alignment horizontal="center" vertical="center" shrinkToFit="1"/>
    </xf>
    <xf numFmtId="0" fontId="42" fillId="2" borderId="5" xfId="0" applyFont="1" applyFill="1" applyBorder="1" applyAlignment="1">
      <alignment horizontal="center" vertical="center" shrinkToFit="1"/>
    </xf>
    <xf numFmtId="0" fontId="27" fillId="0" borderId="2" xfId="0" applyFont="1" applyBorder="1">
      <alignment vertical="center"/>
    </xf>
    <xf numFmtId="0" fontId="27" fillId="0" borderId="3" xfId="0" applyFont="1" applyBorder="1">
      <alignment vertical="center"/>
    </xf>
    <xf numFmtId="0" fontId="27" fillId="0" borderId="8" xfId="0" applyFont="1" applyBorder="1">
      <alignment vertical="center"/>
    </xf>
    <xf numFmtId="0" fontId="27" fillId="0" borderId="1" xfId="0" applyFont="1" applyBorder="1">
      <alignment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42" fillId="2" borderId="9" xfId="0" applyFont="1" applyFill="1" applyBorder="1" applyAlignment="1">
      <alignment horizontal="center" vertical="center" shrinkToFit="1"/>
    </xf>
    <xf numFmtId="0" fontId="42" fillId="2" borderId="10" xfId="0" applyFont="1" applyFill="1" applyBorder="1" applyAlignment="1">
      <alignment horizontal="center" vertical="center" shrinkToFit="1"/>
    </xf>
    <xf numFmtId="0" fontId="42" fillId="2" borderId="11" xfId="0" applyFont="1" applyFill="1" applyBorder="1" applyAlignment="1">
      <alignment horizontal="center" vertical="center" shrinkToFit="1"/>
    </xf>
    <xf numFmtId="187" fontId="42" fillId="0" borderId="9" xfId="0" applyNumberFormat="1" applyFont="1" applyBorder="1" applyAlignment="1">
      <alignment horizontal="left" vertical="center"/>
    </xf>
    <xf numFmtId="187" fontId="42" fillId="0" borderId="10" xfId="0" applyNumberFormat="1" applyFont="1" applyBorder="1" applyAlignment="1">
      <alignment horizontal="left" vertical="center"/>
    </xf>
    <xf numFmtId="187" fontId="42" fillId="0" borderId="11" xfId="0" applyNumberFormat="1" applyFont="1" applyBorder="1" applyAlignment="1">
      <alignment horizontal="left" vertical="center"/>
    </xf>
    <xf numFmtId="0" fontId="28" fillId="0" borderId="1" xfId="0" applyFont="1" applyBorder="1">
      <alignment vertical="center"/>
    </xf>
    <xf numFmtId="187" fontId="42" fillId="0" borderId="2" xfId="0" applyNumberFormat="1" applyFont="1" applyBorder="1" applyAlignment="1">
      <alignment horizontal="center" vertical="center"/>
    </xf>
    <xf numFmtId="0" fontId="28" fillId="0" borderId="3" xfId="0" applyFont="1" applyBorder="1" applyAlignment="1">
      <alignment horizontal="center" vertical="center"/>
    </xf>
    <xf numFmtId="0" fontId="28" fillId="0" borderId="8" xfId="0" applyFont="1" applyBorder="1" applyAlignment="1">
      <alignment horizontal="center" vertical="center"/>
    </xf>
    <xf numFmtId="0" fontId="46" fillId="2" borderId="6" xfId="0" applyFont="1" applyFill="1" applyBorder="1" applyAlignment="1">
      <alignment horizontal="center" vertical="center" shrinkToFit="1"/>
    </xf>
    <xf numFmtId="0" fontId="46" fillId="2" borderId="7" xfId="0" applyFont="1" applyFill="1" applyBorder="1" applyAlignment="1">
      <alignment horizontal="center" vertical="center" shrinkToFit="1"/>
    </xf>
    <xf numFmtId="0" fontId="46" fillId="2" borderId="5" xfId="0" applyFont="1" applyFill="1" applyBorder="1" applyAlignment="1">
      <alignment horizontal="center" vertical="center" shrinkToFit="1"/>
    </xf>
    <xf numFmtId="0" fontId="46" fillId="2" borderId="9" xfId="0" applyFont="1" applyFill="1" applyBorder="1" applyAlignment="1">
      <alignment horizontal="center" vertical="center" shrinkToFit="1"/>
    </xf>
    <xf numFmtId="0" fontId="46" fillId="2" borderId="10" xfId="0" applyFont="1" applyFill="1" applyBorder="1" applyAlignment="1">
      <alignment horizontal="center" vertical="center" shrinkToFit="1"/>
    </xf>
    <xf numFmtId="0" fontId="46" fillId="2" borderId="11" xfId="0" applyFont="1" applyFill="1" applyBorder="1" applyAlignment="1">
      <alignment horizontal="center" vertical="center" shrinkToFit="1"/>
    </xf>
    <xf numFmtId="0" fontId="27" fillId="0" borderId="8" xfId="0" applyFont="1" applyBorder="1" applyAlignment="1">
      <alignment horizontal="center" vertical="center"/>
    </xf>
    <xf numFmtId="0" fontId="42" fillId="2" borderId="6" xfId="0" applyFont="1" applyFill="1" applyBorder="1" applyAlignment="1">
      <alignment horizontal="center" vertical="center"/>
    </xf>
    <xf numFmtId="0" fontId="42" fillId="2" borderId="7" xfId="0" applyFont="1" applyFill="1" applyBorder="1" applyAlignment="1">
      <alignment horizontal="center" vertical="center"/>
    </xf>
    <xf numFmtId="0" fontId="42" fillId="2" borderId="5" xfId="0" applyFont="1" applyFill="1" applyBorder="1" applyAlignment="1">
      <alignment horizontal="center" vertical="center"/>
    </xf>
    <xf numFmtId="0" fontId="42" fillId="2" borderId="9" xfId="0" applyFont="1" applyFill="1" applyBorder="1" applyAlignment="1">
      <alignment horizontal="center" vertical="center"/>
    </xf>
    <xf numFmtId="0" fontId="42" fillId="2" borderId="10" xfId="0" applyFont="1" applyFill="1" applyBorder="1" applyAlignment="1">
      <alignment horizontal="center" vertical="center"/>
    </xf>
    <xf numFmtId="0" fontId="42" fillId="2" borderId="11" xfId="0" applyFont="1" applyFill="1" applyBorder="1" applyAlignment="1">
      <alignment horizontal="center" vertical="center"/>
    </xf>
    <xf numFmtId="177" fontId="42" fillId="0" borderId="6" xfId="0" applyNumberFormat="1" applyFont="1" applyBorder="1" applyAlignment="1">
      <alignment horizontal="center" vertical="center"/>
    </xf>
    <xf numFmtId="177" fontId="42" fillId="0" borderId="7" xfId="0" applyNumberFormat="1" applyFont="1" applyBorder="1" applyAlignment="1">
      <alignment horizontal="center" vertical="center"/>
    </xf>
    <xf numFmtId="177" fontId="42" fillId="0" borderId="5" xfId="0" applyNumberFormat="1" applyFont="1" applyBorder="1" applyAlignment="1">
      <alignment horizontal="center" vertical="center"/>
    </xf>
    <xf numFmtId="177" fontId="42" fillId="0" borderId="9" xfId="0" applyNumberFormat="1" applyFont="1" applyBorder="1" applyAlignment="1">
      <alignment horizontal="center" vertical="center"/>
    </xf>
    <xf numFmtId="177" fontId="42" fillId="0" borderId="10" xfId="0" applyNumberFormat="1" applyFont="1" applyBorder="1" applyAlignment="1">
      <alignment horizontal="center" vertical="center"/>
    </xf>
    <xf numFmtId="177" fontId="42" fillId="0" borderId="11" xfId="0" applyNumberFormat="1" applyFont="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187" fontId="42" fillId="0" borderId="6" xfId="0" applyNumberFormat="1" applyFont="1" applyBorder="1" applyAlignment="1">
      <alignment horizontal="center" vertical="center" shrinkToFit="1"/>
    </xf>
    <xf numFmtId="0" fontId="28" fillId="0" borderId="7" xfId="0" applyFont="1" applyBorder="1" applyAlignment="1">
      <alignment vertical="center" shrinkToFit="1"/>
    </xf>
    <xf numFmtId="0" fontId="28" fillId="0" borderId="5" xfId="0" applyFont="1" applyBorder="1" applyAlignment="1">
      <alignment vertical="center" shrinkToFit="1"/>
    </xf>
    <xf numFmtId="187" fontId="42" fillId="0" borderId="9" xfId="0" applyNumberFormat="1" applyFont="1" applyBorder="1" applyAlignment="1">
      <alignment horizontal="center" vertical="center"/>
    </xf>
    <xf numFmtId="0" fontId="28" fillId="0" borderId="10" xfId="0" applyFont="1" applyBorder="1">
      <alignment vertical="center"/>
    </xf>
    <xf numFmtId="0" fontId="28" fillId="0" borderId="11" xfId="0" applyFont="1" applyBorder="1">
      <alignment vertical="center"/>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8" xfId="0" applyFont="1" applyBorder="1" applyAlignment="1">
      <alignment horizontal="left" vertical="center" wrapText="1"/>
    </xf>
    <xf numFmtId="187" fontId="42" fillId="0" borderId="6" xfId="0" applyNumberFormat="1" applyFont="1" applyBorder="1" applyAlignment="1">
      <alignment horizontal="left"/>
    </xf>
    <xf numFmtId="187" fontId="42" fillId="0" borderId="7" xfId="0" applyNumberFormat="1" applyFont="1" applyBorder="1" applyAlignment="1">
      <alignment horizontal="left"/>
    </xf>
    <xf numFmtId="187" fontId="42" fillId="0" borderId="5" xfId="0" applyNumberFormat="1" applyFont="1" applyBorder="1" applyAlignment="1">
      <alignment horizontal="left"/>
    </xf>
    <xf numFmtId="0" fontId="28" fillId="0" borderId="2" xfId="0" applyFont="1" applyBorder="1">
      <alignment vertical="center"/>
    </xf>
    <xf numFmtId="0" fontId="28" fillId="2" borderId="2" xfId="0" applyFont="1" applyFill="1" applyBorder="1">
      <alignment vertical="center"/>
    </xf>
    <xf numFmtId="0" fontId="28" fillId="2" borderId="3" xfId="0" applyFont="1" applyFill="1" applyBorder="1">
      <alignment vertical="center"/>
    </xf>
    <xf numFmtId="0" fontId="28" fillId="2" borderId="8" xfId="0" applyFont="1" applyFill="1" applyBorder="1">
      <alignment vertical="center"/>
    </xf>
    <xf numFmtId="0" fontId="28" fillId="2" borderId="2" xfId="0" applyFont="1" applyFill="1" applyBorder="1" applyAlignment="1">
      <alignment horizontal="center" vertical="center"/>
    </xf>
    <xf numFmtId="0" fontId="28" fillId="2" borderId="2" xfId="0" applyFont="1" applyFill="1" applyBorder="1" applyAlignment="1">
      <alignment vertical="center" wrapText="1"/>
    </xf>
    <xf numFmtId="0" fontId="16" fillId="2" borderId="3" xfId="5" applyFont="1" applyFill="1" applyBorder="1" applyAlignment="1">
      <alignment horizontal="center" vertical="center"/>
    </xf>
    <xf numFmtId="0" fontId="16" fillId="2" borderId="8" xfId="5" applyFont="1" applyFill="1" applyBorder="1" applyAlignment="1">
      <alignment horizontal="center" vertical="center"/>
    </xf>
    <xf numFmtId="0" fontId="10" fillId="0" borderId="13" xfId="5" applyFont="1" applyBorder="1" applyAlignment="1">
      <alignment horizontal="left" vertical="center"/>
    </xf>
    <xf numFmtId="0" fontId="10" fillId="2" borderId="14" xfId="5" applyFont="1" applyFill="1" applyBorder="1" applyAlignment="1">
      <alignment horizontal="center" vertical="center"/>
    </xf>
    <xf numFmtId="0" fontId="10" fillId="0" borderId="6" xfId="5" applyFont="1" applyBorder="1" applyAlignment="1">
      <alignment horizontal="center" vertical="center"/>
    </xf>
    <xf numFmtId="0" fontId="10" fillId="0" borderId="7" xfId="5" applyFont="1" applyBorder="1" applyAlignment="1">
      <alignment horizontal="center" vertical="center"/>
    </xf>
    <xf numFmtId="0" fontId="10" fillId="0" borderId="59" xfId="5" applyFont="1" applyBorder="1" applyAlignment="1">
      <alignment horizontal="center" vertical="center"/>
    </xf>
    <xf numFmtId="0" fontId="10" fillId="0" borderId="25" xfId="5" applyFont="1" applyBorder="1" applyAlignment="1">
      <alignment horizontal="center" vertical="center"/>
    </xf>
    <xf numFmtId="0" fontId="10" fillId="0" borderId="60" xfId="5" applyFont="1" applyBorder="1" applyAlignment="1">
      <alignment horizontal="center" vertical="center"/>
    </xf>
    <xf numFmtId="0" fontId="10" fillId="2" borderId="1" xfId="5" applyFont="1" applyFill="1" applyBorder="1" applyAlignment="1">
      <alignment horizontal="center" vertical="center"/>
    </xf>
    <xf numFmtId="0" fontId="16" fillId="2" borderId="19" xfId="5" applyFont="1" applyFill="1" applyBorder="1" applyAlignment="1">
      <alignment horizontal="center" vertical="center"/>
    </xf>
    <xf numFmtId="0" fontId="16" fillId="2" borderId="20" xfId="5" applyFont="1" applyFill="1" applyBorder="1" applyAlignment="1">
      <alignment horizontal="center" vertical="center" wrapText="1"/>
    </xf>
    <xf numFmtId="0" fontId="16" fillId="2" borderId="18" xfId="5" applyFont="1" applyFill="1" applyBorder="1" applyAlignment="1">
      <alignment horizontal="center" vertical="center" wrapText="1"/>
    </xf>
    <xf numFmtId="0" fontId="16" fillId="2" borderId="23" xfId="5" applyFont="1" applyFill="1" applyBorder="1" applyAlignment="1">
      <alignment horizontal="center" vertical="center" wrapText="1"/>
    </xf>
    <xf numFmtId="0" fontId="16" fillId="2" borderId="22" xfId="5" applyFont="1" applyFill="1" applyBorder="1" applyAlignment="1">
      <alignment horizontal="center" vertical="center" wrapText="1"/>
    </xf>
    <xf numFmtId="0" fontId="16" fillId="2" borderId="21" xfId="5" applyFont="1" applyFill="1" applyBorder="1" applyAlignment="1">
      <alignment horizontal="center" vertical="center" wrapText="1"/>
    </xf>
    <xf numFmtId="0" fontId="16" fillId="2" borderId="23" xfId="5" applyFont="1" applyFill="1" applyBorder="1" applyAlignment="1">
      <alignment horizontal="center" vertical="center"/>
    </xf>
    <xf numFmtId="0" fontId="16" fillId="2" borderId="22" xfId="5" applyFont="1" applyFill="1" applyBorder="1" applyAlignment="1">
      <alignment horizontal="center" vertical="center"/>
    </xf>
    <xf numFmtId="0" fontId="10" fillId="0" borderId="14" xfId="5" applyFont="1" applyBorder="1" applyAlignment="1">
      <alignment horizontal="left" vertical="center"/>
    </xf>
    <xf numFmtId="0" fontId="16" fillId="2" borderId="2" xfId="5" applyFont="1" applyFill="1" applyBorder="1" applyAlignment="1">
      <alignment horizontal="center" vertical="center"/>
    </xf>
    <xf numFmtId="0" fontId="10" fillId="2" borderId="13" xfId="5" applyFont="1" applyFill="1" applyBorder="1" applyAlignment="1">
      <alignment horizontal="center" vertical="center"/>
    </xf>
    <xf numFmtId="0" fontId="48" fillId="2" borderId="14" xfId="5" applyFont="1" applyFill="1" applyBorder="1" applyAlignment="1">
      <alignment horizontal="center" vertical="center" wrapText="1"/>
    </xf>
    <xf numFmtId="0" fontId="48" fillId="2" borderId="15" xfId="5" applyFont="1" applyFill="1" applyBorder="1" applyAlignment="1">
      <alignment horizontal="center" vertical="center" wrapText="1"/>
    </xf>
    <xf numFmtId="0" fontId="48" fillId="2" borderId="13" xfId="5" applyFont="1" applyFill="1" applyBorder="1" applyAlignment="1">
      <alignment horizontal="center" vertical="center" wrapText="1"/>
    </xf>
    <xf numFmtId="179" fontId="10" fillId="2" borderId="34" xfId="5" applyNumberFormat="1" applyFont="1" applyFill="1" applyBorder="1" applyAlignment="1">
      <alignment horizontal="center" vertical="center" shrinkToFit="1"/>
    </xf>
    <xf numFmtId="179" fontId="10" fillId="2" borderId="25" xfId="5" applyNumberFormat="1" applyFont="1" applyFill="1" applyBorder="1" applyAlignment="1">
      <alignment horizontal="center" vertical="center" shrinkToFit="1"/>
    </xf>
    <xf numFmtId="179" fontId="10" fillId="2" borderId="24" xfId="5" applyNumberFormat="1" applyFont="1" applyFill="1" applyBorder="1" applyAlignment="1">
      <alignment horizontal="center" vertical="center" shrinkToFit="1"/>
    </xf>
    <xf numFmtId="0" fontId="16" fillId="2" borderId="16" xfId="5" applyFont="1" applyFill="1" applyBorder="1" applyAlignment="1">
      <alignment horizontal="center" vertical="center"/>
    </xf>
    <xf numFmtId="0" fontId="10" fillId="0" borderId="55" xfId="5" applyFont="1" applyBorder="1" applyAlignment="1">
      <alignment horizontal="center" vertical="center" shrinkToFit="1"/>
    </xf>
    <xf numFmtId="0" fontId="10" fillId="0" borderId="43" xfId="5" applyFont="1" applyBorder="1" applyAlignment="1">
      <alignment horizontal="center" vertical="center" shrinkToFit="1"/>
    </xf>
    <xf numFmtId="0" fontId="10" fillId="0" borderId="51" xfId="5" applyFont="1" applyBorder="1" applyAlignment="1">
      <alignment horizontal="center" vertical="center" shrinkToFit="1"/>
    </xf>
    <xf numFmtId="0" fontId="10" fillId="0" borderId="42" xfId="5" applyFont="1" applyBorder="1" applyAlignment="1">
      <alignment horizontal="center" vertical="center" shrinkToFit="1"/>
    </xf>
    <xf numFmtId="0" fontId="10" fillId="0" borderId="53" xfId="5" applyFont="1" applyBorder="1" applyAlignment="1">
      <alignment horizontal="center" vertical="center" shrinkToFit="1"/>
    </xf>
    <xf numFmtId="0" fontId="10" fillId="0" borderId="54" xfId="5" applyFont="1" applyBorder="1" applyAlignment="1">
      <alignment horizontal="center" vertical="center" shrinkToFit="1"/>
    </xf>
    <xf numFmtId="0" fontId="10" fillId="0" borderId="56" xfId="5" applyFont="1" applyBorder="1" applyAlignment="1">
      <alignment horizontal="center" vertical="center" shrinkToFit="1"/>
    </xf>
    <xf numFmtId="0" fontId="10" fillId="0" borderId="24" xfId="5" applyFont="1" applyBorder="1" applyAlignment="1">
      <alignment horizontal="center" vertical="center" shrinkToFit="1"/>
    </xf>
    <xf numFmtId="0" fontId="10" fillId="0" borderId="35" xfId="5" applyFont="1" applyBorder="1" applyAlignment="1">
      <alignment horizontal="center" vertical="center" shrinkToFit="1"/>
    </xf>
    <xf numFmtId="0" fontId="10" fillId="0" borderId="49" xfId="5" applyFont="1" applyBorder="1" applyAlignment="1">
      <alignment horizontal="center" vertical="center" shrinkToFit="1"/>
    </xf>
    <xf numFmtId="0" fontId="10" fillId="0" borderId="36" xfId="5" applyFont="1" applyBorder="1" applyAlignment="1">
      <alignment horizontal="center" vertical="center" shrinkToFit="1"/>
    </xf>
    <xf numFmtId="0" fontId="10" fillId="0" borderId="34" xfId="5" applyFont="1" applyBorder="1" applyAlignment="1">
      <alignment horizontal="center" vertical="center" shrinkToFit="1"/>
    </xf>
    <xf numFmtId="0" fontId="10" fillId="0" borderId="25" xfId="5" applyFont="1" applyBorder="1" applyAlignment="1">
      <alignment horizontal="center" vertical="center" shrinkToFit="1"/>
    </xf>
    <xf numFmtId="0" fontId="10" fillId="0" borderId="50" xfId="5" applyFont="1" applyBorder="1" applyAlignment="1">
      <alignment horizontal="center" vertical="center" shrinkToFit="1"/>
    </xf>
    <xf numFmtId="0" fontId="10" fillId="0" borderId="40" xfId="5" applyFont="1" applyBorder="1" applyAlignment="1">
      <alignment horizontal="center" vertical="center" shrinkToFit="1"/>
    </xf>
    <xf numFmtId="0" fontId="48" fillId="2" borderId="33" xfId="5" applyFont="1" applyFill="1" applyBorder="1" applyAlignment="1">
      <alignment horizontal="center" vertical="center" wrapText="1"/>
    </xf>
    <xf numFmtId="0" fontId="48" fillId="2" borderId="47" xfId="5" applyFont="1" applyFill="1" applyBorder="1" applyAlignment="1">
      <alignment horizontal="center" vertical="center" wrapText="1"/>
    </xf>
    <xf numFmtId="0" fontId="10" fillId="0" borderId="6" xfId="5" applyFont="1" applyBorder="1" applyAlignment="1">
      <alignment horizontal="center" vertical="center" shrinkToFit="1"/>
    </xf>
    <xf numFmtId="0" fontId="10" fillId="0" borderId="7" xfId="5" applyFont="1" applyBorder="1" applyAlignment="1">
      <alignment horizontal="center" vertical="center" shrinkToFit="1"/>
    </xf>
    <xf numFmtId="0" fontId="10" fillId="0" borderId="5" xfId="5" applyFont="1" applyBorder="1" applyAlignment="1">
      <alignment horizontal="center" vertical="center" shrinkToFit="1"/>
    </xf>
    <xf numFmtId="0" fontId="10" fillId="0" borderId="9" xfId="5" applyFont="1" applyBorder="1" applyAlignment="1">
      <alignment horizontal="center" vertical="center"/>
    </xf>
    <xf numFmtId="0" fontId="10" fillId="0" borderId="10" xfId="5" applyFont="1" applyBorder="1" applyAlignment="1">
      <alignment horizontal="center" vertical="center"/>
    </xf>
    <xf numFmtId="0" fontId="10" fillId="0" borderId="11" xfId="5" applyFont="1" applyBorder="1" applyAlignment="1">
      <alignment horizontal="center" vertical="center"/>
    </xf>
    <xf numFmtId="0" fontId="46" fillId="2" borderId="6" xfId="5" applyFont="1" applyFill="1" applyBorder="1" applyAlignment="1">
      <alignment horizontal="center" vertical="center" shrinkToFit="1"/>
    </xf>
    <xf numFmtId="0" fontId="46" fillId="2" borderId="5" xfId="5" applyFont="1" applyFill="1" applyBorder="1" applyAlignment="1">
      <alignment horizontal="center" vertical="center" shrinkToFit="1"/>
    </xf>
    <xf numFmtId="0" fontId="46" fillId="2" borderId="9" xfId="5" applyFont="1" applyFill="1" applyBorder="1" applyAlignment="1">
      <alignment horizontal="center" vertical="center" shrinkToFit="1"/>
    </xf>
    <xf numFmtId="0" fontId="46" fillId="2" borderId="11" xfId="5" applyFont="1" applyFill="1" applyBorder="1" applyAlignment="1">
      <alignment horizontal="center" vertical="center" shrinkToFit="1"/>
    </xf>
    <xf numFmtId="0" fontId="10" fillId="0" borderId="1" xfId="5" applyFont="1" applyBorder="1" applyAlignment="1">
      <alignment horizontal="left" vertical="center"/>
    </xf>
    <xf numFmtId="0" fontId="25" fillId="2" borderId="1" xfId="5" applyFont="1" applyFill="1" applyBorder="1" applyAlignment="1">
      <alignment horizontal="center" vertical="center" wrapText="1" shrinkToFit="1"/>
    </xf>
    <xf numFmtId="0" fontId="16" fillId="0" borderId="1" xfId="0" applyFont="1" applyBorder="1" applyAlignment="1">
      <alignment horizontal="center" vertical="center"/>
    </xf>
    <xf numFmtId="14" fontId="25" fillId="0" borderId="6" xfId="5" applyNumberFormat="1" applyFont="1" applyBorder="1" applyAlignment="1">
      <alignment horizontal="center" vertical="center" wrapText="1" shrinkToFit="1"/>
    </xf>
    <xf numFmtId="0" fontId="25" fillId="0" borderId="7" xfId="5" applyFont="1" applyBorder="1" applyAlignment="1">
      <alignment horizontal="center" vertical="center" wrapText="1" shrinkToFit="1"/>
    </xf>
    <xf numFmtId="0" fontId="25" fillId="0" borderId="5" xfId="5" applyFont="1" applyBorder="1" applyAlignment="1">
      <alignment horizontal="center" vertical="center" wrapText="1" shrinkToFit="1"/>
    </xf>
    <xf numFmtId="0" fontId="25" fillId="0" borderId="9" xfId="5" applyFont="1" applyBorder="1" applyAlignment="1">
      <alignment horizontal="center" vertical="center" wrapText="1" shrinkToFit="1"/>
    </xf>
    <xf numFmtId="0" fontId="25" fillId="0" borderId="10" xfId="5" applyFont="1" applyBorder="1" applyAlignment="1">
      <alignment horizontal="center" vertical="center" wrapText="1" shrinkToFit="1"/>
    </xf>
    <xf numFmtId="0" fontId="25" fillId="0" borderId="11" xfId="5" applyFont="1" applyBorder="1" applyAlignment="1">
      <alignment horizontal="center" vertical="center" wrapText="1" shrinkToFit="1"/>
    </xf>
    <xf numFmtId="0" fontId="16" fillId="2" borderId="21" xfId="5" applyFont="1" applyFill="1" applyBorder="1" applyAlignment="1">
      <alignment horizontal="center" vertical="center"/>
    </xf>
    <xf numFmtId="0" fontId="10" fillId="0" borderId="0" xfId="2" applyFont="1" applyAlignment="1">
      <alignment vertical="center"/>
    </xf>
    <xf numFmtId="0" fontId="28" fillId="0" borderId="0" xfId="11" applyFont="1">
      <alignment vertical="center"/>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0" fillId="2" borderId="8" xfId="2" applyFont="1" applyFill="1" applyBorder="1" applyAlignment="1">
      <alignment horizontal="center" vertical="center" shrinkToFit="1"/>
    </xf>
    <xf numFmtId="0" fontId="10" fillId="0" borderId="2" xfId="2" applyFont="1" applyBorder="1" applyAlignment="1">
      <alignment horizontal="center" vertical="center" wrapText="1" shrinkToFit="1"/>
    </xf>
    <xf numFmtId="0" fontId="10" fillId="0" borderId="3" xfId="2" applyFont="1" applyBorder="1" applyAlignment="1">
      <alignment horizontal="center" vertical="center" wrapText="1" shrinkToFit="1"/>
    </xf>
    <xf numFmtId="0" fontId="10" fillId="0" borderId="8" xfId="2" applyFont="1" applyBorder="1" applyAlignment="1">
      <alignment horizontal="center" vertical="center" wrapText="1" shrinkToFit="1"/>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49" fontId="56" fillId="0" borderId="6" xfId="2" applyNumberFormat="1" applyFont="1" applyBorder="1" applyAlignment="1" applyProtection="1">
      <alignment horizontal="left" vertical="top" wrapText="1"/>
      <protection locked="0"/>
    </xf>
    <xf numFmtId="49" fontId="38" fillId="0" borderId="7" xfId="2" applyNumberFormat="1" applyFont="1" applyBorder="1" applyAlignment="1" applyProtection="1">
      <alignment horizontal="left" vertical="top"/>
      <protection locked="0"/>
    </xf>
    <xf numFmtId="49" fontId="38" fillId="0" borderId="5" xfId="2" applyNumberFormat="1" applyFont="1" applyBorder="1" applyAlignment="1" applyProtection="1">
      <alignment horizontal="left" vertical="top"/>
      <protection locked="0"/>
    </xf>
    <xf numFmtId="49" fontId="38" fillId="0" borderId="12" xfId="2" applyNumberFormat="1" applyFont="1" applyBorder="1" applyAlignment="1" applyProtection="1">
      <alignment horizontal="left" vertical="top"/>
      <protection locked="0"/>
    </xf>
    <xf numFmtId="49" fontId="38" fillId="0" borderId="0" xfId="2" applyNumberFormat="1" applyFont="1" applyAlignment="1" applyProtection="1">
      <alignment horizontal="left" vertical="top"/>
      <protection locked="0"/>
    </xf>
    <xf numFmtId="49" fontId="38" fillId="0" borderId="4" xfId="2" applyNumberFormat="1" applyFont="1" applyBorder="1" applyAlignment="1" applyProtection="1">
      <alignment horizontal="left" vertical="top"/>
      <protection locked="0"/>
    </xf>
    <xf numFmtId="49" fontId="38" fillId="0" borderId="9" xfId="2" applyNumberFormat="1" applyFont="1" applyBorder="1" applyAlignment="1" applyProtection="1">
      <alignment horizontal="left" vertical="top"/>
      <protection locked="0"/>
    </xf>
    <xf numFmtId="49" fontId="38" fillId="0" borderId="10" xfId="2" applyNumberFormat="1" applyFont="1" applyBorder="1" applyAlignment="1" applyProtection="1">
      <alignment horizontal="left" vertical="top"/>
      <protection locked="0"/>
    </xf>
    <xf numFmtId="49" fontId="38" fillId="0" borderId="11" xfId="2" applyNumberFormat="1" applyFont="1" applyBorder="1" applyAlignment="1" applyProtection="1">
      <alignment horizontal="left" vertical="top"/>
      <protection locked="0"/>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8" xfId="2" applyFont="1" applyFill="1" applyBorder="1" applyAlignment="1">
      <alignment horizontal="center" vertical="center"/>
    </xf>
    <xf numFmtId="176" fontId="10" fillId="0" borderId="6" xfId="2" applyNumberFormat="1" applyFont="1" applyBorder="1" applyAlignment="1">
      <alignment horizontal="center" vertical="center" wrapText="1" shrinkToFit="1"/>
    </xf>
    <xf numFmtId="176" fontId="10" fillId="0" borderId="7" xfId="2" applyNumberFormat="1" applyFont="1" applyBorder="1" applyAlignment="1">
      <alignment horizontal="center" vertical="center" wrapText="1" shrinkToFit="1"/>
    </xf>
    <xf numFmtId="176" fontId="10" fillId="0" borderId="5" xfId="2" applyNumberFormat="1" applyFont="1" applyBorder="1" applyAlignment="1">
      <alignment horizontal="center" vertical="center" wrapText="1" shrinkToFit="1"/>
    </xf>
    <xf numFmtId="176" fontId="10" fillId="0" borderId="9" xfId="2" applyNumberFormat="1" applyFont="1" applyBorder="1" applyAlignment="1">
      <alignment horizontal="center" vertical="center" wrapText="1" shrinkToFit="1"/>
    </xf>
    <xf numFmtId="176" fontId="10" fillId="0" borderId="10" xfId="2" applyNumberFormat="1" applyFont="1" applyBorder="1" applyAlignment="1">
      <alignment horizontal="center" vertical="center" wrapText="1" shrinkToFit="1"/>
    </xf>
    <xf numFmtId="176" fontId="10" fillId="0" borderId="11" xfId="2" applyNumberFormat="1" applyFont="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46" fillId="0" borderId="7" xfId="4" applyFont="1" applyFill="1" applyBorder="1" applyAlignment="1">
      <alignment horizontal="center" vertical="center"/>
    </xf>
    <xf numFmtId="0" fontId="46" fillId="0" borderId="7" xfId="4" applyFont="1" applyFill="1" applyBorder="1">
      <alignment vertical="center"/>
    </xf>
    <xf numFmtId="0" fontId="46" fillId="0" borderId="7" xfId="4" applyFont="1" applyFill="1" applyBorder="1" applyAlignment="1">
      <alignment horizontal="center" vertical="center"/>
    </xf>
    <xf numFmtId="0" fontId="10" fillId="0" borderId="7" xfId="4" applyFont="1" applyFill="1" applyBorder="1" applyAlignment="1">
      <alignment horizontal="center" vertical="center"/>
    </xf>
    <xf numFmtId="0" fontId="10" fillId="0" borderId="7" xfId="4" applyFont="1" applyFill="1" applyBorder="1">
      <alignment vertical="center"/>
    </xf>
    <xf numFmtId="0" fontId="10" fillId="0" borderId="7" xfId="4" applyFont="1" applyFill="1" applyBorder="1" applyAlignment="1">
      <alignment horizontal="center" vertical="center"/>
    </xf>
    <xf numFmtId="0" fontId="46" fillId="0" borderId="0" xfId="4" applyFont="1" applyFill="1" applyBorder="1" applyAlignment="1">
      <alignment horizontal="center" vertical="center"/>
    </xf>
    <xf numFmtId="0" fontId="46" fillId="0" borderId="0" xfId="2" applyFont="1" applyFill="1" applyBorder="1" applyAlignment="1" applyProtection="1">
      <alignment horizontal="center" vertical="center" shrinkToFit="1"/>
      <protection locked="0"/>
    </xf>
    <xf numFmtId="0" fontId="46" fillId="0" borderId="0" xfId="4" applyFont="1" applyFill="1" applyBorder="1" applyAlignment="1">
      <alignment horizontal="left" vertical="center" shrinkToFit="1"/>
    </xf>
    <xf numFmtId="0" fontId="10" fillId="0" borderId="0" xfId="4" applyFont="1" applyFill="1" applyBorder="1" applyAlignment="1">
      <alignment horizontal="center" vertical="center"/>
    </xf>
    <xf numFmtId="0" fontId="10" fillId="0" borderId="0" xfId="2" applyFont="1" applyFill="1" applyBorder="1" applyAlignment="1" applyProtection="1">
      <alignment horizontal="center" vertical="center" shrinkToFit="1"/>
      <protection locked="0"/>
    </xf>
    <xf numFmtId="0" fontId="10" fillId="0" borderId="0" xfId="4" applyFont="1" applyFill="1" applyBorder="1" applyAlignment="1">
      <alignment horizontal="left" vertical="center" shrinkToFit="1"/>
    </xf>
    <xf numFmtId="0" fontId="46" fillId="0" borderId="0" xfId="4" applyFont="1" applyFill="1" applyBorder="1" applyAlignment="1">
      <alignment horizontal="center" vertical="center" shrinkToFit="1"/>
    </xf>
    <xf numFmtId="0" fontId="46" fillId="0" borderId="0" xfId="2" applyFont="1" applyFill="1" applyBorder="1" applyAlignment="1" applyProtection="1">
      <alignment horizontal="center" vertical="center" shrinkToFit="1"/>
      <protection locked="0"/>
    </xf>
    <xf numFmtId="0" fontId="10" fillId="0" borderId="0" xfId="4" applyFont="1" applyFill="1" applyBorder="1" applyAlignment="1">
      <alignment horizontal="center" vertical="center" shrinkToFit="1"/>
    </xf>
    <xf numFmtId="0" fontId="10" fillId="0" borderId="0" xfId="2" applyFont="1" applyFill="1" applyBorder="1" applyAlignment="1" applyProtection="1">
      <alignment horizontal="center" vertical="center" shrinkToFit="1"/>
      <protection locked="0"/>
    </xf>
    <xf numFmtId="0" fontId="46" fillId="0" borderId="0" xfId="4" applyFont="1" applyFill="1" applyBorder="1" applyAlignment="1">
      <alignment horizontal="center" vertical="center"/>
    </xf>
    <xf numFmtId="0" fontId="10" fillId="0" borderId="0" xfId="4" applyFont="1" applyFill="1" applyBorder="1" applyAlignment="1">
      <alignment horizontal="center" vertical="center"/>
    </xf>
    <xf numFmtId="0" fontId="44" fillId="0" borderId="0" xfId="4" applyFont="1" applyFill="1" applyBorder="1" applyAlignment="1">
      <alignment horizontal="center" vertical="center" wrapText="1"/>
    </xf>
    <xf numFmtId="0" fontId="44" fillId="0" borderId="0" xfId="4" applyFont="1" applyFill="1" applyBorder="1" applyAlignment="1">
      <alignment horizontal="center" vertical="center"/>
    </xf>
    <xf numFmtId="178" fontId="16" fillId="0" borderId="0" xfId="4" applyNumberFormat="1" applyFont="1" applyFill="1" applyBorder="1" applyAlignment="1">
      <alignment horizontal="center" vertical="center" shrinkToFit="1"/>
    </xf>
    <xf numFmtId="0" fontId="46" fillId="0" borderId="0" xfId="4" applyFont="1" applyFill="1" applyBorder="1">
      <alignment vertical="center"/>
    </xf>
    <xf numFmtId="0" fontId="10" fillId="0" borderId="0" xfId="4" applyFont="1" applyFill="1" applyBorder="1">
      <alignment vertical="center"/>
    </xf>
    <xf numFmtId="0" fontId="16" fillId="0" borderId="0" xfId="4" applyFont="1" applyFill="1" applyBorder="1" applyAlignment="1">
      <alignment horizontal="center" vertical="center" wrapText="1"/>
    </xf>
    <xf numFmtId="0" fontId="16" fillId="0" borderId="0" xfId="2" applyFont="1" applyFill="1" applyBorder="1" applyAlignment="1" applyProtection="1">
      <alignment vertical="center"/>
      <protection locked="0"/>
    </xf>
    <xf numFmtId="0" fontId="16" fillId="0" borderId="0" xfId="4" applyFont="1" applyFill="1" applyBorder="1">
      <alignment vertical="center"/>
    </xf>
    <xf numFmtId="0" fontId="16" fillId="0" borderId="0" xfId="4" applyFont="1" applyFill="1" applyBorder="1" applyAlignment="1">
      <alignment horizontal="center" vertical="center"/>
    </xf>
    <xf numFmtId="178" fontId="16" fillId="0" borderId="0" xfId="4" applyNumberFormat="1" applyFont="1" applyFill="1" applyBorder="1" applyAlignment="1">
      <alignment horizontal="center" vertical="center" shrinkToFit="1"/>
    </xf>
    <xf numFmtId="0" fontId="16" fillId="0" borderId="0" xfId="4" applyFont="1" applyFill="1" applyBorder="1" applyAlignment="1">
      <alignment horizontal="left" vertical="center"/>
    </xf>
    <xf numFmtId="0" fontId="10" fillId="0" borderId="0" xfId="4" applyFont="1" applyFill="1" applyBorder="1" applyAlignment="1">
      <alignment horizontal="left" vertical="center"/>
    </xf>
    <xf numFmtId="0" fontId="15" fillId="0" borderId="7" xfId="2" applyFont="1" applyFill="1" applyBorder="1" applyAlignment="1" applyProtection="1">
      <alignment horizontal="center"/>
      <protection locked="0"/>
    </xf>
    <xf numFmtId="0" fontId="5" fillId="0" borderId="7" xfId="2" applyFont="1" applyFill="1" applyBorder="1" applyProtection="1">
      <protection locked="0"/>
    </xf>
    <xf numFmtId="0" fontId="5" fillId="0" borderId="0" xfId="2" applyFont="1" applyFill="1" applyBorder="1" applyAlignment="1">
      <alignment vertical="center" textRotation="255"/>
    </xf>
    <xf numFmtId="0" fontId="15" fillId="0" borderId="0" xfId="2" applyFont="1" applyFill="1" applyBorder="1" applyAlignment="1" applyProtection="1">
      <alignment horizontal="center"/>
      <protection locked="0"/>
    </xf>
    <xf numFmtId="0" fontId="5" fillId="0" borderId="0" xfId="2" applyFont="1" applyFill="1" applyBorder="1" applyAlignment="1" applyProtection="1">
      <alignment vertical="center"/>
      <protection locked="0"/>
    </xf>
    <xf numFmtId="0" fontId="5" fillId="0" borderId="0" xfId="2" applyFont="1" applyFill="1" applyBorder="1" applyAlignment="1" applyProtection="1">
      <alignment vertical="center" textRotation="255"/>
      <protection locked="0"/>
    </xf>
    <xf numFmtId="0" fontId="14" fillId="0" borderId="0" xfId="2" applyFont="1" applyFill="1" applyBorder="1" applyAlignment="1" applyProtection="1">
      <alignment vertical="center" textRotation="255"/>
      <protection locked="0"/>
    </xf>
    <xf numFmtId="0" fontId="6" fillId="0" borderId="0" xfId="2" applyFont="1" applyFill="1" applyBorder="1" applyAlignment="1" applyProtection="1">
      <alignment vertical="center"/>
      <protection locked="0"/>
    </xf>
    <xf numFmtId="0" fontId="5" fillId="0" borderId="0" xfId="2" applyFont="1" applyFill="1" applyBorder="1" applyProtection="1">
      <protection locked="0"/>
    </xf>
    <xf numFmtId="0" fontId="6" fillId="0" borderId="0" xfId="2" applyFont="1" applyFill="1" applyBorder="1" applyAlignment="1" applyProtection="1">
      <alignment vertical="center" wrapText="1"/>
      <protection locked="0"/>
    </xf>
    <xf numFmtId="0" fontId="5" fillId="0" borderId="0" xfId="2" applyFont="1" applyFill="1" applyBorder="1" applyAlignment="1" applyProtection="1">
      <alignment vertical="center" wrapText="1"/>
      <protection locked="0"/>
    </xf>
    <xf numFmtId="0" fontId="5" fillId="0" borderId="0" xfId="2" applyFont="1" applyFill="1" applyBorder="1" applyAlignment="1" applyProtection="1">
      <alignment horizontal="left" vertical="center" wrapText="1"/>
      <protection locked="0"/>
    </xf>
    <xf numFmtId="0" fontId="5" fillId="0" borderId="7" xfId="2" applyFont="1" applyFill="1" applyBorder="1" applyAlignment="1">
      <alignment vertical="center" textRotation="255"/>
    </xf>
  </cellXfs>
  <cellStyles count="13">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_021220点検表修正案" xfId="7" xr:uid="{00000000-0005-0000-0000-000009000000}"/>
  </cellStyles>
  <dxfs count="325">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3" Type="http://schemas.openxmlformats.org/officeDocument/2006/relationships/image" Target="../media/image11.jpeg"/><Relationship Id="rId2" Type="http://schemas.openxmlformats.org/officeDocument/2006/relationships/image" Target="../media/image10.jpeg"/><Relationship Id="rId1" Type="http://schemas.openxmlformats.org/officeDocument/2006/relationships/image" Target="../media/image9.jpeg"/><Relationship Id="rId4" Type="http://schemas.openxmlformats.org/officeDocument/2006/relationships/image" Target="../media/image12.jpeg"/></Relationships>
</file>

<file path=xl/drawings/_rels/drawing8.xml.rels><?xml version="1.0" encoding="UTF-8" standalone="yes"?>
<Relationships xmlns="http://schemas.openxmlformats.org/package/2006/relationships"><Relationship Id="rId3" Type="http://schemas.openxmlformats.org/officeDocument/2006/relationships/image" Target="../media/image15.jpeg"/><Relationship Id="rId2" Type="http://schemas.openxmlformats.org/officeDocument/2006/relationships/image" Target="../media/image14.jpeg"/><Relationship Id="rId1" Type="http://schemas.openxmlformats.org/officeDocument/2006/relationships/image" Target="../media/image13.jpeg"/><Relationship Id="rId4" Type="http://schemas.openxmlformats.org/officeDocument/2006/relationships/image" Target="../media/image16.jpeg"/></Relationships>
</file>

<file path=xl/drawings/_rels/drawing9.xml.rels><?xml version="1.0" encoding="UTF-8" standalone="yes"?>
<Relationships xmlns="http://schemas.openxmlformats.org/package/2006/relationships"><Relationship Id="rId3" Type="http://schemas.openxmlformats.org/officeDocument/2006/relationships/image" Target="../media/image19.jpeg"/><Relationship Id="rId2" Type="http://schemas.openxmlformats.org/officeDocument/2006/relationships/image" Target="../media/image18.jpeg"/><Relationship Id="rId1" Type="http://schemas.openxmlformats.org/officeDocument/2006/relationships/image" Target="../media/image17.jpeg"/><Relationship Id="rId4" Type="http://schemas.openxmlformats.org/officeDocument/2006/relationships/image" Target="../media/image20.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23.jpeg"/><Relationship Id="rId2" Type="http://schemas.openxmlformats.org/officeDocument/2006/relationships/image" Target="../media/image22.jpeg"/><Relationship Id="rId1" Type="http://schemas.openxmlformats.org/officeDocument/2006/relationships/image" Target="../media/image21.jpeg"/><Relationship Id="rId4" Type="http://schemas.openxmlformats.org/officeDocument/2006/relationships/image" Target="../media/image24.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4" Type="http://schemas.openxmlformats.org/officeDocument/2006/relationships/image" Target="../media/image32.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35.jpeg"/><Relationship Id="rId2" Type="http://schemas.openxmlformats.org/officeDocument/2006/relationships/image" Target="../media/image34.jpeg"/><Relationship Id="rId1" Type="http://schemas.openxmlformats.org/officeDocument/2006/relationships/image" Target="../media/image33.jpeg"/><Relationship Id="rId4" Type="http://schemas.openxmlformats.org/officeDocument/2006/relationships/image" Target="../media/image36.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eg"/><Relationship Id="rId1" Type="http://schemas.openxmlformats.org/officeDocument/2006/relationships/image" Target="../media/image37.jpeg"/><Relationship Id="rId4" Type="http://schemas.openxmlformats.org/officeDocument/2006/relationships/image" Target="../media/image40.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 Id="rId4" Type="http://schemas.openxmlformats.org/officeDocument/2006/relationships/image" Target="../media/image44.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47.jpeg"/><Relationship Id="rId2" Type="http://schemas.openxmlformats.org/officeDocument/2006/relationships/image" Target="../media/image46.jpeg"/><Relationship Id="rId1" Type="http://schemas.openxmlformats.org/officeDocument/2006/relationships/image" Target="../media/image45.jpeg"/><Relationship Id="rId4" Type="http://schemas.openxmlformats.org/officeDocument/2006/relationships/image" Target="../media/image48.jpeg"/></Relationships>
</file>

<file path=xl/drawings/_rels/drawing17.xml.rels><?xml version="1.0" encoding="UTF-8" standalone="yes"?>
<Relationships xmlns="http://schemas.openxmlformats.org/package/2006/relationships"><Relationship Id="rId8" Type="http://schemas.openxmlformats.org/officeDocument/2006/relationships/image" Target="../media/image56.jpeg"/><Relationship Id="rId3" Type="http://schemas.openxmlformats.org/officeDocument/2006/relationships/image" Target="../media/image51.jpeg"/><Relationship Id="rId7" Type="http://schemas.openxmlformats.org/officeDocument/2006/relationships/image" Target="../media/image55.jpeg"/><Relationship Id="rId2" Type="http://schemas.openxmlformats.org/officeDocument/2006/relationships/image" Target="../media/image50.jpeg"/><Relationship Id="rId1" Type="http://schemas.openxmlformats.org/officeDocument/2006/relationships/image" Target="../media/image49.jpeg"/><Relationship Id="rId6" Type="http://schemas.openxmlformats.org/officeDocument/2006/relationships/image" Target="../media/image54.jpeg"/><Relationship Id="rId5" Type="http://schemas.openxmlformats.org/officeDocument/2006/relationships/image" Target="../media/image53.jpeg"/><Relationship Id="rId4" Type="http://schemas.openxmlformats.org/officeDocument/2006/relationships/image" Target="../media/image52.jpeg"/><Relationship Id="rId9" Type="http://schemas.openxmlformats.org/officeDocument/2006/relationships/image" Target="../media/image57.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58.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59.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60.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6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6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6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6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65.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66.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67.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68.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69.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70.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7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72.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656304</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22</xdr:col>
      <xdr:colOff>3174</xdr:colOff>
      <xdr:row>17</xdr:row>
      <xdr:rowOff>353844</xdr:rowOff>
    </xdr:to>
    <xdr:pic>
      <xdr:nvPicPr>
        <xdr:cNvPr id="2" name="図 1">
          <a:extLst>
            <a:ext uri="{FF2B5EF4-FFF2-40B4-BE49-F238E27FC236}">
              <a16:creationId xmlns:a16="http://schemas.microsoft.com/office/drawing/2014/main" id="{950DDBE9-400C-4CD7-930A-3D67247A6941}"/>
            </a:ext>
          </a:extLst>
        </xdr:cNvPr>
        <xdr:cNvPicPr>
          <a:picLocks noChangeAspect="1"/>
        </xdr:cNvPicPr>
      </xdr:nvPicPr>
      <xdr:blipFill rotWithShape="1">
        <a:blip xmlns:r="http://schemas.openxmlformats.org/officeDocument/2006/relationships" r:embed="rId1"/>
        <a:srcRect l="15385" r="11538"/>
        <a:stretch/>
      </xdr:blipFill>
      <xdr:spPr>
        <a:xfrm>
          <a:off x="752475" y="1400175"/>
          <a:ext cx="5975349" cy="5278269"/>
        </a:xfrm>
        <a:prstGeom prst="rect">
          <a:avLst/>
        </a:prstGeom>
      </xdr:spPr>
    </xdr:pic>
    <xdr:clientData/>
  </xdr:twoCellAnchor>
  <xdr:oneCellAnchor>
    <xdr:from>
      <xdr:col>22</xdr:col>
      <xdr:colOff>304800</xdr:colOff>
      <xdr:row>5</xdr:row>
      <xdr:rowOff>323850</xdr:rowOff>
    </xdr:from>
    <xdr:ext cx="1082348" cy="325730"/>
    <xdr:sp macro="" textlink="">
      <xdr:nvSpPr>
        <xdr:cNvPr id="3" name="テキスト ボックス 2">
          <a:extLst>
            <a:ext uri="{FF2B5EF4-FFF2-40B4-BE49-F238E27FC236}">
              <a16:creationId xmlns:a16="http://schemas.microsoft.com/office/drawing/2014/main" id="{89E9D582-C8AC-432E-8236-9EEE0C631A33}"/>
            </a:ext>
          </a:extLst>
        </xdr:cNvPr>
        <xdr:cNvSpPr txBox="1"/>
      </xdr:nvSpPr>
      <xdr:spPr>
        <a:xfrm>
          <a:off x="7029450" y="1390650"/>
          <a:ext cx="108234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a:t>坑門起点側</a:t>
          </a:r>
        </a:p>
      </xdr:txBody>
    </xdr:sp>
    <xdr:clientData/>
  </xdr:oneCellAnchor>
  <xdr:oneCellAnchor>
    <xdr:from>
      <xdr:col>22</xdr:col>
      <xdr:colOff>304800</xdr:colOff>
      <xdr:row>12</xdr:row>
      <xdr:rowOff>140208</xdr:rowOff>
    </xdr:from>
    <xdr:ext cx="1082348" cy="325730"/>
    <xdr:sp macro="" textlink="">
      <xdr:nvSpPr>
        <xdr:cNvPr id="4" name="テキスト ボックス 3">
          <a:extLst>
            <a:ext uri="{FF2B5EF4-FFF2-40B4-BE49-F238E27FC236}">
              <a16:creationId xmlns:a16="http://schemas.microsoft.com/office/drawing/2014/main" id="{317FA764-40FF-4589-9392-BD93267B2E08}"/>
            </a:ext>
          </a:extLst>
        </xdr:cNvPr>
        <xdr:cNvSpPr txBox="1"/>
      </xdr:nvSpPr>
      <xdr:spPr>
        <a:xfrm>
          <a:off x="7029450" y="4226433"/>
          <a:ext cx="108234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a:t>坑門終点側</a:t>
          </a:r>
        </a:p>
      </xdr:txBody>
    </xdr:sp>
    <xdr:clientData/>
  </xdr:oneCellAnchor>
  <xdr:twoCellAnchor editAs="oneCell">
    <xdr:from>
      <xdr:col>23</xdr:col>
      <xdr:colOff>213712</xdr:colOff>
      <xdr:row>6</xdr:row>
      <xdr:rowOff>292315</xdr:rowOff>
    </xdr:from>
    <xdr:to>
      <xdr:col>32</xdr:col>
      <xdr:colOff>274037</xdr:colOff>
      <xdr:row>11</xdr:row>
      <xdr:rowOff>202838</xdr:rowOff>
    </xdr:to>
    <xdr:pic>
      <xdr:nvPicPr>
        <xdr:cNvPr id="5" name="IMG_0052.JPG">
          <a:extLst>
            <a:ext uri="{FF2B5EF4-FFF2-40B4-BE49-F238E27FC236}">
              <a16:creationId xmlns:a16="http://schemas.microsoft.com/office/drawing/2014/main" id="{FC53E754-651C-4820-9457-05EE7324905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52687" y="1692490"/>
          <a:ext cx="2889250" cy="2148898"/>
        </a:xfrm>
        <a:prstGeom prst="rect">
          <a:avLst/>
        </a:prstGeom>
      </xdr:spPr>
    </xdr:pic>
    <xdr:clientData/>
  </xdr:twoCellAnchor>
  <xdr:twoCellAnchor editAs="oneCell">
    <xdr:from>
      <xdr:col>23</xdr:col>
      <xdr:colOff>227970</xdr:colOff>
      <xdr:row>12</xdr:row>
      <xdr:rowOff>445135</xdr:rowOff>
    </xdr:from>
    <xdr:to>
      <xdr:col>32</xdr:col>
      <xdr:colOff>256512</xdr:colOff>
      <xdr:row>17</xdr:row>
      <xdr:rowOff>337160</xdr:rowOff>
    </xdr:to>
    <xdr:pic>
      <xdr:nvPicPr>
        <xdr:cNvPr id="6" name="IMG_0073.JPG">
          <a:extLst>
            <a:ext uri="{FF2B5EF4-FFF2-40B4-BE49-F238E27FC236}">
              <a16:creationId xmlns:a16="http://schemas.microsoft.com/office/drawing/2014/main" id="{837BF9DD-F071-444B-8F12-CF7D1F98C54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266945" y="4531360"/>
          <a:ext cx="2857467" cy="2130400"/>
        </a:xfrm>
        <a:prstGeom prst="rect">
          <a:avLst/>
        </a:prstGeom>
      </xdr:spPr>
    </xdr:pic>
    <xdr:clientData/>
  </xdr:twoCellAnchor>
  <xdr:twoCellAnchor>
    <xdr:from>
      <xdr:col>11</xdr:col>
      <xdr:colOff>75280</xdr:colOff>
      <xdr:row>12</xdr:row>
      <xdr:rowOff>51759</xdr:rowOff>
    </xdr:from>
    <xdr:to>
      <xdr:col>14</xdr:col>
      <xdr:colOff>42862</xdr:colOff>
      <xdr:row>13</xdr:row>
      <xdr:rowOff>72628</xdr:rowOff>
    </xdr:to>
    <xdr:sp macro="" textlink="">
      <xdr:nvSpPr>
        <xdr:cNvPr id="7" name="楕円 6">
          <a:extLst>
            <a:ext uri="{FF2B5EF4-FFF2-40B4-BE49-F238E27FC236}">
              <a16:creationId xmlns:a16="http://schemas.microsoft.com/office/drawing/2014/main" id="{B4882DA7-51BF-4587-93B9-0EF8CDB9060E}"/>
            </a:ext>
          </a:extLst>
        </xdr:cNvPr>
        <xdr:cNvSpPr/>
      </xdr:nvSpPr>
      <xdr:spPr>
        <a:xfrm rot="18406728">
          <a:off x="3563362" y="3916977"/>
          <a:ext cx="468544" cy="910557"/>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57251</xdr:colOff>
      <xdr:row>9</xdr:row>
      <xdr:rowOff>190500</xdr:rowOff>
    </xdr:from>
    <xdr:to>
      <xdr:col>20</xdr:col>
      <xdr:colOff>161506</xdr:colOff>
      <xdr:row>10</xdr:row>
      <xdr:rowOff>333377</xdr:rowOff>
    </xdr:to>
    <xdr:sp macro="" textlink="">
      <xdr:nvSpPr>
        <xdr:cNvPr id="8" name="正方形/長方形 7">
          <a:extLst>
            <a:ext uri="{FF2B5EF4-FFF2-40B4-BE49-F238E27FC236}">
              <a16:creationId xmlns:a16="http://schemas.microsoft.com/office/drawing/2014/main" id="{544300ED-5F86-42EC-A3D5-EC46C1402E4C}"/>
            </a:ext>
          </a:extLst>
        </xdr:cNvPr>
        <xdr:cNvSpPr/>
      </xdr:nvSpPr>
      <xdr:spPr>
        <a:xfrm>
          <a:off x="4895951" y="2933700"/>
          <a:ext cx="1361555" cy="590552"/>
        </a:xfrm>
        <a:prstGeom prst="rect">
          <a:avLst/>
        </a:prstGeom>
        <a:solidFill>
          <a:schemeClr val="bg1"/>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二鹿隧道</a:t>
          </a:r>
          <a:endParaRPr kumimoji="1" lang="en-US" altLang="ja-JP" sz="1200">
            <a:solidFill>
              <a:sysClr val="windowText" lastClr="000000"/>
            </a:solidFill>
          </a:endParaRPr>
        </a:p>
        <a:p>
          <a:pPr algn="l"/>
          <a:r>
            <a:rPr kumimoji="1" lang="en-US" altLang="ja-JP" sz="1200">
              <a:solidFill>
                <a:sysClr val="windowText" lastClr="000000"/>
              </a:solidFill>
            </a:rPr>
            <a:t>L=47.6m</a:t>
          </a:r>
          <a:endParaRPr kumimoji="1" lang="ja-JP" altLang="en-US" sz="1200">
            <a:solidFill>
              <a:sysClr val="windowText" lastClr="000000"/>
            </a:solidFill>
          </a:endParaRPr>
        </a:p>
      </xdr:txBody>
    </xdr:sp>
    <xdr:clientData/>
  </xdr:twoCellAnchor>
  <xdr:twoCellAnchor>
    <xdr:from>
      <xdr:col>13</xdr:col>
      <xdr:colOff>42174</xdr:colOff>
      <xdr:row>10</xdr:row>
      <xdr:rowOff>333377</xdr:rowOff>
    </xdr:from>
    <xdr:to>
      <xdr:col>18</xdr:col>
      <xdr:colOff>109379</xdr:colOff>
      <xdr:row>12</xdr:row>
      <xdr:rowOff>98390</xdr:rowOff>
    </xdr:to>
    <xdr:cxnSp macro="">
      <xdr:nvCxnSpPr>
        <xdr:cNvPr id="9" name="直線矢印コネクタ 8">
          <a:extLst>
            <a:ext uri="{FF2B5EF4-FFF2-40B4-BE49-F238E27FC236}">
              <a16:creationId xmlns:a16="http://schemas.microsoft.com/office/drawing/2014/main" id="{2CCC3900-A916-4F2F-9483-BC93CA101998}"/>
            </a:ext>
          </a:extLst>
        </xdr:cNvPr>
        <xdr:cNvCxnSpPr>
          <a:stCxn id="8" idx="2"/>
          <a:endCxn id="7" idx="6"/>
        </xdr:cNvCxnSpPr>
      </xdr:nvCxnSpPr>
      <xdr:spPr>
        <a:xfrm flipH="1">
          <a:off x="3937899" y="3524252"/>
          <a:ext cx="1638830" cy="660363"/>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editAs="oneCell">
    <xdr:from>
      <xdr:col>8</xdr:col>
      <xdr:colOff>0</xdr:colOff>
      <xdr:row>12</xdr:row>
      <xdr:rowOff>0</xdr:rowOff>
    </xdr:from>
    <xdr:to>
      <xdr:col>19</xdr:col>
      <xdr:colOff>458568</xdr:colOff>
      <xdr:row>24</xdr:row>
      <xdr:rowOff>190362</xdr:rowOff>
    </xdr:to>
    <xdr:pic>
      <xdr:nvPicPr>
        <xdr:cNvPr id="3" name="変状展開図（二鹿トンネル）-1.jpg">
          <a:extLst>
            <a:ext uri="{FF2B5EF4-FFF2-40B4-BE49-F238E27FC236}">
              <a16:creationId xmlns:a16="http://schemas.microsoft.com/office/drawing/2014/main" id="{7ADBD874-3BB7-4790-968C-2EB73CCB11F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AC4C0D13-9262-4F5A-AA19-B0CB85F5DC67}"/>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466412</xdr:colOff>
      <xdr:row>24</xdr:row>
      <xdr:rowOff>187001</xdr:rowOff>
    </xdr:to>
    <xdr:pic>
      <xdr:nvPicPr>
        <xdr:cNvPr id="3" name="図 2">
          <a:extLst>
            <a:ext uri="{FF2B5EF4-FFF2-40B4-BE49-F238E27FC236}">
              <a16:creationId xmlns:a16="http://schemas.microsoft.com/office/drawing/2014/main" id="{7C46104E-921F-4774-B426-1AF2A18DDB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30499" cy="346691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376519</xdr:colOff>
      <xdr:row>11</xdr:row>
      <xdr:rowOff>17930</xdr:rowOff>
    </xdr:from>
    <xdr:to>
      <xdr:col>18</xdr:col>
      <xdr:colOff>345928</xdr:colOff>
      <xdr:row>13</xdr:row>
      <xdr:rowOff>77523</xdr:rowOff>
    </xdr:to>
    <xdr:sp macro="" textlink="">
      <xdr:nvSpPr>
        <xdr:cNvPr id="3" name="テキスト ボックス 2">
          <a:extLst>
            <a:ext uri="{FF2B5EF4-FFF2-40B4-BE49-F238E27FC236}">
              <a16:creationId xmlns:a16="http://schemas.microsoft.com/office/drawing/2014/main" id="{E63BA8C6-8BF7-4787-BACA-EFD89F628B99}"/>
            </a:ext>
          </a:extLst>
        </xdr:cNvPr>
        <xdr:cNvSpPr txBox="1"/>
      </xdr:nvSpPr>
      <xdr:spPr>
        <a:xfrm>
          <a:off x="3541060" y="3379695"/>
          <a:ext cx="3438750" cy="758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42333</xdr:colOff>
      <xdr:row>4</xdr:row>
      <xdr:rowOff>52915</xdr:rowOff>
    </xdr:from>
    <xdr:to>
      <xdr:col>10</xdr:col>
      <xdr:colOff>592751</xdr:colOff>
      <xdr:row>11</xdr:row>
      <xdr:rowOff>289982</xdr:rowOff>
    </xdr:to>
    <xdr:pic>
      <xdr:nvPicPr>
        <xdr:cNvPr id="2" name="図 1">
          <a:extLst>
            <a:ext uri="{FF2B5EF4-FFF2-40B4-BE49-F238E27FC236}">
              <a16:creationId xmlns:a16="http://schemas.microsoft.com/office/drawing/2014/main" id="{2FA270CE-33D1-4ECF-9A50-A667A7522A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6750" y="1121832"/>
          <a:ext cx="3344418" cy="2533650"/>
        </a:xfrm>
        <a:prstGeom prst="rect">
          <a:avLst/>
        </a:prstGeom>
      </xdr:spPr>
    </xdr:pic>
    <xdr:clientData/>
  </xdr:twoCellAnchor>
  <xdr:twoCellAnchor editAs="oneCell">
    <xdr:from>
      <xdr:col>17</xdr:col>
      <xdr:colOff>42333</xdr:colOff>
      <xdr:row>4</xdr:row>
      <xdr:rowOff>52915</xdr:rowOff>
    </xdr:from>
    <xdr:to>
      <xdr:col>21</xdr:col>
      <xdr:colOff>592751</xdr:colOff>
      <xdr:row>11</xdr:row>
      <xdr:rowOff>289982</xdr:rowOff>
    </xdr:to>
    <xdr:pic>
      <xdr:nvPicPr>
        <xdr:cNvPr id="7" name="図 6">
          <a:extLst>
            <a:ext uri="{FF2B5EF4-FFF2-40B4-BE49-F238E27FC236}">
              <a16:creationId xmlns:a16="http://schemas.microsoft.com/office/drawing/2014/main" id="{2F07FD4C-C7CA-4952-B193-EAEB3539963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4583" y="1121832"/>
          <a:ext cx="3344418" cy="2533650"/>
        </a:xfrm>
        <a:prstGeom prst="rect">
          <a:avLst/>
        </a:prstGeom>
      </xdr:spPr>
    </xdr:pic>
    <xdr:clientData/>
  </xdr:twoCellAnchor>
  <xdr:twoCellAnchor editAs="oneCell">
    <xdr:from>
      <xdr:col>6</xdr:col>
      <xdr:colOff>42333</xdr:colOff>
      <xdr:row>15</xdr:row>
      <xdr:rowOff>52915</xdr:rowOff>
    </xdr:from>
    <xdr:to>
      <xdr:col>10</xdr:col>
      <xdr:colOff>592751</xdr:colOff>
      <xdr:row>22</xdr:row>
      <xdr:rowOff>289982</xdr:rowOff>
    </xdr:to>
    <xdr:pic>
      <xdr:nvPicPr>
        <xdr:cNvPr id="8" name="図 7">
          <a:extLst>
            <a:ext uri="{FF2B5EF4-FFF2-40B4-BE49-F238E27FC236}">
              <a16:creationId xmlns:a16="http://schemas.microsoft.com/office/drawing/2014/main" id="{769DA500-8CBD-400A-9292-E20A261D222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06750" y="4910665"/>
          <a:ext cx="3344418" cy="2533650"/>
        </a:xfrm>
        <a:prstGeom prst="rect">
          <a:avLst/>
        </a:prstGeom>
      </xdr:spPr>
    </xdr:pic>
    <xdr:clientData/>
  </xdr:twoCellAnchor>
  <xdr:twoCellAnchor editAs="oneCell">
    <xdr:from>
      <xdr:col>17</xdr:col>
      <xdr:colOff>42333</xdr:colOff>
      <xdr:row>15</xdr:row>
      <xdr:rowOff>52915</xdr:rowOff>
    </xdr:from>
    <xdr:to>
      <xdr:col>21</xdr:col>
      <xdr:colOff>592751</xdr:colOff>
      <xdr:row>22</xdr:row>
      <xdr:rowOff>289982</xdr:rowOff>
    </xdr:to>
    <xdr:pic>
      <xdr:nvPicPr>
        <xdr:cNvPr id="9" name="図 8">
          <a:extLst>
            <a:ext uri="{FF2B5EF4-FFF2-40B4-BE49-F238E27FC236}">
              <a16:creationId xmlns:a16="http://schemas.microsoft.com/office/drawing/2014/main" id="{D6F304E6-FCD3-4A77-A7EF-714B8B6B175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24583" y="4910665"/>
          <a:ext cx="3344418" cy="25336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21164</xdr:colOff>
      <xdr:row>4</xdr:row>
      <xdr:rowOff>52915</xdr:rowOff>
    </xdr:from>
    <xdr:to>
      <xdr:col>10</xdr:col>
      <xdr:colOff>571582</xdr:colOff>
      <xdr:row>11</xdr:row>
      <xdr:rowOff>289982</xdr:rowOff>
    </xdr:to>
    <xdr:pic>
      <xdr:nvPicPr>
        <xdr:cNvPr id="2" name="図 1">
          <a:extLst>
            <a:ext uri="{FF2B5EF4-FFF2-40B4-BE49-F238E27FC236}">
              <a16:creationId xmlns:a16="http://schemas.microsoft.com/office/drawing/2014/main" id="{76D21C59-B2B1-4850-B4AC-F8B07FDB7C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5581" y="1121832"/>
          <a:ext cx="3344418" cy="2533650"/>
        </a:xfrm>
        <a:prstGeom prst="rect">
          <a:avLst/>
        </a:prstGeom>
      </xdr:spPr>
    </xdr:pic>
    <xdr:clientData/>
  </xdr:twoCellAnchor>
  <xdr:twoCellAnchor editAs="oneCell">
    <xdr:from>
      <xdr:col>17</xdr:col>
      <xdr:colOff>21164</xdr:colOff>
      <xdr:row>4</xdr:row>
      <xdr:rowOff>52915</xdr:rowOff>
    </xdr:from>
    <xdr:to>
      <xdr:col>21</xdr:col>
      <xdr:colOff>571582</xdr:colOff>
      <xdr:row>11</xdr:row>
      <xdr:rowOff>289982</xdr:rowOff>
    </xdr:to>
    <xdr:pic>
      <xdr:nvPicPr>
        <xdr:cNvPr id="3" name="図 2">
          <a:extLst>
            <a:ext uri="{FF2B5EF4-FFF2-40B4-BE49-F238E27FC236}">
              <a16:creationId xmlns:a16="http://schemas.microsoft.com/office/drawing/2014/main" id="{C1A29E59-1157-469D-818D-39C8E7D611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3414" y="1121832"/>
          <a:ext cx="3344418" cy="2533650"/>
        </a:xfrm>
        <a:prstGeom prst="rect">
          <a:avLst/>
        </a:prstGeom>
      </xdr:spPr>
    </xdr:pic>
    <xdr:clientData/>
  </xdr:twoCellAnchor>
  <xdr:twoCellAnchor editAs="oneCell">
    <xdr:from>
      <xdr:col>6</xdr:col>
      <xdr:colOff>21164</xdr:colOff>
      <xdr:row>15</xdr:row>
      <xdr:rowOff>52915</xdr:rowOff>
    </xdr:from>
    <xdr:to>
      <xdr:col>10</xdr:col>
      <xdr:colOff>571582</xdr:colOff>
      <xdr:row>22</xdr:row>
      <xdr:rowOff>289982</xdr:rowOff>
    </xdr:to>
    <xdr:pic>
      <xdr:nvPicPr>
        <xdr:cNvPr id="4" name="図 3">
          <a:extLst>
            <a:ext uri="{FF2B5EF4-FFF2-40B4-BE49-F238E27FC236}">
              <a16:creationId xmlns:a16="http://schemas.microsoft.com/office/drawing/2014/main" id="{F4D34887-E00D-4BFC-9DD3-F9EA63F49A3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5581" y="4910665"/>
          <a:ext cx="3344418" cy="2533650"/>
        </a:xfrm>
        <a:prstGeom prst="rect">
          <a:avLst/>
        </a:prstGeom>
      </xdr:spPr>
    </xdr:pic>
    <xdr:clientData/>
  </xdr:twoCellAnchor>
  <xdr:twoCellAnchor editAs="oneCell">
    <xdr:from>
      <xdr:col>17</xdr:col>
      <xdr:colOff>21164</xdr:colOff>
      <xdr:row>15</xdr:row>
      <xdr:rowOff>52915</xdr:rowOff>
    </xdr:from>
    <xdr:to>
      <xdr:col>21</xdr:col>
      <xdr:colOff>571582</xdr:colOff>
      <xdr:row>22</xdr:row>
      <xdr:rowOff>289982</xdr:rowOff>
    </xdr:to>
    <xdr:pic>
      <xdr:nvPicPr>
        <xdr:cNvPr id="5" name="図 4">
          <a:extLst>
            <a:ext uri="{FF2B5EF4-FFF2-40B4-BE49-F238E27FC236}">
              <a16:creationId xmlns:a16="http://schemas.microsoft.com/office/drawing/2014/main" id="{09CC7FA7-1FAD-42D0-BF17-E13A0CCE993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03414" y="4910665"/>
          <a:ext cx="3344418" cy="25336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31747</xdr:colOff>
      <xdr:row>4</xdr:row>
      <xdr:rowOff>52915</xdr:rowOff>
    </xdr:from>
    <xdr:to>
      <xdr:col>10</xdr:col>
      <xdr:colOff>582165</xdr:colOff>
      <xdr:row>11</xdr:row>
      <xdr:rowOff>289982</xdr:rowOff>
    </xdr:to>
    <xdr:pic>
      <xdr:nvPicPr>
        <xdr:cNvPr id="2" name="図 1">
          <a:extLst>
            <a:ext uri="{FF2B5EF4-FFF2-40B4-BE49-F238E27FC236}">
              <a16:creationId xmlns:a16="http://schemas.microsoft.com/office/drawing/2014/main" id="{48EE6ED8-B04A-4E80-8170-FB4F894D41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4" y="1121832"/>
          <a:ext cx="3344418" cy="2533650"/>
        </a:xfrm>
        <a:prstGeom prst="rect">
          <a:avLst/>
        </a:prstGeom>
      </xdr:spPr>
    </xdr:pic>
    <xdr:clientData/>
  </xdr:twoCellAnchor>
  <xdr:twoCellAnchor editAs="oneCell">
    <xdr:from>
      <xdr:col>17</xdr:col>
      <xdr:colOff>31747</xdr:colOff>
      <xdr:row>4</xdr:row>
      <xdr:rowOff>52915</xdr:rowOff>
    </xdr:from>
    <xdr:to>
      <xdr:col>21</xdr:col>
      <xdr:colOff>582165</xdr:colOff>
      <xdr:row>11</xdr:row>
      <xdr:rowOff>289982</xdr:rowOff>
    </xdr:to>
    <xdr:pic>
      <xdr:nvPicPr>
        <xdr:cNvPr id="3" name="図 2">
          <a:extLst>
            <a:ext uri="{FF2B5EF4-FFF2-40B4-BE49-F238E27FC236}">
              <a16:creationId xmlns:a16="http://schemas.microsoft.com/office/drawing/2014/main" id="{E2D14408-30B5-4908-BECE-E95F1E2AB9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3997" y="1121832"/>
          <a:ext cx="3344418" cy="2533650"/>
        </a:xfrm>
        <a:prstGeom prst="rect">
          <a:avLst/>
        </a:prstGeom>
      </xdr:spPr>
    </xdr:pic>
    <xdr:clientData/>
  </xdr:twoCellAnchor>
  <xdr:twoCellAnchor editAs="oneCell">
    <xdr:from>
      <xdr:col>6</xdr:col>
      <xdr:colOff>31747</xdr:colOff>
      <xdr:row>15</xdr:row>
      <xdr:rowOff>52915</xdr:rowOff>
    </xdr:from>
    <xdr:to>
      <xdr:col>10</xdr:col>
      <xdr:colOff>582165</xdr:colOff>
      <xdr:row>22</xdr:row>
      <xdr:rowOff>289982</xdr:rowOff>
    </xdr:to>
    <xdr:pic>
      <xdr:nvPicPr>
        <xdr:cNvPr id="4" name="図 3">
          <a:extLst>
            <a:ext uri="{FF2B5EF4-FFF2-40B4-BE49-F238E27FC236}">
              <a16:creationId xmlns:a16="http://schemas.microsoft.com/office/drawing/2014/main" id="{9EFD6D50-D499-46B3-812B-12FCD04F5F3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4" y="4910665"/>
          <a:ext cx="3344418" cy="2533650"/>
        </a:xfrm>
        <a:prstGeom prst="rect">
          <a:avLst/>
        </a:prstGeom>
      </xdr:spPr>
    </xdr:pic>
    <xdr:clientData/>
  </xdr:twoCellAnchor>
  <xdr:twoCellAnchor editAs="oneCell">
    <xdr:from>
      <xdr:col>17</xdr:col>
      <xdr:colOff>31747</xdr:colOff>
      <xdr:row>15</xdr:row>
      <xdr:rowOff>52915</xdr:rowOff>
    </xdr:from>
    <xdr:to>
      <xdr:col>21</xdr:col>
      <xdr:colOff>582165</xdr:colOff>
      <xdr:row>22</xdr:row>
      <xdr:rowOff>289982</xdr:rowOff>
    </xdr:to>
    <xdr:pic>
      <xdr:nvPicPr>
        <xdr:cNvPr id="5" name="図 4">
          <a:extLst>
            <a:ext uri="{FF2B5EF4-FFF2-40B4-BE49-F238E27FC236}">
              <a16:creationId xmlns:a16="http://schemas.microsoft.com/office/drawing/2014/main" id="{98B13154-C598-4AF7-BC8A-18BEEBED6D3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3997" y="4910665"/>
          <a:ext cx="3344418" cy="25336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63498</xdr:colOff>
      <xdr:row>4</xdr:row>
      <xdr:rowOff>52915</xdr:rowOff>
    </xdr:from>
    <xdr:to>
      <xdr:col>10</xdr:col>
      <xdr:colOff>613916</xdr:colOff>
      <xdr:row>11</xdr:row>
      <xdr:rowOff>289982</xdr:rowOff>
    </xdr:to>
    <xdr:pic>
      <xdr:nvPicPr>
        <xdr:cNvPr id="2" name="図 1">
          <a:extLst>
            <a:ext uri="{FF2B5EF4-FFF2-40B4-BE49-F238E27FC236}">
              <a16:creationId xmlns:a16="http://schemas.microsoft.com/office/drawing/2014/main" id="{43491F45-5A87-42E1-A92D-4F1D1930DE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7915" y="1121832"/>
          <a:ext cx="3344418" cy="2533650"/>
        </a:xfrm>
        <a:prstGeom prst="rect">
          <a:avLst/>
        </a:prstGeom>
      </xdr:spPr>
    </xdr:pic>
    <xdr:clientData/>
  </xdr:twoCellAnchor>
  <xdr:twoCellAnchor editAs="oneCell">
    <xdr:from>
      <xdr:col>17</xdr:col>
      <xdr:colOff>63498</xdr:colOff>
      <xdr:row>4</xdr:row>
      <xdr:rowOff>52915</xdr:rowOff>
    </xdr:from>
    <xdr:to>
      <xdr:col>21</xdr:col>
      <xdr:colOff>613916</xdr:colOff>
      <xdr:row>11</xdr:row>
      <xdr:rowOff>289982</xdr:rowOff>
    </xdr:to>
    <xdr:pic>
      <xdr:nvPicPr>
        <xdr:cNvPr id="3" name="図 2">
          <a:extLst>
            <a:ext uri="{FF2B5EF4-FFF2-40B4-BE49-F238E27FC236}">
              <a16:creationId xmlns:a16="http://schemas.microsoft.com/office/drawing/2014/main" id="{B9CCFFA3-3B6B-4FE9-94F8-59F2B77BEE6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45748" y="1121832"/>
          <a:ext cx="3344418" cy="2533650"/>
        </a:xfrm>
        <a:prstGeom prst="rect">
          <a:avLst/>
        </a:prstGeom>
      </xdr:spPr>
    </xdr:pic>
    <xdr:clientData/>
  </xdr:twoCellAnchor>
  <xdr:twoCellAnchor editAs="oneCell">
    <xdr:from>
      <xdr:col>6</xdr:col>
      <xdr:colOff>63498</xdr:colOff>
      <xdr:row>15</xdr:row>
      <xdr:rowOff>52915</xdr:rowOff>
    </xdr:from>
    <xdr:to>
      <xdr:col>10</xdr:col>
      <xdr:colOff>613916</xdr:colOff>
      <xdr:row>22</xdr:row>
      <xdr:rowOff>289982</xdr:rowOff>
    </xdr:to>
    <xdr:pic>
      <xdr:nvPicPr>
        <xdr:cNvPr id="4" name="図 3">
          <a:extLst>
            <a:ext uri="{FF2B5EF4-FFF2-40B4-BE49-F238E27FC236}">
              <a16:creationId xmlns:a16="http://schemas.microsoft.com/office/drawing/2014/main" id="{72FFE73A-E6D7-4437-BC74-FB0970B9504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27915" y="4910665"/>
          <a:ext cx="3344418" cy="2533650"/>
        </a:xfrm>
        <a:prstGeom prst="rect">
          <a:avLst/>
        </a:prstGeom>
      </xdr:spPr>
    </xdr:pic>
    <xdr:clientData/>
  </xdr:twoCellAnchor>
  <xdr:twoCellAnchor editAs="oneCell">
    <xdr:from>
      <xdr:col>17</xdr:col>
      <xdr:colOff>63498</xdr:colOff>
      <xdr:row>15</xdr:row>
      <xdr:rowOff>52915</xdr:rowOff>
    </xdr:from>
    <xdr:to>
      <xdr:col>21</xdr:col>
      <xdr:colOff>613916</xdr:colOff>
      <xdr:row>22</xdr:row>
      <xdr:rowOff>289982</xdr:rowOff>
    </xdr:to>
    <xdr:pic>
      <xdr:nvPicPr>
        <xdr:cNvPr id="5" name="図 4">
          <a:extLst>
            <a:ext uri="{FF2B5EF4-FFF2-40B4-BE49-F238E27FC236}">
              <a16:creationId xmlns:a16="http://schemas.microsoft.com/office/drawing/2014/main" id="{3A97CA70-690A-4DF7-BAF5-AD0BBA637BD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45748" y="4910665"/>
          <a:ext cx="3344418" cy="25336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74084</xdr:colOff>
      <xdr:row>4</xdr:row>
      <xdr:rowOff>52915</xdr:rowOff>
    </xdr:from>
    <xdr:to>
      <xdr:col>10</xdr:col>
      <xdr:colOff>624502</xdr:colOff>
      <xdr:row>11</xdr:row>
      <xdr:rowOff>289982</xdr:rowOff>
    </xdr:to>
    <xdr:pic>
      <xdr:nvPicPr>
        <xdr:cNvPr id="2" name="図 1">
          <a:extLst>
            <a:ext uri="{FF2B5EF4-FFF2-40B4-BE49-F238E27FC236}">
              <a16:creationId xmlns:a16="http://schemas.microsoft.com/office/drawing/2014/main" id="{D8A1D89A-90AA-46ED-B421-E002E815A1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8501" y="1121832"/>
          <a:ext cx="3344418" cy="2533650"/>
        </a:xfrm>
        <a:prstGeom prst="rect">
          <a:avLst/>
        </a:prstGeom>
      </xdr:spPr>
    </xdr:pic>
    <xdr:clientData/>
  </xdr:twoCellAnchor>
  <xdr:twoCellAnchor editAs="oneCell">
    <xdr:from>
      <xdr:col>17</xdr:col>
      <xdr:colOff>74084</xdr:colOff>
      <xdr:row>4</xdr:row>
      <xdr:rowOff>52915</xdr:rowOff>
    </xdr:from>
    <xdr:to>
      <xdr:col>21</xdr:col>
      <xdr:colOff>624502</xdr:colOff>
      <xdr:row>11</xdr:row>
      <xdr:rowOff>289982</xdr:rowOff>
    </xdr:to>
    <xdr:pic>
      <xdr:nvPicPr>
        <xdr:cNvPr id="3" name="図 2">
          <a:extLst>
            <a:ext uri="{FF2B5EF4-FFF2-40B4-BE49-F238E27FC236}">
              <a16:creationId xmlns:a16="http://schemas.microsoft.com/office/drawing/2014/main" id="{C2151922-9D37-449F-A79F-B42AFBB5DB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56334" y="1121832"/>
          <a:ext cx="3344418" cy="2533650"/>
        </a:xfrm>
        <a:prstGeom prst="rect">
          <a:avLst/>
        </a:prstGeom>
      </xdr:spPr>
    </xdr:pic>
    <xdr:clientData/>
  </xdr:twoCellAnchor>
  <xdr:twoCellAnchor editAs="oneCell">
    <xdr:from>
      <xdr:col>6</xdr:col>
      <xdr:colOff>74084</xdr:colOff>
      <xdr:row>15</xdr:row>
      <xdr:rowOff>52915</xdr:rowOff>
    </xdr:from>
    <xdr:to>
      <xdr:col>10</xdr:col>
      <xdr:colOff>624502</xdr:colOff>
      <xdr:row>22</xdr:row>
      <xdr:rowOff>289982</xdr:rowOff>
    </xdr:to>
    <xdr:pic>
      <xdr:nvPicPr>
        <xdr:cNvPr id="4" name="図 3">
          <a:extLst>
            <a:ext uri="{FF2B5EF4-FFF2-40B4-BE49-F238E27FC236}">
              <a16:creationId xmlns:a16="http://schemas.microsoft.com/office/drawing/2014/main" id="{BEAA4B09-4C49-4496-88B4-3214E32D6E1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8501" y="4910665"/>
          <a:ext cx="3344418" cy="2533650"/>
        </a:xfrm>
        <a:prstGeom prst="rect">
          <a:avLst/>
        </a:prstGeom>
      </xdr:spPr>
    </xdr:pic>
    <xdr:clientData/>
  </xdr:twoCellAnchor>
  <xdr:twoCellAnchor editAs="oneCell">
    <xdr:from>
      <xdr:col>17</xdr:col>
      <xdr:colOff>74084</xdr:colOff>
      <xdr:row>15</xdr:row>
      <xdr:rowOff>52915</xdr:rowOff>
    </xdr:from>
    <xdr:to>
      <xdr:col>21</xdr:col>
      <xdr:colOff>624502</xdr:colOff>
      <xdr:row>22</xdr:row>
      <xdr:rowOff>289982</xdr:rowOff>
    </xdr:to>
    <xdr:pic>
      <xdr:nvPicPr>
        <xdr:cNvPr id="5" name="図 4">
          <a:extLst>
            <a:ext uri="{FF2B5EF4-FFF2-40B4-BE49-F238E27FC236}">
              <a16:creationId xmlns:a16="http://schemas.microsoft.com/office/drawing/2014/main" id="{66200B4F-308D-4795-AA00-AE7A81E9627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56334" y="4910665"/>
          <a:ext cx="3344418" cy="25336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42333</xdr:colOff>
      <xdr:row>4</xdr:row>
      <xdr:rowOff>52915</xdr:rowOff>
    </xdr:from>
    <xdr:to>
      <xdr:col>10</xdr:col>
      <xdr:colOff>592751</xdr:colOff>
      <xdr:row>11</xdr:row>
      <xdr:rowOff>289982</xdr:rowOff>
    </xdr:to>
    <xdr:pic>
      <xdr:nvPicPr>
        <xdr:cNvPr id="2" name="図 1">
          <a:extLst>
            <a:ext uri="{FF2B5EF4-FFF2-40B4-BE49-F238E27FC236}">
              <a16:creationId xmlns:a16="http://schemas.microsoft.com/office/drawing/2014/main" id="{2C600FF5-C651-4C08-B7E2-FD5CD36359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6750" y="1121832"/>
          <a:ext cx="3344418" cy="2533650"/>
        </a:xfrm>
        <a:prstGeom prst="rect">
          <a:avLst/>
        </a:prstGeom>
      </xdr:spPr>
    </xdr:pic>
    <xdr:clientData/>
  </xdr:twoCellAnchor>
  <xdr:twoCellAnchor editAs="oneCell">
    <xdr:from>
      <xdr:col>17</xdr:col>
      <xdr:colOff>42333</xdr:colOff>
      <xdr:row>4</xdr:row>
      <xdr:rowOff>52915</xdr:rowOff>
    </xdr:from>
    <xdr:to>
      <xdr:col>21</xdr:col>
      <xdr:colOff>592751</xdr:colOff>
      <xdr:row>11</xdr:row>
      <xdr:rowOff>289982</xdr:rowOff>
    </xdr:to>
    <xdr:pic>
      <xdr:nvPicPr>
        <xdr:cNvPr id="3" name="図 2">
          <a:extLst>
            <a:ext uri="{FF2B5EF4-FFF2-40B4-BE49-F238E27FC236}">
              <a16:creationId xmlns:a16="http://schemas.microsoft.com/office/drawing/2014/main" id="{0A28D0C2-7524-49F3-8948-37EF6433EC8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4583" y="1121832"/>
          <a:ext cx="3344418" cy="2533650"/>
        </a:xfrm>
        <a:prstGeom prst="rect">
          <a:avLst/>
        </a:prstGeom>
      </xdr:spPr>
    </xdr:pic>
    <xdr:clientData/>
  </xdr:twoCellAnchor>
  <xdr:twoCellAnchor editAs="oneCell">
    <xdr:from>
      <xdr:col>6</xdr:col>
      <xdr:colOff>42333</xdr:colOff>
      <xdr:row>15</xdr:row>
      <xdr:rowOff>52915</xdr:rowOff>
    </xdr:from>
    <xdr:to>
      <xdr:col>10</xdr:col>
      <xdr:colOff>592751</xdr:colOff>
      <xdr:row>22</xdr:row>
      <xdr:rowOff>289982</xdr:rowOff>
    </xdr:to>
    <xdr:pic>
      <xdr:nvPicPr>
        <xdr:cNvPr id="4" name="図 3">
          <a:extLst>
            <a:ext uri="{FF2B5EF4-FFF2-40B4-BE49-F238E27FC236}">
              <a16:creationId xmlns:a16="http://schemas.microsoft.com/office/drawing/2014/main" id="{AC2D1EDA-4849-43AE-A5F5-499B1350CA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06750" y="4910665"/>
          <a:ext cx="3344418" cy="2533650"/>
        </a:xfrm>
        <a:prstGeom prst="rect">
          <a:avLst/>
        </a:prstGeom>
      </xdr:spPr>
    </xdr:pic>
    <xdr:clientData/>
  </xdr:twoCellAnchor>
  <xdr:twoCellAnchor editAs="oneCell">
    <xdr:from>
      <xdr:col>17</xdr:col>
      <xdr:colOff>42333</xdr:colOff>
      <xdr:row>15</xdr:row>
      <xdr:rowOff>52915</xdr:rowOff>
    </xdr:from>
    <xdr:to>
      <xdr:col>21</xdr:col>
      <xdr:colOff>592751</xdr:colOff>
      <xdr:row>22</xdr:row>
      <xdr:rowOff>289982</xdr:rowOff>
    </xdr:to>
    <xdr:pic>
      <xdr:nvPicPr>
        <xdr:cNvPr id="5" name="図 4">
          <a:extLst>
            <a:ext uri="{FF2B5EF4-FFF2-40B4-BE49-F238E27FC236}">
              <a16:creationId xmlns:a16="http://schemas.microsoft.com/office/drawing/2014/main" id="{31082F71-4862-461B-B740-BA227595575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24583" y="4910665"/>
          <a:ext cx="3344418" cy="25336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31744</xdr:colOff>
      <xdr:row>4</xdr:row>
      <xdr:rowOff>52915</xdr:rowOff>
    </xdr:from>
    <xdr:to>
      <xdr:col>10</xdr:col>
      <xdr:colOff>582162</xdr:colOff>
      <xdr:row>11</xdr:row>
      <xdr:rowOff>289982</xdr:rowOff>
    </xdr:to>
    <xdr:pic>
      <xdr:nvPicPr>
        <xdr:cNvPr id="2" name="図 1">
          <a:extLst>
            <a:ext uri="{FF2B5EF4-FFF2-40B4-BE49-F238E27FC236}">
              <a16:creationId xmlns:a16="http://schemas.microsoft.com/office/drawing/2014/main" id="{7FC52F13-AB19-442D-8CFF-9DC71FDC21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1" y="1121832"/>
          <a:ext cx="3344418" cy="2533650"/>
        </a:xfrm>
        <a:prstGeom prst="rect">
          <a:avLst/>
        </a:prstGeom>
      </xdr:spPr>
    </xdr:pic>
    <xdr:clientData/>
  </xdr:twoCellAnchor>
  <xdr:twoCellAnchor editAs="oneCell">
    <xdr:from>
      <xdr:col>17</xdr:col>
      <xdr:colOff>31744</xdr:colOff>
      <xdr:row>4</xdr:row>
      <xdr:rowOff>52915</xdr:rowOff>
    </xdr:from>
    <xdr:to>
      <xdr:col>21</xdr:col>
      <xdr:colOff>582162</xdr:colOff>
      <xdr:row>11</xdr:row>
      <xdr:rowOff>289982</xdr:rowOff>
    </xdr:to>
    <xdr:pic>
      <xdr:nvPicPr>
        <xdr:cNvPr id="3" name="図 2">
          <a:extLst>
            <a:ext uri="{FF2B5EF4-FFF2-40B4-BE49-F238E27FC236}">
              <a16:creationId xmlns:a16="http://schemas.microsoft.com/office/drawing/2014/main" id="{D7EB2425-6225-43A4-99DD-6F991257A9A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3994" y="1121832"/>
          <a:ext cx="3344418" cy="2533650"/>
        </a:xfrm>
        <a:prstGeom prst="rect">
          <a:avLst/>
        </a:prstGeom>
      </xdr:spPr>
    </xdr:pic>
    <xdr:clientData/>
  </xdr:twoCellAnchor>
  <xdr:twoCellAnchor editAs="oneCell">
    <xdr:from>
      <xdr:col>6</xdr:col>
      <xdr:colOff>31744</xdr:colOff>
      <xdr:row>15</xdr:row>
      <xdr:rowOff>52915</xdr:rowOff>
    </xdr:from>
    <xdr:to>
      <xdr:col>10</xdr:col>
      <xdr:colOff>582162</xdr:colOff>
      <xdr:row>22</xdr:row>
      <xdr:rowOff>289982</xdr:rowOff>
    </xdr:to>
    <xdr:pic>
      <xdr:nvPicPr>
        <xdr:cNvPr id="4" name="図 3">
          <a:extLst>
            <a:ext uri="{FF2B5EF4-FFF2-40B4-BE49-F238E27FC236}">
              <a16:creationId xmlns:a16="http://schemas.microsoft.com/office/drawing/2014/main" id="{5BE6B20F-E612-463C-847E-C9B4970AF1C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1" y="4910665"/>
          <a:ext cx="3344418" cy="2533650"/>
        </a:xfrm>
        <a:prstGeom prst="rect">
          <a:avLst/>
        </a:prstGeom>
      </xdr:spPr>
    </xdr:pic>
    <xdr:clientData/>
  </xdr:twoCellAnchor>
  <xdr:twoCellAnchor editAs="oneCell">
    <xdr:from>
      <xdr:col>17</xdr:col>
      <xdr:colOff>31744</xdr:colOff>
      <xdr:row>15</xdr:row>
      <xdr:rowOff>52915</xdr:rowOff>
    </xdr:from>
    <xdr:to>
      <xdr:col>21</xdr:col>
      <xdr:colOff>582162</xdr:colOff>
      <xdr:row>22</xdr:row>
      <xdr:rowOff>289982</xdr:rowOff>
    </xdr:to>
    <xdr:pic>
      <xdr:nvPicPr>
        <xdr:cNvPr id="5" name="図 4">
          <a:extLst>
            <a:ext uri="{FF2B5EF4-FFF2-40B4-BE49-F238E27FC236}">
              <a16:creationId xmlns:a16="http://schemas.microsoft.com/office/drawing/2014/main" id="{693B4922-63EF-4E74-A6AB-3354E8CE9DC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3994" y="4910665"/>
          <a:ext cx="3344418" cy="25336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42327</xdr:colOff>
      <xdr:row>4</xdr:row>
      <xdr:rowOff>52915</xdr:rowOff>
    </xdr:from>
    <xdr:to>
      <xdr:col>10</xdr:col>
      <xdr:colOff>592745</xdr:colOff>
      <xdr:row>11</xdr:row>
      <xdr:rowOff>289982</xdr:rowOff>
    </xdr:to>
    <xdr:pic>
      <xdr:nvPicPr>
        <xdr:cNvPr id="2" name="図 1">
          <a:extLst>
            <a:ext uri="{FF2B5EF4-FFF2-40B4-BE49-F238E27FC236}">
              <a16:creationId xmlns:a16="http://schemas.microsoft.com/office/drawing/2014/main" id="{EF9B40D4-C3D3-460B-A134-54F61022CC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6744" y="1121832"/>
          <a:ext cx="3344418" cy="2533650"/>
        </a:xfrm>
        <a:prstGeom prst="rect">
          <a:avLst/>
        </a:prstGeom>
      </xdr:spPr>
    </xdr:pic>
    <xdr:clientData/>
  </xdr:twoCellAnchor>
  <xdr:twoCellAnchor editAs="oneCell">
    <xdr:from>
      <xdr:col>17</xdr:col>
      <xdr:colOff>42327</xdr:colOff>
      <xdr:row>4</xdr:row>
      <xdr:rowOff>52915</xdr:rowOff>
    </xdr:from>
    <xdr:to>
      <xdr:col>21</xdr:col>
      <xdr:colOff>592745</xdr:colOff>
      <xdr:row>11</xdr:row>
      <xdr:rowOff>289982</xdr:rowOff>
    </xdr:to>
    <xdr:pic>
      <xdr:nvPicPr>
        <xdr:cNvPr id="3" name="図 2">
          <a:extLst>
            <a:ext uri="{FF2B5EF4-FFF2-40B4-BE49-F238E27FC236}">
              <a16:creationId xmlns:a16="http://schemas.microsoft.com/office/drawing/2014/main" id="{7AA277BA-B8EE-43A8-92F1-846DC70B3B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4577" y="1121832"/>
          <a:ext cx="3344418" cy="2533650"/>
        </a:xfrm>
        <a:prstGeom prst="rect">
          <a:avLst/>
        </a:prstGeom>
      </xdr:spPr>
    </xdr:pic>
    <xdr:clientData/>
  </xdr:twoCellAnchor>
  <xdr:twoCellAnchor editAs="oneCell">
    <xdr:from>
      <xdr:col>6</xdr:col>
      <xdr:colOff>42327</xdr:colOff>
      <xdr:row>15</xdr:row>
      <xdr:rowOff>52915</xdr:rowOff>
    </xdr:from>
    <xdr:to>
      <xdr:col>10</xdr:col>
      <xdr:colOff>592745</xdr:colOff>
      <xdr:row>22</xdr:row>
      <xdr:rowOff>289982</xdr:rowOff>
    </xdr:to>
    <xdr:pic>
      <xdr:nvPicPr>
        <xdr:cNvPr id="4" name="図 3">
          <a:extLst>
            <a:ext uri="{FF2B5EF4-FFF2-40B4-BE49-F238E27FC236}">
              <a16:creationId xmlns:a16="http://schemas.microsoft.com/office/drawing/2014/main" id="{A33D9592-CD6D-47B5-BEEB-871A3BD93F0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06744" y="4910665"/>
          <a:ext cx="3344418" cy="2533650"/>
        </a:xfrm>
        <a:prstGeom prst="rect">
          <a:avLst/>
        </a:prstGeom>
      </xdr:spPr>
    </xdr:pic>
    <xdr:clientData/>
  </xdr:twoCellAnchor>
  <xdr:twoCellAnchor editAs="oneCell">
    <xdr:from>
      <xdr:col>17</xdr:col>
      <xdr:colOff>42327</xdr:colOff>
      <xdr:row>15</xdr:row>
      <xdr:rowOff>52915</xdr:rowOff>
    </xdr:from>
    <xdr:to>
      <xdr:col>21</xdr:col>
      <xdr:colOff>592745</xdr:colOff>
      <xdr:row>22</xdr:row>
      <xdr:rowOff>289982</xdr:rowOff>
    </xdr:to>
    <xdr:pic>
      <xdr:nvPicPr>
        <xdr:cNvPr id="5" name="図 4">
          <a:extLst>
            <a:ext uri="{FF2B5EF4-FFF2-40B4-BE49-F238E27FC236}">
              <a16:creationId xmlns:a16="http://schemas.microsoft.com/office/drawing/2014/main" id="{9D31EAFC-9FF4-4EC8-B1E8-61F50D10536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24577" y="4910665"/>
          <a:ext cx="3344418" cy="25336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31746</xdr:colOff>
      <xdr:row>4</xdr:row>
      <xdr:rowOff>52915</xdr:rowOff>
    </xdr:from>
    <xdr:to>
      <xdr:col>10</xdr:col>
      <xdr:colOff>582164</xdr:colOff>
      <xdr:row>11</xdr:row>
      <xdr:rowOff>289982</xdr:rowOff>
    </xdr:to>
    <xdr:pic>
      <xdr:nvPicPr>
        <xdr:cNvPr id="2" name="図 1">
          <a:extLst>
            <a:ext uri="{FF2B5EF4-FFF2-40B4-BE49-F238E27FC236}">
              <a16:creationId xmlns:a16="http://schemas.microsoft.com/office/drawing/2014/main" id="{D63A386B-CDE5-4984-AFA4-B884C849E6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3" y="1121832"/>
          <a:ext cx="3344418" cy="2533650"/>
        </a:xfrm>
        <a:prstGeom prst="rect">
          <a:avLst/>
        </a:prstGeom>
      </xdr:spPr>
    </xdr:pic>
    <xdr:clientData/>
  </xdr:twoCellAnchor>
  <xdr:twoCellAnchor editAs="oneCell">
    <xdr:from>
      <xdr:col>17</xdr:col>
      <xdr:colOff>31746</xdr:colOff>
      <xdr:row>4</xdr:row>
      <xdr:rowOff>52915</xdr:rowOff>
    </xdr:from>
    <xdr:to>
      <xdr:col>21</xdr:col>
      <xdr:colOff>582164</xdr:colOff>
      <xdr:row>11</xdr:row>
      <xdr:rowOff>289982</xdr:rowOff>
    </xdr:to>
    <xdr:pic>
      <xdr:nvPicPr>
        <xdr:cNvPr id="3" name="図 2">
          <a:extLst>
            <a:ext uri="{FF2B5EF4-FFF2-40B4-BE49-F238E27FC236}">
              <a16:creationId xmlns:a16="http://schemas.microsoft.com/office/drawing/2014/main" id="{AA41184E-CD2E-4404-BC5D-E6E64011C1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3996" y="1121832"/>
          <a:ext cx="3344418" cy="2533650"/>
        </a:xfrm>
        <a:prstGeom prst="rect">
          <a:avLst/>
        </a:prstGeom>
      </xdr:spPr>
    </xdr:pic>
    <xdr:clientData/>
  </xdr:twoCellAnchor>
  <xdr:twoCellAnchor editAs="oneCell">
    <xdr:from>
      <xdr:col>6</xdr:col>
      <xdr:colOff>31746</xdr:colOff>
      <xdr:row>15</xdr:row>
      <xdr:rowOff>52915</xdr:rowOff>
    </xdr:from>
    <xdr:to>
      <xdr:col>10</xdr:col>
      <xdr:colOff>582164</xdr:colOff>
      <xdr:row>22</xdr:row>
      <xdr:rowOff>289982</xdr:rowOff>
    </xdr:to>
    <xdr:pic>
      <xdr:nvPicPr>
        <xdr:cNvPr id="4" name="図 3">
          <a:extLst>
            <a:ext uri="{FF2B5EF4-FFF2-40B4-BE49-F238E27FC236}">
              <a16:creationId xmlns:a16="http://schemas.microsoft.com/office/drawing/2014/main" id="{F5DFEA30-7647-4028-B181-8FC5B0AADA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3" y="4910665"/>
          <a:ext cx="3344418" cy="2533650"/>
        </a:xfrm>
        <a:prstGeom prst="rect">
          <a:avLst/>
        </a:prstGeom>
      </xdr:spPr>
    </xdr:pic>
    <xdr:clientData/>
  </xdr:twoCellAnchor>
  <xdr:twoCellAnchor editAs="oneCell">
    <xdr:from>
      <xdr:col>17</xdr:col>
      <xdr:colOff>31746</xdr:colOff>
      <xdr:row>15</xdr:row>
      <xdr:rowOff>52915</xdr:rowOff>
    </xdr:from>
    <xdr:to>
      <xdr:col>21</xdr:col>
      <xdr:colOff>582164</xdr:colOff>
      <xdr:row>22</xdr:row>
      <xdr:rowOff>289982</xdr:rowOff>
    </xdr:to>
    <xdr:pic>
      <xdr:nvPicPr>
        <xdr:cNvPr id="5" name="図 4">
          <a:extLst>
            <a:ext uri="{FF2B5EF4-FFF2-40B4-BE49-F238E27FC236}">
              <a16:creationId xmlns:a16="http://schemas.microsoft.com/office/drawing/2014/main" id="{FF277A3F-6A36-4C0D-A748-A69EA61247C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3996" y="4910665"/>
          <a:ext cx="3344418" cy="25336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42333</xdr:colOff>
      <xdr:row>4</xdr:row>
      <xdr:rowOff>52915</xdr:rowOff>
    </xdr:from>
    <xdr:to>
      <xdr:col>10</xdr:col>
      <xdr:colOff>592751</xdr:colOff>
      <xdr:row>11</xdr:row>
      <xdr:rowOff>289982</xdr:rowOff>
    </xdr:to>
    <xdr:pic>
      <xdr:nvPicPr>
        <xdr:cNvPr id="2" name="図 1">
          <a:extLst>
            <a:ext uri="{FF2B5EF4-FFF2-40B4-BE49-F238E27FC236}">
              <a16:creationId xmlns:a16="http://schemas.microsoft.com/office/drawing/2014/main" id="{73CEB054-5D22-4A21-AD7B-D7A928E87E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6750" y="1121832"/>
          <a:ext cx="3344418" cy="2533650"/>
        </a:xfrm>
        <a:prstGeom prst="rect">
          <a:avLst/>
        </a:prstGeom>
      </xdr:spPr>
    </xdr:pic>
    <xdr:clientData/>
  </xdr:twoCellAnchor>
  <xdr:twoCellAnchor editAs="oneCell">
    <xdr:from>
      <xdr:col>17</xdr:col>
      <xdr:colOff>42333</xdr:colOff>
      <xdr:row>4</xdr:row>
      <xdr:rowOff>52915</xdr:rowOff>
    </xdr:from>
    <xdr:to>
      <xdr:col>21</xdr:col>
      <xdr:colOff>592751</xdr:colOff>
      <xdr:row>11</xdr:row>
      <xdr:rowOff>289982</xdr:rowOff>
    </xdr:to>
    <xdr:pic>
      <xdr:nvPicPr>
        <xdr:cNvPr id="3" name="図 2">
          <a:extLst>
            <a:ext uri="{FF2B5EF4-FFF2-40B4-BE49-F238E27FC236}">
              <a16:creationId xmlns:a16="http://schemas.microsoft.com/office/drawing/2014/main" id="{1A81B294-F9B0-46B5-8C7F-6DC0FE616E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4583" y="1121832"/>
          <a:ext cx="3344418" cy="2533650"/>
        </a:xfrm>
        <a:prstGeom prst="rect">
          <a:avLst/>
        </a:prstGeom>
      </xdr:spPr>
    </xdr:pic>
    <xdr:clientData/>
  </xdr:twoCellAnchor>
  <xdr:twoCellAnchor editAs="oneCell">
    <xdr:from>
      <xdr:col>6</xdr:col>
      <xdr:colOff>42333</xdr:colOff>
      <xdr:row>15</xdr:row>
      <xdr:rowOff>52915</xdr:rowOff>
    </xdr:from>
    <xdr:to>
      <xdr:col>10</xdr:col>
      <xdr:colOff>592751</xdr:colOff>
      <xdr:row>22</xdr:row>
      <xdr:rowOff>289982</xdr:rowOff>
    </xdr:to>
    <xdr:pic>
      <xdr:nvPicPr>
        <xdr:cNvPr id="4" name="図 3">
          <a:extLst>
            <a:ext uri="{FF2B5EF4-FFF2-40B4-BE49-F238E27FC236}">
              <a16:creationId xmlns:a16="http://schemas.microsoft.com/office/drawing/2014/main" id="{58A77470-88A8-4907-A32B-6229E61D54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06750" y="4910665"/>
          <a:ext cx="3344418" cy="2533650"/>
        </a:xfrm>
        <a:prstGeom prst="rect">
          <a:avLst/>
        </a:prstGeom>
      </xdr:spPr>
    </xdr:pic>
    <xdr:clientData/>
  </xdr:twoCellAnchor>
  <xdr:twoCellAnchor editAs="oneCell">
    <xdr:from>
      <xdr:col>17</xdr:col>
      <xdr:colOff>42333</xdr:colOff>
      <xdr:row>15</xdr:row>
      <xdr:rowOff>52915</xdr:rowOff>
    </xdr:from>
    <xdr:to>
      <xdr:col>21</xdr:col>
      <xdr:colOff>592751</xdr:colOff>
      <xdr:row>22</xdr:row>
      <xdr:rowOff>289982</xdr:rowOff>
    </xdr:to>
    <xdr:pic>
      <xdr:nvPicPr>
        <xdr:cNvPr id="5" name="図 4">
          <a:extLst>
            <a:ext uri="{FF2B5EF4-FFF2-40B4-BE49-F238E27FC236}">
              <a16:creationId xmlns:a16="http://schemas.microsoft.com/office/drawing/2014/main" id="{AB987863-2050-4998-A630-92EE0E83367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24583" y="4910665"/>
          <a:ext cx="3344418" cy="25336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180975</xdr:colOff>
      <xdr:row>8</xdr:row>
      <xdr:rowOff>114300</xdr:rowOff>
    </xdr:from>
    <xdr:to>
      <xdr:col>7</xdr:col>
      <xdr:colOff>361874</xdr:colOff>
      <xdr:row>20</xdr:row>
      <xdr:rowOff>62865</xdr:rowOff>
    </xdr:to>
    <xdr:pic>
      <xdr:nvPicPr>
        <xdr:cNvPr id="3" name="図 2">
          <a:extLst>
            <a:ext uri="{FF2B5EF4-FFF2-40B4-BE49-F238E27FC236}">
              <a16:creationId xmlns:a16="http://schemas.microsoft.com/office/drawing/2014/main" id="{9CD21620-DEE4-4E1E-B19B-6E499664AF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276350" y="1847850"/>
          <a:ext cx="2647874" cy="2005965"/>
        </a:xfrm>
        <a:prstGeom prst="rect">
          <a:avLst/>
        </a:prstGeom>
      </xdr:spPr>
    </xdr:pic>
    <xdr:clientData/>
  </xdr:twoCellAnchor>
  <xdr:twoCellAnchor editAs="oneCell">
    <xdr:from>
      <xdr:col>10</xdr:col>
      <xdr:colOff>180975</xdr:colOff>
      <xdr:row>8</xdr:row>
      <xdr:rowOff>114300</xdr:rowOff>
    </xdr:from>
    <xdr:to>
      <xdr:col>15</xdr:col>
      <xdr:colOff>390449</xdr:colOff>
      <xdr:row>20</xdr:row>
      <xdr:rowOff>62865</xdr:rowOff>
    </xdr:to>
    <xdr:pic>
      <xdr:nvPicPr>
        <xdr:cNvPr id="4" name="図 3">
          <a:extLst>
            <a:ext uri="{FF2B5EF4-FFF2-40B4-BE49-F238E27FC236}">
              <a16:creationId xmlns:a16="http://schemas.microsoft.com/office/drawing/2014/main" id="{041ED288-0218-41F5-8125-3F87CBC2A6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5429250" y="1847850"/>
          <a:ext cx="2647874" cy="2005965"/>
        </a:xfrm>
        <a:prstGeom prst="rect">
          <a:avLst/>
        </a:prstGeom>
      </xdr:spPr>
    </xdr:pic>
    <xdr:clientData/>
  </xdr:twoCellAnchor>
  <xdr:twoCellAnchor editAs="oneCell">
    <xdr:from>
      <xdr:col>18</xdr:col>
      <xdr:colOff>180975</xdr:colOff>
      <xdr:row>8</xdr:row>
      <xdr:rowOff>114300</xdr:rowOff>
    </xdr:from>
    <xdr:to>
      <xdr:col>23</xdr:col>
      <xdr:colOff>390449</xdr:colOff>
      <xdr:row>20</xdr:row>
      <xdr:rowOff>62865</xdr:rowOff>
    </xdr:to>
    <xdr:pic>
      <xdr:nvPicPr>
        <xdr:cNvPr id="5" name="図 4">
          <a:extLst>
            <a:ext uri="{FF2B5EF4-FFF2-40B4-BE49-F238E27FC236}">
              <a16:creationId xmlns:a16="http://schemas.microsoft.com/office/drawing/2014/main" id="{D19C23E1-3838-4F42-BE00-4BEE4693A4E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9553575" y="1847850"/>
          <a:ext cx="2647874" cy="2005965"/>
        </a:xfrm>
        <a:prstGeom prst="rect">
          <a:avLst/>
        </a:prstGeom>
      </xdr:spPr>
    </xdr:pic>
    <xdr:clientData/>
  </xdr:twoCellAnchor>
  <xdr:twoCellAnchor editAs="oneCell">
    <xdr:from>
      <xdr:col>2</xdr:col>
      <xdr:colOff>180975</xdr:colOff>
      <xdr:row>25</xdr:row>
      <xdr:rowOff>114300</xdr:rowOff>
    </xdr:from>
    <xdr:to>
      <xdr:col>7</xdr:col>
      <xdr:colOff>361874</xdr:colOff>
      <xdr:row>37</xdr:row>
      <xdr:rowOff>62865</xdr:rowOff>
    </xdr:to>
    <xdr:pic>
      <xdr:nvPicPr>
        <xdr:cNvPr id="7" name="図 6">
          <a:extLst>
            <a:ext uri="{FF2B5EF4-FFF2-40B4-BE49-F238E27FC236}">
              <a16:creationId xmlns:a16="http://schemas.microsoft.com/office/drawing/2014/main" id="{CAE19DBD-471A-461D-9AB5-21C9B9EB693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276350" y="4838700"/>
          <a:ext cx="2647874" cy="2005965"/>
        </a:xfrm>
        <a:prstGeom prst="rect">
          <a:avLst/>
        </a:prstGeom>
      </xdr:spPr>
    </xdr:pic>
    <xdr:clientData/>
  </xdr:twoCellAnchor>
  <xdr:twoCellAnchor editAs="oneCell">
    <xdr:from>
      <xdr:col>10</xdr:col>
      <xdr:colOff>180975</xdr:colOff>
      <xdr:row>25</xdr:row>
      <xdr:rowOff>114300</xdr:rowOff>
    </xdr:from>
    <xdr:to>
      <xdr:col>15</xdr:col>
      <xdr:colOff>390449</xdr:colOff>
      <xdr:row>37</xdr:row>
      <xdr:rowOff>62865</xdr:rowOff>
    </xdr:to>
    <xdr:pic>
      <xdr:nvPicPr>
        <xdr:cNvPr id="8" name="図 7">
          <a:extLst>
            <a:ext uri="{FF2B5EF4-FFF2-40B4-BE49-F238E27FC236}">
              <a16:creationId xmlns:a16="http://schemas.microsoft.com/office/drawing/2014/main" id="{769D0EB0-CCE7-44D4-82F0-1EF36E699FF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a:xfrm>
          <a:off x="5429250" y="4838700"/>
          <a:ext cx="2647874" cy="2005965"/>
        </a:xfrm>
        <a:prstGeom prst="rect">
          <a:avLst/>
        </a:prstGeom>
      </xdr:spPr>
    </xdr:pic>
    <xdr:clientData/>
  </xdr:twoCellAnchor>
  <xdr:twoCellAnchor editAs="oneCell">
    <xdr:from>
      <xdr:col>18</xdr:col>
      <xdr:colOff>180975</xdr:colOff>
      <xdr:row>25</xdr:row>
      <xdr:rowOff>114300</xdr:rowOff>
    </xdr:from>
    <xdr:to>
      <xdr:col>23</xdr:col>
      <xdr:colOff>390449</xdr:colOff>
      <xdr:row>37</xdr:row>
      <xdr:rowOff>62865</xdr:rowOff>
    </xdr:to>
    <xdr:pic>
      <xdr:nvPicPr>
        <xdr:cNvPr id="9" name="図 8">
          <a:extLst>
            <a:ext uri="{FF2B5EF4-FFF2-40B4-BE49-F238E27FC236}">
              <a16:creationId xmlns:a16="http://schemas.microsoft.com/office/drawing/2014/main" id="{9D334438-4382-40B1-829E-456D7B4FDC5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a:xfrm>
          <a:off x="9553575" y="4838700"/>
          <a:ext cx="2647874" cy="2005965"/>
        </a:xfrm>
        <a:prstGeom prst="rect">
          <a:avLst/>
        </a:prstGeom>
      </xdr:spPr>
    </xdr:pic>
    <xdr:clientData/>
  </xdr:twoCellAnchor>
  <xdr:twoCellAnchor editAs="oneCell">
    <xdr:from>
      <xdr:col>2</xdr:col>
      <xdr:colOff>180975</xdr:colOff>
      <xdr:row>42</xdr:row>
      <xdr:rowOff>114300</xdr:rowOff>
    </xdr:from>
    <xdr:to>
      <xdr:col>7</xdr:col>
      <xdr:colOff>361874</xdr:colOff>
      <xdr:row>54</xdr:row>
      <xdr:rowOff>62865</xdr:rowOff>
    </xdr:to>
    <xdr:pic>
      <xdr:nvPicPr>
        <xdr:cNvPr id="10" name="図 9">
          <a:extLst>
            <a:ext uri="{FF2B5EF4-FFF2-40B4-BE49-F238E27FC236}">
              <a16:creationId xmlns:a16="http://schemas.microsoft.com/office/drawing/2014/main" id="{6C7FC2BC-9BFA-4D04-B5D9-DBB46EAC1D6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a:xfrm>
          <a:off x="1276350" y="7829550"/>
          <a:ext cx="2647874" cy="2005965"/>
        </a:xfrm>
        <a:prstGeom prst="rect">
          <a:avLst/>
        </a:prstGeom>
      </xdr:spPr>
    </xdr:pic>
    <xdr:clientData/>
  </xdr:twoCellAnchor>
  <xdr:twoCellAnchor editAs="oneCell">
    <xdr:from>
      <xdr:col>10</xdr:col>
      <xdr:colOff>180975</xdr:colOff>
      <xdr:row>42</xdr:row>
      <xdr:rowOff>114300</xdr:rowOff>
    </xdr:from>
    <xdr:to>
      <xdr:col>15</xdr:col>
      <xdr:colOff>390449</xdr:colOff>
      <xdr:row>54</xdr:row>
      <xdr:rowOff>62865</xdr:rowOff>
    </xdr:to>
    <xdr:pic>
      <xdr:nvPicPr>
        <xdr:cNvPr id="11" name="図 10">
          <a:extLst>
            <a:ext uri="{FF2B5EF4-FFF2-40B4-BE49-F238E27FC236}">
              <a16:creationId xmlns:a16="http://schemas.microsoft.com/office/drawing/2014/main" id="{7FEA33EC-A322-4A2F-B41B-CA1A0281D81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a:xfrm>
          <a:off x="5429250" y="7829550"/>
          <a:ext cx="2647874" cy="2005965"/>
        </a:xfrm>
        <a:prstGeom prst="rect">
          <a:avLst/>
        </a:prstGeom>
      </xdr:spPr>
    </xdr:pic>
    <xdr:clientData/>
  </xdr:twoCellAnchor>
  <xdr:twoCellAnchor editAs="oneCell">
    <xdr:from>
      <xdr:col>18</xdr:col>
      <xdr:colOff>180975</xdr:colOff>
      <xdr:row>42</xdr:row>
      <xdr:rowOff>114300</xdr:rowOff>
    </xdr:from>
    <xdr:to>
      <xdr:col>23</xdr:col>
      <xdr:colOff>390449</xdr:colOff>
      <xdr:row>54</xdr:row>
      <xdr:rowOff>62865</xdr:rowOff>
    </xdr:to>
    <xdr:pic>
      <xdr:nvPicPr>
        <xdr:cNvPr id="12" name="図 11">
          <a:extLst>
            <a:ext uri="{FF2B5EF4-FFF2-40B4-BE49-F238E27FC236}">
              <a16:creationId xmlns:a16="http://schemas.microsoft.com/office/drawing/2014/main" id="{8D692210-CE96-4310-AB7E-DAC9D297FFA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a:xfrm>
          <a:off x="9553575" y="7829550"/>
          <a:ext cx="2647874" cy="200596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281940</xdr:colOff>
      <xdr:row>8</xdr:row>
      <xdr:rowOff>91440</xdr:rowOff>
    </xdr:from>
    <xdr:to>
      <xdr:col>8</xdr:col>
      <xdr:colOff>58979</xdr:colOff>
      <xdr:row>20</xdr:row>
      <xdr:rowOff>40005</xdr:rowOff>
    </xdr:to>
    <xdr:pic>
      <xdr:nvPicPr>
        <xdr:cNvPr id="13" name="図 12">
          <a:extLst>
            <a:ext uri="{FF2B5EF4-FFF2-40B4-BE49-F238E27FC236}">
              <a16:creationId xmlns:a16="http://schemas.microsoft.com/office/drawing/2014/main" id="{3614C3AC-47C3-47A4-8F70-773123A957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264920" y="1836420"/>
          <a:ext cx="2405939" cy="205168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31</xdr:col>
      <xdr:colOff>244259</xdr:colOff>
      <xdr:row>16</xdr:row>
      <xdr:rowOff>142875</xdr:rowOff>
    </xdr:to>
    <xdr:pic>
      <xdr:nvPicPr>
        <xdr:cNvPr id="4" name="変状展開図（二鹿トンネル）-1.jpg">
          <a:extLst>
            <a:ext uri="{FF2B5EF4-FFF2-40B4-BE49-F238E27FC236}">
              <a16:creationId xmlns:a16="http://schemas.microsoft.com/office/drawing/2014/main" id="{84616A23-81B9-4008-A226-6E38A3E535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4450" y="1400175"/>
          <a:ext cx="8416709" cy="461962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4" name="図 3">
          <a:extLst>
            <a:ext uri="{FF2B5EF4-FFF2-40B4-BE49-F238E27FC236}">
              <a16:creationId xmlns:a16="http://schemas.microsoft.com/office/drawing/2014/main" id="{6C973ED6-1716-48DC-B86A-54FF9AD54C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31</xdr:col>
      <xdr:colOff>244259</xdr:colOff>
      <xdr:row>16</xdr:row>
      <xdr:rowOff>142875</xdr:rowOff>
    </xdr:to>
    <xdr:pic>
      <xdr:nvPicPr>
        <xdr:cNvPr id="3" name="図 2">
          <a:extLst>
            <a:ext uri="{FF2B5EF4-FFF2-40B4-BE49-F238E27FC236}">
              <a16:creationId xmlns:a16="http://schemas.microsoft.com/office/drawing/2014/main" id="{4C5C24F1-540D-442A-AC9E-6AC5CCFDAF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4450" y="1400175"/>
          <a:ext cx="8416709" cy="461962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125730</xdr:colOff>
      <xdr:row>10</xdr:row>
      <xdr:rowOff>112317</xdr:rowOff>
    </xdr:from>
    <xdr:to>
      <xdr:col>9</xdr:col>
      <xdr:colOff>188595</xdr:colOff>
      <xdr:row>39</xdr:row>
      <xdr:rowOff>40083</xdr:rowOff>
    </xdr:to>
    <xdr:pic>
      <xdr:nvPicPr>
        <xdr:cNvPr id="2" name="変状展開図（二鹿トンネル）-3-01.jpg">
          <a:extLst>
            <a:ext uri="{FF2B5EF4-FFF2-40B4-BE49-F238E27FC236}">
              <a16:creationId xmlns:a16="http://schemas.microsoft.com/office/drawing/2014/main" id="{381E98E0-454C-48ED-B91B-667F53FDF7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903017"/>
          <a:ext cx="2263140" cy="440451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3</xdr:col>
      <xdr:colOff>16493</xdr:colOff>
      <xdr:row>5</xdr:row>
      <xdr:rowOff>92298</xdr:rowOff>
    </xdr:from>
    <xdr:to>
      <xdr:col>9</xdr:col>
      <xdr:colOff>652</xdr:colOff>
      <xdr:row>44</xdr:row>
      <xdr:rowOff>60102</xdr:rowOff>
    </xdr:to>
    <xdr:pic>
      <xdr:nvPicPr>
        <xdr:cNvPr id="2" name="変状展開図（二鹿トンネル）-3-02.jpg">
          <a:extLst>
            <a:ext uri="{FF2B5EF4-FFF2-40B4-BE49-F238E27FC236}">
              <a16:creationId xmlns:a16="http://schemas.microsoft.com/office/drawing/2014/main" id="{627E712B-6CF0-4C8A-BDC6-7AB069985C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968" y="1120998"/>
          <a:ext cx="1852964" cy="596855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16493</xdr:colOff>
      <xdr:row>5</xdr:row>
      <xdr:rowOff>92298</xdr:rowOff>
    </xdr:from>
    <xdr:to>
      <xdr:col>9</xdr:col>
      <xdr:colOff>652</xdr:colOff>
      <xdr:row>44</xdr:row>
      <xdr:rowOff>60103</xdr:rowOff>
    </xdr:to>
    <xdr:pic>
      <xdr:nvPicPr>
        <xdr:cNvPr id="2" name="図 1">
          <a:extLst>
            <a:ext uri="{FF2B5EF4-FFF2-40B4-BE49-F238E27FC236}">
              <a16:creationId xmlns:a16="http://schemas.microsoft.com/office/drawing/2014/main" id="{B8D0F341-0E2F-4143-BBE4-C65E9B9601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968" y="1120998"/>
          <a:ext cx="1852964" cy="596855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xdr:col>
      <xdr:colOff>16493</xdr:colOff>
      <xdr:row>5</xdr:row>
      <xdr:rowOff>92298</xdr:rowOff>
    </xdr:from>
    <xdr:to>
      <xdr:col>8</xdr:col>
      <xdr:colOff>297832</xdr:colOff>
      <xdr:row>44</xdr:row>
      <xdr:rowOff>60103</xdr:rowOff>
    </xdr:to>
    <xdr:pic>
      <xdr:nvPicPr>
        <xdr:cNvPr id="2" name="図 1">
          <a:extLst>
            <a:ext uri="{FF2B5EF4-FFF2-40B4-BE49-F238E27FC236}">
              <a16:creationId xmlns:a16="http://schemas.microsoft.com/office/drawing/2014/main" id="{121C6E19-0108-4BD2-AADB-6C7AB40051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968" y="1120998"/>
          <a:ext cx="1852964" cy="596855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3</xdr:col>
      <xdr:colOff>16493</xdr:colOff>
      <xdr:row>5</xdr:row>
      <xdr:rowOff>92298</xdr:rowOff>
    </xdr:from>
    <xdr:to>
      <xdr:col>8</xdr:col>
      <xdr:colOff>297832</xdr:colOff>
      <xdr:row>44</xdr:row>
      <xdr:rowOff>60103</xdr:rowOff>
    </xdr:to>
    <xdr:pic>
      <xdr:nvPicPr>
        <xdr:cNvPr id="2" name="図 1">
          <a:extLst>
            <a:ext uri="{FF2B5EF4-FFF2-40B4-BE49-F238E27FC236}">
              <a16:creationId xmlns:a16="http://schemas.microsoft.com/office/drawing/2014/main" id="{FA017C63-B81F-45F5-BCF4-BAECB2BA2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968" y="1120998"/>
          <a:ext cx="1852964" cy="596855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xdr:col>
      <xdr:colOff>16493</xdr:colOff>
      <xdr:row>5</xdr:row>
      <xdr:rowOff>92298</xdr:rowOff>
    </xdr:from>
    <xdr:to>
      <xdr:col>9</xdr:col>
      <xdr:colOff>652</xdr:colOff>
      <xdr:row>44</xdr:row>
      <xdr:rowOff>60103</xdr:rowOff>
    </xdr:to>
    <xdr:pic>
      <xdr:nvPicPr>
        <xdr:cNvPr id="2" name="図 1">
          <a:extLst>
            <a:ext uri="{FF2B5EF4-FFF2-40B4-BE49-F238E27FC236}">
              <a16:creationId xmlns:a16="http://schemas.microsoft.com/office/drawing/2014/main" id="{3D909E13-5AB5-48D2-9C65-01AA64AD38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968" y="1120998"/>
          <a:ext cx="1852964" cy="5968555"/>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xdr:col>
      <xdr:colOff>16493</xdr:colOff>
      <xdr:row>5</xdr:row>
      <xdr:rowOff>92298</xdr:rowOff>
    </xdr:from>
    <xdr:to>
      <xdr:col>9</xdr:col>
      <xdr:colOff>652</xdr:colOff>
      <xdr:row>44</xdr:row>
      <xdr:rowOff>60103</xdr:rowOff>
    </xdr:to>
    <xdr:pic>
      <xdr:nvPicPr>
        <xdr:cNvPr id="2" name="図 1">
          <a:extLst>
            <a:ext uri="{FF2B5EF4-FFF2-40B4-BE49-F238E27FC236}">
              <a16:creationId xmlns:a16="http://schemas.microsoft.com/office/drawing/2014/main" id="{898B15C2-85EB-43C9-92ED-C305933622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968" y="1120998"/>
          <a:ext cx="1852964" cy="596855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xdr:col>
      <xdr:colOff>16493</xdr:colOff>
      <xdr:row>5</xdr:row>
      <xdr:rowOff>92298</xdr:rowOff>
    </xdr:from>
    <xdr:to>
      <xdr:col>8</xdr:col>
      <xdr:colOff>297832</xdr:colOff>
      <xdr:row>44</xdr:row>
      <xdr:rowOff>60103</xdr:rowOff>
    </xdr:to>
    <xdr:pic>
      <xdr:nvPicPr>
        <xdr:cNvPr id="2" name="図 1">
          <a:extLst>
            <a:ext uri="{FF2B5EF4-FFF2-40B4-BE49-F238E27FC236}">
              <a16:creationId xmlns:a16="http://schemas.microsoft.com/office/drawing/2014/main" id="{E395DE32-17C2-4B91-863E-4D168A1A32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968" y="1120998"/>
          <a:ext cx="1852964" cy="596855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16493</xdr:colOff>
      <xdr:row>5</xdr:row>
      <xdr:rowOff>92298</xdr:rowOff>
    </xdr:from>
    <xdr:to>
      <xdr:col>8</xdr:col>
      <xdr:colOff>297832</xdr:colOff>
      <xdr:row>44</xdr:row>
      <xdr:rowOff>60103</xdr:rowOff>
    </xdr:to>
    <xdr:pic>
      <xdr:nvPicPr>
        <xdr:cNvPr id="2" name="図 1">
          <a:extLst>
            <a:ext uri="{FF2B5EF4-FFF2-40B4-BE49-F238E27FC236}">
              <a16:creationId xmlns:a16="http://schemas.microsoft.com/office/drawing/2014/main" id="{39F7D631-EFB4-4AFD-902A-6A1D5A86E0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968" y="1120998"/>
          <a:ext cx="1852964" cy="596855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3</xdr:col>
      <xdr:colOff>16493</xdr:colOff>
      <xdr:row>5</xdr:row>
      <xdr:rowOff>92298</xdr:rowOff>
    </xdr:from>
    <xdr:to>
      <xdr:col>8</xdr:col>
      <xdr:colOff>297832</xdr:colOff>
      <xdr:row>44</xdr:row>
      <xdr:rowOff>60103</xdr:rowOff>
    </xdr:to>
    <xdr:pic>
      <xdr:nvPicPr>
        <xdr:cNvPr id="2" name="図 1">
          <a:extLst>
            <a:ext uri="{FF2B5EF4-FFF2-40B4-BE49-F238E27FC236}">
              <a16:creationId xmlns:a16="http://schemas.microsoft.com/office/drawing/2014/main" id="{5F562241-415A-4904-9BB7-E45008D760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968" y="1120998"/>
          <a:ext cx="1852964" cy="596855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125730</xdr:colOff>
      <xdr:row>11</xdr:row>
      <xdr:rowOff>123796</xdr:rowOff>
    </xdr:from>
    <xdr:to>
      <xdr:col>9</xdr:col>
      <xdr:colOff>188595</xdr:colOff>
      <xdr:row>38</xdr:row>
      <xdr:rowOff>28607</xdr:rowOff>
    </xdr:to>
    <xdr:pic>
      <xdr:nvPicPr>
        <xdr:cNvPr id="2" name="図 1">
          <a:extLst>
            <a:ext uri="{FF2B5EF4-FFF2-40B4-BE49-F238E27FC236}">
              <a16:creationId xmlns:a16="http://schemas.microsoft.com/office/drawing/2014/main" id="{EFDBC5BA-B36E-4FFA-91DE-C4EA2C418A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2066896"/>
          <a:ext cx="2263140" cy="4076761"/>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18</xdr:col>
      <xdr:colOff>152400</xdr:colOff>
      <xdr:row>9</xdr:row>
      <xdr:rowOff>190500</xdr:rowOff>
    </xdr:from>
    <xdr:to>
      <xdr:col>42</xdr:col>
      <xdr:colOff>47850</xdr:colOff>
      <xdr:row>11</xdr:row>
      <xdr:rowOff>206390</xdr:rowOff>
    </xdr:to>
    <xdr:sp macro="" textlink="">
      <xdr:nvSpPr>
        <xdr:cNvPr id="2" name="テキスト ボックス 1">
          <a:extLst>
            <a:ext uri="{FF2B5EF4-FFF2-40B4-BE49-F238E27FC236}">
              <a16:creationId xmlns:a16="http://schemas.microsoft.com/office/drawing/2014/main" id="{8A84E136-1A20-40ED-8F60-F73C8CA7DA6E}"/>
            </a:ext>
          </a:extLst>
        </xdr:cNvPr>
        <xdr:cNvSpPr txBox="1"/>
      </xdr:nvSpPr>
      <xdr:spPr>
        <a:xfrm>
          <a:off x="3048000" y="3009900"/>
          <a:ext cx="3781650" cy="758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324" dataDxfId="322" headerRowBorderDxfId="323" tableBorderDxfId="321">
  <autoFilter ref="B15:B47" xr:uid="{00000000-0009-0000-0100-000001000000}"/>
  <tableColumns count="1">
    <tableColumn id="1" xr3:uid="{00000000-0010-0000-0000-000001000000}" name="対象箇所" dataDxfId="32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319" dataDxfId="317" headerRowBorderDxfId="318" tableBorderDxfId="316">
  <autoFilter ref="C15:J47" xr:uid="{00000000-0009-0000-0100-000002000000}"/>
  <tableColumns count="8">
    <tableColumn id="9" xr3:uid="{00000000-0010-0000-0100-000009000000}" name="部位区分" totalsRowLabel="集計" dataDxfId="315" totalsRowDxfId="314"/>
    <tableColumn id="2" xr3:uid="{00000000-0010-0000-0100-000002000000}" name="変状区分" dataDxfId="313" totalsRowDxfId="312"/>
    <tableColumn id="7" xr3:uid="{00000000-0010-0000-0100-000007000000}" name="変状種類" dataDxfId="311" totalsRowDxfId="310"/>
    <tableColumn id="4" xr3:uid="{00000000-0010-0000-0100-000004000000}" name="対策区分" dataDxfId="309" totalsRowDxfId="308"/>
    <tableColumn id="5" xr3:uid="{00000000-0010-0000-0100-000005000000}" name="健全性" dataDxfId="307" totalsRowDxfId="306"/>
    <tableColumn id="12" xr3:uid="{00000000-0010-0000-0100-00000C000000}" name="調査の要否" dataDxfId="305" totalsRowDxfId="304"/>
    <tableColumn id="10" xr3:uid="{00000000-0010-0000-0100-00000A000000}" name="措置の要否" dataDxfId="303" totalsRowDxfId="302"/>
    <tableColumn id="11" xr3:uid="{00000000-0010-0000-0100-00000B000000}" name="実施有無" totalsRowFunction="count" dataDxfId="301" totalsRowDxfId="30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298" headerRowBorderDxfId="299" tableBorderDxfId="297">
  <autoFilter ref="B51:B83" xr:uid="{00000000-0009-0000-0100-00000B000000}"/>
  <tableColumns count="1">
    <tableColumn id="1" xr3:uid="{00000000-0010-0000-0200-000001000000}" name="施設の内訳" dataDxfId="29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294" headerRowBorderDxfId="295" tableBorderDxfId="293">
  <autoFilter ref="C51:C83" xr:uid="{00000000-0009-0000-0100-00000C000000}"/>
  <tableColumns count="1">
    <tableColumn id="1" xr3:uid="{00000000-0010-0000-0300-000001000000}" name="対象箇所" dataDxfId="29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291" dataDxfId="289" headerRowBorderDxfId="290" tableBorderDxfId="288">
  <autoFilter ref="D51:D83" xr:uid="{00000000-0009-0000-0100-00000D000000}"/>
  <tableColumns count="1">
    <tableColumn id="1" xr3:uid="{00000000-0010-0000-0400-000001000000}" name="部位区分" dataDxfId="28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286" dataDxfId="284" headerRowBorderDxfId="285" tableBorderDxfId="283">
  <autoFilter ref="E51:G83" xr:uid="{00000000-0009-0000-0100-00000E000000}"/>
  <tableColumns count="3">
    <tableColumn id="1" xr3:uid="{00000000-0010-0000-0500-000001000000}" name="異常の種類" dataDxfId="282"/>
    <tableColumn id="2" xr3:uid="{00000000-0010-0000-0500-000002000000}" name="異常判定区分 " dataDxfId="281"/>
    <tableColumn id="3" xr3:uid="{00000000-0010-0000-0500-000003000000}" name="実施有無" dataDxfId="28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279" dataDxfId="277" headerRowBorderDxfId="278" tableBorderDxfId="276">
  <autoFilter ref="B5:B12" xr:uid="{00000000-0009-0000-0100-000003000000}"/>
  <tableColumns count="1">
    <tableColumn id="1" xr3:uid="{00000000-0010-0000-0800-000001000000}" name="トンネルの分類" dataDxfId="27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274" dataDxfId="272" headerRowBorderDxfId="273" tableBorderDxfId="271">
  <autoFilter ref="C5:F12" xr:uid="{00000000-000C-0000-FFFF-FFFF09000000}"/>
  <tableColumns count="4">
    <tableColumn id="1" xr3:uid="{00000000-0010-0000-0900-000001000000}" name="トンネル工法" dataDxfId="270"/>
    <tableColumn id="4" xr3:uid="{F8DDB5BD-A7DE-4BB8-BD9F-E5AF467E6653}" name="自専道or一般道" dataDxfId="269"/>
    <tableColumn id="2" xr3:uid="{00000000-0010-0000-0900-000002000000}" name="緊急輸送路" dataDxfId="268"/>
    <tableColumn id="3" xr3:uid="{00000000-0010-0000-0900-000003000000}" name="代替路" dataDxfId="26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34.xml"/><Relationship Id="rId1" Type="http://schemas.openxmlformats.org/officeDocument/2006/relationships/printerSettings" Target="../printerSettings/printerSettings40.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Normal="85" zoomScaleSheetLayoutView="100" workbookViewId="0">
      <selection activeCell="O35" sqref="O35"/>
    </sheetView>
  </sheetViews>
  <sheetFormatPr defaultRowHeight="13.2" x14ac:dyDescent="0.2"/>
  <cols>
    <col min="1" max="2" width="8.88671875" customWidth="1"/>
    <col min="3" max="3" width="9" customWidth="1"/>
    <col min="4" max="4" width="8.88671875" customWidth="1"/>
  </cols>
  <sheetData>
    <row r="1" spans="1:14" x14ac:dyDescent="0.2">
      <c r="A1" s="285" t="s">
        <v>294</v>
      </c>
      <c r="B1" s="285"/>
      <c r="C1" s="285"/>
      <c r="D1" s="285"/>
      <c r="E1" s="285"/>
      <c r="F1" s="285"/>
      <c r="G1" s="285"/>
      <c r="H1" s="285"/>
      <c r="I1" s="285"/>
      <c r="J1" s="285"/>
      <c r="K1" s="285"/>
      <c r="L1" s="285"/>
      <c r="M1" s="285"/>
      <c r="N1" s="285"/>
    </row>
    <row r="2" spans="1:14" x14ac:dyDescent="0.2">
      <c r="A2" s="285"/>
      <c r="B2" s="285"/>
      <c r="C2" s="285"/>
      <c r="D2" s="285"/>
      <c r="E2" s="285"/>
      <c r="F2" s="285"/>
      <c r="G2" s="285"/>
      <c r="H2" s="285"/>
      <c r="I2" s="285"/>
      <c r="J2" s="285"/>
      <c r="K2" s="285"/>
      <c r="L2" s="285"/>
      <c r="M2" s="285"/>
      <c r="N2" s="285"/>
    </row>
    <row r="3" spans="1:14" x14ac:dyDescent="0.2">
      <c r="A3" s="286" t="s">
        <v>296</v>
      </c>
      <c r="B3" s="286"/>
      <c r="C3" s="286"/>
      <c r="D3" s="286"/>
      <c r="E3" s="286"/>
      <c r="F3" s="286"/>
      <c r="G3" s="286"/>
      <c r="H3" s="287" t="s">
        <v>297</v>
      </c>
      <c r="I3" s="287"/>
      <c r="J3" s="287"/>
      <c r="K3" s="287"/>
      <c r="L3" s="287"/>
      <c r="M3" s="287"/>
      <c r="N3" s="287"/>
    </row>
    <row r="4" spans="1:14" x14ac:dyDescent="0.2">
      <c r="H4" t="s">
        <v>299</v>
      </c>
    </row>
    <row r="5" spans="1:14" x14ac:dyDescent="0.2">
      <c r="H5" s="284" t="s">
        <v>298</v>
      </c>
      <c r="I5" s="284"/>
      <c r="J5" s="284"/>
      <c r="K5" s="284"/>
      <c r="L5" s="284"/>
      <c r="M5" s="284"/>
      <c r="N5" s="284"/>
    </row>
    <row r="6" spans="1:14" x14ac:dyDescent="0.2">
      <c r="H6" s="284"/>
      <c r="I6" s="284"/>
      <c r="J6" s="284"/>
      <c r="K6" s="284"/>
      <c r="L6" s="284"/>
      <c r="M6" s="284"/>
      <c r="N6" s="284"/>
    </row>
    <row r="7" spans="1:14" x14ac:dyDescent="0.2">
      <c r="H7" s="284"/>
      <c r="I7" s="284"/>
      <c r="J7" s="284"/>
      <c r="K7" s="284"/>
      <c r="L7" s="284"/>
      <c r="M7" s="284"/>
      <c r="N7" s="284"/>
    </row>
    <row r="8" spans="1:14" x14ac:dyDescent="0.2">
      <c r="H8" s="284"/>
      <c r="I8" s="284"/>
      <c r="J8" s="284"/>
      <c r="K8" s="284"/>
      <c r="L8" s="284"/>
      <c r="M8" s="284"/>
      <c r="N8" s="284"/>
    </row>
    <row r="9" spans="1:14" x14ac:dyDescent="0.2">
      <c r="H9" t="s">
        <v>372</v>
      </c>
    </row>
    <row r="10" spans="1:14" x14ac:dyDescent="0.2">
      <c r="H10" s="283" t="s">
        <v>528</v>
      </c>
      <c r="I10" s="283"/>
      <c r="J10" s="283"/>
      <c r="K10" s="283"/>
      <c r="L10" s="283"/>
      <c r="M10" s="283"/>
      <c r="N10" s="283"/>
    </row>
    <row r="11" spans="1:14" x14ac:dyDescent="0.2">
      <c r="H11" s="283"/>
      <c r="I11" s="283"/>
      <c r="J11" s="283"/>
      <c r="K11" s="283"/>
      <c r="L11" s="283"/>
      <c r="M11" s="283"/>
      <c r="N11" s="283"/>
    </row>
    <row r="12" spans="1:14" x14ac:dyDescent="0.2">
      <c r="H12" t="s">
        <v>300</v>
      </c>
    </row>
    <row r="13" spans="1:14" ht="13.5" customHeight="1" x14ac:dyDescent="0.2">
      <c r="H13" s="283" t="s">
        <v>525</v>
      </c>
      <c r="I13" s="283"/>
      <c r="J13" s="283"/>
      <c r="K13" s="283"/>
      <c r="L13" s="283"/>
      <c r="M13" s="283"/>
      <c r="N13" s="283"/>
    </row>
    <row r="14" spans="1:14" ht="13.5" customHeight="1" x14ac:dyDescent="0.2">
      <c r="H14" s="283"/>
      <c r="I14" s="283"/>
      <c r="J14" s="283"/>
      <c r="K14" s="283"/>
      <c r="L14" s="283"/>
      <c r="M14" s="283"/>
      <c r="N14" s="283"/>
    </row>
    <row r="15" spans="1:14" ht="13.5" customHeight="1" x14ac:dyDescent="0.2">
      <c r="H15" s="283"/>
      <c r="I15" s="283"/>
      <c r="J15" s="283"/>
      <c r="K15" s="283"/>
      <c r="L15" s="283"/>
      <c r="M15" s="283"/>
      <c r="N15" s="283"/>
    </row>
    <row r="16" spans="1:14" x14ac:dyDescent="0.2">
      <c r="H16" t="s">
        <v>301</v>
      </c>
    </row>
    <row r="17" spans="8:14" x14ac:dyDescent="0.2">
      <c r="H17" s="283" t="s">
        <v>524</v>
      </c>
      <c r="I17" s="283"/>
      <c r="J17" s="283"/>
      <c r="K17" s="283"/>
      <c r="L17" s="283"/>
      <c r="M17" s="283"/>
      <c r="N17" s="283"/>
    </row>
    <row r="18" spans="8:14" x14ac:dyDescent="0.2">
      <c r="H18" s="283"/>
      <c r="I18" s="283"/>
      <c r="J18" s="283"/>
      <c r="K18" s="283"/>
      <c r="L18" s="283"/>
      <c r="M18" s="283"/>
      <c r="N18" s="283"/>
    </row>
    <row r="19" spans="8:14" x14ac:dyDescent="0.2">
      <c r="H19" t="s">
        <v>302</v>
      </c>
    </row>
    <row r="20" spans="8:14" x14ac:dyDescent="0.2">
      <c r="H20" s="283" t="s">
        <v>523</v>
      </c>
      <c r="I20" s="283"/>
      <c r="J20" s="283"/>
      <c r="K20" s="283"/>
      <c r="L20" s="283"/>
      <c r="M20" s="283"/>
      <c r="N20" s="283"/>
    </row>
    <row r="21" spans="8:14" x14ac:dyDescent="0.2">
      <c r="H21" s="283"/>
      <c r="I21" s="283"/>
      <c r="J21" s="283"/>
      <c r="K21" s="283"/>
      <c r="L21" s="283"/>
      <c r="M21" s="283"/>
      <c r="N21" s="283"/>
    </row>
    <row r="22" spans="8:14" x14ac:dyDescent="0.2">
      <c r="H22" t="s">
        <v>514</v>
      </c>
    </row>
    <row r="23" spans="8:14" ht="27" customHeight="1" x14ac:dyDescent="0.2">
      <c r="H23" s="283" t="s">
        <v>517</v>
      </c>
      <c r="I23" s="283"/>
      <c r="J23" s="283"/>
      <c r="K23" s="283"/>
      <c r="L23" s="283"/>
      <c r="M23" s="283"/>
      <c r="N23" s="283"/>
    </row>
    <row r="24" spans="8:14" x14ac:dyDescent="0.2">
      <c r="H24" t="s">
        <v>518</v>
      </c>
    </row>
    <row r="25" spans="8:14" ht="27" customHeight="1" x14ac:dyDescent="0.2">
      <c r="H25" s="283" t="s">
        <v>529</v>
      </c>
      <c r="I25" s="283"/>
      <c r="J25" s="283"/>
      <c r="K25" s="283"/>
      <c r="L25" s="283"/>
      <c r="M25" s="283"/>
      <c r="N25" s="283"/>
    </row>
    <row r="26" spans="8:14" x14ac:dyDescent="0.2">
      <c r="H26" t="s">
        <v>515</v>
      </c>
    </row>
    <row r="27" spans="8:14" ht="13.5" customHeight="1" x14ac:dyDescent="0.2">
      <c r="H27" s="283" t="s">
        <v>526</v>
      </c>
      <c r="I27" s="283"/>
      <c r="J27" s="283"/>
      <c r="K27" s="283"/>
      <c r="L27" s="283"/>
      <c r="M27" s="283"/>
      <c r="N27" s="283"/>
    </row>
    <row r="28" spans="8:14" ht="13.5" customHeight="1" x14ac:dyDescent="0.2">
      <c r="H28" s="283"/>
      <c r="I28" s="283"/>
      <c r="J28" s="283"/>
      <c r="K28" s="283"/>
      <c r="L28" s="283"/>
      <c r="M28" s="283"/>
      <c r="N28" s="283"/>
    </row>
    <row r="29" spans="8:14" ht="13.5" customHeight="1" x14ac:dyDescent="0.2">
      <c r="H29" s="288" t="s">
        <v>516</v>
      </c>
      <c r="I29" s="288"/>
      <c r="J29" s="288"/>
      <c r="K29" s="288"/>
      <c r="L29" s="288"/>
      <c r="M29" s="288"/>
      <c r="N29" s="288"/>
    </row>
    <row r="30" spans="8:14" ht="13.5" customHeight="1" x14ac:dyDescent="0.2">
      <c r="H30" t="s">
        <v>527</v>
      </c>
    </row>
    <row r="31" spans="8:14" ht="13.5" customHeight="1" x14ac:dyDescent="0.2">
      <c r="H31" s="287" t="s">
        <v>366</v>
      </c>
      <c r="I31" s="287"/>
      <c r="J31" s="287"/>
      <c r="K31" s="287"/>
      <c r="L31" s="287"/>
      <c r="M31" s="287"/>
      <c r="N31" s="287"/>
    </row>
    <row r="32" spans="8:14" ht="13.5" customHeight="1" x14ac:dyDescent="0.2">
      <c r="H32" t="s">
        <v>373</v>
      </c>
    </row>
    <row r="33" spans="2:14" x14ac:dyDescent="0.2">
      <c r="H33" s="283" t="s">
        <v>530</v>
      </c>
      <c r="I33" s="283"/>
      <c r="J33" s="283"/>
      <c r="K33" s="283"/>
      <c r="L33" s="283"/>
      <c r="M33" s="283"/>
      <c r="N33" s="283"/>
    </row>
    <row r="34" spans="2:14" x14ac:dyDescent="0.2">
      <c r="H34" s="283"/>
      <c r="I34" s="283"/>
      <c r="J34" s="283"/>
      <c r="K34" s="283"/>
      <c r="L34" s="283"/>
      <c r="M34" s="283"/>
      <c r="N34" s="283"/>
    </row>
    <row r="35" spans="2:14" x14ac:dyDescent="0.2">
      <c r="B35" s="284"/>
      <c r="C35" s="284"/>
      <c r="D35" s="47"/>
      <c r="H35" s="283"/>
      <c r="I35" s="283"/>
      <c r="J35" s="283"/>
      <c r="K35" s="283"/>
      <c r="L35" s="283"/>
      <c r="M35" s="283"/>
      <c r="N35" s="283"/>
    </row>
    <row r="36" spans="2:14" x14ac:dyDescent="0.2">
      <c r="H36" s="283"/>
      <c r="I36" s="283"/>
      <c r="J36" s="283"/>
      <c r="K36" s="283"/>
      <c r="L36" s="283"/>
      <c r="M36" s="283"/>
      <c r="N36" s="283"/>
    </row>
    <row r="37" spans="2:14" x14ac:dyDescent="0.2">
      <c r="H37" s="283"/>
      <c r="I37" s="283"/>
      <c r="J37" s="283"/>
      <c r="K37" s="283"/>
      <c r="L37" s="283"/>
      <c r="M37" s="283"/>
      <c r="N37" s="283"/>
    </row>
    <row r="38" spans="2:14" ht="13.2" customHeight="1" x14ac:dyDescent="0.2">
      <c r="H38" s="289"/>
      <c r="I38" s="289"/>
      <c r="J38" s="289"/>
      <c r="K38" s="289"/>
      <c r="L38" s="289"/>
      <c r="M38" s="289"/>
      <c r="N38" s="289"/>
    </row>
    <row r="39" spans="2:14" x14ac:dyDescent="0.2">
      <c r="H39" s="283"/>
      <c r="I39" s="283"/>
      <c r="J39" s="283"/>
      <c r="K39" s="283"/>
      <c r="L39" s="283"/>
      <c r="M39" s="283"/>
      <c r="N39" s="283"/>
    </row>
    <row r="40" spans="2:14" x14ac:dyDescent="0.2">
      <c r="H40" s="283"/>
      <c r="I40" s="283"/>
      <c r="J40" s="283"/>
      <c r="K40" s="283"/>
      <c r="L40" s="283"/>
      <c r="M40" s="283"/>
      <c r="N40" s="283"/>
    </row>
    <row r="41" spans="2:14" x14ac:dyDescent="0.2">
      <c r="H41" s="283"/>
      <c r="I41" s="283"/>
      <c r="J41" s="283"/>
      <c r="K41" s="283"/>
      <c r="L41" s="283"/>
      <c r="M41" s="283"/>
      <c r="N41" s="283"/>
    </row>
    <row r="42" spans="2:14" x14ac:dyDescent="0.2">
      <c r="H42" s="283"/>
      <c r="I42" s="283"/>
      <c r="J42" s="283"/>
      <c r="K42" s="283"/>
      <c r="L42" s="283"/>
      <c r="M42" s="283"/>
      <c r="N42" s="283"/>
    </row>
    <row r="43" spans="2:14" x14ac:dyDescent="0.2">
      <c r="H43" s="283"/>
      <c r="I43" s="283"/>
      <c r="J43" s="283"/>
      <c r="K43" s="283"/>
      <c r="L43" s="283"/>
      <c r="M43" s="283"/>
      <c r="N43" s="283"/>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9"/>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P21" sqref="P21"/>
    </sheetView>
  </sheetViews>
  <sheetFormatPr defaultRowHeight="13.2" x14ac:dyDescent="0.2"/>
  <cols>
    <col min="1" max="1" width="8.88671875" customWidth="1"/>
    <col min="2" max="3" width="9" customWidth="1"/>
    <col min="4" max="4" width="8.88671875" customWidth="1"/>
  </cols>
  <sheetData>
    <row r="1" spans="1:14" x14ac:dyDescent="0.2">
      <c r="A1" s="290" t="s">
        <v>295</v>
      </c>
      <c r="B1" s="290"/>
      <c r="C1" s="290"/>
      <c r="D1" s="290"/>
      <c r="E1" s="290"/>
      <c r="F1" s="290"/>
      <c r="G1" s="290"/>
      <c r="H1" s="290"/>
      <c r="I1" s="290"/>
      <c r="J1" s="290"/>
      <c r="K1" s="290"/>
      <c r="L1" s="290"/>
      <c r="M1" s="290"/>
      <c r="N1" s="290"/>
    </row>
    <row r="2" spans="1:14" x14ac:dyDescent="0.2">
      <c r="A2" s="290"/>
      <c r="B2" s="290"/>
      <c r="C2" s="290"/>
      <c r="D2" s="290"/>
      <c r="E2" s="290"/>
      <c r="F2" s="290"/>
      <c r="G2" s="290"/>
      <c r="H2" s="290"/>
      <c r="I2" s="290"/>
      <c r="J2" s="290"/>
      <c r="K2" s="290"/>
      <c r="L2" s="290"/>
      <c r="M2" s="290"/>
      <c r="N2" s="290"/>
    </row>
    <row r="22" spans="1:14" ht="13.5" customHeight="1" x14ac:dyDescent="0.2"/>
    <row r="23" spans="1:14" ht="27.75" customHeight="1" x14ac:dyDescent="0.2">
      <c r="B23" s="49"/>
      <c r="C23" s="49"/>
      <c r="D23" s="49"/>
      <c r="E23" s="49"/>
      <c r="F23" s="49"/>
      <c r="G23" s="49"/>
      <c r="H23" s="49"/>
      <c r="I23" s="49"/>
      <c r="J23" s="49"/>
      <c r="K23" s="49"/>
      <c r="L23" s="49"/>
      <c r="M23" s="49"/>
      <c r="N23" s="49"/>
    </row>
    <row r="25" spans="1:14" ht="40.5" customHeight="1" x14ac:dyDescent="0.2">
      <c r="B25" s="49"/>
      <c r="C25" s="49"/>
      <c r="D25" s="49"/>
      <c r="E25" s="49"/>
      <c r="F25" s="49"/>
      <c r="G25" s="49"/>
      <c r="H25" s="49"/>
      <c r="I25" s="49"/>
      <c r="J25" s="49"/>
      <c r="K25" s="49"/>
      <c r="L25" s="49"/>
      <c r="M25" s="49"/>
      <c r="N25" s="49"/>
    </row>
    <row r="26" spans="1:14" ht="13.5" customHeight="1" x14ac:dyDescent="0.2">
      <c r="A26" t="s">
        <v>303</v>
      </c>
      <c r="B26" s="49"/>
      <c r="C26" s="49"/>
      <c r="D26" s="49"/>
      <c r="E26" s="49"/>
      <c r="F26" s="49"/>
      <c r="G26" s="49"/>
      <c r="H26" s="49"/>
      <c r="I26" s="49"/>
      <c r="J26" s="49"/>
      <c r="K26" s="49"/>
      <c r="L26" s="49"/>
      <c r="M26" s="49"/>
      <c r="N26" s="49"/>
    </row>
    <row r="27" spans="1:14" ht="27" customHeight="1" x14ac:dyDescent="0.2">
      <c r="A27" s="283" t="s">
        <v>306</v>
      </c>
      <c r="B27" s="283"/>
      <c r="C27" s="283"/>
      <c r="D27" s="283"/>
      <c r="E27" s="283"/>
      <c r="F27" s="283"/>
      <c r="G27" s="283"/>
      <c r="H27" s="283"/>
      <c r="I27" s="283"/>
      <c r="J27" s="283"/>
      <c r="K27" s="283"/>
      <c r="L27" s="283"/>
      <c r="M27" s="283"/>
      <c r="N27" s="283"/>
    </row>
    <row r="28" spans="1:14" x14ac:dyDescent="0.2">
      <c r="A28" t="s">
        <v>304</v>
      </c>
    </row>
    <row r="29" spans="1:14" ht="40.5" customHeight="1" x14ac:dyDescent="0.2">
      <c r="A29" s="283" t="s">
        <v>305</v>
      </c>
      <c r="B29" s="283"/>
      <c r="C29" s="283"/>
      <c r="D29" s="283"/>
      <c r="E29" s="283"/>
      <c r="F29" s="283"/>
      <c r="G29" s="283"/>
      <c r="H29" s="283"/>
      <c r="I29" s="283"/>
      <c r="J29" s="283"/>
      <c r="K29" s="283"/>
      <c r="L29" s="283"/>
      <c r="M29" s="283"/>
      <c r="N29" s="283"/>
    </row>
    <row r="30" spans="1:14" ht="27" customHeight="1" x14ac:dyDescent="0.2">
      <c r="A30" s="283" t="s">
        <v>369</v>
      </c>
      <c r="B30" s="283"/>
      <c r="C30" s="283"/>
      <c r="D30" s="283"/>
      <c r="E30" s="283"/>
      <c r="F30" s="283"/>
      <c r="G30" s="283"/>
      <c r="H30" s="283"/>
      <c r="I30" s="283"/>
      <c r="J30" s="283"/>
      <c r="K30" s="283"/>
      <c r="L30" s="283"/>
      <c r="M30" s="283"/>
      <c r="N30" s="283"/>
    </row>
    <row r="32" spans="1:14" x14ac:dyDescent="0.2">
      <c r="A32" s="48"/>
      <c r="B32" s="48"/>
      <c r="C32" s="48"/>
      <c r="D32" s="48"/>
      <c r="E32" s="48"/>
      <c r="F32" s="48"/>
      <c r="G32" s="48"/>
      <c r="H32" s="48"/>
      <c r="I32" s="48"/>
      <c r="J32" s="48"/>
      <c r="K32" s="48"/>
      <c r="L32" s="48"/>
      <c r="M32" s="48"/>
      <c r="N32" s="48"/>
    </row>
    <row r="33" spans="1:14" x14ac:dyDescent="0.2">
      <c r="A33" s="48"/>
      <c r="B33" s="48"/>
      <c r="C33" s="48"/>
      <c r="D33" s="48"/>
      <c r="E33" s="48"/>
      <c r="F33" s="48"/>
      <c r="G33" s="48"/>
      <c r="H33" s="48"/>
      <c r="I33" s="48"/>
      <c r="J33" s="48"/>
      <c r="K33" s="48"/>
      <c r="L33" s="48"/>
      <c r="M33" s="48"/>
      <c r="N33" s="48"/>
    </row>
    <row r="39" spans="1:14" x14ac:dyDescent="0.2">
      <c r="G39" s="47"/>
    </row>
  </sheetData>
  <mergeCells count="4">
    <mergeCell ref="A27:N27"/>
    <mergeCell ref="A29:N29"/>
    <mergeCell ref="A30:N30"/>
    <mergeCell ref="A1:N2"/>
  </mergeCells>
  <phoneticPr fontId="9"/>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view="pageBreakPreview" zoomScaleNormal="55" zoomScaleSheetLayoutView="100" workbookViewId="0">
      <selection activeCell="Z3" sqref="Z3:AB3"/>
    </sheetView>
  </sheetViews>
  <sheetFormatPr defaultColWidth="9" defaultRowHeight="18" customHeight="1" x14ac:dyDescent="0.15"/>
  <cols>
    <col min="1" max="1" width="1.77734375" style="2" customWidth="1"/>
    <col min="2" max="12" width="5.88671875" style="1" customWidth="1"/>
    <col min="13" max="14" width="3.21875" style="1" customWidth="1"/>
    <col min="15" max="18" width="5.88671875" style="1" customWidth="1"/>
    <col min="19" max="22" width="3.21875" style="1" customWidth="1"/>
    <col min="23" max="23" width="5.88671875" style="7" customWidth="1"/>
    <col min="24" max="24" width="9.6640625" style="7" customWidth="1"/>
    <col min="25" max="25" width="5.88671875" style="7" customWidth="1"/>
    <col min="26" max="26" width="5.88671875" style="1" customWidth="1"/>
    <col min="27" max="28" width="3.21875" style="1" customWidth="1"/>
    <col min="29" max="29" width="1.44140625" style="2" customWidth="1"/>
    <col min="30" max="30" width="9" style="2"/>
    <col min="31" max="33" width="9.109375" style="2" bestFit="1" customWidth="1"/>
    <col min="34" max="34" width="10.88671875" style="2" bestFit="1" customWidth="1"/>
    <col min="35" max="16384" width="9" style="2"/>
  </cols>
  <sheetData>
    <row r="1" spans="2:37" ht="10.5" customHeight="1" x14ac:dyDescent="0.15"/>
    <row r="2" spans="2:37" ht="25.2" customHeight="1" x14ac:dyDescent="0.15">
      <c r="B2" s="165" t="s">
        <v>239</v>
      </c>
      <c r="C2" s="165"/>
      <c r="D2" s="165"/>
      <c r="E2" s="165"/>
      <c r="F2" s="165"/>
      <c r="G2" s="165"/>
      <c r="H2" s="165"/>
      <c r="I2" s="165"/>
      <c r="J2" s="165"/>
      <c r="K2" s="165"/>
      <c r="L2" s="165"/>
      <c r="M2" s="165"/>
      <c r="N2" s="165"/>
      <c r="O2" s="165"/>
      <c r="P2" s="165"/>
      <c r="Q2" s="165"/>
      <c r="R2" s="165"/>
      <c r="S2" s="293" t="s">
        <v>432</v>
      </c>
      <c r="T2" s="300"/>
      <c r="U2" s="300"/>
      <c r="V2" s="294"/>
      <c r="W2" s="318" t="s">
        <v>695</v>
      </c>
      <c r="X2" s="318"/>
      <c r="Y2" s="318"/>
      <c r="Z2" s="318"/>
      <c r="AA2" s="318"/>
      <c r="AB2" s="318"/>
    </row>
    <row r="3" spans="2:37" ht="20.100000000000001" customHeight="1" x14ac:dyDescent="0.15">
      <c r="B3" s="329" t="s">
        <v>17</v>
      </c>
      <c r="C3" s="329"/>
      <c r="D3" s="330" t="s">
        <v>550</v>
      </c>
      <c r="E3" s="330"/>
      <c r="F3" s="330"/>
      <c r="G3" s="330"/>
      <c r="H3" s="331" t="s">
        <v>18</v>
      </c>
      <c r="I3" s="331"/>
      <c r="J3" s="342" t="s">
        <v>552</v>
      </c>
      <c r="K3" s="343"/>
      <c r="L3" s="343"/>
      <c r="M3" s="343"/>
      <c r="N3" s="343"/>
      <c r="O3" s="248"/>
      <c r="P3" s="306" t="s">
        <v>6</v>
      </c>
      <c r="Q3" s="308"/>
      <c r="R3" s="332" t="s">
        <v>696</v>
      </c>
      <c r="S3" s="333"/>
      <c r="T3" s="333"/>
      <c r="U3" s="333"/>
      <c r="V3" s="334"/>
      <c r="W3" s="293" t="s">
        <v>136</v>
      </c>
      <c r="X3" s="300"/>
      <c r="Y3" s="300"/>
      <c r="Z3" s="338" t="s">
        <v>460</v>
      </c>
      <c r="AA3" s="339"/>
      <c r="AB3" s="340"/>
    </row>
    <row r="4" spans="2:37" ht="20.100000000000001" customHeight="1" x14ac:dyDescent="0.15">
      <c r="B4" s="323" t="s">
        <v>7</v>
      </c>
      <c r="C4" s="323"/>
      <c r="D4" s="341" t="s">
        <v>551</v>
      </c>
      <c r="E4" s="341"/>
      <c r="F4" s="341"/>
      <c r="G4" s="341"/>
      <c r="H4" s="331"/>
      <c r="I4" s="331"/>
      <c r="J4" s="344"/>
      <c r="K4" s="345"/>
      <c r="L4" s="345"/>
      <c r="M4" s="345"/>
      <c r="N4" s="345"/>
      <c r="O4" s="249"/>
      <c r="P4" s="309"/>
      <c r="Q4" s="311"/>
      <c r="R4" s="335"/>
      <c r="S4" s="336"/>
      <c r="T4" s="336"/>
      <c r="U4" s="336"/>
      <c r="V4" s="337"/>
      <c r="W4" s="293" t="s">
        <v>135</v>
      </c>
      <c r="X4" s="300"/>
      <c r="Y4" s="300"/>
      <c r="Z4" s="338" t="s">
        <v>253</v>
      </c>
      <c r="AA4" s="339"/>
      <c r="AB4" s="340"/>
    </row>
    <row r="5" spans="2:37" ht="20.100000000000001" customHeight="1" x14ac:dyDescent="0.15">
      <c r="B5" s="364" t="s">
        <v>8</v>
      </c>
      <c r="C5" s="364"/>
      <c r="D5" s="166" t="s">
        <v>9</v>
      </c>
      <c r="E5" s="365" t="s">
        <v>553</v>
      </c>
      <c r="F5" s="365"/>
      <c r="G5" s="365"/>
      <c r="H5" s="306" t="s">
        <v>134</v>
      </c>
      <c r="I5" s="307"/>
      <c r="J5" s="308"/>
      <c r="K5" s="332" t="s">
        <v>539</v>
      </c>
      <c r="L5" s="333"/>
      <c r="M5" s="333"/>
      <c r="N5" s="333"/>
      <c r="O5" s="334"/>
      <c r="P5" s="366" t="s">
        <v>133</v>
      </c>
      <c r="Q5" s="367"/>
      <c r="R5" s="370">
        <v>45651</v>
      </c>
      <c r="S5" s="371"/>
      <c r="T5" s="372"/>
      <c r="U5" s="309" t="s">
        <v>26</v>
      </c>
      <c r="V5" s="310"/>
      <c r="W5" s="311"/>
      <c r="X5" s="324" t="s">
        <v>25</v>
      </c>
      <c r="Y5" s="325"/>
      <c r="Z5" s="319">
        <v>47.6</v>
      </c>
      <c r="AA5" s="319"/>
      <c r="AB5" s="167" t="s">
        <v>24</v>
      </c>
    </row>
    <row r="6" spans="2:37" ht="20.100000000000001" customHeight="1" x14ac:dyDescent="0.15">
      <c r="B6" s="364"/>
      <c r="C6" s="364"/>
      <c r="D6" s="166" t="s">
        <v>10</v>
      </c>
      <c r="E6" s="346" t="s">
        <v>553</v>
      </c>
      <c r="F6" s="346"/>
      <c r="G6" s="346"/>
      <c r="H6" s="309"/>
      <c r="I6" s="310"/>
      <c r="J6" s="311"/>
      <c r="K6" s="335"/>
      <c r="L6" s="336"/>
      <c r="M6" s="336"/>
      <c r="N6" s="336"/>
      <c r="O6" s="337"/>
      <c r="P6" s="368"/>
      <c r="Q6" s="369"/>
      <c r="R6" s="373"/>
      <c r="S6" s="374"/>
      <c r="T6" s="375"/>
      <c r="U6" s="293" t="s">
        <v>11</v>
      </c>
      <c r="V6" s="300"/>
      <c r="W6" s="294"/>
      <c r="X6" s="324" t="s">
        <v>350</v>
      </c>
      <c r="Y6" s="325"/>
      <c r="Z6" s="325"/>
      <c r="AA6" s="325"/>
      <c r="AB6" s="326"/>
    </row>
    <row r="7" spans="2:37" ht="19.2" customHeight="1" x14ac:dyDescent="0.15">
      <c r="B7" s="347" t="s">
        <v>109</v>
      </c>
      <c r="C7" s="320" t="s">
        <v>123</v>
      </c>
      <c r="D7" s="322"/>
      <c r="E7" s="348">
        <v>340932.8</v>
      </c>
      <c r="F7" s="349"/>
      <c r="G7" s="350"/>
      <c r="H7" s="320" t="s">
        <v>132</v>
      </c>
      <c r="I7" s="321"/>
      <c r="J7" s="322"/>
      <c r="K7" s="351" t="s">
        <v>555</v>
      </c>
      <c r="L7" s="352"/>
      <c r="M7" s="360" t="s">
        <v>131</v>
      </c>
      <c r="N7" s="361"/>
      <c r="O7" s="320" t="s">
        <v>114</v>
      </c>
      <c r="P7" s="322"/>
      <c r="Q7" s="353" t="s">
        <v>559</v>
      </c>
      <c r="R7" s="354"/>
      <c r="S7" s="327" t="s">
        <v>130</v>
      </c>
      <c r="T7" s="320" t="s">
        <v>129</v>
      </c>
      <c r="U7" s="321"/>
      <c r="V7" s="321"/>
      <c r="W7" s="322"/>
      <c r="X7" s="168" t="s">
        <v>106</v>
      </c>
      <c r="Y7" s="169" t="s">
        <v>128</v>
      </c>
      <c r="Z7" s="170" t="s">
        <v>105</v>
      </c>
      <c r="AA7" s="323" t="s">
        <v>127</v>
      </c>
      <c r="AB7" s="323"/>
      <c r="AD7" s="5"/>
      <c r="AE7" s="2">
        <f>INT(E7/10000)</f>
        <v>34</v>
      </c>
      <c r="AF7" s="2">
        <f>INT(E7/100)-AE7*100</f>
        <v>9</v>
      </c>
      <c r="AG7" s="62">
        <f>E7-AE7*10000-AF7*100</f>
        <v>32.799999999988358</v>
      </c>
      <c r="AH7" s="63">
        <f>ROUND(AE7+AF7/60+AG7/60/60,5)</f>
        <v>34.159109999999998</v>
      </c>
      <c r="AI7" s="63" t="str">
        <f>TEXT(AH7,"0.00000")</f>
        <v>34.15911</v>
      </c>
    </row>
    <row r="8" spans="2:37" ht="19.2" customHeight="1" x14ac:dyDescent="0.15">
      <c r="B8" s="309"/>
      <c r="C8" s="291" t="s">
        <v>120</v>
      </c>
      <c r="D8" s="292"/>
      <c r="E8" s="348">
        <v>1320330.3</v>
      </c>
      <c r="F8" s="355"/>
      <c r="G8" s="356"/>
      <c r="H8" s="291" t="s">
        <v>126</v>
      </c>
      <c r="I8" s="357"/>
      <c r="J8" s="292"/>
      <c r="K8" s="358"/>
      <c r="L8" s="359"/>
      <c r="M8" s="360"/>
      <c r="N8" s="361"/>
      <c r="O8" s="291" t="s">
        <v>125</v>
      </c>
      <c r="P8" s="292"/>
      <c r="Q8" s="298"/>
      <c r="R8" s="299"/>
      <c r="S8" s="328"/>
      <c r="T8" s="303" t="s">
        <v>124</v>
      </c>
      <c r="U8" s="293" t="s">
        <v>199</v>
      </c>
      <c r="V8" s="300"/>
      <c r="W8" s="294"/>
      <c r="X8" s="246" t="s">
        <v>548</v>
      </c>
      <c r="Y8" s="246" t="s">
        <v>548</v>
      </c>
      <c r="Z8" s="246" t="s">
        <v>548</v>
      </c>
      <c r="AA8" s="301" t="s">
        <v>548</v>
      </c>
      <c r="AB8" s="301"/>
      <c r="AD8" s="24"/>
      <c r="AE8" s="2">
        <f>INT(E8/10000)</f>
        <v>132</v>
      </c>
      <c r="AF8" s="2">
        <f>INT(E8/100)-AE8*100</f>
        <v>3</v>
      </c>
      <c r="AG8" s="62">
        <f>E8-AE8*10000-AF8*100</f>
        <v>30.300000000046566</v>
      </c>
      <c r="AH8" s="63">
        <f>ROUND(AE8+AF8/60+AG8/60/60,5)</f>
        <v>132.05842000000001</v>
      </c>
      <c r="AI8" s="63" t="str">
        <f>TEXT(AH8,"0.00000")</f>
        <v>132.05842</v>
      </c>
    </row>
    <row r="9" spans="2:37" ht="19.2" customHeight="1" x14ac:dyDescent="0.15">
      <c r="B9" s="376" t="s">
        <v>102</v>
      </c>
      <c r="C9" s="291" t="s">
        <v>123</v>
      </c>
      <c r="D9" s="292"/>
      <c r="E9" s="348">
        <v>340931.8</v>
      </c>
      <c r="F9" s="355"/>
      <c r="G9" s="356"/>
      <c r="H9" s="377" t="s">
        <v>454</v>
      </c>
      <c r="I9" s="378"/>
      <c r="J9" s="378"/>
      <c r="K9" s="298" t="s">
        <v>556</v>
      </c>
      <c r="L9" s="299"/>
      <c r="M9" s="360"/>
      <c r="N9" s="361"/>
      <c r="O9" s="291" t="s">
        <v>122</v>
      </c>
      <c r="P9" s="292"/>
      <c r="Q9" s="380" t="s">
        <v>560</v>
      </c>
      <c r="R9" s="380"/>
      <c r="S9" s="328"/>
      <c r="T9" s="305"/>
      <c r="U9" s="293" t="s">
        <v>121</v>
      </c>
      <c r="V9" s="300"/>
      <c r="W9" s="294"/>
      <c r="X9" s="246" t="s">
        <v>548</v>
      </c>
      <c r="Y9" s="246" t="s">
        <v>548</v>
      </c>
      <c r="Z9" s="246" t="s">
        <v>548</v>
      </c>
      <c r="AA9" s="301" t="s">
        <v>548</v>
      </c>
      <c r="AB9" s="301"/>
      <c r="AD9" s="24"/>
    </row>
    <row r="10" spans="2:37" ht="19.2" customHeight="1" x14ac:dyDescent="0.15">
      <c r="B10" s="320"/>
      <c r="C10" s="291" t="s">
        <v>120</v>
      </c>
      <c r="D10" s="292"/>
      <c r="E10" s="348">
        <v>1320332.3999999999</v>
      </c>
      <c r="F10" s="355"/>
      <c r="G10" s="356"/>
      <c r="H10" s="291" t="s">
        <v>119</v>
      </c>
      <c r="I10" s="357"/>
      <c r="J10" s="292"/>
      <c r="K10" s="381" t="s">
        <v>557</v>
      </c>
      <c r="L10" s="359"/>
      <c r="M10" s="362"/>
      <c r="N10" s="363"/>
      <c r="O10" s="291" t="s">
        <v>61</v>
      </c>
      <c r="P10" s="292"/>
      <c r="Q10" s="379"/>
      <c r="R10" s="379"/>
      <c r="S10" s="328"/>
      <c r="T10" s="304"/>
      <c r="U10" s="293" t="s">
        <v>118</v>
      </c>
      <c r="V10" s="300"/>
      <c r="W10" s="294"/>
      <c r="X10" s="246" t="s">
        <v>548</v>
      </c>
      <c r="Y10" s="246" t="s">
        <v>548</v>
      </c>
      <c r="Z10" s="246" t="s">
        <v>548</v>
      </c>
      <c r="AA10" s="301" t="s">
        <v>548</v>
      </c>
      <c r="AB10" s="301"/>
      <c r="AD10" s="24"/>
    </row>
    <row r="11" spans="2:37" ht="19.2" customHeight="1" x14ac:dyDescent="0.15">
      <c r="B11" s="291" t="s">
        <v>117</v>
      </c>
      <c r="C11" s="357"/>
      <c r="D11" s="292"/>
      <c r="E11" s="298" t="s">
        <v>554</v>
      </c>
      <c r="F11" s="382"/>
      <c r="G11" s="299"/>
      <c r="H11" s="291" t="s">
        <v>116</v>
      </c>
      <c r="I11" s="357"/>
      <c r="J11" s="292"/>
      <c r="K11" s="381" t="s">
        <v>557</v>
      </c>
      <c r="L11" s="359"/>
      <c r="M11" s="383" t="s">
        <v>115</v>
      </c>
      <c r="N11" s="384"/>
      <c r="O11" s="291" t="s">
        <v>114</v>
      </c>
      <c r="P11" s="292"/>
      <c r="Q11" s="385" t="s">
        <v>561</v>
      </c>
      <c r="R11" s="385"/>
      <c r="S11" s="328"/>
      <c r="T11" s="172" t="s">
        <v>113</v>
      </c>
      <c r="U11" s="293" t="s">
        <v>112</v>
      </c>
      <c r="V11" s="300"/>
      <c r="W11" s="294"/>
      <c r="X11" s="246" t="s">
        <v>548</v>
      </c>
      <c r="Y11" s="246" t="s">
        <v>548</v>
      </c>
      <c r="Z11" s="246" t="s">
        <v>548</v>
      </c>
      <c r="AA11" s="301" t="s">
        <v>548</v>
      </c>
      <c r="AB11" s="301"/>
      <c r="AD11" s="24"/>
    </row>
    <row r="12" spans="2:37" ht="19.2" customHeight="1" x14ac:dyDescent="0.15">
      <c r="B12" s="291" t="s">
        <v>111</v>
      </c>
      <c r="C12" s="357"/>
      <c r="D12" s="292"/>
      <c r="E12" s="295"/>
      <c r="F12" s="296"/>
      <c r="G12" s="167" t="s">
        <v>74</v>
      </c>
      <c r="H12" s="384" t="s">
        <v>110</v>
      </c>
      <c r="I12" s="327" t="s">
        <v>109</v>
      </c>
      <c r="J12" s="173" t="s">
        <v>101</v>
      </c>
      <c r="K12" s="298" t="s">
        <v>558</v>
      </c>
      <c r="L12" s="299"/>
      <c r="M12" s="362"/>
      <c r="N12" s="363"/>
      <c r="O12" s="291" t="s">
        <v>61</v>
      </c>
      <c r="P12" s="292"/>
      <c r="Q12" s="387"/>
      <c r="R12" s="387"/>
      <c r="S12" s="328"/>
      <c r="T12" s="303" t="s">
        <v>98</v>
      </c>
      <c r="U12" s="293" t="s">
        <v>97</v>
      </c>
      <c r="V12" s="300"/>
      <c r="W12" s="294"/>
      <c r="X12" s="246" t="s">
        <v>548</v>
      </c>
      <c r="Y12" s="246" t="s">
        <v>548</v>
      </c>
      <c r="Z12" s="246" t="s">
        <v>548</v>
      </c>
      <c r="AA12" s="301" t="s">
        <v>548</v>
      </c>
      <c r="AB12" s="301"/>
      <c r="AD12" s="24"/>
    </row>
    <row r="13" spans="2:37" ht="19.2" customHeight="1" x14ac:dyDescent="0.15">
      <c r="B13" s="376" t="s">
        <v>108</v>
      </c>
      <c r="C13" s="388"/>
      <c r="D13" s="389"/>
      <c r="E13" s="298"/>
      <c r="F13" s="382"/>
      <c r="G13" s="167" t="s">
        <v>377</v>
      </c>
      <c r="H13" s="361"/>
      <c r="I13" s="386"/>
      <c r="J13" s="173" t="s">
        <v>95</v>
      </c>
      <c r="K13" s="174">
        <v>2.8</v>
      </c>
      <c r="L13" s="175" t="s">
        <v>94</v>
      </c>
      <c r="M13" s="390" t="s">
        <v>107</v>
      </c>
      <c r="N13" s="391"/>
      <c r="O13" s="392"/>
      <c r="P13" s="168" t="s">
        <v>106</v>
      </c>
      <c r="Q13" s="176" t="s">
        <v>105</v>
      </c>
      <c r="R13" s="168" t="s">
        <v>61</v>
      </c>
      <c r="S13" s="328"/>
      <c r="T13" s="304"/>
      <c r="U13" s="293" t="s">
        <v>200</v>
      </c>
      <c r="V13" s="300"/>
      <c r="W13" s="294"/>
      <c r="X13" s="246" t="s">
        <v>548</v>
      </c>
      <c r="Y13" s="246" t="s">
        <v>548</v>
      </c>
      <c r="Z13" s="246" t="s">
        <v>548</v>
      </c>
      <c r="AA13" s="301" t="s">
        <v>548</v>
      </c>
      <c r="AB13" s="301"/>
      <c r="AD13" s="24"/>
      <c r="AF13" s="11"/>
      <c r="AG13" s="10"/>
      <c r="AH13" s="10"/>
      <c r="AI13" s="10"/>
      <c r="AJ13" s="12"/>
      <c r="AK13" s="8"/>
    </row>
    <row r="14" spans="2:37" ht="19.2" customHeight="1" x14ac:dyDescent="0.15">
      <c r="B14" s="376" t="s">
        <v>104</v>
      </c>
      <c r="C14" s="388"/>
      <c r="D14" s="389"/>
      <c r="E14" s="393">
        <v>377</v>
      </c>
      <c r="F14" s="394"/>
      <c r="G14" s="177" t="s">
        <v>103</v>
      </c>
      <c r="H14" s="361"/>
      <c r="I14" s="327" t="s">
        <v>102</v>
      </c>
      <c r="J14" s="173" t="s">
        <v>101</v>
      </c>
      <c r="K14" s="298" t="s">
        <v>558</v>
      </c>
      <c r="L14" s="299"/>
      <c r="M14" s="327" t="s">
        <v>100</v>
      </c>
      <c r="N14" s="293" t="s">
        <v>99</v>
      </c>
      <c r="O14" s="294"/>
      <c r="P14" s="149" t="s">
        <v>548</v>
      </c>
      <c r="Q14" s="246" t="s">
        <v>548</v>
      </c>
      <c r="R14" s="149" t="s">
        <v>548</v>
      </c>
      <c r="S14" s="328"/>
      <c r="T14" s="303" t="s">
        <v>88</v>
      </c>
      <c r="U14" s="293" t="s">
        <v>201</v>
      </c>
      <c r="V14" s="300"/>
      <c r="W14" s="294"/>
      <c r="X14" s="246" t="s">
        <v>548</v>
      </c>
      <c r="Y14" s="246" t="s">
        <v>548</v>
      </c>
      <c r="Z14" s="246" t="s">
        <v>548</v>
      </c>
      <c r="AA14" s="301" t="s">
        <v>548</v>
      </c>
      <c r="AB14" s="301"/>
      <c r="AD14" s="24"/>
      <c r="AF14" s="11"/>
      <c r="AG14" s="10"/>
      <c r="AH14" s="10"/>
      <c r="AI14" s="10"/>
      <c r="AJ14" s="12"/>
      <c r="AK14" s="8"/>
    </row>
    <row r="15" spans="2:37" ht="19.2" customHeight="1" x14ac:dyDescent="0.15">
      <c r="B15" s="179"/>
      <c r="C15" s="291" t="s">
        <v>96</v>
      </c>
      <c r="D15" s="292"/>
      <c r="E15" s="298">
        <v>5</v>
      </c>
      <c r="F15" s="382"/>
      <c r="G15" s="167" t="s">
        <v>74</v>
      </c>
      <c r="H15" s="363"/>
      <c r="I15" s="386"/>
      <c r="J15" s="180" t="s">
        <v>95</v>
      </c>
      <c r="K15" s="181">
        <v>3.3</v>
      </c>
      <c r="L15" s="182" t="s">
        <v>94</v>
      </c>
      <c r="M15" s="328"/>
      <c r="N15" s="293" t="s">
        <v>93</v>
      </c>
      <c r="O15" s="294"/>
      <c r="P15" s="149" t="s">
        <v>562</v>
      </c>
      <c r="Q15" s="246"/>
      <c r="R15" s="149"/>
      <c r="S15" s="328"/>
      <c r="T15" s="305"/>
      <c r="U15" s="306" t="s">
        <v>86</v>
      </c>
      <c r="V15" s="307"/>
      <c r="W15" s="308"/>
      <c r="X15" s="246" t="s">
        <v>548</v>
      </c>
      <c r="Y15" s="246" t="s">
        <v>548</v>
      </c>
      <c r="Z15" s="246" t="s">
        <v>548</v>
      </c>
      <c r="AA15" s="301" t="s">
        <v>548</v>
      </c>
      <c r="AB15" s="301"/>
      <c r="AD15" s="24"/>
      <c r="AF15" s="11"/>
      <c r="AG15" s="10"/>
      <c r="AH15" s="10"/>
      <c r="AI15" s="10"/>
      <c r="AJ15" s="12"/>
      <c r="AK15" s="8"/>
    </row>
    <row r="16" spans="2:37" ht="19.2" customHeight="1" x14ac:dyDescent="0.15">
      <c r="B16" s="328" t="s">
        <v>92</v>
      </c>
      <c r="C16" s="376" t="s">
        <v>91</v>
      </c>
      <c r="D16" s="389"/>
      <c r="E16" s="298">
        <v>5</v>
      </c>
      <c r="F16" s="382"/>
      <c r="G16" s="183" t="s">
        <v>74</v>
      </c>
      <c r="H16" s="327" t="s">
        <v>90</v>
      </c>
      <c r="I16" s="291" t="s">
        <v>77</v>
      </c>
      <c r="J16" s="292"/>
      <c r="K16" s="245"/>
      <c r="L16" s="175" t="s">
        <v>69</v>
      </c>
      <c r="M16" s="328"/>
      <c r="N16" s="293" t="s">
        <v>89</v>
      </c>
      <c r="O16" s="294"/>
      <c r="P16" s="149" t="s">
        <v>548</v>
      </c>
      <c r="Q16" s="246" t="s">
        <v>548</v>
      </c>
      <c r="R16" s="149" t="s">
        <v>548</v>
      </c>
      <c r="S16" s="328"/>
      <c r="T16" s="305"/>
      <c r="U16" s="309"/>
      <c r="V16" s="310"/>
      <c r="W16" s="311"/>
      <c r="X16" s="246" t="s">
        <v>548</v>
      </c>
      <c r="Y16" s="246" t="s">
        <v>548</v>
      </c>
      <c r="Z16" s="246" t="s">
        <v>548</v>
      </c>
      <c r="AA16" s="301" t="s">
        <v>548</v>
      </c>
      <c r="AB16" s="301"/>
      <c r="AD16" s="24"/>
      <c r="AF16" s="11"/>
      <c r="AG16" s="10"/>
      <c r="AH16" s="10"/>
      <c r="AI16" s="10"/>
      <c r="AJ16" s="12"/>
      <c r="AK16" s="8"/>
    </row>
    <row r="17" spans="2:37" ht="19.2" customHeight="1" x14ac:dyDescent="0.15">
      <c r="B17" s="328"/>
      <c r="C17" s="320"/>
      <c r="D17" s="322"/>
      <c r="E17" s="298"/>
      <c r="F17" s="382"/>
      <c r="G17" s="183" t="s">
        <v>74</v>
      </c>
      <c r="H17" s="328"/>
      <c r="I17" s="376" t="s">
        <v>73</v>
      </c>
      <c r="J17" s="389"/>
      <c r="K17" s="245"/>
      <c r="L17" s="175" t="s">
        <v>69</v>
      </c>
      <c r="M17" s="328"/>
      <c r="N17" s="293" t="s">
        <v>87</v>
      </c>
      <c r="O17" s="294"/>
      <c r="P17" s="252" t="s">
        <v>548</v>
      </c>
      <c r="Q17" s="246" t="s">
        <v>548</v>
      </c>
      <c r="R17" s="149" t="s">
        <v>548</v>
      </c>
      <c r="S17" s="328"/>
      <c r="T17" s="305"/>
      <c r="U17" s="293" t="s">
        <v>83</v>
      </c>
      <c r="V17" s="300"/>
      <c r="W17" s="294"/>
      <c r="X17" s="246" t="s">
        <v>548</v>
      </c>
      <c r="Y17" s="246" t="s">
        <v>548</v>
      </c>
      <c r="Z17" s="149" t="s">
        <v>548</v>
      </c>
      <c r="AA17" s="301" t="s">
        <v>548</v>
      </c>
      <c r="AB17" s="301"/>
      <c r="AD17" s="24"/>
      <c r="AF17" s="11"/>
      <c r="AG17" s="10"/>
      <c r="AH17" s="10"/>
      <c r="AI17" s="10"/>
      <c r="AJ17" s="9"/>
      <c r="AK17" s="8"/>
    </row>
    <row r="18" spans="2:37" ht="19.2" customHeight="1" x14ac:dyDescent="0.15">
      <c r="B18" s="185"/>
      <c r="C18" s="291" t="s">
        <v>85</v>
      </c>
      <c r="D18" s="292"/>
      <c r="E18" s="298"/>
      <c r="F18" s="382"/>
      <c r="G18" s="183" t="s">
        <v>74</v>
      </c>
      <c r="H18" s="328"/>
      <c r="I18" s="320"/>
      <c r="J18" s="322"/>
      <c r="K18" s="245"/>
      <c r="L18" s="175" t="s">
        <v>69</v>
      </c>
      <c r="M18" s="328"/>
      <c r="N18" s="293" t="s">
        <v>84</v>
      </c>
      <c r="O18" s="294"/>
      <c r="P18" s="252" t="s">
        <v>548</v>
      </c>
      <c r="Q18" s="246" t="s">
        <v>548</v>
      </c>
      <c r="R18" s="149" t="s">
        <v>548</v>
      </c>
      <c r="S18" s="328"/>
      <c r="T18" s="305"/>
      <c r="U18" s="309" t="s">
        <v>80</v>
      </c>
      <c r="V18" s="310"/>
      <c r="W18" s="311"/>
      <c r="X18" s="246" t="s">
        <v>548</v>
      </c>
      <c r="Y18" s="246" t="s">
        <v>548</v>
      </c>
      <c r="Z18" s="258" t="s">
        <v>548</v>
      </c>
      <c r="AA18" s="301" t="s">
        <v>548</v>
      </c>
      <c r="AB18" s="301"/>
      <c r="AD18" s="24"/>
      <c r="AF18" s="11"/>
      <c r="AG18" s="10"/>
      <c r="AH18" s="10"/>
      <c r="AI18" s="10"/>
      <c r="AJ18" s="9"/>
      <c r="AK18" s="8"/>
    </row>
    <row r="19" spans="2:37" ht="19.2" customHeight="1" x14ac:dyDescent="0.15">
      <c r="B19" s="328" t="s">
        <v>82</v>
      </c>
      <c r="C19" s="320" t="s">
        <v>81</v>
      </c>
      <c r="D19" s="322"/>
      <c r="E19" s="298">
        <v>4.5</v>
      </c>
      <c r="F19" s="382"/>
      <c r="G19" s="186" t="s">
        <v>74</v>
      </c>
      <c r="H19" s="386"/>
      <c r="I19" s="291" t="s">
        <v>70</v>
      </c>
      <c r="J19" s="292"/>
      <c r="K19" s="245"/>
      <c r="L19" s="175" t="s">
        <v>69</v>
      </c>
      <c r="M19" s="328"/>
      <c r="N19" s="293"/>
      <c r="O19" s="294"/>
      <c r="P19" s="252" t="s">
        <v>548</v>
      </c>
      <c r="Q19" s="246" t="s">
        <v>548</v>
      </c>
      <c r="R19" s="149" t="s">
        <v>548</v>
      </c>
      <c r="S19" s="328"/>
      <c r="T19" s="303" t="s">
        <v>76</v>
      </c>
      <c r="U19" s="293" t="s">
        <v>202</v>
      </c>
      <c r="V19" s="300"/>
      <c r="W19" s="294"/>
      <c r="X19" s="246" t="s">
        <v>548</v>
      </c>
      <c r="Y19" s="246" t="s">
        <v>548</v>
      </c>
      <c r="Z19" s="246" t="s">
        <v>548</v>
      </c>
      <c r="AA19" s="301" t="s">
        <v>548</v>
      </c>
      <c r="AB19" s="301"/>
      <c r="AD19" s="24"/>
    </row>
    <row r="20" spans="2:37" ht="19.2" customHeight="1" x14ac:dyDescent="0.15">
      <c r="B20" s="328"/>
      <c r="C20" s="291" t="s">
        <v>79</v>
      </c>
      <c r="D20" s="292"/>
      <c r="E20" s="298">
        <v>4.5</v>
      </c>
      <c r="F20" s="382"/>
      <c r="G20" s="167" t="s">
        <v>74</v>
      </c>
      <c r="H20" s="327" t="s">
        <v>78</v>
      </c>
      <c r="I20" s="291" t="s">
        <v>77</v>
      </c>
      <c r="J20" s="292"/>
      <c r="K20" s="250"/>
      <c r="L20" s="187" t="s">
        <v>69</v>
      </c>
      <c r="M20" s="328"/>
      <c r="N20" s="293"/>
      <c r="O20" s="294"/>
      <c r="P20" s="252"/>
      <c r="Q20" s="20"/>
      <c r="R20" s="149"/>
      <c r="S20" s="328"/>
      <c r="T20" s="305"/>
      <c r="U20" s="293" t="s">
        <v>72</v>
      </c>
      <c r="V20" s="300"/>
      <c r="W20" s="294"/>
      <c r="X20" s="246" t="s">
        <v>548</v>
      </c>
      <c r="Y20" s="246" t="s">
        <v>548</v>
      </c>
      <c r="Z20" s="246" t="s">
        <v>548</v>
      </c>
      <c r="AA20" s="301" t="s">
        <v>548</v>
      </c>
      <c r="AB20" s="301"/>
      <c r="AD20" s="24"/>
    </row>
    <row r="21" spans="2:37" ht="19.2" customHeight="1" x14ac:dyDescent="0.15">
      <c r="B21" s="386"/>
      <c r="C21" s="291" t="s">
        <v>75</v>
      </c>
      <c r="D21" s="292"/>
      <c r="E21" s="298">
        <v>4.5</v>
      </c>
      <c r="F21" s="382"/>
      <c r="G21" s="167" t="s">
        <v>74</v>
      </c>
      <c r="H21" s="328"/>
      <c r="I21" s="291" t="s">
        <v>73</v>
      </c>
      <c r="J21" s="292"/>
      <c r="K21" s="245"/>
      <c r="L21" s="189" t="s">
        <v>69</v>
      </c>
      <c r="M21" s="328"/>
      <c r="N21" s="293"/>
      <c r="O21" s="294"/>
      <c r="P21" s="252"/>
      <c r="Q21" s="20"/>
      <c r="R21" s="149"/>
      <c r="S21" s="328"/>
      <c r="T21" s="305"/>
      <c r="U21" s="293" t="s">
        <v>68</v>
      </c>
      <c r="V21" s="300"/>
      <c r="W21" s="294"/>
      <c r="X21" s="246" t="s">
        <v>548</v>
      </c>
      <c r="Y21" s="246" t="s">
        <v>548</v>
      </c>
      <c r="Z21" s="246" t="s">
        <v>548</v>
      </c>
      <c r="AA21" s="301" t="s">
        <v>548</v>
      </c>
      <c r="AB21" s="301"/>
      <c r="AD21" s="24"/>
    </row>
    <row r="22" spans="2:37" ht="19.2" customHeight="1" x14ac:dyDescent="0.15">
      <c r="B22" s="180"/>
      <c r="C22" s="190" t="s">
        <v>71</v>
      </c>
      <c r="D22" s="191"/>
      <c r="E22" s="395"/>
      <c r="F22" s="395"/>
      <c r="G22" s="395"/>
      <c r="H22" s="386"/>
      <c r="I22" s="291" t="s">
        <v>70</v>
      </c>
      <c r="J22" s="292"/>
      <c r="K22" s="251"/>
      <c r="L22" s="182" t="s">
        <v>69</v>
      </c>
      <c r="M22" s="324"/>
      <c r="N22" s="325"/>
      <c r="O22" s="325"/>
      <c r="P22" s="326"/>
      <c r="Q22" s="324"/>
      <c r="R22" s="326"/>
      <c r="S22" s="328"/>
      <c r="T22" s="305"/>
      <c r="U22" s="293" t="s">
        <v>203</v>
      </c>
      <c r="V22" s="300"/>
      <c r="W22" s="294"/>
      <c r="X22" s="246" t="s">
        <v>548</v>
      </c>
      <c r="Y22" s="246" t="s">
        <v>548</v>
      </c>
      <c r="Z22" s="246" t="s">
        <v>548</v>
      </c>
      <c r="AA22" s="301" t="s">
        <v>548</v>
      </c>
      <c r="AB22" s="301"/>
      <c r="AD22" s="24"/>
    </row>
    <row r="23" spans="2:37" ht="19.2" customHeight="1" x14ac:dyDescent="0.15">
      <c r="B23" s="328" t="s">
        <v>67</v>
      </c>
      <c r="C23" s="190" t="s">
        <v>66</v>
      </c>
      <c r="D23" s="191"/>
      <c r="E23" s="401"/>
      <c r="F23" s="401"/>
      <c r="G23" s="401"/>
      <c r="H23" s="327" t="s">
        <v>65</v>
      </c>
      <c r="I23" s="291" t="s">
        <v>64</v>
      </c>
      <c r="J23" s="292"/>
      <c r="K23" s="291" t="s">
        <v>63</v>
      </c>
      <c r="L23" s="292"/>
      <c r="M23" s="293" t="s">
        <v>62</v>
      </c>
      <c r="N23" s="300"/>
      <c r="O23" s="300"/>
      <c r="P23" s="294"/>
      <c r="Q23" s="293" t="s">
        <v>61</v>
      </c>
      <c r="R23" s="294"/>
      <c r="S23" s="312" t="s">
        <v>207</v>
      </c>
      <c r="T23" s="313"/>
      <c r="U23" s="293" t="s">
        <v>206</v>
      </c>
      <c r="V23" s="300"/>
      <c r="W23" s="294"/>
      <c r="X23" s="246" t="s">
        <v>548</v>
      </c>
      <c r="Y23" s="246" t="s">
        <v>548</v>
      </c>
      <c r="Z23" s="246" t="s">
        <v>548</v>
      </c>
      <c r="AA23" s="301" t="s">
        <v>548</v>
      </c>
      <c r="AB23" s="301"/>
      <c r="AD23" s="24"/>
    </row>
    <row r="24" spans="2:37" ht="19.2" customHeight="1" x14ac:dyDescent="0.15">
      <c r="B24" s="328"/>
      <c r="C24" s="327" t="s">
        <v>60</v>
      </c>
      <c r="D24" s="293" t="s">
        <v>59</v>
      </c>
      <c r="E24" s="300"/>
      <c r="F24" s="396" t="s">
        <v>540</v>
      </c>
      <c r="G24" s="397"/>
      <c r="H24" s="328"/>
      <c r="I24" s="295"/>
      <c r="J24" s="297"/>
      <c r="K24" s="295"/>
      <c r="L24" s="297"/>
      <c r="M24" s="295"/>
      <c r="N24" s="296"/>
      <c r="O24" s="296"/>
      <c r="P24" s="297"/>
      <c r="Q24" s="295"/>
      <c r="R24" s="297"/>
      <c r="S24" s="314"/>
      <c r="T24" s="315"/>
      <c r="U24" s="293"/>
      <c r="V24" s="300"/>
      <c r="W24" s="294"/>
      <c r="X24" s="171"/>
      <c r="Y24" s="171"/>
      <c r="Z24" s="171"/>
      <c r="AA24" s="302"/>
      <c r="AB24" s="302"/>
      <c r="AD24" s="24"/>
    </row>
    <row r="25" spans="2:37" ht="19.2" customHeight="1" x14ac:dyDescent="0.15">
      <c r="B25" s="328"/>
      <c r="C25" s="328"/>
      <c r="D25" s="293" t="s">
        <v>58</v>
      </c>
      <c r="E25" s="300"/>
      <c r="F25" s="396" t="s">
        <v>540</v>
      </c>
      <c r="G25" s="397"/>
      <c r="H25" s="328"/>
      <c r="I25" s="295"/>
      <c r="J25" s="297"/>
      <c r="K25" s="295"/>
      <c r="L25" s="297"/>
      <c r="M25" s="295"/>
      <c r="N25" s="296"/>
      <c r="O25" s="296"/>
      <c r="P25" s="297"/>
      <c r="Q25" s="295"/>
      <c r="R25" s="297"/>
      <c r="S25" s="314"/>
      <c r="T25" s="315"/>
      <c r="U25" s="293"/>
      <c r="V25" s="300"/>
      <c r="W25" s="294"/>
      <c r="X25" s="171"/>
      <c r="Y25" s="171"/>
      <c r="Z25" s="171"/>
      <c r="AA25" s="302"/>
      <c r="AB25" s="302"/>
      <c r="AD25" s="24"/>
    </row>
    <row r="26" spans="2:37" ht="19.2" customHeight="1" x14ac:dyDescent="0.15">
      <c r="B26" s="328"/>
      <c r="C26" s="328"/>
      <c r="D26" s="293" t="s">
        <v>57</v>
      </c>
      <c r="E26" s="300"/>
      <c r="F26" s="396" t="s">
        <v>540</v>
      </c>
      <c r="G26" s="397"/>
      <c r="H26" s="328"/>
      <c r="I26" s="295"/>
      <c r="J26" s="297"/>
      <c r="K26" s="295"/>
      <c r="L26" s="297"/>
      <c r="M26" s="295"/>
      <c r="N26" s="296"/>
      <c r="O26" s="296"/>
      <c r="P26" s="297"/>
      <c r="Q26" s="295"/>
      <c r="R26" s="297"/>
      <c r="S26" s="316"/>
      <c r="T26" s="317"/>
      <c r="U26" s="293"/>
      <c r="V26" s="300"/>
      <c r="W26" s="294"/>
      <c r="X26" s="171"/>
      <c r="Y26" s="171"/>
      <c r="Z26" s="171"/>
      <c r="AA26" s="302"/>
      <c r="AB26" s="302"/>
      <c r="AD26" s="24"/>
    </row>
    <row r="27" spans="2:37" ht="19.2" customHeight="1" x14ac:dyDescent="0.15">
      <c r="B27" s="192"/>
      <c r="C27" s="386"/>
      <c r="D27" s="293" t="s">
        <v>56</v>
      </c>
      <c r="E27" s="300"/>
      <c r="F27" s="396" t="s">
        <v>540</v>
      </c>
      <c r="G27" s="397"/>
      <c r="H27" s="386"/>
      <c r="I27" s="295"/>
      <c r="J27" s="297"/>
      <c r="K27" s="295"/>
      <c r="L27" s="297"/>
      <c r="M27" s="295"/>
      <c r="N27" s="296"/>
      <c r="O27" s="296"/>
      <c r="P27" s="297"/>
      <c r="Q27" s="295"/>
      <c r="R27" s="297"/>
      <c r="S27" s="314" t="s">
        <v>55</v>
      </c>
      <c r="T27" s="315"/>
      <c r="U27" s="293" t="s">
        <v>54</v>
      </c>
      <c r="V27" s="300"/>
      <c r="W27" s="294"/>
      <c r="X27" s="246" t="s">
        <v>548</v>
      </c>
      <c r="Y27" s="246" t="s">
        <v>548</v>
      </c>
      <c r="Z27" s="246" t="s">
        <v>548</v>
      </c>
      <c r="AA27" s="301" t="s">
        <v>548</v>
      </c>
      <c r="AB27" s="301"/>
      <c r="AD27" s="24"/>
    </row>
    <row r="28" spans="2:37" ht="19.2" customHeight="1" x14ac:dyDescent="0.15">
      <c r="B28" s="190" t="s">
        <v>53</v>
      </c>
      <c r="C28" s="193"/>
      <c r="D28" s="191"/>
      <c r="E28" s="295" t="s">
        <v>358</v>
      </c>
      <c r="F28" s="296"/>
      <c r="G28" s="296"/>
      <c r="H28" s="296"/>
      <c r="I28" s="296"/>
      <c r="J28" s="296"/>
      <c r="K28" s="398"/>
      <c r="L28" s="399"/>
      <c r="M28" s="399"/>
      <c r="N28" s="399"/>
      <c r="O28" s="399"/>
      <c r="P28" s="399"/>
      <c r="Q28" s="399"/>
      <c r="R28" s="400"/>
      <c r="S28" s="316"/>
      <c r="T28" s="317"/>
      <c r="U28" s="293" t="s">
        <v>52</v>
      </c>
      <c r="V28" s="300"/>
      <c r="W28" s="294"/>
      <c r="X28" s="246" t="s">
        <v>548</v>
      </c>
      <c r="Y28" s="246" t="s">
        <v>548</v>
      </c>
      <c r="Z28" s="246" t="s">
        <v>548</v>
      </c>
      <c r="AA28" s="301" t="s">
        <v>548</v>
      </c>
      <c r="AB28" s="301"/>
      <c r="AD28" s="24"/>
    </row>
    <row r="29" spans="2:37" ht="15" customHeight="1" x14ac:dyDescent="0.15">
      <c r="B29" s="194"/>
      <c r="C29" s="194" t="s">
        <v>444</v>
      </c>
      <c r="D29" s="194"/>
      <c r="E29" s="194"/>
      <c r="F29" s="194"/>
      <c r="G29" s="194"/>
      <c r="H29" s="194"/>
      <c r="I29" s="194"/>
      <c r="J29" s="194"/>
      <c r="K29" s="194"/>
      <c r="L29" s="194"/>
      <c r="M29" s="194"/>
      <c r="N29" s="194"/>
      <c r="O29" s="194"/>
      <c r="P29" s="194"/>
      <c r="Q29" s="194"/>
      <c r="R29" s="194"/>
      <c r="S29" s="194"/>
      <c r="T29" s="194"/>
      <c r="U29" s="194"/>
      <c r="V29" s="194"/>
      <c r="W29" s="195"/>
      <c r="X29" s="195"/>
      <c r="Y29" s="195"/>
      <c r="Z29" s="194"/>
      <c r="AA29" s="194"/>
      <c r="AB29" s="194"/>
    </row>
    <row r="31" spans="2:37" s="1" customFormat="1" ht="18" customHeight="1" x14ac:dyDescent="0.2">
      <c r="J31" s="3"/>
      <c r="W31" s="7"/>
      <c r="X31" s="7"/>
      <c r="Y31" s="7"/>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N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9"/>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23622047244094488" right="0.23622047244094488" top="0.74803149606299213" bottom="0.74803149606299213" header="0.31496062992125984" footer="0.31496062992125984"/>
  <pageSetup paperSize="9" scale="96"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45"/>
  <sheetViews>
    <sheetView showGridLines="0" view="pageBreakPreview" topLeftCell="A13" zoomScaleNormal="55" zoomScaleSheetLayoutView="100" workbookViewId="0">
      <selection activeCell="AP12" sqref="AP12:AQ12"/>
    </sheetView>
  </sheetViews>
  <sheetFormatPr defaultColWidth="9" defaultRowHeight="12" x14ac:dyDescent="0.2"/>
  <cols>
    <col min="1" max="1" width="1.6640625" style="4" customWidth="1"/>
    <col min="2" max="2" width="5.6640625" style="4" bestFit="1" customWidth="1"/>
    <col min="3" max="3" width="6.109375" style="4" customWidth="1"/>
    <col min="4" max="5" width="5.88671875" style="4" customWidth="1"/>
    <col min="6" max="14" width="4.109375" style="4" customWidth="1"/>
    <col min="15" max="26" width="4.44140625" style="4" customWidth="1"/>
    <col min="27" max="36" width="4.109375" style="4" customWidth="1"/>
    <col min="37" max="40" width="3.21875" style="4" customWidth="1"/>
    <col min="41" max="41" width="1.33203125" style="4" customWidth="1"/>
    <col min="42" max="16384" width="9" style="4"/>
  </cols>
  <sheetData>
    <row r="2" spans="2:40" ht="8.25" customHeight="1" x14ac:dyDescent="0.2"/>
    <row r="3" spans="2:40" ht="25.2" customHeight="1" x14ac:dyDescent="0.2">
      <c r="B3" s="468" t="s">
        <v>240</v>
      </c>
      <c r="C3" s="468"/>
      <c r="D3" s="468"/>
      <c r="E3" s="468"/>
      <c r="F3" s="468"/>
      <c r="G3" s="468"/>
      <c r="H3" s="468"/>
      <c r="I3" s="468"/>
      <c r="J3" s="468"/>
      <c r="K3" s="468"/>
      <c r="L3" s="468"/>
      <c r="M3" s="468"/>
      <c r="N3" s="468"/>
      <c r="O3" s="468"/>
      <c r="P3" s="468"/>
      <c r="Q3" s="468"/>
      <c r="R3" s="468"/>
      <c r="S3" s="468"/>
      <c r="T3" s="468"/>
      <c r="U3" s="468"/>
      <c r="V3" s="468"/>
      <c r="W3" s="468"/>
      <c r="X3" s="468"/>
      <c r="Y3" s="468"/>
      <c r="Z3" s="468"/>
      <c r="AA3" s="468"/>
      <c r="AB3" s="468"/>
      <c r="AC3" s="468"/>
      <c r="AD3" s="468"/>
      <c r="AE3" s="468"/>
      <c r="AF3" s="468"/>
      <c r="AG3" s="468"/>
      <c r="AH3" s="468"/>
      <c r="AI3" s="468"/>
      <c r="AJ3" s="468"/>
      <c r="AK3" s="468"/>
      <c r="AL3" s="468"/>
      <c r="AM3" s="468"/>
      <c r="AN3" s="468"/>
    </row>
    <row r="4" spans="2:40" ht="20.100000000000001" customHeight="1" x14ac:dyDescent="0.2">
      <c r="B4" s="469" t="s">
        <v>161</v>
      </c>
      <c r="C4" s="469"/>
      <c r="D4" s="469"/>
      <c r="E4" s="470" t="str">
        <f>'様式A-1'!D3</f>
        <v>フタシカズイドウ</v>
      </c>
      <c r="F4" s="471"/>
      <c r="G4" s="471"/>
      <c r="H4" s="471"/>
      <c r="I4" s="472"/>
      <c r="J4" s="473" t="s">
        <v>160</v>
      </c>
      <c r="K4" s="473"/>
      <c r="L4" s="473"/>
      <c r="M4" s="474" t="str">
        <f>'様式A-1'!J3</f>
        <v>本郷周東線</v>
      </c>
      <c r="N4" s="475"/>
      <c r="O4" s="475"/>
      <c r="P4" s="475"/>
      <c r="Q4" s="475"/>
      <c r="R4" s="476"/>
      <c r="S4" s="481" t="s">
        <v>134</v>
      </c>
      <c r="T4" s="481"/>
      <c r="U4" s="481"/>
      <c r="V4" s="481"/>
      <c r="W4" s="481"/>
      <c r="X4" s="481"/>
      <c r="Y4" s="483" t="str">
        <f>'様式A-1'!K5</f>
        <v>株式会社エイト日本技術開発
岡根 三千夫</v>
      </c>
      <c r="Z4" s="484"/>
      <c r="AA4" s="484"/>
      <c r="AB4" s="484"/>
      <c r="AC4" s="484"/>
      <c r="AD4" s="485"/>
      <c r="AE4" s="467" t="s">
        <v>133</v>
      </c>
      <c r="AF4" s="467"/>
      <c r="AG4" s="467"/>
      <c r="AH4" s="467"/>
      <c r="AI4" s="482">
        <f>'様式A-1'!R5</f>
        <v>45651</v>
      </c>
      <c r="AJ4" s="482"/>
      <c r="AK4" s="482"/>
      <c r="AL4" s="482"/>
      <c r="AM4" s="482"/>
      <c r="AN4" s="482"/>
    </row>
    <row r="5" spans="2:40" ht="20.100000000000001" customHeight="1" x14ac:dyDescent="0.2">
      <c r="B5" s="477" t="s">
        <v>0</v>
      </c>
      <c r="C5" s="477"/>
      <c r="D5" s="477"/>
      <c r="E5" s="478" t="str">
        <f>'様式A-1'!D4</f>
        <v>二鹿隧道</v>
      </c>
      <c r="F5" s="479"/>
      <c r="G5" s="479"/>
      <c r="H5" s="479"/>
      <c r="I5" s="480"/>
      <c r="J5" s="434" t="s">
        <v>1</v>
      </c>
      <c r="K5" s="434"/>
      <c r="L5" s="434"/>
      <c r="M5" s="474" t="str">
        <f>'様式A-1'!R3</f>
        <v>山口県岩国土木建築事務所</v>
      </c>
      <c r="N5" s="475"/>
      <c r="O5" s="475"/>
      <c r="P5" s="475"/>
      <c r="Q5" s="475"/>
      <c r="R5" s="476"/>
      <c r="S5" s="481"/>
      <c r="T5" s="481"/>
      <c r="U5" s="481"/>
      <c r="V5" s="481"/>
      <c r="W5" s="481"/>
      <c r="X5" s="481"/>
      <c r="Y5" s="486"/>
      <c r="Z5" s="487"/>
      <c r="AA5" s="487"/>
      <c r="AB5" s="487"/>
      <c r="AC5" s="487"/>
      <c r="AD5" s="488"/>
      <c r="AE5" s="467"/>
      <c r="AF5" s="467"/>
      <c r="AG5" s="467"/>
      <c r="AH5" s="467"/>
      <c r="AI5" s="482"/>
      <c r="AJ5" s="482"/>
      <c r="AK5" s="482"/>
      <c r="AL5" s="482"/>
      <c r="AM5" s="482"/>
      <c r="AN5" s="482"/>
    </row>
    <row r="6" spans="2:40" ht="13.5" customHeight="1" x14ac:dyDescent="0.2">
      <c r="B6" s="433" t="s">
        <v>159</v>
      </c>
      <c r="C6" s="433" t="s">
        <v>158</v>
      </c>
      <c r="D6" s="445" t="s">
        <v>157</v>
      </c>
      <c r="E6" s="446"/>
      <c r="F6" s="449" t="s">
        <v>156</v>
      </c>
      <c r="G6" s="450"/>
      <c r="H6" s="450"/>
      <c r="I6" s="450"/>
      <c r="J6" s="451"/>
      <c r="K6" s="455" t="s">
        <v>155</v>
      </c>
      <c r="L6" s="456"/>
      <c r="M6" s="456"/>
      <c r="N6" s="457"/>
      <c r="O6" s="418" t="s">
        <v>154</v>
      </c>
      <c r="P6" s="419"/>
      <c r="Q6" s="419"/>
      <c r="R6" s="419"/>
      <c r="S6" s="414"/>
      <c r="T6" s="414"/>
      <c r="U6" s="414"/>
      <c r="V6" s="414"/>
      <c r="W6" s="414"/>
      <c r="X6" s="414"/>
      <c r="Y6" s="414"/>
      <c r="Z6" s="414"/>
      <c r="AA6" s="414"/>
      <c r="AB6" s="414"/>
      <c r="AC6" s="414"/>
      <c r="AD6" s="415"/>
      <c r="AE6" s="461" t="s">
        <v>153</v>
      </c>
      <c r="AF6" s="462"/>
      <c r="AG6" s="462"/>
      <c r="AH6" s="462"/>
      <c r="AI6" s="462"/>
      <c r="AJ6" s="463"/>
      <c r="AK6" s="414" t="s">
        <v>152</v>
      </c>
      <c r="AL6" s="414"/>
      <c r="AM6" s="414"/>
      <c r="AN6" s="415"/>
    </row>
    <row r="7" spans="2:40" ht="13.5" customHeight="1" x14ac:dyDescent="0.2">
      <c r="B7" s="433"/>
      <c r="C7" s="435"/>
      <c r="D7" s="447"/>
      <c r="E7" s="448"/>
      <c r="F7" s="452"/>
      <c r="G7" s="453"/>
      <c r="H7" s="453"/>
      <c r="I7" s="453"/>
      <c r="J7" s="454"/>
      <c r="K7" s="458"/>
      <c r="L7" s="459"/>
      <c r="M7" s="459"/>
      <c r="N7" s="460"/>
      <c r="O7" s="467" t="s">
        <v>392</v>
      </c>
      <c r="P7" s="467"/>
      <c r="Q7" s="467"/>
      <c r="R7" s="108" t="s">
        <v>393</v>
      </c>
      <c r="S7" s="467" t="s">
        <v>394</v>
      </c>
      <c r="T7" s="467"/>
      <c r="U7" s="467" t="s">
        <v>395</v>
      </c>
      <c r="V7" s="467"/>
      <c r="W7" s="467"/>
      <c r="X7" s="467"/>
      <c r="Y7" s="422" t="s">
        <v>396</v>
      </c>
      <c r="Z7" s="423"/>
      <c r="AA7" s="423"/>
      <c r="AB7" s="424"/>
      <c r="AC7" s="410" t="s">
        <v>140</v>
      </c>
      <c r="AD7" s="411"/>
      <c r="AE7" s="464"/>
      <c r="AF7" s="465"/>
      <c r="AG7" s="465"/>
      <c r="AH7" s="465"/>
      <c r="AI7" s="465"/>
      <c r="AJ7" s="466"/>
      <c r="AK7" s="414"/>
      <c r="AL7" s="414"/>
      <c r="AM7" s="414"/>
      <c r="AN7" s="415"/>
    </row>
    <row r="8" spans="2:40" ht="13.5" customHeight="1" x14ac:dyDescent="0.2">
      <c r="B8" s="434"/>
      <c r="C8" s="436"/>
      <c r="D8" s="17" t="s">
        <v>151</v>
      </c>
      <c r="E8" s="16" t="s">
        <v>150</v>
      </c>
      <c r="F8" s="434" t="s">
        <v>149</v>
      </c>
      <c r="G8" s="434"/>
      <c r="H8" s="434"/>
      <c r="I8" s="429" t="s">
        <v>148</v>
      </c>
      <c r="J8" s="429" t="s">
        <v>147</v>
      </c>
      <c r="K8" s="429" t="s">
        <v>146</v>
      </c>
      <c r="L8" s="431" t="s">
        <v>145</v>
      </c>
      <c r="M8" s="410" t="s">
        <v>140</v>
      </c>
      <c r="N8" s="437"/>
      <c r="O8" s="425" t="s">
        <v>378</v>
      </c>
      <c r="P8" s="425" t="s">
        <v>379</v>
      </c>
      <c r="Q8" s="425" t="s">
        <v>380</v>
      </c>
      <c r="R8" s="425" t="s">
        <v>381</v>
      </c>
      <c r="S8" s="427" t="s">
        <v>382</v>
      </c>
      <c r="T8" s="427" t="s">
        <v>383</v>
      </c>
      <c r="U8" s="427" t="s">
        <v>384</v>
      </c>
      <c r="V8" s="425" t="s">
        <v>385</v>
      </c>
      <c r="W8" s="427" t="s">
        <v>386</v>
      </c>
      <c r="X8" s="427" t="s">
        <v>387</v>
      </c>
      <c r="Y8" s="425" t="s">
        <v>388</v>
      </c>
      <c r="Z8" s="425" t="s">
        <v>389</v>
      </c>
      <c r="AA8" s="425" t="s">
        <v>390</v>
      </c>
      <c r="AB8" s="427" t="s">
        <v>391</v>
      </c>
      <c r="AC8" s="420"/>
      <c r="AD8" s="421"/>
      <c r="AE8" s="439" t="s">
        <v>144</v>
      </c>
      <c r="AF8" s="441" t="s">
        <v>143</v>
      </c>
      <c r="AG8" s="441" t="s">
        <v>142</v>
      </c>
      <c r="AH8" s="443" t="s">
        <v>141</v>
      </c>
      <c r="AI8" s="410" t="s">
        <v>140</v>
      </c>
      <c r="AJ8" s="411"/>
      <c r="AK8" s="414"/>
      <c r="AL8" s="414"/>
      <c r="AM8" s="414"/>
      <c r="AN8" s="415"/>
    </row>
    <row r="9" spans="2:40" x14ac:dyDescent="0.2">
      <c r="B9" s="434"/>
      <c r="C9" s="22" t="s">
        <v>139</v>
      </c>
      <c r="D9" s="15" t="s">
        <v>138</v>
      </c>
      <c r="E9" s="15" t="s">
        <v>137</v>
      </c>
      <c r="F9" s="434"/>
      <c r="G9" s="434"/>
      <c r="H9" s="434"/>
      <c r="I9" s="430"/>
      <c r="J9" s="430"/>
      <c r="K9" s="430"/>
      <c r="L9" s="432"/>
      <c r="M9" s="438"/>
      <c r="N9" s="417"/>
      <c r="O9" s="426"/>
      <c r="P9" s="426"/>
      <c r="Q9" s="426"/>
      <c r="R9" s="426"/>
      <c r="S9" s="428"/>
      <c r="T9" s="428"/>
      <c r="U9" s="428"/>
      <c r="V9" s="426"/>
      <c r="W9" s="428"/>
      <c r="X9" s="428"/>
      <c r="Y9" s="426"/>
      <c r="Z9" s="426"/>
      <c r="AA9" s="426"/>
      <c r="AB9" s="428"/>
      <c r="AC9" s="412"/>
      <c r="AD9" s="413"/>
      <c r="AE9" s="440"/>
      <c r="AF9" s="442"/>
      <c r="AG9" s="442"/>
      <c r="AH9" s="444"/>
      <c r="AI9" s="412"/>
      <c r="AJ9" s="413"/>
      <c r="AK9" s="416"/>
      <c r="AL9" s="416"/>
      <c r="AM9" s="416"/>
      <c r="AN9" s="417"/>
    </row>
    <row r="10" spans="2:40" ht="13.5" customHeight="1" x14ac:dyDescent="0.2">
      <c r="B10" s="259" t="s">
        <v>545</v>
      </c>
      <c r="C10" s="260">
        <v>2.8</v>
      </c>
      <c r="D10" s="260">
        <v>0</v>
      </c>
      <c r="E10" s="260">
        <v>2.8</v>
      </c>
      <c r="F10" s="409" t="s">
        <v>563</v>
      </c>
      <c r="G10" s="404"/>
      <c r="H10" s="404"/>
      <c r="I10" s="14"/>
      <c r="J10" s="14"/>
      <c r="K10" s="14"/>
      <c r="L10" s="13"/>
      <c r="M10" s="405"/>
      <c r="N10" s="406"/>
      <c r="O10" s="14"/>
      <c r="P10" s="13"/>
      <c r="Q10" s="13"/>
      <c r="R10" s="13"/>
      <c r="S10" s="13"/>
      <c r="T10" s="13"/>
      <c r="U10" s="81"/>
      <c r="V10" s="81"/>
      <c r="W10" s="81"/>
      <c r="X10" s="81"/>
      <c r="Y10" s="81"/>
      <c r="Z10" s="81"/>
      <c r="AA10" s="57"/>
      <c r="AB10" s="58"/>
      <c r="AC10" s="402"/>
      <c r="AD10" s="402"/>
      <c r="AE10" s="81"/>
      <c r="AF10" s="81"/>
      <c r="AG10" s="57"/>
      <c r="AH10" s="58"/>
      <c r="AI10" s="262"/>
      <c r="AJ10" s="263"/>
      <c r="AK10" s="407"/>
      <c r="AL10" s="408"/>
      <c r="AM10" s="408"/>
      <c r="AN10" s="406"/>
    </row>
    <row r="11" spans="2:40" ht="13.5" customHeight="1" x14ac:dyDescent="0.2">
      <c r="B11" s="259">
        <v>1</v>
      </c>
      <c r="C11" s="260">
        <v>4.5</v>
      </c>
      <c r="D11" s="260">
        <v>2.8</v>
      </c>
      <c r="E11" s="260">
        <v>7.3</v>
      </c>
      <c r="F11" s="403"/>
      <c r="G11" s="404"/>
      <c r="H11" s="404"/>
      <c r="I11" s="14"/>
      <c r="J11" s="14"/>
      <c r="K11" s="14"/>
      <c r="L11" s="13"/>
      <c r="M11" s="405"/>
      <c r="N11" s="406"/>
      <c r="O11" s="14"/>
      <c r="P11" s="13"/>
      <c r="Q11" s="13"/>
      <c r="R11" s="13"/>
      <c r="S11" s="13"/>
      <c r="T11" s="13"/>
      <c r="U11" s="81"/>
      <c r="V11" s="81"/>
      <c r="W11" s="81"/>
      <c r="X11" s="81"/>
      <c r="Y11" s="81"/>
      <c r="Z11" s="81"/>
      <c r="AA11" s="57"/>
      <c r="AB11" s="58"/>
      <c r="AC11" s="403"/>
      <c r="AD11" s="403"/>
      <c r="AE11" s="81"/>
      <c r="AF11" s="81"/>
      <c r="AG11" s="57"/>
      <c r="AH11" s="58"/>
      <c r="AI11" s="262"/>
      <c r="AJ11" s="263"/>
      <c r="AK11" s="407"/>
      <c r="AL11" s="408"/>
      <c r="AM11" s="408"/>
      <c r="AN11" s="406"/>
    </row>
    <row r="12" spans="2:40" ht="13.5" customHeight="1" x14ac:dyDescent="0.2">
      <c r="B12" s="259">
        <v>2</v>
      </c>
      <c r="C12" s="260">
        <v>4.5</v>
      </c>
      <c r="D12" s="260">
        <v>7.3</v>
      </c>
      <c r="E12" s="260">
        <v>11.8</v>
      </c>
      <c r="F12" s="403"/>
      <c r="G12" s="404"/>
      <c r="H12" s="404"/>
      <c r="I12" s="14"/>
      <c r="J12" s="14"/>
      <c r="K12" s="14"/>
      <c r="L12" s="13"/>
      <c r="M12" s="405"/>
      <c r="N12" s="406"/>
      <c r="O12" s="14"/>
      <c r="P12" s="13"/>
      <c r="Q12" s="13"/>
      <c r="R12" s="13"/>
      <c r="S12" s="13"/>
      <c r="T12" s="13"/>
      <c r="U12" s="81"/>
      <c r="V12" s="81"/>
      <c r="W12" s="81"/>
      <c r="X12" s="81"/>
      <c r="Y12" s="81"/>
      <c r="Z12" s="81"/>
      <c r="AA12" s="57"/>
      <c r="AB12" s="58"/>
      <c r="AC12" s="402"/>
      <c r="AD12" s="402"/>
      <c r="AE12" s="81"/>
      <c r="AF12" s="81"/>
      <c r="AG12" s="57"/>
      <c r="AH12" s="58"/>
      <c r="AI12" s="262"/>
      <c r="AJ12" s="263"/>
      <c r="AK12" s="407"/>
      <c r="AL12" s="408"/>
      <c r="AM12" s="408"/>
      <c r="AN12" s="406"/>
    </row>
    <row r="13" spans="2:40" ht="13.5" customHeight="1" x14ac:dyDescent="0.2">
      <c r="B13" s="259">
        <v>3</v>
      </c>
      <c r="C13" s="260">
        <v>4.5</v>
      </c>
      <c r="D13" s="260">
        <v>11.8</v>
      </c>
      <c r="E13" s="260">
        <v>16.3</v>
      </c>
      <c r="F13" s="403"/>
      <c r="G13" s="404"/>
      <c r="H13" s="404"/>
      <c r="I13" s="14"/>
      <c r="J13" s="14"/>
      <c r="K13" s="14"/>
      <c r="L13" s="13"/>
      <c r="M13" s="405"/>
      <c r="N13" s="406"/>
      <c r="O13" s="14"/>
      <c r="P13" s="13"/>
      <c r="Q13" s="13"/>
      <c r="R13" s="13"/>
      <c r="S13" s="13"/>
      <c r="T13" s="13"/>
      <c r="U13" s="81"/>
      <c r="V13" s="81"/>
      <c r="W13" s="81"/>
      <c r="X13" s="81"/>
      <c r="Y13" s="81"/>
      <c r="Z13" s="81"/>
      <c r="AA13" s="57"/>
      <c r="AB13" s="58"/>
      <c r="AC13" s="402"/>
      <c r="AD13" s="402"/>
      <c r="AE13" s="81"/>
      <c r="AF13" s="81"/>
      <c r="AG13" s="57"/>
      <c r="AH13" s="58"/>
      <c r="AI13" s="262"/>
      <c r="AJ13" s="263"/>
      <c r="AK13" s="407"/>
      <c r="AL13" s="408"/>
      <c r="AM13" s="408"/>
      <c r="AN13" s="406"/>
    </row>
    <row r="14" spans="2:40" ht="13.5" customHeight="1" x14ac:dyDescent="0.2">
      <c r="B14" s="259">
        <v>4</v>
      </c>
      <c r="C14" s="260">
        <v>4.5</v>
      </c>
      <c r="D14" s="260">
        <v>16.3</v>
      </c>
      <c r="E14" s="260">
        <v>20.8</v>
      </c>
      <c r="F14" s="403"/>
      <c r="G14" s="404"/>
      <c r="H14" s="404"/>
      <c r="I14" s="14"/>
      <c r="J14" s="14"/>
      <c r="K14" s="14"/>
      <c r="L14" s="13"/>
      <c r="M14" s="405"/>
      <c r="N14" s="406"/>
      <c r="O14" s="14"/>
      <c r="P14" s="13"/>
      <c r="Q14" s="13"/>
      <c r="R14" s="13"/>
      <c r="S14" s="13"/>
      <c r="T14" s="13"/>
      <c r="U14" s="81"/>
      <c r="V14" s="81"/>
      <c r="W14" s="81"/>
      <c r="X14" s="81"/>
      <c r="Y14" s="81"/>
      <c r="Z14" s="81"/>
      <c r="AA14" s="57"/>
      <c r="AB14" s="58"/>
      <c r="AC14" s="402"/>
      <c r="AD14" s="402"/>
      <c r="AE14" s="81"/>
      <c r="AF14" s="81"/>
      <c r="AG14" s="57"/>
      <c r="AH14" s="58"/>
      <c r="AI14" s="262"/>
      <c r="AJ14" s="263"/>
      <c r="AK14" s="407"/>
      <c r="AL14" s="408"/>
      <c r="AM14" s="408"/>
      <c r="AN14" s="406"/>
    </row>
    <row r="15" spans="2:40" ht="13.5" customHeight="1" x14ac:dyDescent="0.2">
      <c r="B15" s="259">
        <v>5</v>
      </c>
      <c r="C15" s="260">
        <v>4.5</v>
      </c>
      <c r="D15" s="260">
        <v>20.8</v>
      </c>
      <c r="E15" s="260">
        <v>25.3</v>
      </c>
      <c r="F15" s="403"/>
      <c r="G15" s="404"/>
      <c r="H15" s="404"/>
      <c r="I15" s="14"/>
      <c r="J15" s="14"/>
      <c r="K15" s="14"/>
      <c r="L15" s="13"/>
      <c r="M15" s="405"/>
      <c r="N15" s="406"/>
      <c r="O15" s="14"/>
      <c r="P15" s="13"/>
      <c r="Q15" s="13"/>
      <c r="R15" s="13"/>
      <c r="S15" s="13"/>
      <c r="T15" s="13"/>
      <c r="U15" s="81"/>
      <c r="V15" s="81"/>
      <c r="W15" s="81"/>
      <c r="X15" s="81"/>
      <c r="Y15" s="81"/>
      <c r="Z15" s="81"/>
      <c r="AA15" s="57"/>
      <c r="AB15" s="58"/>
      <c r="AC15" s="403"/>
      <c r="AD15" s="403"/>
      <c r="AE15" s="81"/>
      <c r="AF15" s="81"/>
      <c r="AG15" s="57"/>
      <c r="AH15" s="58"/>
      <c r="AI15" s="262"/>
      <c r="AJ15" s="263"/>
      <c r="AK15" s="407"/>
      <c r="AL15" s="408"/>
      <c r="AM15" s="408"/>
      <c r="AN15" s="406"/>
    </row>
    <row r="16" spans="2:40" ht="13.5" customHeight="1" x14ac:dyDescent="0.2">
      <c r="B16" s="259">
        <v>6</v>
      </c>
      <c r="C16" s="260">
        <v>6</v>
      </c>
      <c r="D16" s="260">
        <v>25.3</v>
      </c>
      <c r="E16" s="260">
        <v>31.3</v>
      </c>
      <c r="F16" s="403"/>
      <c r="G16" s="404"/>
      <c r="H16" s="404"/>
      <c r="I16" s="14"/>
      <c r="J16" s="14"/>
      <c r="K16" s="14"/>
      <c r="L16" s="13"/>
      <c r="M16" s="405"/>
      <c r="N16" s="406"/>
      <c r="O16" s="14"/>
      <c r="P16" s="13"/>
      <c r="Q16" s="13"/>
      <c r="R16" s="13"/>
      <c r="S16" s="13"/>
      <c r="T16" s="13"/>
      <c r="U16" s="81"/>
      <c r="V16" s="81"/>
      <c r="W16" s="81"/>
      <c r="X16" s="81"/>
      <c r="Y16" s="81"/>
      <c r="Z16" s="81"/>
      <c r="AA16" s="57"/>
      <c r="AB16" s="58"/>
      <c r="AC16" s="402"/>
      <c r="AD16" s="402"/>
      <c r="AE16" s="81"/>
      <c r="AF16" s="81"/>
      <c r="AG16" s="57"/>
      <c r="AH16" s="58"/>
      <c r="AI16" s="262"/>
      <c r="AJ16" s="263"/>
      <c r="AK16" s="407"/>
      <c r="AL16" s="408"/>
      <c r="AM16" s="408"/>
      <c r="AN16" s="406"/>
    </row>
    <row r="17" spans="2:40" ht="13.5" customHeight="1" x14ac:dyDescent="0.2">
      <c r="B17" s="259">
        <v>7</v>
      </c>
      <c r="C17" s="260">
        <v>1</v>
      </c>
      <c r="D17" s="260">
        <v>31.3</v>
      </c>
      <c r="E17" s="260">
        <v>32.299999999999997</v>
      </c>
      <c r="F17" s="403"/>
      <c r="G17" s="404"/>
      <c r="H17" s="404"/>
      <c r="I17" s="14"/>
      <c r="J17" s="14"/>
      <c r="K17" s="14"/>
      <c r="L17" s="13"/>
      <c r="M17" s="405"/>
      <c r="N17" s="406"/>
      <c r="O17" s="14"/>
      <c r="P17" s="13"/>
      <c r="Q17" s="13"/>
      <c r="R17" s="13"/>
      <c r="S17" s="13"/>
      <c r="T17" s="13"/>
      <c r="U17" s="81"/>
      <c r="V17" s="81"/>
      <c r="W17" s="81"/>
      <c r="X17" s="81"/>
      <c r="Y17" s="81"/>
      <c r="Z17" s="81"/>
      <c r="AA17" s="57"/>
      <c r="AB17" s="58"/>
      <c r="AC17" s="402"/>
      <c r="AD17" s="402"/>
      <c r="AE17" s="81"/>
      <c r="AF17" s="81"/>
      <c r="AG17" s="57"/>
      <c r="AH17" s="58"/>
      <c r="AI17" s="262"/>
      <c r="AJ17" s="263"/>
      <c r="AK17" s="407"/>
      <c r="AL17" s="408"/>
      <c r="AM17" s="408"/>
      <c r="AN17" s="406"/>
    </row>
    <row r="18" spans="2:40" ht="13.5" customHeight="1" x14ac:dyDescent="0.2">
      <c r="B18" s="259">
        <v>8</v>
      </c>
      <c r="C18" s="260">
        <v>6</v>
      </c>
      <c r="D18" s="260">
        <v>32.299999999999997</v>
      </c>
      <c r="E18" s="260">
        <v>38.299999999999997</v>
      </c>
      <c r="F18" s="403"/>
      <c r="G18" s="404"/>
      <c r="H18" s="404"/>
      <c r="I18" s="14"/>
      <c r="J18" s="14"/>
      <c r="K18" s="14"/>
      <c r="L18" s="13"/>
      <c r="M18" s="405"/>
      <c r="N18" s="406"/>
      <c r="O18" s="14"/>
      <c r="P18" s="13"/>
      <c r="Q18" s="13"/>
      <c r="R18" s="13"/>
      <c r="S18" s="13"/>
      <c r="T18" s="13"/>
      <c r="U18" s="81"/>
      <c r="V18" s="81"/>
      <c r="W18" s="81"/>
      <c r="X18" s="81"/>
      <c r="Y18" s="81"/>
      <c r="Z18" s="81"/>
      <c r="AA18" s="57"/>
      <c r="AB18" s="58"/>
      <c r="AC18" s="402"/>
      <c r="AD18" s="402"/>
      <c r="AE18" s="81"/>
      <c r="AF18" s="81"/>
      <c r="AG18" s="57"/>
      <c r="AH18" s="58"/>
      <c r="AI18" s="262"/>
      <c r="AJ18" s="263"/>
      <c r="AK18" s="407"/>
      <c r="AL18" s="408"/>
      <c r="AM18" s="408"/>
      <c r="AN18" s="406"/>
    </row>
    <row r="19" spans="2:40" ht="13.5" customHeight="1" x14ac:dyDescent="0.2">
      <c r="B19" s="259">
        <v>9</v>
      </c>
      <c r="C19" s="260">
        <v>6</v>
      </c>
      <c r="D19" s="260">
        <v>38.299999999999997</v>
      </c>
      <c r="E19" s="260">
        <v>44.3</v>
      </c>
      <c r="F19" s="403"/>
      <c r="G19" s="404"/>
      <c r="H19" s="404"/>
      <c r="I19" s="14"/>
      <c r="J19" s="14"/>
      <c r="K19" s="14"/>
      <c r="L19" s="13"/>
      <c r="M19" s="405"/>
      <c r="N19" s="406"/>
      <c r="O19" s="14"/>
      <c r="P19" s="13"/>
      <c r="Q19" s="13"/>
      <c r="R19" s="13"/>
      <c r="S19" s="13"/>
      <c r="T19" s="13"/>
      <c r="U19" s="81"/>
      <c r="V19" s="81"/>
      <c r="W19" s="81"/>
      <c r="X19" s="81"/>
      <c r="Y19" s="81"/>
      <c r="Z19" s="81"/>
      <c r="AA19" s="57"/>
      <c r="AB19" s="58"/>
      <c r="AC19" s="402"/>
      <c r="AD19" s="402"/>
      <c r="AE19" s="81"/>
      <c r="AF19" s="81"/>
      <c r="AG19" s="57"/>
      <c r="AH19" s="58"/>
      <c r="AI19" s="262"/>
      <c r="AJ19" s="263"/>
      <c r="AK19" s="407"/>
      <c r="AL19" s="408"/>
      <c r="AM19" s="408"/>
      <c r="AN19" s="406"/>
    </row>
    <row r="20" spans="2:40" ht="13.5" customHeight="1" x14ac:dyDescent="0.2">
      <c r="B20" s="259" t="s">
        <v>542</v>
      </c>
      <c r="C20" s="260">
        <v>3.3</v>
      </c>
      <c r="D20" s="260">
        <v>44.3</v>
      </c>
      <c r="E20" s="260">
        <v>47.599999999999994</v>
      </c>
      <c r="F20" s="403" t="s">
        <v>563</v>
      </c>
      <c r="G20" s="404"/>
      <c r="H20" s="404"/>
      <c r="I20" s="14"/>
      <c r="J20" s="14"/>
      <c r="K20" s="14"/>
      <c r="L20" s="13"/>
      <c r="M20" s="405"/>
      <c r="N20" s="406"/>
      <c r="O20" s="14"/>
      <c r="P20" s="13"/>
      <c r="Q20" s="13"/>
      <c r="R20" s="13"/>
      <c r="S20" s="13"/>
      <c r="T20" s="13"/>
      <c r="U20" s="23"/>
      <c r="V20" s="81"/>
      <c r="W20" s="81"/>
      <c r="X20" s="81"/>
      <c r="Y20" s="81"/>
      <c r="Z20" s="81"/>
      <c r="AA20" s="57"/>
      <c r="AB20" s="58"/>
      <c r="AC20" s="402"/>
      <c r="AD20" s="402"/>
      <c r="AE20" s="81"/>
      <c r="AF20" s="81"/>
      <c r="AG20" s="57"/>
      <c r="AH20" s="58"/>
      <c r="AI20" s="262"/>
      <c r="AJ20" s="263"/>
      <c r="AK20" s="407"/>
      <c r="AL20" s="408"/>
      <c r="AM20" s="408"/>
      <c r="AN20" s="406"/>
    </row>
    <row r="21" spans="2:40" ht="13.5" customHeight="1" x14ac:dyDescent="0.2">
      <c r="B21" s="259"/>
      <c r="C21" s="260"/>
      <c r="D21" s="260"/>
      <c r="E21" s="260"/>
      <c r="F21" s="403"/>
      <c r="G21" s="404"/>
      <c r="H21" s="404"/>
      <c r="I21" s="14"/>
      <c r="J21" s="14"/>
      <c r="K21" s="14"/>
      <c r="L21" s="13"/>
      <c r="M21" s="405"/>
      <c r="N21" s="406"/>
      <c r="O21" s="14"/>
      <c r="P21" s="13"/>
      <c r="Q21" s="13"/>
      <c r="R21" s="13"/>
      <c r="S21" s="13"/>
      <c r="T21" s="13"/>
      <c r="U21" s="81"/>
      <c r="V21" s="81"/>
      <c r="W21" s="81"/>
      <c r="X21" s="81"/>
      <c r="Y21" s="81"/>
      <c r="Z21" s="81"/>
      <c r="AA21" s="57"/>
      <c r="AB21" s="58"/>
      <c r="AC21" s="402"/>
      <c r="AD21" s="402"/>
      <c r="AE21" s="81"/>
      <c r="AF21" s="81"/>
      <c r="AG21" s="57"/>
      <c r="AH21" s="58"/>
      <c r="AI21" s="262"/>
      <c r="AJ21" s="263"/>
      <c r="AK21" s="407"/>
      <c r="AL21" s="408"/>
      <c r="AM21" s="408"/>
      <c r="AN21" s="406"/>
    </row>
    <row r="22" spans="2:40" ht="13.5" customHeight="1" x14ac:dyDescent="0.2">
      <c r="B22" s="259"/>
      <c r="C22" s="260"/>
      <c r="D22" s="260"/>
      <c r="E22" s="260"/>
      <c r="F22" s="403"/>
      <c r="G22" s="404"/>
      <c r="H22" s="404"/>
      <c r="I22" s="14"/>
      <c r="J22" s="14"/>
      <c r="K22" s="14"/>
      <c r="L22" s="13"/>
      <c r="M22" s="405"/>
      <c r="N22" s="406"/>
      <c r="O22" s="14"/>
      <c r="P22" s="13"/>
      <c r="Q22" s="13"/>
      <c r="R22" s="13"/>
      <c r="S22" s="13"/>
      <c r="T22" s="13"/>
      <c r="U22" s="81"/>
      <c r="V22" s="81"/>
      <c r="W22" s="81"/>
      <c r="X22" s="81"/>
      <c r="Y22" s="81"/>
      <c r="Z22" s="81"/>
      <c r="AA22" s="57"/>
      <c r="AB22" s="58"/>
      <c r="AC22" s="402"/>
      <c r="AD22" s="402"/>
      <c r="AE22" s="81"/>
      <c r="AF22" s="81"/>
      <c r="AG22" s="57"/>
      <c r="AH22" s="58"/>
      <c r="AI22" s="262"/>
      <c r="AJ22" s="263"/>
      <c r="AK22" s="407"/>
      <c r="AL22" s="408"/>
      <c r="AM22" s="408"/>
      <c r="AN22" s="406"/>
    </row>
    <row r="23" spans="2:40" ht="13.5" customHeight="1" x14ac:dyDescent="0.2">
      <c r="B23" s="259"/>
      <c r="C23" s="260"/>
      <c r="D23" s="260"/>
      <c r="E23" s="260"/>
      <c r="F23" s="403"/>
      <c r="G23" s="404"/>
      <c r="H23" s="404"/>
      <c r="I23" s="14"/>
      <c r="J23" s="14"/>
      <c r="K23" s="14"/>
      <c r="L23" s="13"/>
      <c r="M23" s="405"/>
      <c r="N23" s="406"/>
      <c r="O23" s="14"/>
      <c r="P23" s="13"/>
      <c r="Q23" s="13"/>
      <c r="R23" s="13"/>
      <c r="S23" s="13"/>
      <c r="T23" s="13"/>
      <c r="U23" s="23"/>
      <c r="V23" s="23"/>
      <c r="W23" s="23"/>
      <c r="X23" s="23"/>
      <c r="Y23" s="23"/>
      <c r="Z23" s="23"/>
      <c r="AA23" s="57"/>
      <c r="AB23" s="58"/>
      <c r="AC23" s="402"/>
      <c r="AD23" s="402"/>
      <c r="AE23" s="81"/>
      <c r="AF23" s="81"/>
      <c r="AG23" s="57"/>
      <c r="AH23" s="58"/>
      <c r="AI23" s="262"/>
      <c r="AJ23" s="263"/>
      <c r="AK23" s="407"/>
      <c r="AL23" s="408"/>
      <c r="AM23" s="408"/>
      <c r="AN23" s="406"/>
    </row>
    <row r="24" spans="2:40" ht="13.5" customHeight="1" x14ac:dyDescent="0.2">
      <c r="B24" s="259"/>
      <c r="C24" s="260"/>
      <c r="D24" s="260"/>
      <c r="E24" s="260"/>
      <c r="F24" s="409"/>
      <c r="G24" s="404"/>
      <c r="H24" s="404"/>
      <c r="I24" s="14"/>
      <c r="J24" s="14"/>
      <c r="K24" s="14"/>
      <c r="L24" s="13"/>
      <c r="M24" s="405"/>
      <c r="N24" s="406"/>
      <c r="O24" s="14"/>
      <c r="P24" s="13"/>
      <c r="Q24" s="13"/>
      <c r="R24" s="13"/>
      <c r="S24" s="13"/>
      <c r="T24" s="13"/>
      <c r="U24" s="81"/>
      <c r="V24" s="81"/>
      <c r="W24" s="81"/>
      <c r="X24" s="81"/>
      <c r="Y24" s="81"/>
      <c r="Z24" s="81"/>
      <c r="AA24" s="57"/>
      <c r="AB24" s="58"/>
      <c r="AC24" s="402"/>
      <c r="AD24" s="402"/>
      <c r="AE24" s="81"/>
      <c r="AF24" s="81"/>
      <c r="AG24" s="57"/>
      <c r="AH24" s="58"/>
      <c r="AI24" s="262"/>
      <c r="AJ24" s="263"/>
      <c r="AK24" s="407"/>
      <c r="AL24" s="408"/>
      <c r="AM24" s="408"/>
      <c r="AN24" s="406"/>
    </row>
    <row r="25" spans="2:40" ht="13.5" customHeight="1" x14ac:dyDescent="0.2">
      <c r="B25" s="259"/>
      <c r="C25" s="260"/>
      <c r="D25" s="260"/>
      <c r="E25" s="260"/>
      <c r="F25" s="409"/>
      <c r="G25" s="404"/>
      <c r="H25" s="404"/>
      <c r="I25" s="14"/>
      <c r="J25" s="14"/>
      <c r="K25" s="14"/>
      <c r="L25" s="13"/>
      <c r="M25" s="405"/>
      <c r="N25" s="406"/>
      <c r="O25" s="14"/>
      <c r="P25" s="13"/>
      <c r="Q25" s="13"/>
      <c r="R25" s="13"/>
      <c r="S25" s="13"/>
      <c r="T25" s="13"/>
      <c r="U25" s="81"/>
      <c r="V25" s="81"/>
      <c r="W25" s="81"/>
      <c r="X25" s="81"/>
      <c r="Y25" s="81"/>
      <c r="Z25" s="81"/>
      <c r="AA25" s="57"/>
      <c r="AB25" s="58"/>
      <c r="AC25" s="402"/>
      <c r="AD25" s="402"/>
      <c r="AE25" s="81"/>
      <c r="AF25" s="81"/>
      <c r="AG25" s="57"/>
      <c r="AH25" s="58"/>
      <c r="AI25" s="262"/>
      <c r="AJ25" s="263"/>
      <c r="AK25" s="407"/>
      <c r="AL25" s="408"/>
      <c r="AM25" s="408"/>
      <c r="AN25" s="406"/>
    </row>
    <row r="26" spans="2:40" ht="13.5" customHeight="1" x14ac:dyDescent="0.2">
      <c r="B26" s="259"/>
      <c r="C26" s="260"/>
      <c r="D26" s="260"/>
      <c r="E26" s="260"/>
      <c r="F26" s="409"/>
      <c r="G26" s="404"/>
      <c r="H26" s="404"/>
      <c r="I26" s="14"/>
      <c r="J26" s="14"/>
      <c r="K26" s="14"/>
      <c r="L26" s="13"/>
      <c r="M26" s="405"/>
      <c r="N26" s="406"/>
      <c r="O26" s="14"/>
      <c r="P26" s="13"/>
      <c r="Q26" s="13"/>
      <c r="R26" s="13"/>
      <c r="S26" s="13"/>
      <c r="T26" s="13"/>
      <c r="U26" s="81"/>
      <c r="V26" s="81"/>
      <c r="W26" s="81"/>
      <c r="X26" s="81"/>
      <c r="Y26" s="81"/>
      <c r="Z26" s="81"/>
      <c r="AA26" s="57"/>
      <c r="AB26" s="58"/>
      <c r="AC26" s="402"/>
      <c r="AD26" s="402"/>
      <c r="AE26" s="81"/>
      <c r="AF26" s="81"/>
      <c r="AG26" s="57"/>
      <c r="AH26" s="58"/>
      <c r="AI26" s="262"/>
      <c r="AJ26" s="263"/>
      <c r="AK26" s="407"/>
      <c r="AL26" s="408"/>
      <c r="AM26" s="408"/>
      <c r="AN26" s="406"/>
    </row>
    <row r="27" spans="2:40" ht="13.5" customHeight="1" x14ac:dyDescent="0.2">
      <c r="B27" s="259"/>
      <c r="C27" s="260"/>
      <c r="D27" s="260"/>
      <c r="E27" s="260"/>
      <c r="F27" s="409"/>
      <c r="G27" s="404"/>
      <c r="H27" s="404"/>
      <c r="I27" s="14"/>
      <c r="J27" s="14"/>
      <c r="K27" s="14"/>
      <c r="L27" s="13"/>
      <c r="M27" s="405"/>
      <c r="N27" s="406"/>
      <c r="O27" s="14"/>
      <c r="P27" s="13"/>
      <c r="Q27" s="13"/>
      <c r="R27" s="13"/>
      <c r="S27" s="13"/>
      <c r="T27" s="13"/>
      <c r="U27" s="81"/>
      <c r="V27" s="81"/>
      <c r="W27" s="81"/>
      <c r="X27" s="81"/>
      <c r="Y27" s="81"/>
      <c r="Z27" s="81"/>
      <c r="AA27" s="57"/>
      <c r="AB27" s="58"/>
      <c r="AC27" s="403"/>
      <c r="AD27" s="403"/>
      <c r="AE27" s="81"/>
      <c r="AF27" s="81"/>
      <c r="AG27" s="57"/>
      <c r="AH27" s="58"/>
      <c r="AI27" s="262"/>
      <c r="AJ27" s="263"/>
      <c r="AK27" s="407"/>
      <c r="AL27" s="408"/>
      <c r="AM27" s="408"/>
      <c r="AN27" s="406"/>
    </row>
    <row r="28" spans="2:40" ht="13.5" customHeight="1" x14ac:dyDescent="0.2">
      <c r="B28" s="259"/>
      <c r="C28" s="260"/>
      <c r="D28" s="260"/>
      <c r="E28" s="260"/>
      <c r="F28" s="409"/>
      <c r="G28" s="404"/>
      <c r="H28" s="404"/>
      <c r="I28" s="14"/>
      <c r="J28" s="14"/>
      <c r="K28" s="14"/>
      <c r="L28" s="13"/>
      <c r="M28" s="405"/>
      <c r="N28" s="406"/>
      <c r="O28" s="14"/>
      <c r="P28" s="13"/>
      <c r="Q28" s="13"/>
      <c r="R28" s="13"/>
      <c r="S28" s="13"/>
      <c r="T28" s="13"/>
      <c r="U28" s="81"/>
      <c r="V28" s="81"/>
      <c r="W28" s="81"/>
      <c r="X28" s="81"/>
      <c r="Y28" s="81"/>
      <c r="Z28" s="81"/>
      <c r="AA28" s="57"/>
      <c r="AB28" s="58"/>
      <c r="AC28" s="402"/>
      <c r="AD28" s="402"/>
      <c r="AE28" s="81"/>
      <c r="AF28" s="81"/>
      <c r="AG28" s="57"/>
      <c r="AH28" s="58"/>
      <c r="AI28" s="262"/>
      <c r="AJ28" s="263"/>
      <c r="AK28" s="407"/>
      <c r="AL28" s="408"/>
      <c r="AM28" s="408"/>
      <c r="AN28" s="406"/>
    </row>
    <row r="29" spans="2:40" ht="13.5" customHeight="1" x14ac:dyDescent="0.2">
      <c r="B29" s="259"/>
      <c r="C29" s="260"/>
      <c r="D29" s="260"/>
      <c r="E29" s="260"/>
      <c r="F29" s="403"/>
      <c r="G29" s="404"/>
      <c r="H29" s="404"/>
      <c r="I29" s="14"/>
      <c r="J29" s="14"/>
      <c r="K29" s="14"/>
      <c r="L29" s="13"/>
      <c r="M29" s="405"/>
      <c r="N29" s="406"/>
      <c r="O29" s="14"/>
      <c r="P29" s="13"/>
      <c r="Q29" s="13"/>
      <c r="R29" s="13"/>
      <c r="S29" s="13"/>
      <c r="T29" s="13"/>
      <c r="U29" s="81"/>
      <c r="V29" s="81"/>
      <c r="W29" s="81"/>
      <c r="X29" s="81"/>
      <c r="Y29" s="81"/>
      <c r="Z29" s="81"/>
      <c r="AA29" s="57"/>
      <c r="AB29" s="58"/>
      <c r="AC29" s="402"/>
      <c r="AD29" s="402"/>
      <c r="AE29" s="81"/>
      <c r="AF29" s="81"/>
      <c r="AG29" s="57"/>
      <c r="AH29" s="58"/>
      <c r="AI29" s="262"/>
      <c r="AJ29" s="263"/>
      <c r="AK29" s="407"/>
      <c r="AL29" s="408"/>
      <c r="AM29" s="408"/>
      <c r="AN29" s="406"/>
    </row>
    <row r="30" spans="2:40" ht="13.5" customHeight="1" x14ac:dyDescent="0.2">
      <c r="B30" s="259"/>
      <c r="C30" s="260"/>
      <c r="D30" s="260"/>
      <c r="E30" s="260"/>
      <c r="F30" s="409"/>
      <c r="G30" s="404"/>
      <c r="H30" s="404"/>
      <c r="I30" s="14"/>
      <c r="J30" s="14"/>
      <c r="K30" s="14"/>
      <c r="L30" s="13"/>
      <c r="M30" s="405"/>
      <c r="N30" s="406"/>
      <c r="O30" s="14"/>
      <c r="P30" s="13"/>
      <c r="Q30" s="13"/>
      <c r="R30" s="13"/>
      <c r="S30" s="13"/>
      <c r="T30" s="13"/>
      <c r="U30" s="81"/>
      <c r="V30" s="81"/>
      <c r="W30" s="81"/>
      <c r="X30" s="81"/>
      <c r="Y30" s="81"/>
      <c r="Z30" s="81"/>
      <c r="AA30" s="57"/>
      <c r="AB30" s="58"/>
      <c r="AC30" s="402"/>
      <c r="AD30" s="402"/>
      <c r="AE30" s="81"/>
      <c r="AF30" s="81"/>
      <c r="AG30" s="57"/>
      <c r="AH30" s="58"/>
      <c r="AI30" s="262"/>
      <c r="AJ30" s="263"/>
      <c r="AK30" s="407"/>
      <c r="AL30" s="408"/>
      <c r="AM30" s="408"/>
      <c r="AN30" s="406"/>
    </row>
    <row r="31" spans="2:40" ht="13.5" customHeight="1" x14ac:dyDescent="0.2">
      <c r="B31" s="261"/>
      <c r="C31" s="260"/>
      <c r="D31" s="260"/>
      <c r="E31" s="260"/>
      <c r="F31" s="403"/>
      <c r="G31" s="404"/>
      <c r="H31" s="404"/>
      <c r="I31" s="14"/>
      <c r="J31" s="83"/>
      <c r="K31" s="14"/>
      <c r="L31" s="13"/>
      <c r="M31" s="405"/>
      <c r="N31" s="406"/>
      <c r="O31" s="14"/>
      <c r="P31" s="13"/>
      <c r="Q31" s="13"/>
      <c r="R31" s="13"/>
      <c r="S31" s="13"/>
      <c r="T31" s="13"/>
      <c r="U31" s="81"/>
      <c r="V31" s="81"/>
      <c r="W31" s="81"/>
      <c r="X31" s="81"/>
      <c r="Y31" s="81"/>
      <c r="Z31" s="81"/>
      <c r="AA31" s="57"/>
      <c r="AB31" s="58"/>
      <c r="AC31" s="402"/>
      <c r="AD31" s="402"/>
      <c r="AE31" s="81"/>
      <c r="AF31" s="81"/>
      <c r="AG31" s="57"/>
      <c r="AH31" s="58"/>
      <c r="AI31" s="262"/>
      <c r="AJ31" s="263"/>
      <c r="AK31" s="407"/>
      <c r="AL31" s="408"/>
      <c r="AM31" s="408"/>
      <c r="AN31" s="406"/>
    </row>
    <row r="32" spans="2:40" ht="13.5" customHeight="1" x14ac:dyDescent="0.2">
      <c r="B32" s="261"/>
      <c r="C32" s="260"/>
      <c r="D32" s="260"/>
      <c r="E32" s="260"/>
      <c r="F32" s="403"/>
      <c r="G32" s="404"/>
      <c r="H32" s="404"/>
      <c r="I32" s="14"/>
      <c r="J32" s="83"/>
      <c r="K32" s="14"/>
      <c r="L32" s="13"/>
      <c r="M32" s="405"/>
      <c r="N32" s="406"/>
      <c r="O32" s="14"/>
      <c r="P32" s="13"/>
      <c r="Q32" s="13"/>
      <c r="R32" s="13"/>
      <c r="S32" s="13"/>
      <c r="T32" s="13"/>
      <c r="U32" s="81"/>
      <c r="V32" s="81"/>
      <c r="W32" s="81"/>
      <c r="X32" s="81"/>
      <c r="Y32" s="81"/>
      <c r="Z32" s="81"/>
      <c r="AA32" s="57"/>
      <c r="AB32" s="58"/>
      <c r="AC32" s="402"/>
      <c r="AD32" s="402"/>
      <c r="AE32" s="81"/>
      <c r="AF32" s="81"/>
      <c r="AG32" s="57"/>
      <c r="AH32" s="58"/>
      <c r="AI32" s="262"/>
      <c r="AJ32" s="263"/>
      <c r="AK32" s="407"/>
      <c r="AL32" s="408"/>
      <c r="AM32" s="408"/>
      <c r="AN32" s="406"/>
    </row>
    <row r="33" spans="2:40" ht="13.5" customHeight="1" x14ac:dyDescent="0.2">
      <c r="B33" s="261"/>
      <c r="C33" s="260"/>
      <c r="D33" s="260"/>
      <c r="E33" s="260"/>
      <c r="F33" s="403"/>
      <c r="G33" s="404"/>
      <c r="H33" s="404"/>
      <c r="I33" s="14"/>
      <c r="J33" s="83"/>
      <c r="K33" s="14"/>
      <c r="L33" s="13"/>
      <c r="M33" s="405"/>
      <c r="N33" s="406"/>
      <c r="O33" s="14"/>
      <c r="P33" s="13"/>
      <c r="Q33" s="13"/>
      <c r="R33" s="13"/>
      <c r="S33" s="13"/>
      <c r="T33" s="13"/>
      <c r="U33" s="81"/>
      <c r="V33" s="81"/>
      <c r="W33" s="81"/>
      <c r="X33" s="81"/>
      <c r="Y33" s="81"/>
      <c r="Z33" s="81"/>
      <c r="AA33" s="57"/>
      <c r="AB33" s="58"/>
      <c r="AC33" s="402"/>
      <c r="AD33" s="402"/>
      <c r="AE33" s="81"/>
      <c r="AF33" s="81"/>
      <c r="AG33" s="57"/>
      <c r="AH33" s="58"/>
      <c r="AI33" s="262"/>
      <c r="AJ33" s="263"/>
      <c r="AK33" s="407"/>
      <c r="AL33" s="408"/>
      <c r="AM33" s="408"/>
      <c r="AN33" s="406"/>
    </row>
    <row r="34" spans="2:40" ht="13.5" customHeight="1" x14ac:dyDescent="0.2">
      <c r="B34" s="261"/>
      <c r="C34" s="260"/>
      <c r="D34" s="260"/>
      <c r="E34" s="260"/>
      <c r="F34" s="403"/>
      <c r="G34" s="404"/>
      <c r="H34" s="404"/>
      <c r="I34" s="14"/>
      <c r="J34" s="83"/>
      <c r="K34" s="14"/>
      <c r="L34" s="13"/>
      <c r="M34" s="405"/>
      <c r="N34" s="406"/>
      <c r="O34" s="14"/>
      <c r="P34" s="13"/>
      <c r="Q34" s="13"/>
      <c r="R34" s="13"/>
      <c r="S34" s="13"/>
      <c r="T34" s="13"/>
      <c r="U34" s="81"/>
      <c r="V34" s="81"/>
      <c r="W34" s="81"/>
      <c r="X34" s="81"/>
      <c r="Y34" s="81"/>
      <c r="Z34" s="81"/>
      <c r="AA34" s="57"/>
      <c r="AB34" s="58"/>
      <c r="AC34" s="402"/>
      <c r="AD34" s="402"/>
      <c r="AE34" s="81"/>
      <c r="AF34" s="81"/>
      <c r="AG34" s="57"/>
      <c r="AH34" s="58"/>
      <c r="AI34" s="262"/>
      <c r="AJ34" s="263"/>
      <c r="AK34" s="407"/>
      <c r="AL34" s="408"/>
      <c r="AM34" s="408"/>
      <c r="AN34" s="406"/>
    </row>
    <row r="35" spans="2:40" ht="13.5" customHeight="1" x14ac:dyDescent="0.2">
      <c r="B35" s="261"/>
      <c r="C35" s="260"/>
      <c r="D35" s="260"/>
      <c r="E35" s="260"/>
      <c r="F35" s="409"/>
      <c r="G35" s="404"/>
      <c r="H35" s="404"/>
      <c r="I35" s="14"/>
      <c r="J35" s="83"/>
      <c r="K35" s="14"/>
      <c r="L35" s="13"/>
      <c r="M35" s="405"/>
      <c r="N35" s="406"/>
      <c r="O35" s="14"/>
      <c r="P35" s="13"/>
      <c r="Q35" s="13"/>
      <c r="R35" s="13"/>
      <c r="S35" s="13"/>
      <c r="T35" s="13"/>
      <c r="U35" s="81"/>
      <c r="V35" s="81"/>
      <c r="W35" s="81"/>
      <c r="X35" s="81"/>
      <c r="Y35" s="81"/>
      <c r="Z35" s="81"/>
      <c r="AA35" s="57"/>
      <c r="AB35" s="58"/>
      <c r="AC35" s="402"/>
      <c r="AD35" s="402"/>
      <c r="AE35" s="81"/>
      <c r="AF35" s="81"/>
      <c r="AG35" s="57"/>
      <c r="AH35" s="58"/>
      <c r="AI35" s="262"/>
      <c r="AJ35" s="263"/>
      <c r="AK35" s="407"/>
      <c r="AL35" s="408"/>
      <c r="AM35" s="408"/>
      <c r="AN35" s="406"/>
    </row>
    <row r="36" spans="2:40" ht="13.5" customHeight="1" x14ac:dyDescent="0.2">
      <c r="B36" s="259"/>
      <c r="C36" s="260"/>
      <c r="D36" s="260"/>
      <c r="E36" s="260"/>
      <c r="F36" s="409"/>
      <c r="G36" s="404"/>
      <c r="H36" s="404"/>
      <c r="I36" s="14"/>
      <c r="J36" s="14"/>
      <c r="K36" s="14"/>
      <c r="L36" s="13"/>
      <c r="M36" s="405"/>
      <c r="N36" s="406"/>
      <c r="O36" s="14"/>
      <c r="P36" s="13"/>
      <c r="Q36" s="13"/>
      <c r="R36" s="13"/>
      <c r="S36" s="13"/>
      <c r="T36" s="13"/>
      <c r="U36" s="81"/>
      <c r="V36" s="81"/>
      <c r="W36" s="81"/>
      <c r="X36" s="81"/>
      <c r="Y36" s="81"/>
      <c r="Z36" s="81"/>
      <c r="AA36" s="57"/>
      <c r="AB36" s="58"/>
      <c r="AC36" s="402"/>
      <c r="AD36" s="402"/>
      <c r="AE36" s="81"/>
      <c r="AF36" s="81"/>
      <c r="AG36" s="57"/>
      <c r="AH36" s="58"/>
      <c r="AI36" s="262"/>
      <c r="AJ36" s="263"/>
      <c r="AK36" s="407"/>
      <c r="AL36" s="408"/>
      <c r="AM36" s="408"/>
      <c r="AN36" s="406"/>
    </row>
    <row r="37" spans="2:40" ht="13.5" customHeight="1" x14ac:dyDescent="0.2">
      <c r="B37" s="259"/>
      <c r="C37" s="260"/>
      <c r="D37" s="260"/>
      <c r="E37" s="260"/>
      <c r="F37" s="409"/>
      <c r="G37" s="404"/>
      <c r="H37" s="404"/>
      <c r="I37" s="14"/>
      <c r="J37" s="14"/>
      <c r="K37" s="14"/>
      <c r="L37" s="13"/>
      <c r="M37" s="405"/>
      <c r="N37" s="406"/>
      <c r="O37" s="14"/>
      <c r="P37" s="13"/>
      <c r="Q37" s="13"/>
      <c r="R37" s="13"/>
      <c r="S37" s="13"/>
      <c r="T37" s="13"/>
      <c r="U37" s="23"/>
      <c r="V37" s="81"/>
      <c r="W37" s="81"/>
      <c r="X37" s="81"/>
      <c r="Y37" s="81"/>
      <c r="Z37" s="81"/>
      <c r="AA37" s="57"/>
      <c r="AB37" s="58"/>
      <c r="AC37" s="402"/>
      <c r="AD37" s="402"/>
      <c r="AE37" s="81"/>
      <c r="AF37" s="81"/>
      <c r="AG37" s="57"/>
      <c r="AH37" s="58"/>
      <c r="AI37" s="262"/>
      <c r="AJ37" s="263"/>
      <c r="AK37" s="407"/>
      <c r="AL37" s="408"/>
      <c r="AM37" s="408"/>
      <c r="AN37" s="406"/>
    </row>
    <row r="38" spans="2:40" ht="13.5" customHeight="1" x14ac:dyDescent="0.2">
      <c r="B38" s="259"/>
      <c r="C38" s="260"/>
      <c r="D38" s="260"/>
      <c r="E38" s="260"/>
      <c r="F38" s="409"/>
      <c r="G38" s="404"/>
      <c r="H38" s="404"/>
      <c r="I38" s="14"/>
      <c r="J38" s="14"/>
      <c r="K38" s="14"/>
      <c r="L38" s="13"/>
      <c r="M38" s="405"/>
      <c r="N38" s="406"/>
      <c r="O38" s="14"/>
      <c r="P38" s="13"/>
      <c r="Q38" s="13"/>
      <c r="R38" s="13"/>
      <c r="S38" s="13"/>
      <c r="T38" s="13"/>
      <c r="U38" s="81"/>
      <c r="V38" s="81"/>
      <c r="W38" s="81"/>
      <c r="X38" s="81"/>
      <c r="Y38" s="81"/>
      <c r="Z38" s="81"/>
      <c r="AA38" s="57"/>
      <c r="AB38" s="58"/>
      <c r="AC38" s="403"/>
      <c r="AD38" s="403"/>
      <c r="AE38" s="81"/>
      <c r="AF38" s="81"/>
      <c r="AG38" s="57"/>
      <c r="AH38" s="58"/>
      <c r="AI38" s="262"/>
      <c r="AJ38" s="263"/>
      <c r="AK38" s="407"/>
      <c r="AL38" s="408"/>
      <c r="AM38" s="408"/>
      <c r="AN38" s="406"/>
    </row>
    <row r="39" spans="2:40" ht="13.5" customHeight="1" x14ac:dyDescent="0.2">
      <c r="B39" s="259"/>
      <c r="C39" s="260"/>
      <c r="D39" s="260"/>
      <c r="E39" s="260"/>
      <c r="F39" s="409"/>
      <c r="G39" s="404"/>
      <c r="H39" s="404"/>
      <c r="I39" s="14"/>
      <c r="J39" s="14"/>
      <c r="K39" s="14"/>
      <c r="L39" s="13"/>
      <c r="M39" s="405"/>
      <c r="N39" s="406"/>
      <c r="O39" s="14"/>
      <c r="P39" s="13"/>
      <c r="Q39" s="13"/>
      <c r="R39" s="13"/>
      <c r="S39" s="13"/>
      <c r="T39" s="13"/>
      <c r="U39" s="81"/>
      <c r="V39" s="81"/>
      <c r="W39" s="81"/>
      <c r="X39" s="81"/>
      <c r="Y39" s="81"/>
      <c r="Z39" s="81"/>
      <c r="AA39" s="57"/>
      <c r="AB39" s="58"/>
      <c r="AC39" s="402"/>
      <c r="AD39" s="402"/>
      <c r="AE39" s="81"/>
      <c r="AF39" s="81"/>
      <c r="AG39" s="57"/>
      <c r="AH39" s="58"/>
      <c r="AI39" s="262"/>
      <c r="AJ39" s="263"/>
      <c r="AK39" s="407"/>
      <c r="AL39" s="408"/>
      <c r="AM39" s="408"/>
      <c r="AN39" s="406"/>
    </row>
    <row r="40" spans="2:40" ht="13.5" customHeight="1" x14ac:dyDescent="0.2">
      <c r="B40" s="259"/>
      <c r="C40" s="260"/>
      <c r="D40" s="260"/>
      <c r="E40" s="260"/>
      <c r="F40" s="409"/>
      <c r="G40" s="404"/>
      <c r="H40" s="404"/>
      <c r="I40" s="14"/>
      <c r="J40" s="14"/>
      <c r="K40" s="14"/>
      <c r="L40" s="13"/>
      <c r="M40" s="405"/>
      <c r="N40" s="406"/>
      <c r="O40" s="14"/>
      <c r="P40" s="13"/>
      <c r="Q40" s="13"/>
      <c r="R40" s="13"/>
      <c r="S40" s="13"/>
      <c r="T40" s="13"/>
      <c r="U40" s="81"/>
      <c r="V40" s="81"/>
      <c r="W40" s="81"/>
      <c r="X40" s="81"/>
      <c r="Y40" s="81"/>
      <c r="Z40" s="81"/>
      <c r="AA40" s="57"/>
      <c r="AB40" s="58"/>
      <c r="AC40" s="402"/>
      <c r="AD40" s="402"/>
      <c r="AE40" s="81"/>
      <c r="AF40" s="81"/>
      <c r="AG40" s="57"/>
      <c r="AH40" s="58"/>
      <c r="AI40" s="262"/>
      <c r="AJ40" s="263"/>
      <c r="AK40" s="407"/>
      <c r="AL40" s="408"/>
      <c r="AM40" s="408"/>
      <c r="AN40" s="406"/>
    </row>
    <row r="41" spans="2:40" ht="13.5" customHeight="1" x14ac:dyDescent="0.2">
      <c r="B41" s="259"/>
      <c r="C41" s="260"/>
      <c r="D41" s="260"/>
      <c r="E41" s="260"/>
      <c r="F41" s="409"/>
      <c r="G41" s="404"/>
      <c r="H41" s="404"/>
      <c r="I41" s="14"/>
      <c r="J41" s="14"/>
      <c r="K41" s="14"/>
      <c r="L41" s="13"/>
      <c r="M41" s="405"/>
      <c r="N41" s="406"/>
      <c r="O41" s="14"/>
      <c r="P41" s="13"/>
      <c r="Q41" s="13"/>
      <c r="R41" s="13"/>
      <c r="S41" s="13"/>
      <c r="T41" s="13"/>
      <c r="U41" s="81"/>
      <c r="V41" s="81"/>
      <c r="W41" s="81"/>
      <c r="X41" s="81"/>
      <c r="Y41" s="81"/>
      <c r="Z41" s="81"/>
      <c r="AA41" s="57"/>
      <c r="AB41" s="58"/>
      <c r="AC41" s="402"/>
      <c r="AD41" s="402"/>
      <c r="AE41" s="81"/>
      <c r="AF41" s="81"/>
      <c r="AG41" s="57"/>
      <c r="AH41" s="58"/>
      <c r="AI41" s="262"/>
      <c r="AJ41" s="263"/>
      <c r="AK41" s="407"/>
      <c r="AL41" s="408"/>
      <c r="AM41" s="408"/>
      <c r="AN41" s="406"/>
    </row>
    <row r="42" spans="2:40" ht="13.5" customHeight="1" x14ac:dyDescent="0.2">
      <c r="B42" s="259"/>
      <c r="C42" s="260"/>
      <c r="D42" s="260"/>
      <c r="E42" s="260"/>
      <c r="F42" s="409"/>
      <c r="G42" s="404"/>
      <c r="H42" s="404"/>
      <c r="I42" s="14"/>
      <c r="J42" s="14"/>
      <c r="K42" s="14"/>
      <c r="L42" s="13"/>
      <c r="M42" s="405"/>
      <c r="N42" s="406"/>
      <c r="O42" s="14"/>
      <c r="P42" s="13"/>
      <c r="Q42" s="13"/>
      <c r="R42" s="13"/>
      <c r="S42" s="13"/>
      <c r="T42" s="13"/>
      <c r="U42" s="81"/>
      <c r="V42" s="81"/>
      <c r="W42" s="81"/>
      <c r="X42" s="81"/>
      <c r="Y42" s="81"/>
      <c r="Z42" s="81"/>
      <c r="AA42" s="57"/>
      <c r="AB42" s="58"/>
      <c r="AC42" s="402"/>
      <c r="AD42" s="402"/>
      <c r="AE42" s="81"/>
      <c r="AF42" s="81"/>
      <c r="AG42" s="57"/>
      <c r="AH42" s="58"/>
      <c r="AI42" s="262"/>
      <c r="AJ42" s="263"/>
      <c r="AK42" s="407"/>
      <c r="AL42" s="408"/>
      <c r="AM42" s="408"/>
      <c r="AN42" s="406"/>
    </row>
    <row r="43" spans="2:40" ht="13.5" customHeight="1" x14ac:dyDescent="0.2">
      <c r="B43" s="259"/>
      <c r="C43" s="260"/>
      <c r="D43" s="260"/>
      <c r="E43" s="260"/>
      <c r="F43" s="409"/>
      <c r="G43" s="404"/>
      <c r="H43" s="404"/>
      <c r="I43" s="14"/>
      <c r="J43" s="14"/>
      <c r="K43" s="14"/>
      <c r="L43" s="13"/>
      <c r="M43" s="405"/>
      <c r="N43" s="406"/>
      <c r="O43" s="14"/>
      <c r="P43" s="13"/>
      <c r="Q43" s="13"/>
      <c r="R43" s="13"/>
      <c r="S43" s="13"/>
      <c r="T43" s="13"/>
      <c r="U43" s="81"/>
      <c r="V43" s="81"/>
      <c r="W43" s="81"/>
      <c r="X43" s="81"/>
      <c r="Y43" s="81"/>
      <c r="Z43" s="81"/>
      <c r="AA43" s="57"/>
      <c r="AB43" s="58"/>
      <c r="AC43" s="402"/>
      <c r="AD43" s="402"/>
      <c r="AE43" s="81"/>
      <c r="AF43" s="81"/>
      <c r="AG43" s="57"/>
      <c r="AH43" s="58"/>
      <c r="AI43" s="262"/>
      <c r="AJ43" s="263"/>
      <c r="AK43" s="407"/>
      <c r="AL43" s="408"/>
      <c r="AM43" s="408"/>
      <c r="AN43" s="406"/>
    </row>
    <row r="44" spans="2:40" ht="13.5" customHeight="1" x14ac:dyDescent="0.2">
      <c r="B44" s="261"/>
      <c r="C44" s="260"/>
      <c r="D44" s="260"/>
      <c r="E44" s="260"/>
      <c r="F44" s="403"/>
      <c r="G44" s="404"/>
      <c r="H44" s="404"/>
      <c r="I44" s="14"/>
      <c r="J44" s="83"/>
      <c r="K44" s="14"/>
      <c r="L44" s="13"/>
      <c r="M44" s="405"/>
      <c r="N44" s="406"/>
      <c r="O44" s="14"/>
      <c r="P44" s="13"/>
      <c r="Q44" s="13"/>
      <c r="R44" s="13"/>
      <c r="S44" s="13"/>
      <c r="T44" s="13"/>
      <c r="U44" s="81"/>
      <c r="V44" s="81"/>
      <c r="W44" s="81"/>
      <c r="X44" s="81"/>
      <c r="Y44" s="81"/>
      <c r="Z44" s="81"/>
      <c r="AA44" s="57"/>
      <c r="AB44" s="58"/>
      <c r="AC44" s="402"/>
      <c r="AD44" s="402"/>
      <c r="AE44" s="81"/>
      <c r="AF44" s="81"/>
      <c r="AG44" s="57"/>
      <c r="AH44" s="58"/>
      <c r="AI44" s="262"/>
      <c r="AJ44" s="263"/>
      <c r="AK44" s="407"/>
      <c r="AL44" s="408"/>
      <c r="AM44" s="408"/>
      <c r="AN44" s="406"/>
    </row>
    <row r="45" spans="2:40" ht="13.5" customHeight="1" x14ac:dyDescent="0.2">
      <c r="B45" s="4" t="s">
        <v>371</v>
      </c>
    </row>
  </sheetData>
  <mergeCells count="191">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19:H19"/>
    <mergeCell ref="M19:N19"/>
    <mergeCell ref="F18:H18"/>
    <mergeCell ref="M18:N18"/>
    <mergeCell ref="F17:H17"/>
    <mergeCell ref="M17:N17"/>
    <mergeCell ref="F16:H16"/>
    <mergeCell ref="M16:N16"/>
    <mergeCell ref="F15:H15"/>
    <mergeCell ref="M15:N15"/>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F24:H24"/>
    <mergeCell ref="M24:N24"/>
    <mergeCell ref="F23:H23"/>
    <mergeCell ref="M23:N23"/>
    <mergeCell ref="F22:H22"/>
    <mergeCell ref="M22:N22"/>
    <mergeCell ref="F21:H21"/>
    <mergeCell ref="M21:N21"/>
    <mergeCell ref="F20:H20"/>
    <mergeCell ref="M20:N20"/>
    <mergeCell ref="AI8:AJ9"/>
    <mergeCell ref="AC33:AD33"/>
    <mergeCell ref="AC34:AD34"/>
    <mergeCell ref="AC35:AD35"/>
    <mergeCell ref="AC36:AD36"/>
    <mergeCell ref="AK10:AN10"/>
    <mergeCell ref="AK11:AN11"/>
    <mergeCell ref="AK12:AN12"/>
    <mergeCell ref="AK13:AN13"/>
    <mergeCell ref="AK14:AN14"/>
    <mergeCell ref="AK18:AN18"/>
    <mergeCell ref="AK19:AN19"/>
    <mergeCell ref="AK20:AN20"/>
    <mergeCell ref="AK21:AN21"/>
    <mergeCell ref="AK22:AN22"/>
    <mergeCell ref="AK23:AN23"/>
    <mergeCell ref="AK24:AN24"/>
    <mergeCell ref="AK25:AN25"/>
    <mergeCell ref="AK26:AN26"/>
    <mergeCell ref="AK27:AN27"/>
    <mergeCell ref="AC13:AD13"/>
    <mergeCell ref="AK6:AN9"/>
    <mergeCell ref="O6:AD6"/>
    <mergeCell ref="AC7:AD9"/>
    <mergeCell ref="AC12:AD12"/>
    <mergeCell ref="AK28:AN28"/>
    <mergeCell ref="AK15:AN15"/>
    <mergeCell ref="AK16:AN16"/>
    <mergeCell ref="AK17:AN17"/>
    <mergeCell ref="AC25:AD25"/>
    <mergeCell ref="AC26:AD26"/>
    <mergeCell ref="AC23:AD23"/>
    <mergeCell ref="AC24:AD24"/>
    <mergeCell ref="AC21:AD21"/>
    <mergeCell ref="AC22:AD22"/>
    <mergeCell ref="AC37:AD37"/>
    <mergeCell ref="AC38:AD38"/>
    <mergeCell ref="AC39:AD39"/>
    <mergeCell ref="AC43:AD43"/>
    <mergeCell ref="AC14:AD14"/>
    <mergeCell ref="AC15:AD15"/>
    <mergeCell ref="AC16:AD16"/>
    <mergeCell ref="AC17:AD17"/>
    <mergeCell ref="AC18:AD18"/>
    <mergeCell ref="AC19:AD19"/>
    <mergeCell ref="AC20:AD20"/>
    <mergeCell ref="AK29:AN29"/>
    <mergeCell ref="AK30:AN30"/>
    <mergeCell ref="AK31:AN31"/>
    <mergeCell ref="AK32:AN32"/>
    <mergeCell ref="AK33:AN33"/>
    <mergeCell ref="AK34:AN34"/>
    <mergeCell ref="AK35:AN35"/>
    <mergeCell ref="AK36:AN36"/>
    <mergeCell ref="AK37:AN37"/>
    <mergeCell ref="AC44:AD44"/>
    <mergeCell ref="F44:H44"/>
    <mergeCell ref="M44:N44"/>
    <mergeCell ref="AK38:AN38"/>
    <mergeCell ref="AK39:AN39"/>
    <mergeCell ref="AK43:AN43"/>
    <mergeCell ref="AK44:AN44"/>
    <mergeCell ref="F40:H40"/>
    <mergeCell ref="M40:N40"/>
    <mergeCell ref="AC40:AD40"/>
    <mergeCell ref="AK40:AN40"/>
    <mergeCell ref="F42:H42"/>
    <mergeCell ref="M42:N42"/>
    <mergeCell ref="AC42:AD42"/>
    <mergeCell ref="AK42:AN42"/>
    <mergeCell ref="F41:H41"/>
    <mergeCell ref="M41:N41"/>
    <mergeCell ref="AC41:AD41"/>
    <mergeCell ref="AK41:AN41"/>
    <mergeCell ref="M39:N39"/>
    <mergeCell ref="F43:H43"/>
    <mergeCell ref="M43:N43"/>
  </mergeCells>
  <phoneticPr fontId="9"/>
  <dataValidations count="1">
    <dataValidation type="list" allowBlank="1" showInputMessage="1" showErrorMessage="1" sqref="I36:J43 I10:J30 K10:L44"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87"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2:AI19"/>
  <sheetViews>
    <sheetView showGridLines="0" showZeros="0" view="pageBreakPreview" topLeftCell="A2" zoomScaleNormal="70" zoomScaleSheetLayoutView="100" workbookViewId="0">
      <selection activeCell="AP12" sqref="AP12:AQ12"/>
    </sheetView>
  </sheetViews>
  <sheetFormatPr defaultColWidth="9" defaultRowHeight="12" x14ac:dyDescent="0.15"/>
  <cols>
    <col min="1" max="1" width="1.6640625" style="2" customWidth="1"/>
    <col min="2" max="35" width="4.109375" style="2" customWidth="1"/>
    <col min="36" max="36" width="1.21875" style="2" customWidth="1"/>
    <col min="37" max="16384" width="9" style="2"/>
  </cols>
  <sheetData>
    <row r="2" spans="2:35" ht="8.25" customHeight="1" x14ac:dyDescent="0.15"/>
    <row r="3" spans="2:35" s="19" customFormat="1" ht="25.2" customHeight="1" x14ac:dyDescent="0.2">
      <c r="B3" s="511" t="s">
        <v>238</v>
      </c>
      <c r="C3" s="511"/>
      <c r="D3" s="511"/>
      <c r="E3" s="511"/>
      <c r="F3" s="511"/>
      <c r="G3" s="511"/>
      <c r="H3" s="511"/>
      <c r="I3" s="511"/>
      <c r="J3" s="511"/>
      <c r="K3" s="511"/>
      <c r="L3" s="511"/>
      <c r="M3" s="511"/>
      <c r="N3" s="511"/>
      <c r="O3" s="511"/>
      <c r="P3" s="511"/>
      <c r="Q3" s="511"/>
      <c r="R3" s="511"/>
      <c r="S3" s="511"/>
      <c r="T3" s="511"/>
      <c r="U3" s="511"/>
      <c r="V3" s="511"/>
      <c r="W3" s="511"/>
      <c r="X3" s="511"/>
      <c r="Y3" s="511"/>
      <c r="Z3" s="511"/>
      <c r="AA3" s="511"/>
      <c r="AB3" s="511"/>
      <c r="AC3" s="511"/>
      <c r="AD3" s="511"/>
      <c r="AE3" s="511"/>
      <c r="AF3" s="511"/>
      <c r="AG3" s="511"/>
      <c r="AH3" s="511"/>
      <c r="AI3" s="511"/>
    </row>
    <row r="4" spans="2:35" ht="20.100000000000001" customHeight="1" x14ac:dyDescent="0.15">
      <c r="B4" s="512" t="s">
        <v>17</v>
      </c>
      <c r="C4" s="513"/>
      <c r="D4" s="514"/>
      <c r="E4" s="515" t="str">
        <f>'様式A-1'!D3</f>
        <v>フタシカズイドウ</v>
      </c>
      <c r="F4" s="516"/>
      <c r="G4" s="516"/>
      <c r="H4" s="516"/>
      <c r="I4" s="517"/>
      <c r="J4" s="518" t="s">
        <v>18</v>
      </c>
      <c r="K4" s="518"/>
      <c r="L4" s="518"/>
      <c r="M4" s="519" t="str">
        <f>'様式A-1'!J3</f>
        <v>本郷周東線</v>
      </c>
      <c r="N4" s="519"/>
      <c r="O4" s="519"/>
      <c r="P4" s="519"/>
      <c r="Q4" s="519"/>
      <c r="R4" s="519"/>
      <c r="S4" s="493" t="s">
        <v>134</v>
      </c>
      <c r="T4" s="494"/>
      <c r="U4" s="494"/>
      <c r="V4" s="495"/>
      <c r="W4" s="499" t="str">
        <f>'様式A-1'!K5</f>
        <v>株式会社エイト日本技術開発
岡根 三千夫</v>
      </c>
      <c r="X4" s="500"/>
      <c r="Y4" s="500"/>
      <c r="Z4" s="500"/>
      <c r="AA4" s="500"/>
      <c r="AB4" s="501"/>
      <c r="AC4" s="505" t="s">
        <v>163</v>
      </c>
      <c r="AD4" s="506"/>
      <c r="AE4" s="507"/>
      <c r="AF4" s="520">
        <f>'様式A-1'!R5</f>
        <v>45651</v>
      </c>
      <c r="AG4" s="521"/>
      <c r="AH4" s="521"/>
      <c r="AI4" s="522"/>
    </row>
    <row r="5" spans="2:35" ht="20.100000000000001" customHeight="1" x14ac:dyDescent="0.15">
      <c r="B5" s="526" t="s">
        <v>0</v>
      </c>
      <c r="C5" s="527"/>
      <c r="D5" s="528"/>
      <c r="E5" s="529" t="str">
        <f>'様式A-1'!D4</f>
        <v>二鹿隧道</v>
      </c>
      <c r="F5" s="530"/>
      <c r="G5" s="530"/>
      <c r="H5" s="530"/>
      <c r="I5" s="531"/>
      <c r="J5" s="532" t="s">
        <v>1</v>
      </c>
      <c r="K5" s="532"/>
      <c r="L5" s="532"/>
      <c r="M5" s="519" t="str">
        <f>'様式A-1'!R3</f>
        <v>山口県岩国土木建築事務所</v>
      </c>
      <c r="N5" s="519"/>
      <c r="O5" s="519"/>
      <c r="P5" s="519"/>
      <c r="Q5" s="519"/>
      <c r="R5" s="519"/>
      <c r="S5" s="496"/>
      <c r="T5" s="497"/>
      <c r="U5" s="497"/>
      <c r="V5" s="498"/>
      <c r="W5" s="502"/>
      <c r="X5" s="503"/>
      <c r="Y5" s="503"/>
      <c r="Z5" s="503"/>
      <c r="AA5" s="503"/>
      <c r="AB5" s="504"/>
      <c r="AC5" s="508"/>
      <c r="AD5" s="509"/>
      <c r="AE5" s="510"/>
      <c r="AF5" s="523"/>
      <c r="AG5" s="524"/>
      <c r="AH5" s="524"/>
      <c r="AI5" s="525"/>
    </row>
    <row r="6" spans="2:35" ht="26.25" customHeight="1" x14ac:dyDescent="0.15">
      <c r="B6" s="489" t="s">
        <v>162</v>
      </c>
      <c r="C6" s="491"/>
      <c r="D6" s="491"/>
      <c r="E6" s="491"/>
      <c r="F6" s="491"/>
      <c r="G6" s="491"/>
      <c r="H6" s="491"/>
      <c r="I6" s="491"/>
      <c r="J6" s="491"/>
      <c r="K6" s="491"/>
      <c r="L6" s="491"/>
      <c r="M6" s="491"/>
      <c r="N6" s="491"/>
      <c r="O6" s="491"/>
      <c r="P6" s="491"/>
      <c r="Q6" s="491"/>
      <c r="R6" s="491"/>
      <c r="S6" s="491"/>
      <c r="T6" s="491"/>
      <c r="U6" s="491"/>
      <c r="V6" s="491"/>
      <c r="W6" s="491"/>
      <c r="X6" s="491"/>
      <c r="Y6" s="491"/>
      <c r="Z6" s="491"/>
      <c r="AA6" s="491"/>
      <c r="AB6" s="491"/>
      <c r="AC6" s="491"/>
      <c r="AD6" s="491"/>
      <c r="AE6" s="491"/>
      <c r="AF6" s="491"/>
      <c r="AG6" s="491"/>
      <c r="AH6" s="491"/>
      <c r="AI6" s="491"/>
    </row>
    <row r="7" spans="2:35" ht="35.700000000000003" customHeight="1" x14ac:dyDescent="0.15">
      <c r="B7" s="490"/>
      <c r="C7" s="492"/>
      <c r="D7" s="492"/>
      <c r="E7" s="492"/>
      <c r="F7" s="492"/>
      <c r="G7" s="492"/>
      <c r="H7" s="492"/>
      <c r="I7" s="492"/>
      <c r="J7" s="492"/>
      <c r="K7" s="492"/>
      <c r="L7" s="492"/>
      <c r="M7" s="492"/>
      <c r="N7" s="492"/>
      <c r="O7" s="492"/>
      <c r="P7" s="492"/>
      <c r="Q7" s="492"/>
      <c r="R7" s="492"/>
      <c r="S7" s="492"/>
      <c r="T7" s="492"/>
      <c r="U7" s="492"/>
      <c r="V7" s="492"/>
      <c r="W7" s="492"/>
      <c r="X7" s="492"/>
      <c r="Y7" s="492"/>
      <c r="Z7" s="492"/>
      <c r="AA7" s="492"/>
      <c r="AB7" s="492"/>
      <c r="AC7" s="492"/>
      <c r="AD7" s="492"/>
      <c r="AE7" s="492"/>
      <c r="AF7" s="492"/>
      <c r="AG7" s="492"/>
      <c r="AH7" s="492"/>
      <c r="AI7" s="492"/>
    </row>
    <row r="8" spans="2:35" ht="35.700000000000003" customHeight="1" x14ac:dyDescent="0.15">
      <c r="B8" s="490"/>
      <c r="C8" s="492"/>
      <c r="D8" s="492"/>
      <c r="E8" s="492"/>
      <c r="F8" s="492"/>
      <c r="G8" s="492"/>
      <c r="H8" s="492"/>
      <c r="I8" s="492"/>
      <c r="J8" s="492"/>
      <c r="K8" s="492"/>
      <c r="L8" s="492"/>
      <c r="M8" s="492"/>
      <c r="N8" s="492"/>
      <c r="O8" s="492"/>
      <c r="P8" s="492"/>
      <c r="Q8" s="492"/>
      <c r="R8" s="492"/>
      <c r="S8" s="492"/>
      <c r="T8" s="492"/>
      <c r="U8" s="492"/>
      <c r="V8" s="492"/>
      <c r="W8" s="492"/>
      <c r="X8" s="492"/>
      <c r="Y8" s="492"/>
      <c r="Z8" s="492"/>
      <c r="AA8" s="492"/>
      <c r="AB8" s="492"/>
      <c r="AC8" s="492"/>
      <c r="AD8" s="492"/>
      <c r="AE8" s="492"/>
      <c r="AF8" s="492"/>
      <c r="AG8" s="492"/>
      <c r="AH8" s="492"/>
      <c r="AI8" s="492"/>
    </row>
    <row r="9" spans="2:35" ht="35.700000000000003" customHeight="1" x14ac:dyDescent="0.15">
      <c r="B9" s="490"/>
      <c r="C9" s="492"/>
      <c r="D9" s="492"/>
      <c r="E9" s="492"/>
      <c r="F9" s="492"/>
      <c r="G9" s="492"/>
      <c r="H9" s="492"/>
      <c r="I9" s="492"/>
      <c r="J9" s="492"/>
      <c r="K9" s="492"/>
      <c r="L9" s="492"/>
      <c r="M9" s="492"/>
      <c r="N9" s="492"/>
      <c r="O9" s="492"/>
      <c r="P9" s="492"/>
      <c r="Q9" s="492"/>
      <c r="R9" s="492"/>
      <c r="S9" s="492"/>
      <c r="T9" s="492"/>
      <c r="U9" s="492"/>
      <c r="V9" s="492"/>
      <c r="W9" s="492"/>
      <c r="X9" s="492"/>
      <c r="Y9" s="492"/>
      <c r="Z9" s="492"/>
      <c r="AA9" s="492"/>
      <c r="AB9" s="492"/>
      <c r="AC9" s="492"/>
      <c r="AD9" s="492"/>
      <c r="AE9" s="492"/>
      <c r="AF9" s="492"/>
      <c r="AG9" s="492"/>
      <c r="AH9" s="492"/>
      <c r="AI9" s="492"/>
    </row>
    <row r="10" spans="2:35" ht="35.700000000000003" customHeight="1" x14ac:dyDescent="0.15">
      <c r="B10" s="490"/>
      <c r="C10" s="492"/>
      <c r="D10" s="492"/>
      <c r="E10" s="492"/>
      <c r="F10" s="492"/>
      <c r="G10" s="492"/>
      <c r="H10" s="492"/>
      <c r="I10" s="492"/>
      <c r="J10" s="492"/>
      <c r="K10" s="492"/>
      <c r="L10" s="492"/>
      <c r="M10" s="492"/>
      <c r="N10" s="492"/>
      <c r="O10" s="492"/>
      <c r="P10" s="492"/>
      <c r="Q10" s="492"/>
      <c r="R10" s="492"/>
      <c r="S10" s="492"/>
      <c r="T10" s="492"/>
      <c r="U10" s="492"/>
      <c r="V10" s="492"/>
      <c r="W10" s="492"/>
      <c r="X10" s="492"/>
      <c r="Y10" s="492"/>
      <c r="Z10" s="492"/>
      <c r="AA10" s="492"/>
      <c r="AB10" s="492"/>
      <c r="AC10" s="492"/>
      <c r="AD10" s="492"/>
      <c r="AE10" s="492"/>
      <c r="AF10" s="492"/>
      <c r="AG10" s="492"/>
      <c r="AH10" s="492"/>
      <c r="AI10" s="492"/>
    </row>
    <row r="11" spans="2:35" ht="35.700000000000003" customHeight="1" x14ac:dyDescent="0.15">
      <c r="B11" s="490"/>
      <c r="C11" s="492"/>
      <c r="D11" s="492"/>
      <c r="E11" s="492"/>
      <c r="F11" s="492"/>
      <c r="G11" s="492"/>
      <c r="H11" s="492"/>
      <c r="I11" s="492"/>
      <c r="J11" s="492"/>
      <c r="K11" s="492"/>
      <c r="L11" s="492"/>
      <c r="M11" s="492"/>
      <c r="N11" s="492"/>
      <c r="O11" s="492"/>
      <c r="P11" s="492"/>
      <c r="Q11" s="492"/>
      <c r="R11" s="492"/>
      <c r="S11" s="492"/>
      <c r="T11" s="492"/>
      <c r="U11" s="492"/>
      <c r="V11" s="492"/>
      <c r="W11" s="492"/>
      <c r="X11" s="492"/>
      <c r="Y11" s="492"/>
      <c r="Z11" s="492"/>
      <c r="AA11" s="492"/>
      <c r="AB11" s="492"/>
      <c r="AC11" s="492"/>
      <c r="AD11" s="492"/>
      <c r="AE11" s="492"/>
      <c r="AF11" s="492"/>
      <c r="AG11" s="492"/>
      <c r="AH11" s="492"/>
      <c r="AI11" s="492"/>
    </row>
    <row r="12" spans="2:35" ht="35.700000000000003" customHeight="1" x14ac:dyDescent="0.15">
      <c r="B12" s="490"/>
      <c r="C12" s="492"/>
      <c r="D12" s="492"/>
      <c r="E12" s="492"/>
      <c r="F12" s="492"/>
      <c r="G12" s="492"/>
      <c r="H12" s="492"/>
      <c r="I12" s="492"/>
      <c r="J12" s="492"/>
      <c r="K12" s="492"/>
      <c r="L12" s="492"/>
      <c r="M12" s="492"/>
      <c r="N12" s="492"/>
      <c r="O12" s="492"/>
      <c r="P12" s="492"/>
      <c r="Q12" s="492"/>
      <c r="R12" s="492"/>
      <c r="S12" s="492"/>
      <c r="T12" s="492"/>
      <c r="U12" s="492"/>
      <c r="V12" s="492"/>
      <c r="W12" s="492"/>
      <c r="X12" s="492"/>
      <c r="Y12" s="492"/>
      <c r="Z12" s="492"/>
      <c r="AA12" s="492"/>
      <c r="AB12" s="492"/>
      <c r="AC12" s="492"/>
      <c r="AD12" s="492"/>
      <c r="AE12" s="492"/>
      <c r="AF12" s="492"/>
      <c r="AG12" s="492"/>
      <c r="AH12" s="492"/>
      <c r="AI12" s="492"/>
    </row>
    <row r="13" spans="2:35" ht="35.700000000000003" customHeight="1" x14ac:dyDescent="0.15">
      <c r="B13" s="490"/>
      <c r="C13" s="492"/>
      <c r="D13" s="492"/>
      <c r="E13" s="492"/>
      <c r="F13" s="492"/>
      <c r="G13" s="492"/>
      <c r="H13" s="492"/>
      <c r="I13" s="492"/>
      <c r="J13" s="492"/>
      <c r="K13" s="492"/>
      <c r="L13" s="492"/>
      <c r="M13" s="492"/>
      <c r="N13" s="492"/>
      <c r="O13" s="492"/>
      <c r="P13" s="492"/>
      <c r="Q13" s="492"/>
      <c r="R13" s="492"/>
      <c r="S13" s="492"/>
      <c r="T13" s="492"/>
      <c r="U13" s="492"/>
      <c r="V13" s="492"/>
      <c r="W13" s="492"/>
      <c r="X13" s="492"/>
      <c r="Y13" s="492"/>
      <c r="Z13" s="492"/>
      <c r="AA13" s="492"/>
      <c r="AB13" s="492"/>
      <c r="AC13" s="492"/>
      <c r="AD13" s="492"/>
      <c r="AE13" s="492"/>
      <c r="AF13" s="492"/>
      <c r="AG13" s="492"/>
      <c r="AH13" s="492"/>
      <c r="AI13" s="492"/>
    </row>
    <row r="14" spans="2:35" ht="35.700000000000003" customHeight="1" x14ac:dyDescent="0.15">
      <c r="B14" s="490"/>
      <c r="C14" s="492"/>
      <c r="D14" s="492"/>
      <c r="E14" s="492"/>
      <c r="F14" s="492"/>
      <c r="G14" s="492"/>
      <c r="H14" s="492"/>
      <c r="I14" s="492"/>
      <c r="J14" s="492"/>
      <c r="K14" s="492"/>
      <c r="L14" s="492"/>
      <c r="M14" s="492"/>
      <c r="N14" s="492"/>
      <c r="O14" s="492"/>
      <c r="P14" s="492"/>
      <c r="Q14" s="492"/>
      <c r="R14" s="492"/>
      <c r="S14" s="492"/>
      <c r="T14" s="492"/>
      <c r="U14" s="492"/>
      <c r="V14" s="492"/>
      <c r="W14" s="492"/>
      <c r="X14" s="492"/>
      <c r="Y14" s="492"/>
      <c r="Z14" s="492"/>
      <c r="AA14" s="492"/>
      <c r="AB14" s="492"/>
      <c r="AC14" s="492"/>
      <c r="AD14" s="492"/>
      <c r="AE14" s="492"/>
      <c r="AF14" s="492"/>
      <c r="AG14" s="492"/>
      <c r="AH14" s="492"/>
      <c r="AI14" s="492"/>
    </row>
    <row r="15" spans="2:35" ht="35.700000000000003" customHeight="1" x14ac:dyDescent="0.15">
      <c r="B15" s="490"/>
      <c r="C15" s="492"/>
      <c r="D15" s="492"/>
      <c r="E15" s="492"/>
      <c r="F15" s="492"/>
      <c r="G15" s="492"/>
      <c r="H15" s="492"/>
      <c r="I15" s="492"/>
      <c r="J15" s="492"/>
      <c r="K15" s="492"/>
      <c r="L15" s="492"/>
      <c r="M15" s="492"/>
      <c r="N15" s="492"/>
      <c r="O15" s="492"/>
      <c r="P15" s="492"/>
      <c r="Q15" s="492"/>
      <c r="R15" s="492"/>
      <c r="S15" s="492"/>
      <c r="T15" s="492"/>
      <c r="U15" s="492"/>
      <c r="V15" s="492"/>
      <c r="W15" s="492"/>
      <c r="X15" s="492"/>
      <c r="Y15" s="492"/>
      <c r="Z15" s="492"/>
      <c r="AA15" s="492"/>
      <c r="AB15" s="492"/>
      <c r="AC15" s="492"/>
      <c r="AD15" s="492"/>
      <c r="AE15" s="492"/>
      <c r="AF15" s="492"/>
      <c r="AG15" s="492"/>
      <c r="AH15" s="492"/>
      <c r="AI15" s="492"/>
    </row>
    <row r="16" spans="2:35" ht="35.700000000000003" customHeight="1" x14ac:dyDescent="0.15">
      <c r="B16" s="490"/>
      <c r="C16" s="492"/>
      <c r="D16" s="492"/>
      <c r="E16" s="492"/>
      <c r="F16" s="492"/>
      <c r="G16" s="492"/>
      <c r="H16" s="492"/>
      <c r="I16" s="492"/>
      <c r="J16" s="492"/>
      <c r="K16" s="492"/>
      <c r="L16" s="492"/>
      <c r="M16" s="492"/>
      <c r="N16" s="492"/>
      <c r="O16" s="492"/>
      <c r="P16" s="492"/>
      <c r="Q16" s="492"/>
      <c r="R16" s="492"/>
      <c r="S16" s="492"/>
      <c r="T16" s="492"/>
      <c r="U16" s="492"/>
      <c r="V16" s="492"/>
      <c r="W16" s="492"/>
      <c r="X16" s="492"/>
      <c r="Y16" s="492"/>
      <c r="Z16" s="492"/>
      <c r="AA16" s="492"/>
      <c r="AB16" s="492"/>
      <c r="AC16" s="492"/>
      <c r="AD16" s="492"/>
      <c r="AE16" s="492"/>
      <c r="AF16" s="492"/>
      <c r="AG16" s="492"/>
      <c r="AH16" s="492"/>
      <c r="AI16" s="492"/>
    </row>
    <row r="17" spans="2:35" ht="35.700000000000003" customHeight="1" x14ac:dyDescent="0.15">
      <c r="B17" s="490"/>
      <c r="C17" s="492"/>
      <c r="D17" s="492"/>
      <c r="E17" s="492"/>
      <c r="F17" s="492"/>
      <c r="G17" s="492"/>
      <c r="H17" s="492"/>
      <c r="I17" s="492"/>
      <c r="J17" s="492"/>
      <c r="K17" s="492"/>
      <c r="L17" s="492"/>
      <c r="M17" s="492"/>
      <c r="N17" s="492"/>
      <c r="O17" s="492"/>
      <c r="P17" s="492"/>
      <c r="Q17" s="492"/>
      <c r="R17" s="492"/>
      <c r="S17" s="492"/>
      <c r="T17" s="492"/>
      <c r="U17" s="492"/>
      <c r="V17" s="492"/>
      <c r="W17" s="492"/>
      <c r="X17" s="492"/>
      <c r="Y17" s="492"/>
      <c r="Z17" s="492"/>
      <c r="AA17" s="492"/>
      <c r="AB17" s="492"/>
      <c r="AC17" s="492"/>
      <c r="AD17" s="492"/>
      <c r="AE17" s="492"/>
      <c r="AF17" s="492"/>
      <c r="AG17" s="492"/>
      <c r="AH17" s="492"/>
      <c r="AI17" s="492"/>
    </row>
    <row r="18" spans="2:35" ht="53.25" customHeight="1" x14ac:dyDescent="0.15">
      <c r="B18" s="490"/>
      <c r="C18" s="492"/>
      <c r="D18" s="492"/>
      <c r="E18" s="492"/>
      <c r="F18" s="492"/>
      <c r="G18" s="492"/>
      <c r="H18" s="492"/>
      <c r="I18" s="492"/>
      <c r="J18" s="492"/>
      <c r="K18" s="492"/>
      <c r="L18" s="492"/>
      <c r="M18" s="492"/>
      <c r="N18" s="492"/>
      <c r="O18" s="492"/>
      <c r="P18" s="492"/>
      <c r="Q18" s="492"/>
      <c r="R18" s="492"/>
      <c r="S18" s="492"/>
      <c r="T18" s="492"/>
      <c r="U18" s="492"/>
      <c r="V18" s="492"/>
      <c r="W18" s="492"/>
      <c r="X18" s="492"/>
      <c r="Y18" s="492"/>
      <c r="Z18" s="492"/>
      <c r="AA18" s="492"/>
      <c r="AB18" s="492"/>
      <c r="AC18" s="492"/>
      <c r="AD18" s="492"/>
      <c r="AE18" s="492"/>
      <c r="AF18" s="492"/>
      <c r="AG18" s="492"/>
      <c r="AH18" s="492"/>
      <c r="AI18" s="492"/>
    </row>
    <row r="19" spans="2:35" ht="15" customHeight="1" x14ac:dyDescent="0.15">
      <c r="B19" s="18"/>
      <c r="C19" s="18"/>
      <c r="D19" s="3"/>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9"/>
  <printOptions horizontalCentered="1" verticalCentered="1"/>
  <pageMargins left="0.23622047244094488" right="0.23622047244094488" top="0.74803149606299213" bottom="0.74803149606299213" header="0.31496062992125984" footer="0.31496062992125984"/>
  <pageSetup paperSize="9" scale="97" fitToWidth="0"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6">
    <pageSetUpPr fitToPage="1"/>
  </sheetPr>
  <dimension ref="B1:AA37"/>
  <sheetViews>
    <sheetView showGridLines="0" view="pageBreakPreview" topLeftCell="A2" zoomScale="115" zoomScaleNormal="70" zoomScaleSheetLayoutView="115" workbookViewId="0">
      <selection activeCell="P28" sqref="P28"/>
    </sheetView>
  </sheetViews>
  <sheetFormatPr defaultColWidth="9" defaultRowHeight="12" x14ac:dyDescent="0.15"/>
  <cols>
    <col min="1" max="1" width="1.6640625" style="2" customWidth="1"/>
    <col min="2" max="2" width="6.77734375" style="2" customWidth="1"/>
    <col min="3" max="7" width="6.6640625" style="2" customWidth="1"/>
    <col min="8" max="8" width="3.77734375" style="2" customWidth="1"/>
    <col min="9" max="9" width="9.77734375" style="2" customWidth="1"/>
    <col min="10" max="12" width="6.6640625" style="2" customWidth="1"/>
    <col min="13" max="13" width="6.77734375" style="2" customWidth="1"/>
    <col min="14" max="14" width="6.88671875" style="2" customWidth="1"/>
    <col min="15" max="25" width="6.77734375" style="2" customWidth="1"/>
    <col min="26" max="26" width="1.21875" style="2" customWidth="1"/>
    <col min="27" max="27" width="1.33203125" style="2" customWidth="1"/>
    <col min="28" max="28" width="12.6640625" style="2" customWidth="1"/>
    <col min="29" max="16384" width="9" style="2"/>
  </cols>
  <sheetData>
    <row r="1" spans="2:27" x14ac:dyDescent="0.15">
      <c r="Y1" s="7"/>
    </row>
    <row r="2" spans="2:27" ht="25.2" customHeight="1" x14ac:dyDescent="0.15">
      <c r="B2" s="165" t="s">
        <v>510</v>
      </c>
      <c r="C2" s="194"/>
      <c r="D2" s="194"/>
      <c r="E2" s="194"/>
      <c r="F2" s="194"/>
      <c r="G2" s="194"/>
      <c r="H2" s="194"/>
      <c r="I2" s="194"/>
      <c r="J2" s="194"/>
      <c r="K2" s="194"/>
      <c r="L2" s="194"/>
      <c r="M2" s="196"/>
      <c r="N2" s="331" t="s">
        <v>411</v>
      </c>
      <c r="O2" s="331"/>
      <c r="P2" s="533">
        <v>45588</v>
      </c>
      <c r="Q2" s="534"/>
      <c r="R2" s="535"/>
      <c r="S2" s="331" t="s">
        <v>412</v>
      </c>
      <c r="T2" s="331"/>
      <c r="U2" s="331"/>
      <c r="V2" s="536" t="s">
        <v>695</v>
      </c>
      <c r="W2" s="536"/>
      <c r="X2" s="536"/>
      <c r="Y2" s="536"/>
      <c r="Z2" s="536"/>
    </row>
    <row r="3" spans="2:27" ht="20.100000000000001" customHeight="1" x14ac:dyDescent="0.15">
      <c r="B3" s="197" t="s">
        <v>17</v>
      </c>
      <c r="C3" s="537" t="s">
        <v>550</v>
      </c>
      <c r="D3" s="537"/>
      <c r="E3" s="537"/>
      <c r="F3" s="537"/>
      <c r="G3" s="329" t="s">
        <v>413</v>
      </c>
      <c r="H3" s="538" t="s">
        <v>552</v>
      </c>
      <c r="I3" s="539"/>
      <c r="J3" s="540"/>
      <c r="K3" s="329" t="s">
        <v>414</v>
      </c>
      <c r="L3" s="544" t="s">
        <v>538</v>
      </c>
      <c r="M3" s="544"/>
      <c r="N3" s="544"/>
      <c r="O3" s="544"/>
      <c r="P3" s="544"/>
      <c r="Q3" s="306" t="s">
        <v>415</v>
      </c>
      <c r="R3" s="308"/>
      <c r="S3" s="538" t="s">
        <v>531</v>
      </c>
      <c r="T3" s="539"/>
      <c r="U3" s="540"/>
      <c r="V3" s="546" t="s">
        <v>416</v>
      </c>
      <c r="W3" s="198" t="s">
        <v>417</v>
      </c>
      <c r="X3" s="548">
        <v>340932.8</v>
      </c>
      <c r="Y3" s="549"/>
      <c r="Z3" s="550"/>
    </row>
    <row r="4" spans="2:27" ht="20.100000000000001" customHeight="1" x14ac:dyDescent="0.15">
      <c r="B4" s="170" t="s">
        <v>7</v>
      </c>
      <c r="C4" s="551" t="s">
        <v>551</v>
      </c>
      <c r="D4" s="551"/>
      <c r="E4" s="551"/>
      <c r="F4" s="551"/>
      <c r="G4" s="323"/>
      <c r="H4" s="541"/>
      <c r="I4" s="542"/>
      <c r="J4" s="543"/>
      <c r="K4" s="323"/>
      <c r="L4" s="545"/>
      <c r="M4" s="545"/>
      <c r="N4" s="545"/>
      <c r="O4" s="545"/>
      <c r="P4" s="545"/>
      <c r="Q4" s="309"/>
      <c r="R4" s="311"/>
      <c r="S4" s="541" t="s">
        <v>532</v>
      </c>
      <c r="T4" s="542"/>
      <c r="U4" s="543"/>
      <c r="V4" s="547"/>
      <c r="W4" s="199" t="s">
        <v>418</v>
      </c>
      <c r="X4" s="548">
        <v>1320330.3</v>
      </c>
      <c r="Y4" s="549"/>
      <c r="Z4" s="550"/>
    </row>
    <row r="5" spans="2:27" ht="20.100000000000001" customHeight="1" x14ac:dyDescent="0.15">
      <c r="B5" s="552" t="s">
        <v>8</v>
      </c>
      <c r="C5" s="166" t="s">
        <v>9</v>
      </c>
      <c r="D5" s="537" t="s">
        <v>553</v>
      </c>
      <c r="E5" s="537"/>
      <c r="F5" s="537"/>
      <c r="G5" s="293" t="s">
        <v>504</v>
      </c>
      <c r="H5" s="294"/>
      <c r="I5" s="324" t="s">
        <v>357</v>
      </c>
      <c r="J5" s="325"/>
      <c r="K5" s="326"/>
      <c r="L5" s="331" t="s">
        <v>26</v>
      </c>
      <c r="M5" s="331"/>
      <c r="N5" s="200" t="s">
        <v>25</v>
      </c>
      <c r="O5" s="201">
        <v>47.6</v>
      </c>
      <c r="P5" s="167" t="s">
        <v>24</v>
      </c>
      <c r="Q5" s="557" t="s">
        <v>433</v>
      </c>
      <c r="R5" s="554" t="s">
        <v>543</v>
      </c>
      <c r="S5" s="329" t="s">
        <v>13</v>
      </c>
      <c r="T5" s="329"/>
      <c r="U5" s="202" t="s">
        <v>253</v>
      </c>
      <c r="V5" s="306" t="s">
        <v>419</v>
      </c>
      <c r="W5" s="198" t="s">
        <v>417</v>
      </c>
      <c r="X5" s="548">
        <v>340931.8</v>
      </c>
      <c r="Y5" s="549"/>
      <c r="Z5" s="550"/>
    </row>
    <row r="6" spans="2:27" ht="20.100000000000001" customHeight="1" x14ac:dyDescent="0.15">
      <c r="B6" s="553"/>
      <c r="C6" s="166" t="s">
        <v>10</v>
      </c>
      <c r="D6" s="556" t="s">
        <v>553</v>
      </c>
      <c r="E6" s="556"/>
      <c r="F6" s="556"/>
      <c r="G6" s="331" t="s">
        <v>420</v>
      </c>
      <c r="H6" s="331"/>
      <c r="I6" s="324" t="s">
        <v>555</v>
      </c>
      <c r="J6" s="325"/>
      <c r="K6" s="326"/>
      <c r="L6" s="331" t="s">
        <v>374</v>
      </c>
      <c r="M6" s="331"/>
      <c r="N6" s="200" t="s">
        <v>25</v>
      </c>
      <c r="O6" s="183">
        <v>5</v>
      </c>
      <c r="P6" s="167" t="s">
        <v>24</v>
      </c>
      <c r="Q6" s="311"/>
      <c r="R6" s="555"/>
      <c r="S6" s="331" t="s">
        <v>12</v>
      </c>
      <c r="T6" s="331"/>
      <c r="U6" s="203" t="s">
        <v>460</v>
      </c>
      <c r="V6" s="309"/>
      <c r="W6" s="198" t="s">
        <v>418</v>
      </c>
      <c r="X6" s="548">
        <v>1320332.3999999999</v>
      </c>
      <c r="Y6" s="549"/>
      <c r="Z6" s="550"/>
    </row>
    <row r="7" spans="2:27" ht="7.5" customHeight="1" x14ac:dyDescent="0.15">
      <c r="B7" s="582" t="s">
        <v>505</v>
      </c>
      <c r="C7" s="582"/>
      <c r="D7" s="583" t="s">
        <v>547</v>
      </c>
      <c r="E7" s="583"/>
      <c r="F7" s="204"/>
      <c r="G7" s="204"/>
      <c r="H7" s="204"/>
      <c r="I7" s="204"/>
      <c r="J7" s="204"/>
      <c r="K7" s="204"/>
      <c r="L7" s="204"/>
      <c r="M7" s="204"/>
      <c r="N7" s="204"/>
      <c r="O7" s="204"/>
      <c r="P7" s="204"/>
      <c r="Q7" s="204"/>
      <c r="R7" s="204"/>
      <c r="S7" s="204"/>
      <c r="T7" s="204"/>
      <c r="U7" s="204"/>
      <c r="V7" s="204"/>
      <c r="W7" s="204"/>
      <c r="X7" s="205"/>
      <c r="Y7" s="205"/>
      <c r="Z7" s="206"/>
    </row>
    <row r="8" spans="2:27" ht="21.75" customHeight="1" x14ac:dyDescent="0.15">
      <c r="B8" s="582"/>
      <c r="C8" s="582"/>
      <c r="D8" s="583"/>
      <c r="E8" s="583"/>
      <c r="F8" s="207"/>
      <c r="G8" s="584" t="s">
        <v>421</v>
      </c>
      <c r="H8" s="557"/>
      <c r="I8" s="589" t="s">
        <v>422</v>
      </c>
      <c r="J8" s="208" t="s">
        <v>14</v>
      </c>
      <c r="K8" s="209" t="s">
        <v>23</v>
      </c>
      <c r="L8" s="569">
        <v>21</v>
      </c>
      <c r="M8" s="570"/>
      <c r="N8" s="166" t="s">
        <v>22</v>
      </c>
      <c r="O8" s="571">
        <v>0</v>
      </c>
      <c r="P8" s="572"/>
      <c r="Q8" s="166" t="s">
        <v>21</v>
      </c>
      <c r="R8" s="569">
        <v>0</v>
      </c>
      <c r="S8" s="570"/>
      <c r="T8" s="584" t="s">
        <v>506</v>
      </c>
      <c r="U8" s="557"/>
      <c r="V8" s="584" t="s">
        <v>423</v>
      </c>
      <c r="W8" s="557"/>
      <c r="X8" s="558">
        <v>0</v>
      </c>
      <c r="Y8" s="559"/>
      <c r="Z8" s="207"/>
      <c r="AA8" s="105"/>
    </row>
    <row r="9" spans="2:27" ht="10.95" customHeight="1" x14ac:dyDescent="0.15">
      <c r="B9" s="582"/>
      <c r="C9" s="582"/>
      <c r="D9" s="583"/>
      <c r="E9" s="583"/>
      <c r="F9" s="207"/>
      <c r="G9" s="585"/>
      <c r="H9" s="586"/>
      <c r="I9" s="590"/>
      <c r="J9" s="562" t="s">
        <v>15</v>
      </c>
      <c r="K9" s="564" t="s">
        <v>23</v>
      </c>
      <c r="L9" s="558">
        <v>11</v>
      </c>
      <c r="M9" s="559"/>
      <c r="N9" s="562" t="s">
        <v>22</v>
      </c>
      <c r="O9" s="568">
        <v>0</v>
      </c>
      <c r="P9" s="559"/>
      <c r="Q9" s="562" t="s">
        <v>21</v>
      </c>
      <c r="R9" s="558">
        <v>0</v>
      </c>
      <c r="S9" s="559"/>
      <c r="T9" s="585"/>
      <c r="U9" s="586"/>
      <c r="V9" s="587"/>
      <c r="W9" s="588"/>
      <c r="X9" s="560"/>
      <c r="Y9" s="561"/>
      <c r="Z9" s="207"/>
      <c r="AA9" s="105"/>
    </row>
    <row r="10" spans="2:27" ht="10.95" customHeight="1" x14ac:dyDescent="0.15">
      <c r="B10" s="582"/>
      <c r="C10" s="582"/>
      <c r="D10" s="583"/>
      <c r="E10" s="583"/>
      <c r="F10" s="207"/>
      <c r="G10" s="585"/>
      <c r="H10" s="586"/>
      <c r="I10" s="590"/>
      <c r="J10" s="563"/>
      <c r="K10" s="565"/>
      <c r="L10" s="566"/>
      <c r="M10" s="567"/>
      <c r="N10" s="563"/>
      <c r="O10" s="566"/>
      <c r="P10" s="567"/>
      <c r="Q10" s="563"/>
      <c r="R10" s="566"/>
      <c r="S10" s="567"/>
      <c r="T10" s="585"/>
      <c r="U10" s="586"/>
      <c r="V10" s="574" t="s">
        <v>410</v>
      </c>
      <c r="W10" s="575"/>
      <c r="X10" s="558">
        <v>10</v>
      </c>
      <c r="Y10" s="559"/>
      <c r="Z10" s="207"/>
      <c r="AA10" s="105"/>
    </row>
    <row r="11" spans="2:27" ht="21.75" customHeight="1" x14ac:dyDescent="0.15">
      <c r="B11" s="582"/>
      <c r="C11" s="582"/>
      <c r="D11" s="583"/>
      <c r="E11" s="583"/>
      <c r="F11" s="207"/>
      <c r="G11" s="587"/>
      <c r="H11" s="588"/>
      <c r="I11" s="591"/>
      <c r="J11" s="166" t="s">
        <v>16</v>
      </c>
      <c r="K11" s="209" t="s">
        <v>23</v>
      </c>
      <c r="L11" s="578">
        <v>0</v>
      </c>
      <c r="M11" s="579"/>
      <c r="N11" s="166">
        <v>0</v>
      </c>
      <c r="O11" s="580">
        <v>0</v>
      </c>
      <c r="P11" s="580"/>
      <c r="Q11" s="166" t="s">
        <v>21</v>
      </c>
      <c r="R11" s="581">
        <v>0</v>
      </c>
      <c r="S11" s="579"/>
      <c r="T11" s="587"/>
      <c r="U11" s="588"/>
      <c r="V11" s="576"/>
      <c r="W11" s="577"/>
      <c r="X11" s="566"/>
      <c r="Y11" s="567"/>
      <c r="Z11" s="207"/>
      <c r="AA11" s="105"/>
    </row>
    <row r="12" spans="2:27" ht="21.75" customHeight="1" x14ac:dyDescent="0.15">
      <c r="B12" s="327" t="s">
        <v>5</v>
      </c>
      <c r="C12" s="207"/>
      <c r="D12" s="210"/>
      <c r="E12" s="210"/>
      <c r="F12" s="207"/>
      <c r="G12" s="207"/>
      <c r="H12" s="207"/>
      <c r="I12" s="207"/>
      <c r="J12" s="207"/>
      <c r="K12" s="207"/>
      <c r="L12" s="207"/>
      <c r="M12" s="207"/>
      <c r="N12" s="207"/>
      <c r="O12" s="207"/>
      <c r="P12" s="207"/>
      <c r="Q12" s="207"/>
      <c r="R12" s="207"/>
      <c r="S12" s="207"/>
      <c r="T12" s="207"/>
      <c r="U12" s="207"/>
      <c r="V12" s="207"/>
      <c r="W12" s="207"/>
      <c r="X12" s="207"/>
      <c r="Y12" s="207"/>
      <c r="Z12" s="207"/>
      <c r="AA12" s="105"/>
    </row>
    <row r="13" spans="2:27" ht="21.75" customHeight="1" x14ac:dyDescent="0.15">
      <c r="B13" s="328"/>
      <c r="C13" s="207"/>
      <c r="D13" s="210"/>
      <c r="E13" s="210"/>
      <c r="F13" s="207"/>
      <c r="G13" s="207"/>
      <c r="H13" s="207"/>
      <c r="I13" s="207"/>
      <c r="J13" s="207"/>
      <c r="K13" s="207"/>
      <c r="L13" s="207"/>
      <c r="M13" s="207"/>
      <c r="N13" s="207"/>
      <c r="O13" s="207"/>
      <c r="P13" s="207"/>
      <c r="Q13" s="207"/>
      <c r="R13" s="207"/>
      <c r="S13" s="207"/>
      <c r="T13" s="207"/>
      <c r="U13" s="207"/>
      <c r="V13" s="211"/>
      <c r="W13" s="211"/>
      <c r="X13" s="211"/>
      <c r="Y13" s="211"/>
      <c r="Z13" s="207"/>
      <c r="AA13" s="105"/>
    </row>
    <row r="14" spans="2:27" ht="21.75" customHeight="1" x14ac:dyDescent="0.15">
      <c r="B14" s="328"/>
      <c r="C14" s="207"/>
      <c r="D14" s="210"/>
      <c r="E14" s="210"/>
      <c r="F14" s="207"/>
      <c r="G14" s="207"/>
      <c r="H14" s="207"/>
      <c r="I14" s="207"/>
      <c r="J14" s="207"/>
      <c r="K14" s="207"/>
      <c r="L14" s="207"/>
      <c r="M14" s="207"/>
      <c r="N14" s="207"/>
      <c r="O14" s="207"/>
      <c r="P14" s="207"/>
      <c r="Q14" s="207"/>
      <c r="R14" s="207"/>
      <c r="S14" s="207"/>
      <c r="T14" s="211"/>
      <c r="U14" s="211"/>
      <c r="V14" s="212"/>
      <c r="W14" s="212"/>
      <c r="X14" s="212"/>
      <c r="Y14" s="212"/>
      <c r="Z14" s="213"/>
      <c r="AA14" s="105"/>
    </row>
    <row r="15" spans="2:27" ht="21.75" customHeight="1" x14ac:dyDescent="0.15">
      <c r="B15" s="328"/>
      <c r="C15" s="207"/>
      <c r="D15" s="210"/>
      <c r="E15" s="210"/>
      <c r="F15" s="207"/>
      <c r="G15" s="207"/>
      <c r="H15" s="207"/>
      <c r="I15" s="207"/>
      <c r="J15" s="207"/>
      <c r="K15" s="207"/>
      <c r="L15" s="207"/>
      <c r="M15" s="207"/>
      <c r="N15" s="207"/>
      <c r="O15" s="207"/>
      <c r="P15" s="207"/>
      <c r="Q15" s="207"/>
      <c r="R15" s="207"/>
      <c r="S15" s="207"/>
      <c r="T15" s="211"/>
      <c r="U15" s="211"/>
      <c r="V15" s="207"/>
      <c r="W15" s="207"/>
      <c r="X15" s="214"/>
      <c r="Y15" s="214"/>
      <c r="Z15" s="213"/>
    </row>
    <row r="16" spans="2:27" ht="21.75" customHeight="1" x14ac:dyDescent="0.15">
      <c r="B16" s="328"/>
      <c r="C16" s="207"/>
      <c r="D16" s="210"/>
      <c r="E16" s="210"/>
      <c r="F16" s="207"/>
      <c r="G16" s="207"/>
      <c r="H16" s="207"/>
      <c r="I16" s="207"/>
      <c r="J16" s="207"/>
      <c r="K16" s="207"/>
      <c r="L16" s="207"/>
      <c r="M16" s="207"/>
      <c r="N16" s="207"/>
      <c r="O16" s="207"/>
      <c r="P16" s="207"/>
      <c r="Q16" s="207"/>
      <c r="R16" s="207"/>
      <c r="S16" s="207"/>
      <c r="T16" s="215"/>
      <c r="U16" s="215"/>
      <c r="V16" s="215"/>
      <c r="W16" s="215"/>
      <c r="X16" s="215"/>
      <c r="Y16" s="215"/>
      <c r="Z16" s="213"/>
    </row>
    <row r="17" spans="2:26" ht="21.75" customHeight="1" x14ac:dyDescent="0.15">
      <c r="B17" s="328"/>
      <c r="C17" s="207"/>
      <c r="D17" s="210"/>
      <c r="E17" s="210"/>
      <c r="F17" s="207"/>
      <c r="G17" s="207"/>
      <c r="H17" s="207"/>
      <c r="I17" s="207"/>
      <c r="J17" s="207"/>
      <c r="K17" s="207"/>
      <c r="L17" s="207"/>
      <c r="M17" s="207"/>
      <c r="N17" s="207"/>
      <c r="O17" s="207"/>
      <c r="P17" s="207"/>
      <c r="Q17" s="207"/>
      <c r="R17" s="207"/>
      <c r="S17" s="207"/>
      <c r="T17" s="207"/>
      <c r="U17" s="207"/>
      <c r="V17" s="211"/>
      <c r="W17" s="211"/>
      <c r="X17" s="211"/>
      <c r="Y17" s="211"/>
      <c r="Z17" s="213"/>
    </row>
    <row r="18" spans="2:26" ht="21.75" customHeight="1" x14ac:dyDescent="0.15">
      <c r="B18" s="328"/>
      <c r="C18" s="207"/>
      <c r="D18" s="210"/>
      <c r="E18" s="210"/>
      <c r="F18" s="207"/>
      <c r="G18" s="207"/>
      <c r="H18" s="207"/>
      <c r="I18" s="207"/>
      <c r="J18" s="207"/>
      <c r="K18" s="207"/>
      <c r="L18" s="207"/>
      <c r="M18" s="207"/>
      <c r="N18" s="207"/>
      <c r="O18" s="207"/>
      <c r="P18" s="207"/>
      <c r="Q18" s="207"/>
      <c r="R18" s="207"/>
      <c r="S18" s="207"/>
      <c r="T18" s="207"/>
      <c r="U18" s="207"/>
      <c r="V18" s="207"/>
      <c r="W18" s="207"/>
      <c r="X18" s="214"/>
      <c r="Y18" s="214"/>
      <c r="Z18" s="213"/>
    </row>
    <row r="19" spans="2:26" ht="21.75" customHeight="1" x14ac:dyDescent="0.15">
      <c r="B19" s="328"/>
      <c r="C19" s="207"/>
      <c r="D19" s="210"/>
      <c r="E19" s="210"/>
      <c r="F19" s="207"/>
      <c r="G19" s="207"/>
      <c r="H19" s="207"/>
      <c r="I19" s="207"/>
      <c r="J19" s="207"/>
      <c r="K19" s="207"/>
      <c r="L19" s="207"/>
      <c r="M19" s="207"/>
      <c r="N19" s="207"/>
      <c r="O19" s="207"/>
      <c r="P19" s="207"/>
      <c r="Q19" s="207"/>
      <c r="R19" s="207"/>
      <c r="S19" s="207"/>
      <c r="T19" s="207"/>
      <c r="U19" s="207"/>
      <c r="V19" s="207"/>
      <c r="W19" s="207"/>
      <c r="X19" s="214"/>
      <c r="Y19" s="214"/>
      <c r="Z19" s="213"/>
    </row>
    <row r="20" spans="2:26" ht="21.75" customHeight="1" x14ac:dyDescent="0.15">
      <c r="B20" s="328"/>
      <c r="C20" s="215"/>
      <c r="D20" s="215"/>
      <c r="E20" s="215"/>
      <c r="F20" s="215"/>
      <c r="G20" s="215"/>
      <c r="H20" s="215"/>
      <c r="I20" s="215"/>
      <c r="J20" s="215"/>
      <c r="K20" s="215"/>
      <c r="L20" s="215"/>
      <c r="M20" s="215"/>
      <c r="N20" s="215"/>
      <c r="O20" s="215"/>
      <c r="P20" s="215"/>
      <c r="Q20" s="215"/>
      <c r="R20" s="215"/>
      <c r="S20" s="215"/>
      <c r="T20" s="215"/>
      <c r="U20" s="215"/>
      <c r="V20" s="215"/>
      <c r="W20" s="215"/>
      <c r="X20" s="215"/>
      <c r="Y20" s="215"/>
      <c r="Z20" s="216"/>
    </row>
    <row r="21" spans="2:26" ht="21.75" customHeight="1" x14ac:dyDescent="0.15">
      <c r="B21" s="328"/>
      <c r="C21" s="211"/>
      <c r="D21" s="211"/>
      <c r="E21" s="211"/>
      <c r="F21" s="211"/>
      <c r="G21" s="211"/>
      <c r="H21" s="217"/>
      <c r="I21" s="211"/>
      <c r="J21" s="211"/>
      <c r="K21" s="211"/>
      <c r="L21" s="211"/>
      <c r="M21" s="217"/>
      <c r="N21" s="217"/>
      <c r="O21" s="217"/>
      <c r="P21" s="211"/>
      <c r="Q21" s="217"/>
      <c r="R21" s="211"/>
      <c r="S21" s="211"/>
      <c r="T21" s="211"/>
      <c r="U21" s="211"/>
      <c r="V21" s="211"/>
      <c r="W21" s="211"/>
      <c r="X21" s="211"/>
      <c r="Y21" s="211"/>
      <c r="Z21" s="218"/>
    </row>
    <row r="22" spans="2:26" ht="21.75" customHeight="1" x14ac:dyDescent="0.15">
      <c r="B22" s="328"/>
      <c r="C22" s="211"/>
      <c r="D22" s="211"/>
      <c r="E22" s="211"/>
      <c r="F22" s="211"/>
      <c r="G22" s="211"/>
      <c r="H22" s="217"/>
      <c r="I22" s="211"/>
      <c r="J22" s="211"/>
      <c r="K22" s="211"/>
      <c r="L22" s="211"/>
      <c r="M22" s="217"/>
      <c r="N22" s="217"/>
      <c r="O22" s="217"/>
      <c r="P22" s="211"/>
      <c r="Q22" s="217"/>
      <c r="R22" s="211"/>
      <c r="S22" s="211"/>
      <c r="T22" s="211"/>
      <c r="U22" s="211"/>
      <c r="V22" s="211"/>
      <c r="W22" s="211"/>
      <c r="X22" s="211"/>
      <c r="Y22" s="211"/>
      <c r="Z22" s="218"/>
    </row>
    <row r="23" spans="2:26" ht="21.75" customHeight="1" x14ac:dyDescent="0.15">
      <c r="B23" s="328"/>
      <c r="C23" s="217"/>
      <c r="D23" s="211"/>
      <c r="E23" s="211"/>
      <c r="F23" s="217"/>
      <c r="G23" s="217"/>
      <c r="H23" s="211"/>
      <c r="I23" s="211"/>
      <c r="J23" s="211"/>
      <c r="K23" s="211"/>
      <c r="L23" s="211"/>
      <c r="M23" s="217"/>
      <c r="N23" s="217"/>
      <c r="O23" s="217"/>
      <c r="P23" s="211"/>
      <c r="Q23" s="217"/>
      <c r="R23" s="211"/>
      <c r="S23" s="211"/>
      <c r="T23" s="211"/>
      <c r="U23" s="211"/>
      <c r="V23" s="211"/>
      <c r="W23" s="211"/>
      <c r="X23" s="211"/>
      <c r="Y23" s="211"/>
      <c r="Z23" s="218"/>
    </row>
    <row r="24" spans="2:26" ht="21.75" customHeight="1" x14ac:dyDescent="0.15">
      <c r="B24" s="328"/>
      <c r="C24" s="217"/>
      <c r="D24" s="211"/>
      <c r="E24" s="211"/>
      <c r="F24" s="217"/>
      <c r="G24" s="217"/>
      <c r="H24" s="211"/>
      <c r="I24" s="211"/>
      <c r="J24" s="211"/>
      <c r="K24" s="211"/>
      <c r="L24" s="211"/>
      <c r="M24" s="217"/>
      <c r="N24" s="217"/>
      <c r="O24" s="217"/>
      <c r="P24" s="211"/>
      <c r="Q24" s="217"/>
      <c r="R24" s="211"/>
      <c r="S24" s="211"/>
      <c r="T24" s="211"/>
      <c r="U24" s="211"/>
      <c r="V24" s="211"/>
      <c r="W24" s="211"/>
      <c r="X24" s="211"/>
      <c r="Y24" s="211"/>
      <c r="Z24" s="218"/>
    </row>
    <row r="25" spans="2:26" ht="21.75" customHeight="1" x14ac:dyDescent="0.15">
      <c r="B25" s="328"/>
      <c r="C25" s="217"/>
      <c r="D25" s="211"/>
      <c r="E25" s="211"/>
      <c r="F25" s="217"/>
      <c r="G25" s="217"/>
      <c r="H25" s="211"/>
      <c r="I25" s="211"/>
      <c r="J25" s="211"/>
      <c r="K25" s="211"/>
      <c r="L25" s="211"/>
      <c r="M25" s="217"/>
      <c r="N25" s="217"/>
      <c r="O25" s="217"/>
      <c r="P25" s="211"/>
      <c r="Q25" s="217"/>
      <c r="R25" s="211"/>
      <c r="S25" s="211"/>
      <c r="T25" s="211"/>
      <c r="U25" s="211"/>
      <c r="V25" s="211"/>
      <c r="W25" s="211"/>
      <c r="X25" s="211"/>
      <c r="Y25" s="211"/>
      <c r="Z25" s="218"/>
    </row>
    <row r="26" spans="2:26" ht="21.75" customHeight="1" x14ac:dyDescent="0.15">
      <c r="B26" s="328"/>
      <c r="C26" s="217"/>
      <c r="D26" s="211"/>
      <c r="E26" s="211"/>
      <c r="F26" s="217"/>
      <c r="G26" s="217"/>
      <c r="H26" s="211"/>
      <c r="I26" s="211"/>
      <c r="J26" s="211"/>
      <c r="K26" s="211"/>
      <c r="L26" s="211"/>
      <c r="M26" s="217"/>
      <c r="N26" s="217"/>
      <c r="O26" s="217"/>
      <c r="P26" s="211"/>
      <c r="Q26" s="217"/>
      <c r="R26" s="211"/>
      <c r="S26" s="211"/>
      <c r="T26" s="211"/>
      <c r="U26" s="211"/>
      <c r="V26" s="211"/>
      <c r="W26" s="211"/>
      <c r="X26" s="211"/>
      <c r="Y26" s="211"/>
      <c r="Z26" s="218"/>
    </row>
    <row r="27" spans="2:26" ht="21.75" customHeight="1" x14ac:dyDescent="0.15">
      <c r="B27" s="328"/>
      <c r="C27" s="217"/>
      <c r="D27" s="211"/>
      <c r="E27" s="211"/>
      <c r="F27" s="217"/>
      <c r="G27" s="217"/>
      <c r="H27" s="211"/>
      <c r="I27" s="211"/>
      <c r="J27" s="211"/>
      <c r="K27" s="211"/>
      <c r="L27" s="211"/>
      <c r="M27" s="217"/>
      <c r="N27" s="217"/>
      <c r="O27" s="217"/>
      <c r="P27" s="211"/>
      <c r="Q27" s="217"/>
      <c r="R27" s="211"/>
      <c r="S27" s="211"/>
      <c r="T27" s="211"/>
      <c r="U27" s="211"/>
      <c r="V27" s="211"/>
      <c r="W27" s="211"/>
      <c r="X27" s="211"/>
      <c r="Y27" s="211"/>
      <c r="Z27" s="218"/>
    </row>
    <row r="28" spans="2:26" ht="21.75" customHeight="1" x14ac:dyDescent="0.15">
      <c r="B28" s="328"/>
      <c r="C28" s="217"/>
      <c r="D28" s="211"/>
      <c r="E28" s="211"/>
      <c r="F28" s="219"/>
      <c r="G28" s="220"/>
      <c r="H28" s="220"/>
      <c r="I28" s="220"/>
      <c r="J28" s="220"/>
      <c r="K28" s="220"/>
      <c r="L28" s="211"/>
      <c r="M28" s="217"/>
      <c r="N28" s="217"/>
      <c r="O28" s="217"/>
      <c r="P28" s="211"/>
      <c r="Q28" s="220"/>
      <c r="R28" s="212"/>
      <c r="S28" s="212"/>
      <c r="T28" s="212"/>
      <c r="U28" s="212"/>
      <c r="V28" s="212"/>
      <c r="W28" s="212"/>
      <c r="X28" s="212"/>
      <c r="Y28" s="212"/>
      <c r="Z28" s="221"/>
    </row>
    <row r="29" spans="2:26" ht="47.25" customHeight="1" x14ac:dyDescent="0.15">
      <c r="B29" s="386"/>
      <c r="C29" s="222"/>
      <c r="D29" s="222"/>
      <c r="E29" s="223"/>
      <c r="F29" s="224"/>
      <c r="G29" s="222"/>
      <c r="H29" s="222"/>
      <c r="I29" s="222"/>
      <c r="J29" s="573" t="s">
        <v>424</v>
      </c>
      <c r="K29" s="573"/>
      <c r="L29" s="573"/>
      <c r="M29" s="573"/>
      <c r="N29" s="573"/>
      <c r="O29" s="573"/>
      <c r="P29" s="573"/>
      <c r="Q29" s="573" t="s">
        <v>425</v>
      </c>
      <c r="R29" s="573"/>
      <c r="S29" s="573"/>
      <c r="T29" s="573"/>
      <c r="U29" s="573"/>
      <c r="V29" s="573"/>
      <c r="W29" s="573"/>
      <c r="X29" s="573"/>
      <c r="Y29" s="573"/>
      <c r="Z29" s="225"/>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2"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0"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3F270-A46F-4726-93F1-7D370C283158}">
  <sheetPr>
    <pageSetUpPr fitToPage="1"/>
  </sheetPr>
  <dimension ref="B1:AA37"/>
  <sheetViews>
    <sheetView showGridLines="0" view="pageBreakPreview" zoomScale="115" zoomScaleNormal="70" zoomScaleSheetLayoutView="115" workbookViewId="0">
      <selection activeCell="AP12" sqref="AP12:AQ12"/>
    </sheetView>
  </sheetViews>
  <sheetFormatPr defaultColWidth="9" defaultRowHeight="12" x14ac:dyDescent="0.15"/>
  <cols>
    <col min="1" max="1" width="1.6640625" style="2" customWidth="1"/>
    <col min="2" max="2" width="6.77734375" style="2" customWidth="1"/>
    <col min="3" max="7" width="6.6640625" style="2" customWidth="1"/>
    <col min="8" max="8" width="3.77734375" style="2" customWidth="1"/>
    <col min="9" max="9" width="9.77734375" style="2" customWidth="1"/>
    <col min="10" max="12" width="6.6640625" style="2" customWidth="1"/>
    <col min="13" max="13" width="6.77734375" style="2" customWidth="1"/>
    <col min="14" max="14" width="6.88671875" style="2" customWidth="1"/>
    <col min="15" max="25" width="6.77734375" style="2" customWidth="1"/>
    <col min="26" max="26" width="1.21875" style="2" customWidth="1"/>
    <col min="27" max="27" width="1.33203125" style="2" customWidth="1"/>
    <col min="28" max="28" width="12.6640625" style="2" customWidth="1"/>
    <col min="29" max="16384" width="9" style="2"/>
  </cols>
  <sheetData>
    <row r="1" spans="2:27" x14ac:dyDescent="0.15">
      <c r="Y1" s="7"/>
    </row>
    <row r="2" spans="2:27" ht="25.2" customHeight="1" x14ac:dyDescent="0.15">
      <c r="B2" s="165" t="s">
        <v>510</v>
      </c>
      <c r="C2" s="194"/>
      <c r="D2" s="194"/>
      <c r="E2" s="194"/>
      <c r="F2" s="194"/>
      <c r="G2" s="194"/>
      <c r="H2" s="194"/>
      <c r="I2" s="194"/>
      <c r="J2" s="194"/>
      <c r="K2" s="194"/>
      <c r="L2" s="194"/>
      <c r="M2" s="196"/>
      <c r="N2" s="331" t="s">
        <v>411</v>
      </c>
      <c r="O2" s="331"/>
      <c r="P2" s="533">
        <v>45588</v>
      </c>
      <c r="Q2" s="534"/>
      <c r="R2" s="535"/>
      <c r="S2" s="331" t="s">
        <v>412</v>
      </c>
      <c r="T2" s="331"/>
      <c r="U2" s="331"/>
      <c r="V2" s="536" t="s">
        <v>695</v>
      </c>
      <c r="W2" s="536"/>
      <c r="X2" s="536"/>
      <c r="Y2" s="536"/>
      <c r="Z2" s="536"/>
    </row>
    <row r="3" spans="2:27" ht="20.100000000000001" customHeight="1" x14ac:dyDescent="0.15">
      <c r="B3" s="197" t="s">
        <v>17</v>
      </c>
      <c r="C3" s="537" t="s">
        <v>550</v>
      </c>
      <c r="D3" s="537"/>
      <c r="E3" s="537"/>
      <c r="F3" s="537"/>
      <c r="G3" s="329" t="s">
        <v>413</v>
      </c>
      <c r="H3" s="538" t="s">
        <v>552</v>
      </c>
      <c r="I3" s="539"/>
      <c r="J3" s="540"/>
      <c r="K3" s="329" t="s">
        <v>414</v>
      </c>
      <c r="L3" s="544" t="s">
        <v>538</v>
      </c>
      <c r="M3" s="544"/>
      <c r="N3" s="544"/>
      <c r="O3" s="544"/>
      <c r="P3" s="544"/>
      <c r="Q3" s="306" t="s">
        <v>415</v>
      </c>
      <c r="R3" s="308"/>
      <c r="S3" s="538" t="s">
        <v>531</v>
      </c>
      <c r="T3" s="539"/>
      <c r="U3" s="540"/>
      <c r="V3" s="546" t="s">
        <v>416</v>
      </c>
      <c r="W3" s="198" t="s">
        <v>417</v>
      </c>
      <c r="X3" s="548">
        <v>340932.8</v>
      </c>
      <c r="Y3" s="549"/>
      <c r="Z3" s="550"/>
    </row>
    <row r="4" spans="2:27" ht="20.100000000000001" customHeight="1" x14ac:dyDescent="0.15">
      <c r="B4" s="170" t="s">
        <v>7</v>
      </c>
      <c r="C4" s="551" t="s">
        <v>551</v>
      </c>
      <c r="D4" s="551"/>
      <c r="E4" s="551"/>
      <c r="F4" s="551"/>
      <c r="G4" s="323"/>
      <c r="H4" s="541"/>
      <c r="I4" s="542"/>
      <c r="J4" s="543"/>
      <c r="K4" s="323"/>
      <c r="L4" s="545"/>
      <c r="M4" s="545"/>
      <c r="N4" s="545"/>
      <c r="O4" s="545"/>
      <c r="P4" s="545"/>
      <c r="Q4" s="309"/>
      <c r="R4" s="311"/>
      <c r="S4" s="541" t="s">
        <v>532</v>
      </c>
      <c r="T4" s="542"/>
      <c r="U4" s="543"/>
      <c r="V4" s="547"/>
      <c r="W4" s="199" t="s">
        <v>418</v>
      </c>
      <c r="X4" s="548">
        <v>1320330.3</v>
      </c>
      <c r="Y4" s="549"/>
      <c r="Z4" s="550"/>
    </row>
    <row r="5" spans="2:27" ht="20.100000000000001" customHeight="1" x14ac:dyDescent="0.15">
      <c r="B5" s="552" t="s">
        <v>8</v>
      </c>
      <c r="C5" s="166" t="s">
        <v>9</v>
      </c>
      <c r="D5" s="537" t="s">
        <v>553</v>
      </c>
      <c r="E5" s="537"/>
      <c r="F5" s="537"/>
      <c r="G5" s="293" t="s">
        <v>504</v>
      </c>
      <c r="H5" s="294"/>
      <c r="I5" s="324" t="s">
        <v>357</v>
      </c>
      <c r="J5" s="325"/>
      <c r="K5" s="326"/>
      <c r="L5" s="331" t="s">
        <v>26</v>
      </c>
      <c r="M5" s="331"/>
      <c r="N5" s="200" t="s">
        <v>25</v>
      </c>
      <c r="O5" s="201">
        <v>47.6</v>
      </c>
      <c r="P5" s="167" t="s">
        <v>24</v>
      </c>
      <c r="Q5" s="557" t="s">
        <v>433</v>
      </c>
      <c r="R5" s="554" t="s">
        <v>543</v>
      </c>
      <c r="S5" s="329" t="s">
        <v>13</v>
      </c>
      <c r="T5" s="329"/>
      <c r="U5" s="202" t="s">
        <v>253</v>
      </c>
      <c r="V5" s="306" t="s">
        <v>419</v>
      </c>
      <c r="W5" s="198" t="s">
        <v>417</v>
      </c>
      <c r="X5" s="548">
        <v>340931.8</v>
      </c>
      <c r="Y5" s="549"/>
      <c r="Z5" s="550"/>
    </row>
    <row r="6" spans="2:27" ht="20.100000000000001" customHeight="1" x14ac:dyDescent="0.15">
      <c r="B6" s="553"/>
      <c r="C6" s="166" t="s">
        <v>10</v>
      </c>
      <c r="D6" s="556" t="s">
        <v>553</v>
      </c>
      <c r="E6" s="556"/>
      <c r="F6" s="556"/>
      <c r="G6" s="331" t="s">
        <v>420</v>
      </c>
      <c r="H6" s="331"/>
      <c r="I6" s="324" t="s">
        <v>555</v>
      </c>
      <c r="J6" s="325"/>
      <c r="K6" s="326"/>
      <c r="L6" s="331" t="s">
        <v>374</v>
      </c>
      <c r="M6" s="331"/>
      <c r="N6" s="200" t="s">
        <v>25</v>
      </c>
      <c r="O6" s="183">
        <v>5</v>
      </c>
      <c r="P6" s="167" t="s">
        <v>24</v>
      </c>
      <c r="Q6" s="311"/>
      <c r="R6" s="555"/>
      <c r="S6" s="331" t="s">
        <v>12</v>
      </c>
      <c r="T6" s="331"/>
      <c r="U6" s="203" t="s">
        <v>460</v>
      </c>
      <c r="V6" s="309"/>
      <c r="W6" s="198" t="s">
        <v>418</v>
      </c>
      <c r="X6" s="548">
        <v>1320332.3999999999</v>
      </c>
      <c r="Y6" s="549"/>
      <c r="Z6" s="550"/>
    </row>
    <row r="7" spans="2:27" ht="7.5" customHeight="1" x14ac:dyDescent="0.15">
      <c r="B7" s="582" t="s">
        <v>505</v>
      </c>
      <c r="C7" s="582"/>
      <c r="D7" s="583" t="s">
        <v>547</v>
      </c>
      <c r="E7" s="583"/>
      <c r="F7" s="204"/>
      <c r="G7" s="204"/>
      <c r="H7" s="204"/>
      <c r="I7" s="204"/>
      <c r="J7" s="204"/>
      <c r="K7" s="204"/>
      <c r="L7" s="204"/>
      <c r="M7" s="204"/>
      <c r="N7" s="204"/>
      <c r="O7" s="204"/>
      <c r="P7" s="204"/>
      <c r="Q7" s="204"/>
      <c r="R7" s="204"/>
      <c r="S7" s="204"/>
      <c r="T7" s="204"/>
      <c r="U7" s="204"/>
      <c r="V7" s="204"/>
      <c r="W7" s="204"/>
      <c r="X7" s="205"/>
      <c r="Y7" s="205"/>
      <c r="Z7" s="206"/>
    </row>
    <row r="8" spans="2:27" ht="21.75" customHeight="1" x14ac:dyDescent="0.15">
      <c r="B8" s="582"/>
      <c r="C8" s="582"/>
      <c r="D8" s="583"/>
      <c r="E8" s="583"/>
      <c r="F8" s="207"/>
      <c r="G8" s="584" t="s">
        <v>421</v>
      </c>
      <c r="H8" s="557"/>
      <c r="I8" s="589" t="s">
        <v>422</v>
      </c>
      <c r="J8" s="208" t="s">
        <v>14</v>
      </c>
      <c r="K8" s="209" t="s">
        <v>23</v>
      </c>
      <c r="L8" s="569">
        <v>21</v>
      </c>
      <c r="M8" s="570"/>
      <c r="N8" s="166" t="s">
        <v>22</v>
      </c>
      <c r="O8" s="571">
        <v>0</v>
      </c>
      <c r="P8" s="572"/>
      <c r="Q8" s="166" t="s">
        <v>21</v>
      </c>
      <c r="R8" s="569">
        <v>0</v>
      </c>
      <c r="S8" s="570"/>
      <c r="T8" s="584" t="s">
        <v>506</v>
      </c>
      <c r="U8" s="557"/>
      <c r="V8" s="584" t="s">
        <v>423</v>
      </c>
      <c r="W8" s="557"/>
      <c r="X8" s="558">
        <v>0</v>
      </c>
      <c r="Y8" s="559"/>
      <c r="Z8" s="207"/>
      <c r="AA8" s="105"/>
    </row>
    <row r="9" spans="2:27" ht="10.95" customHeight="1" x14ac:dyDescent="0.15">
      <c r="B9" s="582"/>
      <c r="C9" s="582"/>
      <c r="D9" s="583"/>
      <c r="E9" s="583"/>
      <c r="F9" s="207"/>
      <c r="G9" s="585"/>
      <c r="H9" s="586"/>
      <c r="I9" s="590"/>
      <c r="J9" s="562" t="s">
        <v>15</v>
      </c>
      <c r="K9" s="564" t="s">
        <v>23</v>
      </c>
      <c r="L9" s="558">
        <v>11</v>
      </c>
      <c r="M9" s="559"/>
      <c r="N9" s="562" t="s">
        <v>22</v>
      </c>
      <c r="O9" s="568">
        <v>0</v>
      </c>
      <c r="P9" s="559"/>
      <c r="Q9" s="562" t="s">
        <v>21</v>
      </c>
      <c r="R9" s="558">
        <v>0</v>
      </c>
      <c r="S9" s="559"/>
      <c r="T9" s="585"/>
      <c r="U9" s="586"/>
      <c r="V9" s="587"/>
      <c r="W9" s="588"/>
      <c r="X9" s="560"/>
      <c r="Y9" s="561"/>
      <c r="Z9" s="207"/>
      <c r="AA9" s="105"/>
    </row>
    <row r="10" spans="2:27" ht="10.95" customHeight="1" x14ac:dyDescent="0.15">
      <c r="B10" s="582"/>
      <c r="C10" s="582"/>
      <c r="D10" s="583"/>
      <c r="E10" s="583"/>
      <c r="F10" s="207"/>
      <c r="G10" s="585"/>
      <c r="H10" s="586"/>
      <c r="I10" s="590"/>
      <c r="J10" s="563"/>
      <c r="K10" s="565"/>
      <c r="L10" s="566"/>
      <c r="M10" s="567"/>
      <c r="N10" s="563"/>
      <c r="O10" s="566"/>
      <c r="P10" s="567"/>
      <c r="Q10" s="563"/>
      <c r="R10" s="566"/>
      <c r="S10" s="567"/>
      <c r="T10" s="585"/>
      <c r="U10" s="586"/>
      <c r="V10" s="574" t="s">
        <v>410</v>
      </c>
      <c r="W10" s="575"/>
      <c r="X10" s="558">
        <v>10</v>
      </c>
      <c r="Y10" s="559"/>
      <c r="Z10" s="207"/>
      <c r="AA10" s="105"/>
    </row>
    <row r="11" spans="2:27" ht="21.75" customHeight="1" x14ac:dyDescent="0.15">
      <c r="B11" s="582"/>
      <c r="C11" s="582"/>
      <c r="D11" s="583"/>
      <c r="E11" s="583"/>
      <c r="F11" s="207"/>
      <c r="G11" s="587"/>
      <c r="H11" s="588"/>
      <c r="I11" s="591"/>
      <c r="J11" s="166" t="s">
        <v>16</v>
      </c>
      <c r="K11" s="209" t="s">
        <v>23</v>
      </c>
      <c r="L11" s="578">
        <v>0</v>
      </c>
      <c r="M11" s="579"/>
      <c r="N11" s="166">
        <v>0</v>
      </c>
      <c r="O11" s="580">
        <v>0</v>
      </c>
      <c r="P11" s="580"/>
      <c r="Q11" s="166" t="s">
        <v>21</v>
      </c>
      <c r="R11" s="581">
        <v>0</v>
      </c>
      <c r="S11" s="579"/>
      <c r="T11" s="587"/>
      <c r="U11" s="588"/>
      <c r="V11" s="576"/>
      <c r="W11" s="577"/>
      <c r="X11" s="566"/>
      <c r="Y11" s="567"/>
      <c r="Z11" s="207"/>
      <c r="AA11" s="105"/>
    </row>
    <row r="12" spans="2:27" ht="21.75" customHeight="1" x14ac:dyDescent="0.15">
      <c r="B12" s="327" t="s">
        <v>5</v>
      </c>
      <c r="C12" s="207"/>
      <c r="D12" s="210"/>
      <c r="E12" s="210"/>
      <c r="F12" s="207"/>
      <c r="G12" s="207"/>
      <c r="H12" s="207"/>
      <c r="I12" s="207"/>
      <c r="J12" s="207"/>
      <c r="K12" s="207"/>
      <c r="L12" s="207"/>
      <c r="M12" s="207"/>
      <c r="N12" s="207"/>
      <c r="O12" s="207"/>
      <c r="P12" s="207"/>
      <c r="Q12" s="207"/>
      <c r="R12" s="207"/>
      <c r="S12" s="207"/>
      <c r="T12" s="207"/>
      <c r="U12" s="207"/>
      <c r="V12" s="207"/>
      <c r="W12" s="207"/>
      <c r="X12" s="207"/>
      <c r="Y12" s="207"/>
      <c r="Z12" s="207"/>
      <c r="AA12" s="105"/>
    </row>
    <row r="13" spans="2:27" ht="21.75" customHeight="1" x14ac:dyDescent="0.15">
      <c r="B13" s="328"/>
      <c r="C13" s="207"/>
      <c r="D13" s="210"/>
      <c r="E13" s="210"/>
      <c r="F13" s="207"/>
      <c r="G13" s="207"/>
      <c r="H13" s="207"/>
      <c r="I13" s="207"/>
      <c r="J13" s="207"/>
      <c r="K13" s="207"/>
      <c r="L13" s="207"/>
      <c r="M13" s="207"/>
      <c r="N13" s="207"/>
      <c r="O13" s="207"/>
      <c r="P13" s="207"/>
      <c r="Q13" s="207"/>
      <c r="R13" s="207"/>
      <c r="S13" s="207"/>
      <c r="T13" s="207"/>
      <c r="U13" s="207"/>
      <c r="V13" s="211"/>
      <c r="W13" s="211"/>
      <c r="X13" s="211"/>
      <c r="Y13" s="211"/>
      <c r="Z13" s="207"/>
      <c r="AA13" s="105"/>
    </row>
    <row r="14" spans="2:27" ht="21.75" customHeight="1" x14ac:dyDescent="0.15">
      <c r="B14" s="328"/>
      <c r="C14" s="207"/>
      <c r="D14" s="210"/>
      <c r="E14" s="210"/>
      <c r="F14" s="207"/>
      <c r="G14" s="207"/>
      <c r="H14" s="207"/>
      <c r="I14" s="207"/>
      <c r="J14" s="207"/>
      <c r="K14" s="207"/>
      <c r="L14" s="207"/>
      <c r="M14" s="207"/>
      <c r="N14" s="207"/>
      <c r="O14" s="207"/>
      <c r="P14" s="207"/>
      <c r="Q14" s="207"/>
      <c r="R14" s="207"/>
      <c r="S14" s="207"/>
      <c r="T14" s="211"/>
      <c r="U14" s="211"/>
      <c r="V14" s="212"/>
      <c r="W14" s="212"/>
      <c r="X14" s="212"/>
      <c r="Y14" s="212"/>
      <c r="Z14" s="213"/>
      <c r="AA14" s="105"/>
    </row>
    <row r="15" spans="2:27" ht="21.75" customHeight="1" x14ac:dyDescent="0.15">
      <c r="B15" s="328"/>
      <c r="C15" s="207"/>
      <c r="D15" s="210"/>
      <c r="E15" s="210"/>
      <c r="F15" s="207"/>
      <c r="G15" s="207"/>
      <c r="H15" s="207"/>
      <c r="I15" s="207"/>
      <c r="J15" s="207"/>
      <c r="K15" s="207"/>
      <c r="L15" s="207"/>
      <c r="M15" s="207"/>
      <c r="N15" s="207"/>
      <c r="O15" s="207"/>
      <c r="P15" s="207"/>
      <c r="Q15" s="207"/>
      <c r="R15" s="207"/>
      <c r="S15" s="207"/>
      <c r="T15" s="211"/>
      <c r="U15" s="211"/>
      <c r="V15" s="207"/>
      <c r="W15" s="207"/>
      <c r="X15" s="214"/>
      <c r="Y15" s="214"/>
      <c r="Z15" s="213"/>
    </row>
    <row r="16" spans="2:27" ht="21.75" customHeight="1" x14ac:dyDescent="0.15">
      <c r="B16" s="328"/>
      <c r="C16" s="207"/>
      <c r="D16" s="210"/>
      <c r="E16" s="210"/>
      <c r="F16" s="207"/>
      <c r="G16" s="207"/>
      <c r="H16" s="207"/>
      <c r="I16" s="207"/>
      <c r="J16" s="207"/>
      <c r="K16" s="207"/>
      <c r="L16" s="207"/>
      <c r="M16" s="207"/>
      <c r="N16" s="207"/>
      <c r="O16" s="207"/>
      <c r="P16" s="207"/>
      <c r="Q16" s="207"/>
      <c r="R16" s="207"/>
      <c r="S16" s="207"/>
      <c r="T16" s="215"/>
      <c r="U16" s="215"/>
      <c r="V16" s="215"/>
      <c r="W16" s="215"/>
      <c r="X16" s="215"/>
      <c r="Y16" s="215"/>
      <c r="Z16" s="213"/>
    </row>
    <row r="17" spans="2:26" ht="21.75" customHeight="1" x14ac:dyDescent="0.15">
      <c r="B17" s="328"/>
      <c r="C17" s="207"/>
      <c r="D17" s="210"/>
      <c r="E17" s="210"/>
      <c r="F17" s="207"/>
      <c r="G17" s="207"/>
      <c r="H17" s="207"/>
      <c r="I17" s="207"/>
      <c r="J17" s="207"/>
      <c r="K17" s="207"/>
      <c r="L17" s="207"/>
      <c r="M17" s="207"/>
      <c r="N17" s="207"/>
      <c r="O17" s="207"/>
      <c r="P17" s="207"/>
      <c r="Q17" s="207"/>
      <c r="R17" s="207"/>
      <c r="S17" s="207"/>
      <c r="T17" s="207"/>
      <c r="U17" s="207"/>
      <c r="V17" s="211"/>
      <c r="W17" s="211"/>
      <c r="X17" s="211"/>
      <c r="Y17" s="211"/>
      <c r="Z17" s="213"/>
    </row>
    <row r="18" spans="2:26" ht="21.75" customHeight="1" x14ac:dyDescent="0.15">
      <c r="B18" s="328"/>
      <c r="C18" s="207"/>
      <c r="D18" s="210"/>
      <c r="E18" s="210"/>
      <c r="F18" s="207"/>
      <c r="G18" s="207"/>
      <c r="H18" s="207"/>
      <c r="I18" s="207"/>
      <c r="J18" s="207"/>
      <c r="K18" s="207"/>
      <c r="L18" s="207"/>
      <c r="M18" s="207"/>
      <c r="N18" s="207"/>
      <c r="O18" s="207"/>
      <c r="P18" s="207"/>
      <c r="Q18" s="207"/>
      <c r="R18" s="207"/>
      <c r="S18" s="207"/>
      <c r="T18" s="207"/>
      <c r="U18" s="207"/>
      <c r="V18" s="207"/>
      <c r="W18" s="207"/>
      <c r="X18" s="214"/>
      <c r="Y18" s="214"/>
      <c r="Z18" s="213"/>
    </row>
    <row r="19" spans="2:26" ht="21.75" customHeight="1" x14ac:dyDescent="0.15">
      <c r="B19" s="328"/>
      <c r="C19" s="207"/>
      <c r="D19" s="210"/>
      <c r="E19" s="210"/>
      <c r="F19" s="207"/>
      <c r="G19" s="207"/>
      <c r="H19" s="207"/>
      <c r="I19" s="207"/>
      <c r="J19" s="207"/>
      <c r="K19" s="207"/>
      <c r="L19" s="207"/>
      <c r="M19" s="207"/>
      <c r="N19" s="207"/>
      <c r="O19" s="207"/>
      <c r="P19" s="207"/>
      <c r="Q19" s="207"/>
      <c r="R19" s="207"/>
      <c r="S19" s="207"/>
      <c r="T19" s="207"/>
      <c r="U19" s="207"/>
      <c r="V19" s="207"/>
      <c r="W19" s="207"/>
      <c r="X19" s="214"/>
      <c r="Y19" s="214"/>
      <c r="Z19" s="213"/>
    </row>
    <row r="20" spans="2:26" ht="21.75" customHeight="1" x14ac:dyDescent="0.15">
      <c r="B20" s="328"/>
      <c r="C20" s="215"/>
      <c r="D20" s="215"/>
      <c r="E20" s="215"/>
      <c r="F20" s="215"/>
      <c r="G20" s="215"/>
      <c r="H20" s="215"/>
      <c r="I20" s="215"/>
      <c r="J20" s="215"/>
      <c r="K20" s="215"/>
      <c r="L20" s="215"/>
      <c r="M20" s="215"/>
      <c r="N20" s="215"/>
      <c r="O20" s="215"/>
      <c r="P20" s="215"/>
      <c r="Q20" s="215"/>
      <c r="R20" s="215"/>
      <c r="S20" s="215"/>
      <c r="T20" s="215"/>
      <c r="U20" s="215"/>
      <c r="V20" s="215"/>
      <c r="W20" s="215"/>
      <c r="X20" s="215"/>
      <c r="Y20" s="215"/>
      <c r="Z20" s="216"/>
    </row>
    <row r="21" spans="2:26" ht="21.75" customHeight="1" x14ac:dyDescent="0.15">
      <c r="B21" s="328"/>
      <c r="C21" s="211"/>
      <c r="D21" s="211"/>
      <c r="E21" s="211"/>
      <c r="F21" s="211"/>
      <c r="G21" s="211"/>
      <c r="H21" s="217"/>
      <c r="I21" s="211"/>
      <c r="J21" s="211"/>
      <c r="K21" s="211"/>
      <c r="L21" s="211"/>
      <c r="M21" s="217"/>
      <c r="N21" s="217"/>
      <c r="O21" s="217"/>
      <c r="P21" s="211"/>
      <c r="Q21" s="217"/>
      <c r="R21" s="211"/>
      <c r="S21" s="211"/>
      <c r="T21" s="211"/>
      <c r="U21" s="211"/>
      <c r="V21" s="211"/>
      <c r="W21" s="211"/>
      <c r="X21" s="211"/>
      <c r="Y21" s="211"/>
      <c r="Z21" s="218"/>
    </row>
    <row r="22" spans="2:26" ht="21.75" customHeight="1" x14ac:dyDescent="0.15">
      <c r="B22" s="328"/>
      <c r="C22" s="211"/>
      <c r="D22" s="211"/>
      <c r="E22" s="211"/>
      <c r="F22" s="211"/>
      <c r="G22" s="211"/>
      <c r="H22" s="217"/>
      <c r="I22" s="211"/>
      <c r="J22" s="211"/>
      <c r="K22" s="211"/>
      <c r="L22" s="211"/>
      <c r="M22" s="217"/>
      <c r="N22" s="217"/>
      <c r="O22" s="217"/>
      <c r="P22" s="211"/>
      <c r="Q22" s="217"/>
      <c r="R22" s="211"/>
      <c r="S22" s="211"/>
      <c r="T22" s="211"/>
      <c r="U22" s="211"/>
      <c r="V22" s="211"/>
      <c r="W22" s="211"/>
      <c r="X22" s="211"/>
      <c r="Y22" s="211"/>
      <c r="Z22" s="218"/>
    </row>
    <row r="23" spans="2:26" ht="21.75" customHeight="1" x14ac:dyDescent="0.15">
      <c r="B23" s="328"/>
      <c r="C23" s="217"/>
      <c r="D23" s="211"/>
      <c r="E23" s="211"/>
      <c r="F23" s="217"/>
      <c r="G23" s="217"/>
      <c r="H23" s="211"/>
      <c r="I23" s="211"/>
      <c r="J23" s="211"/>
      <c r="K23" s="211"/>
      <c r="L23" s="211"/>
      <c r="M23" s="217"/>
      <c r="N23" s="217"/>
      <c r="O23" s="217"/>
      <c r="P23" s="211"/>
      <c r="Q23" s="217"/>
      <c r="R23" s="211"/>
      <c r="S23" s="211"/>
      <c r="T23" s="211"/>
      <c r="U23" s="211"/>
      <c r="V23" s="211"/>
      <c r="W23" s="211"/>
      <c r="X23" s="211"/>
      <c r="Y23" s="211"/>
      <c r="Z23" s="218"/>
    </row>
    <row r="24" spans="2:26" ht="21.75" customHeight="1" x14ac:dyDescent="0.15">
      <c r="B24" s="328"/>
      <c r="C24" s="217"/>
      <c r="D24" s="211"/>
      <c r="E24" s="211"/>
      <c r="F24" s="217"/>
      <c r="G24" s="217"/>
      <c r="H24" s="211"/>
      <c r="I24" s="211"/>
      <c r="J24" s="211"/>
      <c r="K24" s="211"/>
      <c r="L24" s="211"/>
      <c r="M24" s="217"/>
      <c r="N24" s="217"/>
      <c r="O24" s="217"/>
      <c r="P24" s="211"/>
      <c r="Q24" s="217"/>
      <c r="R24" s="211"/>
      <c r="S24" s="211"/>
      <c r="T24" s="211"/>
      <c r="U24" s="211"/>
      <c r="V24" s="211"/>
      <c r="W24" s="211"/>
      <c r="X24" s="211"/>
      <c r="Y24" s="211"/>
      <c r="Z24" s="218"/>
    </row>
    <row r="25" spans="2:26" ht="21.75" customHeight="1" x14ac:dyDescent="0.15">
      <c r="B25" s="328"/>
      <c r="C25" s="217"/>
      <c r="D25" s="211"/>
      <c r="E25" s="211"/>
      <c r="F25" s="217"/>
      <c r="G25" s="217"/>
      <c r="H25" s="211"/>
      <c r="I25" s="211"/>
      <c r="J25" s="211"/>
      <c r="K25" s="211"/>
      <c r="L25" s="211"/>
      <c r="M25" s="217"/>
      <c r="N25" s="217"/>
      <c r="O25" s="217"/>
      <c r="P25" s="211"/>
      <c r="Q25" s="217"/>
      <c r="R25" s="211"/>
      <c r="S25" s="211"/>
      <c r="T25" s="211"/>
      <c r="U25" s="211"/>
      <c r="V25" s="211"/>
      <c r="W25" s="211"/>
      <c r="X25" s="211"/>
      <c r="Y25" s="211"/>
      <c r="Z25" s="218"/>
    </row>
    <row r="26" spans="2:26" ht="21.75" customHeight="1" x14ac:dyDescent="0.15">
      <c r="B26" s="328"/>
      <c r="C26" s="217"/>
      <c r="D26" s="211"/>
      <c r="E26" s="211"/>
      <c r="F26" s="217"/>
      <c r="G26" s="217"/>
      <c r="H26" s="211"/>
      <c r="I26" s="211"/>
      <c r="J26" s="211"/>
      <c r="K26" s="211"/>
      <c r="L26" s="211"/>
      <c r="M26" s="217"/>
      <c r="N26" s="217"/>
      <c r="O26" s="217"/>
      <c r="P26" s="211"/>
      <c r="Q26" s="217"/>
      <c r="R26" s="211"/>
      <c r="S26" s="211"/>
      <c r="T26" s="211"/>
      <c r="U26" s="211"/>
      <c r="V26" s="211"/>
      <c r="W26" s="211"/>
      <c r="X26" s="211"/>
      <c r="Y26" s="211"/>
      <c r="Z26" s="218"/>
    </row>
    <row r="27" spans="2:26" ht="21.75" customHeight="1" x14ac:dyDescent="0.15">
      <c r="B27" s="328"/>
      <c r="C27" s="217"/>
      <c r="D27" s="211"/>
      <c r="E27" s="211"/>
      <c r="F27" s="217"/>
      <c r="G27" s="217"/>
      <c r="H27" s="211"/>
      <c r="I27" s="211"/>
      <c r="J27" s="211"/>
      <c r="K27" s="211"/>
      <c r="L27" s="211"/>
      <c r="M27" s="217"/>
      <c r="N27" s="217"/>
      <c r="O27" s="217"/>
      <c r="P27" s="211"/>
      <c r="Q27" s="217"/>
      <c r="R27" s="211"/>
      <c r="S27" s="211"/>
      <c r="T27" s="211"/>
      <c r="U27" s="211"/>
      <c r="V27" s="211"/>
      <c r="W27" s="211"/>
      <c r="X27" s="211"/>
      <c r="Y27" s="211"/>
      <c r="Z27" s="218"/>
    </row>
    <row r="28" spans="2:26" ht="21.75" customHeight="1" x14ac:dyDescent="0.15">
      <c r="B28" s="328"/>
      <c r="C28" s="217"/>
      <c r="D28" s="211"/>
      <c r="E28" s="211"/>
      <c r="F28" s="219"/>
      <c r="G28" s="220"/>
      <c r="H28" s="220"/>
      <c r="I28" s="220"/>
      <c r="J28" s="220"/>
      <c r="K28" s="220"/>
      <c r="L28" s="211"/>
      <c r="M28" s="217"/>
      <c r="N28" s="217"/>
      <c r="O28" s="217"/>
      <c r="P28" s="211"/>
      <c r="Q28" s="220"/>
      <c r="R28" s="212"/>
      <c r="S28" s="212"/>
      <c r="T28" s="212"/>
      <c r="U28" s="212"/>
      <c r="V28" s="212"/>
      <c r="W28" s="212"/>
      <c r="X28" s="212"/>
      <c r="Y28" s="212"/>
      <c r="Z28" s="221"/>
    </row>
    <row r="29" spans="2:26" ht="47.25" customHeight="1" x14ac:dyDescent="0.15">
      <c r="B29" s="386"/>
      <c r="C29" s="222"/>
      <c r="D29" s="222"/>
      <c r="E29" s="223"/>
      <c r="F29" s="224"/>
      <c r="G29" s="222"/>
      <c r="H29" s="222"/>
      <c r="I29" s="222"/>
      <c r="J29" s="573" t="s">
        <v>424</v>
      </c>
      <c r="K29" s="573"/>
      <c r="L29" s="573"/>
      <c r="M29" s="573"/>
      <c r="N29" s="573"/>
      <c r="O29" s="573"/>
      <c r="P29" s="573"/>
      <c r="Q29" s="573" t="s">
        <v>425</v>
      </c>
      <c r="R29" s="573"/>
      <c r="S29" s="573"/>
      <c r="T29" s="573"/>
      <c r="U29" s="573"/>
      <c r="V29" s="573"/>
      <c r="W29" s="573"/>
      <c r="X29" s="573"/>
      <c r="Y29" s="573"/>
      <c r="Z29" s="225"/>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2"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185503C-75C2-49AA-AF61-D76BF6626F3C}">
          <x14:formula1>
            <xm:f>'(参考)リスト'!$G$16:$G$19</xm:f>
          </x14:formula1>
          <xm:sqref>D7:E11</xm:sqref>
        </x14:dataValidation>
        <x14:dataValidation type="list" allowBlank="1" showInputMessage="1" showErrorMessage="1" xr:uid="{78DE6C01-2522-48AE-9A9B-7F6704AB580F}">
          <x14:formula1>
            <xm:f>'(参考)リスト'!$E$6:$E$10</xm:f>
          </x14:formula1>
          <xm:sqref>U6</xm:sqref>
        </x14:dataValidation>
        <x14:dataValidation type="list" allowBlank="1" showInputMessage="1" showErrorMessage="1" xr:uid="{F9B700DB-B992-439A-8E97-38164F041E95}">
          <x14:formula1>
            <xm:f>'(参考)リスト'!$F$6:$F$7</xm:f>
          </x14:formula1>
          <xm:sqref>U5</xm:sqref>
        </x14:dataValidation>
        <x14:dataValidation type="list" allowBlank="1" showInputMessage="1" showErrorMessage="1" xr:uid="{4E4DD9A5-936A-4BFE-94E2-9299DB0CBA6F}">
          <x14:formula1>
            <xm:f>'(参考)リスト'!$D$6:$D$7</xm:f>
          </x14:formula1>
          <xm:sqref>R5:R6</xm:sqref>
        </x14:dataValidation>
        <x14:dataValidation type="list" allowBlank="1" showInputMessage="1" showErrorMessage="1" xr:uid="{05FDE184-7155-495B-BECF-133DB0999E89}">
          <x14:formula1>
            <xm:f>'(参考)リスト'!$C$6:$C$11</xm:f>
          </x14:formula1>
          <xm:sqref>I5:K5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Y86"/>
  <sheetViews>
    <sheetView showGridLines="0" view="pageBreakPreview" topLeftCell="A30" zoomScaleNormal="55" zoomScaleSheetLayoutView="100" workbookViewId="0">
      <selection activeCell="AP12" sqref="AP12:AQ12"/>
    </sheetView>
  </sheetViews>
  <sheetFormatPr defaultColWidth="9" defaultRowHeight="16.2" customHeight="1" x14ac:dyDescent="0.2"/>
  <cols>
    <col min="1" max="1" width="1.77734375" style="1" customWidth="1"/>
    <col min="2" max="2" width="4.109375" style="1" customWidth="1"/>
    <col min="3" max="4" width="3.21875" style="1" customWidth="1"/>
    <col min="5" max="5" width="4.109375" style="1" customWidth="1"/>
    <col min="6" max="6" width="6.6640625" style="1" customWidth="1"/>
    <col min="7" max="7" width="10.33203125" style="1" customWidth="1"/>
    <col min="8" max="8" width="9.6640625" style="1" customWidth="1"/>
    <col min="9" max="9" width="8.21875" style="1" customWidth="1"/>
    <col min="10" max="10" width="8.109375" style="1" customWidth="1"/>
    <col min="11" max="11" width="3.77734375" style="1" customWidth="1"/>
    <col min="12" max="12" width="6" style="1" customWidth="1"/>
    <col min="13" max="14" width="15.33203125" style="1" customWidth="1"/>
    <col min="15" max="15" width="17.77734375" style="1" customWidth="1"/>
    <col min="16" max="17" width="9.6640625" style="1" customWidth="1"/>
    <col min="18" max="19" width="7.109375" style="1" customWidth="1"/>
    <col min="20" max="20" width="4" style="1" customWidth="1"/>
    <col min="21" max="21" width="4.109375" style="1" customWidth="1"/>
    <col min="22" max="22" width="6.33203125" style="1" customWidth="1"/>
    <col min="23" max="23" width="5" style="1" customWidth="1"/>
    <col min="24" max="24" width="8.109375" style="1" customWidth="1"/>
    <col min="25" max="25" width="11.21875" style="1" customWidth="1"/>
    <col min="26" max="26" width="3" style="1" customWidth="1"/>
    <col min="27" max="16384" width="9" style="1"/>
  </cols>
  <sheetData>
    <row r="1" spans="2:25" ht="9.75" customHeight="1" x14ac:dyDescent="0.2"/>
    <row r="2" spans="2:25" ht="24.75" customHeight="1" x14ac:dyDescent="0.2">
      <c r="B2" s="593" t="s">
        <v>241</v>
      </c>
      <c r="C2" s="593"/>
      <c r="D2" s="593"/>
      <c r="E2" s="593"/>
      <c r="F2" s="594"/>
      <c r="G2" s="594"/>
      <c r="H2" s="594"/>
      <c r="I2" s="593"/>
      <c r="J2" s="593"/>
      <c r="K2" s="593"/>
      <c r="L2" s="593"/>
      <c r="M2" s="593"/>
      <c r="N2" s="593"/>
      <c r="O2" s="593"/>
      <c r="P2" s="593"/>
      <c r="Q2" s="593"/>
      <c r="R2" s="593"/>
      <c r="S2" s="593"/>
      <c r="T2" s="593"/>
      <c r="U2" s="593"/>
      <c r="V2" s="593"/>
      <c r="W2" s="593"/>
      <c r="X2" s="593"/>
      <c r="Y2" s="211"/>
    </row>
    <row r="3" spans="2:25" ht="20.100000000000001" customHeight="1" x14ac:dyDescent="0.2">
      <c r="B3" s="376" t="s">
        <v>17</v>
      </c>
      <c r="C3" s="388"/>
      <c r="D3" s="388"/>
      <c r="E3" s="388"/>
      <c r="F3" s="595" t="s">
        <v>550</v>
      </c>
      <c r="G3" s="596"/>
      <c r="H3" s="597"/>
      <c r="I3" s="291" t="s">
        <v>18</v>
      </c>
      <c r="J3" s="292"/>
      <c r="K3" s="598" t="s">
        <v>552</v>
      </c>
      <c r="L3" s="319"/>
      <c r="M3" s="319"/>
      <c r="N3" s="599"/>
      <c r="O3" s="329" t="s">
        <v>445</v>
      </c>
      <c r="P3" s="332" t="s">
        <v>531</v>
      </c>
      <c r="Q3" s="634"/>
      <c r="R3" s="634"/>
      <c r="S3" s="635"/>
      <c r="T3" s="584" t="s">
        <v>185</v>
      </c>
      <c r="U3" s="628"/>
      <c r="V3" s="628"/>
      <c r="W3" s="557"/>
      <c r="X3" s="520">
        <v>45588</v>
      </c>
      <c r="Y3" s="522"/>
    </row>
    <row r="4" spans="2:25" ht="20.100000000000001" customHeight="1" x14ac:dyDescent="0.2">
      <c r="B4" s="320" t="s">
        <v>0</v>
      </c>
      <c r="C4" s="321"/>
      <c r="D4" s="321"/>
      <c r="E4" s="321"/>
      <c r="F4" s="606" t="s">
        <v>551</v>
      </c>
      <c r="G4" s="607"/>
      <c r="H4" s="608"/>
      <c r="I4" s="604" t="s">
        <v>1</v>
      </c>
      <c r="J4" s="605"/>
      <c r="K4" s="598" t="s">
        <v>538</v>
      </c>
      <c r="L4" s="319"/>
      <c r="M4" s="319"/>
      <c r="N4" s="599"/>
      <c r="O4" s="323"/>
      <c r="P4" s="636" t="s">
        <v>532</v>
      </c>
      <c r="Q4" s="637"/>
      <c r="R4" s="637"/>
      <c r="S4" s="638"/>
      <c r="T4" s="629"/>
      <c r="U4" s="630"/>
      <c r="V4" s="630"/>
      <c r="W4" s="631"/>
      <c r="X4" s="632"/>
      <c r="Y4" s="633"/>
    </row>
    <row r="5" spans="2:25" ht="15" customHeight="1" x14ac:dyDescent="0.2">
      <c r="B5" s="327" t="s">
        <v>204</v>
      </c>
      <c r="C5" s="602" t="s">
        <v>29</v>
      </c>
      <c r="D5" s="603"/>
      <c r="E5" s="600" t="s">
        <v>173</v>
      </c>
      <c r="F5" s="600" t="s">
        <v>172</v>
      </c>
      <c r="G5" s="613" t="s">
        <v>171</v>
      </c>
      <c r="H5" s="614"/>
      <c r="I5" s="376" t="s">
        <v>170</v>
      </c>
      <c r="J5" s="388"/>
      <c r="K5" s="388"/>
      <c r="L5" s="388"/>
      <c r="M5" s="388"/>
      <c r="N5" s="389"/>
      <c r="O5" s="611" t="s">
        <v>368</v>
      </c>
      <c r="P5" s="552" t="s">
        <v>216</v>
      </c>
      <c r="Q5" s="640"/>
      <c r="R5" s="640"/>
      <c r="S5" s="641"/>
      <c r="T5" s="613" t="s">
        <v>169</v>
      </c>
      <c r="U5" s="620"/>
      <c r="V5" s="620"/>
      <c r="W5" s="620"/>
      <c r="X5" s="614"/>
      <c r="Y5" s="626" t="s">
        <v>168</v>
      </c>
    </row>
    <row r="6" spans="2:25" ht="15" customHeight="1" x14ac:dyDescent="0.2">
      <c r="B6" s="328"/>
      <c r="C6" s="602"/>
      <c r="D6" s="603"/>
      <c r="E6" s="600"/>
      <c r="F6" s="600"/>
      <c r="G6" s="615"/>
      <c r="H6" s="616"/>
      <c r="I6" s="320"/>
      <c r="J6" s="321"/>
      <c r="K6" s="321"/>
      <c r="L6" s="321"/>
      <c r="M6" s="321"/>
      <c r="N6" s="322"/>
      <c r="O6" s="612"/>
      <c r="P6" s="553"/>
      <c r="Q6" s="642"/>
      <c r="R6" s="642"/>
      <c r="S6" s="643"/>
      <c r="T6" s="615"/>
      <c r="U6" s="621"/>
      <c r="V6" s="621"/>
      <c r="W6" s="621"/>
      <c r="X6" s="616"/>
      <c r="Y6" s="600"/>
    </row>
    <row r="7" spans="2:25" ht="16.2" customHeight="1" x14ac:dyDescent="0.2">
      <c r="B7" s="328"/>
      <c r="C7" s="602"/>
      <c r="D7" s="603"/>
      <c r="E7" s="600"/>
      <c r="F7" s="600"/>
      <c r="G7" s="582" t="s">
        <v>167</v>
      </c>
      <c r="H7" s="582" t="s">
        <v>166</v>
      </c>
      <c r="I7" s="622" t="s">
        <v>165</v>
      </c>
      <c r="J7" s="622" t="s">
        <v>31</v>
      </c>
      <c r="K7" s="592"/>
      <c r="L7" s="592"/>
      <c r="M7" s="624" t="s">
        <v>3</v>
      </c>
      <c r="N7" s="625" t="s">
        <v>507</v>
      </c>
      <c r="O7" s="622" t="s">
        <v>408</v>
      </c>
      <c r="P7" s="364" t="s">
        <v>224</v>
      </c>
      <c r="Q7" s="592"/>
      <c r="R7" s="582" t="s">
        <v>222</v>
      </c>
      <c r="S7" s="582" t="s">
        <v>223</v>
      </c>
      <c r="T7" s="639" t="s">
        <v>164</v>
      </c>
      <c r="U7" s="582" t="s">
        <v>217</v>
      </c>
      <c r="V7" s="592"/>
      <c r="W7" s="592"/>
      <c r="X7" s="592"/>
      <c r="Y7" s="600"/>
    </row>
    <row r="8" spans="2:25" ht="16.2" customHeight="1" x14ac:dyDescent="0.2">
      <c r="B8" s="328"/>
      <c r="C8" s="320"/>
      <c r="D8" s="322"/>
      <c r="E8" s="601"/>
      <c r="F8" s="601"/>
      <c r="G8" s="623"/>
      <c r="H8" s="623"/>
      <c r="I8" s="592"/>
      <c r="J8" s="592"/>
      <c r="K8" s="592"/>
      <c r="L8" s="592"/>
      <c r="M8" s="592"/>
      <c r="N8" s="592"/>
      <c r="O8" s="592"/>
      <c r="P8" s="226" t="s">
        <v>218</v>
      </c>
      <c r="Q8" s="226" t="s">
        <v>220</v>
      </c>
      <c r="R8" s="592"/>
      <c r="S8" s="592"/>
      <c r="T8" s="592"/>
      <c r="U8" s="592"/>
      <c r="V8" s="592"/>
      <c r="W8" s="592"/>
      <c r="X8" s="592"/>
      <c r="Y8" s="627"/>
    </row>
    <row r="9" spans="2:25" ht="15.75" customHeight="1" x14ac:dyDescent="0.2">
      <c r="B9" s="328"/>
      <c r="C9" s="609" t="s">
        <v>545</v>
      </c>
      <c r="D9" s="610"/>
      <c r="E9" s="188">
        <v>1</v>
      </c>
      <c r="F9" s="228">
        <v>0.3</v>
      </c>
      <c r="G9" s="178" t="s">
        <v>464</v>
      </c>
      <c r="H9" s="178" t="s">
        <v>339</v>
      </c>
      <c r="I9" s="178" t="s">
        <v>252</v>
      </c>
      <c r="J9" s="302" t="s">
        <v>473</v>
      </c>
      <c r="K9" s="302"/>
      <c r="L9" s="302"/>
      <c r="M9" s="178" t="s">
        <v>564</v>
      </c>
      <c r="N9" s="178" t="s">
        <v>533</v>
      </c>
      <c r="O9" s="178" t="s">
        <v>535</v>
      </c>
      <c r="P9" s="178" t="s">
        <v>548</v>
      </c>
      <c r="Q9" s="178" t="s">
        <v>534</v>
      </c>
      <c r="R9" s="184" t="s">
        <v>597</v>
      </c>
      <c r="S9" s="184" t="s">
        <v>597</v>
      </c>
      <c r="T9" s="184" t="s">
        <v>599</v>
      </c>
      <c r="U9" s="302" t="s">
        <v>548</v>
      </c>
      <c r="V9" s="592"/>
      <c r="W9" s="592"/>
      <c r="X9" s="592"/>
      <c r="Y9" s="178" t="s">
        <v>603</v>
      </c>
    </row>
    <row r="10" spans="2:25" ht="16.2" customHeight="1" x14ac:dyDescent="0.2">
      <c r="B10" s="328"/>
      <c r="C10" s="609" t="s">
        <v>545</v>
      </c>
      <c r="D10" s="610"/>
      <c r="E10" s="188">
        <v>4</v>
      </c>
      <c r="F10" s="228">
        <v>2.8</v>
      </c>
      <c r="G10" s="178" t="s">
        <v>464</v>
      </c>
      <c r="H10" s="178" t="s">
        <v>344</v>
      </c>
      <c r="I10" s="178" t="s">
        <v>252</v>
      </c>
      <c r="J10" s="302" t="s">
        <v>473</v>
      </c>
      <c r="K10" s="302"/>
      <c r="L10" s="302"/>
      <c r="M10" s="178" t="s">
        <v>565</v>
      </c>
      <c r="N10" s="178" t="s">
        <v>617</v>
      </c>
      <c r="O10" s="178" t="s">
        <v>595</v>
      </c>
      <c r="P10" s="178" t="s">
        <v>548</v>
      </c>
      <c r="Q10" s="178" t="s">
        <v>595</v>
      </c>
      <c r="R10" s="184" t="s">
        <v>597</v>
      </c>
      <c r="S10" s="184" t="s">
        <v>598</v>
      </c>
      <c r="T10" s="184" t="s">
        <v>600</v>
      </c>
      <c r="U10" s="302" t="s">
        <v>601</v>
      </c>
      <c r="V10" s="644"/>
      <c r="W10" s="644"/>
      <c r="X10" s="644"/>
      <c r="Y10" s="247"/>
    </row>
    <row r="11" spans="2:25" ht="16.2" customHeight="1" x14ac:dyDescent="0.2">
      <c r="B11" s="328"/>
      <c r="C11" s="609" t="s">
        <v>545</v>
      </c>
      <c r="D11" s="610"/>
      <c r="E11" s="188">
        <v>5</v>
      </c>
      <c r="F11" s="228">
        <v>0</v>
      </c>
      <c r="G11" s="178" t="s">
        <v>250</v>
      </c>
      <c r="H11" s="178" t="s">
        <v>268</v>
      </c>
      <c r="I11" s="178" t="s">
        <v>252</v>
      </c>
      <c r="J11" s="302" t="s">
        <v>476</v>
      </c>
      <c r="K11" s="302"/>
      <c r="L11" s="302"/>
      <c r="M11" s="178" t="s">
        <v>566</v>
      </c>
      <c r="N11" s="178" t="s">
        <v>533</v>
      </c>
      <c r="O11" s="178" t="s">
        <v>363</v>
      </c>
      <c r="P11" s="178" t="s">
        <v>548</v>
      </c>
      <c r="Q11" s="178" t="s">
        <v>535</v>
      </c>
      <c r="R11" s="184" t="s">
        <v>597</v>
      </c>
      <c r="S11" s="184" t="s">
        <v>598</v>
      </c>
      <c r="T11" s="184" t="s">
        <v>599</v>
      </c>
      <c r="U11" s="302" t="s">
        <v>548</v>
      </c>
      <c r="V11" s="592"/>
      <c r="W11" s="592"/>
      <c r="X11" s="592"/>
      <c r="Y11" s="178"/>
    </row>
    <row r="12" spans="2:25" ht="16.2" customHeight="1" x14ac:dyDescent="0.2">
      <c r="B12" s="328"/>
      <c r="C12" s="609" t="s">
        <v>545</v>
      </c>
      <c r="D12" s="610"/>
      <c r="E12" s="188">
        <v>6</v>
      </c>
      <c r="F12" s="228">
        <v>0</v>
      </c>
      <c r="G12" s="178" t="s">
        <v>250</v>
      </c>
      <c r="H12" s="178" t="s">
        <v>268</v>
      </c>
      <c r="I12" s="178" t="s">
        <v>252</v>
      </c>
      <c r="J12" s="302" t="s">
        <v>476</v>
      </c>
      <c r="K12" s="302"/>
      <c r="L12" s="302"/>
      <c r="M12" s="178" t="s">
        <v>567</v>
      </c>
      <c r="N12" s="178" t="s">
        <v>533</v>
      </c>
      <c r="O12" s="178" t="s">
        <v>533</v>
      </c>
      <c r="P12" s="178" t="s">
        <v>548</v>
      </c>
      <c r="Q12" s="178" t="s">
        <v>535</v>
      </c>
      <c r="R12" s="184" t="s">
        <v>597</v>
      </c>
      <c r="S12" s="184" t="s">
        <v>598</v>
      </c>
      <c r="T12" s="184" t="s">
        <v>599</v>
      </c>
      <c r="U12" s="302" t="s">
        <v>548</v>
      </c>
      <c r="V12" s="592"/>
      <c r="W12" s="592"/>
      <c r="X12" s="592"/>
      <c r="Y12" s="178"/>
    </row>
    <row r="13" spans="2:25" ht="16.2" customHeight="1" x14ac:dyDescent="0.2">
      <c r="B13" s="328"/>
      <c r="C13" s="609">
        <v>1</v>
      </c>
      <c r="D13" s="610"/>
      <c r="E13" s="188">
        <v>1</v>
      </c>
      <c r="F13" s="228">
        <v>2.8</v>
      </c>
      <c r="G13" s="178" t="s">
        <v>464</v>
      </c>
      <c r="H13" s="178" t="s">
        <v>339</v>
      </c>
      <c r="I13" s="178" t="s">
        <v>251</v>
      </c>
      <c r="J13" s="302" t="s">
        <v>476</v>
      </c>
      <c r="K13" s="302"/>
      <c r="L13" s="302"/>
      <c r="M13" s="178" t="s">
        <v>568</v>
      </c>
      <c r="N13" s="178" t="s">
        <v>625</v>
      </c>
      <c r="O13" s="178" t="s">
        <v>595</v>
      </c>
      <c r="P13" s="178" t="s">
        <v>548</v>
      </c>
      <c r="Q13" s="178" t="s">
        <v>535</v>
      </c>
      <c r="R13" s="184" t="s">
        <v>597</v>
      </c>
      <c r="S13" s="184" t="s">
        <v>598</v>
      </c>
      <c r="T13" s="184" t="s">
        <v>600</v>
      </c>
      <c r="U13" s="302" t="s">
        <v>602</v>
      </c>
      <c r="V13" s="592"/>
      <c r="W13" s="592"/>
      <c r="X13" s="592"/>
      <c r="Y13" s="178" t="s">
        <v>603</v>
      </c>
    </row>
    <row r="14" spans="2:25" ht="16.2" customHeight="1" x14ac:dyDescent="0.2">
      <c r="B14" s="328"/>
      <c r="C14" s="609">
        <v>1</v>
      </c>
      <c r="D14" s="610"/>
      <c r="E14" s="188">
        <v>2</v>
      </c>
      <c r="F14" s="228">
        <v>2.8</v>
      </c>
      <c r="G14" s="178" t="s">
        <v>464</v>
      </c>
      <c r="H14" s="178" t="s">
        <v>338</v>
      </c>
      <c r="I14" s="178" t="s">
        <v>251</v>
      </c>
      <c r="J14" s="302" t="s">
        <v>476</v>
      </c>
      <c r="K14" s="302"/>
      <c r="L14" s="302"/>
      <c r="M14" s="178" t="s">
        <v>568</v>
      </c>
      <c r="N14" s="178" t="s">
        <v>627</v>
      </c>
      <c r="O14" s="229" t="s">
        <v>595</v>
      </c>
      <c r="P14" s="229" t="s">
        <v>548</v>
      </c>
      <c r="Q14" s="229" t="s">
        <v>535</v>
      </c>
      <c r="R14" s="184" t="s">
        <v>597</v>
      </c>
      <c r="S14" s="184" t="s">
        <v>598</v>
      </c>
      <c r="T14" s="184" t="s">
        <v>600</v>
      </c>
      <c r="U14" s="302" t="s">
        <v>602</v>
      </c>
      <c r="V14" s="592"/>
      <c r="W14" s="592"/>
      <c r="X14" s="592"/>
      <c r="Y14" s="178" t="s">
        <v>603</v>
      </c>
    </row>
    <row r="15" spans="2:25" ht="16.2" customHeight="1" x14ac:dyDescent="0.2">
      <c r="B15" s="328"/>
      <c r="C15" s="609">
        <v>2</v>
      </c>
      <c r="D15" s="610"/>
      <c r="E15" s="188">
        <v>1</v>
      </c>
      <c r="F15" s="228">
        <v>7.3</v>
      </c>
      <c r="G15" s="178" t="s">
        <v>464</v>
      </c>
      <c r="H15" s="178" t="s">
        <v>338</v>
      </c>
      <c r="I15" s="178" t="s">
        <v>251</v>
      </c>
      <c r="J15" s="302" t="s">
        <v>476</v>
      </c>
      <c r="K15" s="302"/>
      <c r="L15" s="302"/>
      <c r="M15" s="178" t="s">
        <v>568</v>
      </c>
      <c r="N15" s="178" t="s">
        <v>627</v>
      </c>
      <c r="O15" s="229" t="s">
        <v>595</v>
      </c>
      <c r="P15" s="229" t="s">
        <v>548</v>
      </c>
      <c r="Q15" s="229" t="s">
        <v>535</v>
      </c>
      <c r="R15" s="184" t="s">
        <v>597</v>
      </c>
      <c r="S15" s="184" t="s">
        <v>598</v>
      </c>
      <c r="T15" s="184" t="s">
        <v>600</v>
      </c>
      <c r="U15" s="302" t="s">
        <v>602</v>
      </c>
      <c r="V15" s="592"/>
      <c r="W15" s="592"/>
      <c r="X15" s="592"/>
      <c r="Y15" s="178" t="s">
        <v>603</v>
      </c>
    </row>
    <row r="16" spans="2:25" ht="16.2" customHeight="1" x14ac:dyDescent="0.2">
      <c r="B16" s="328"/>
      <c r="C16" s="609">
        <v>2</v>
      </c>
      <c r="D16" s="610"/>
      <c r="E16" s="188">
        <v>2</v>
      </c>
      <c r="F16" s="228">
        <v>11.5</v>
      </c>
      <c r="G16" s="178" t="s">
        <v>464</v>
      </c>
      <c r="H16" s="178" t="s">
        <v>343</v>
      </c>
      <c r="I16" s="178" t="s">
        <v>252</v>
      </c>
      <c r="J16" s="302" t="s">
        <v>473</v>
      </c>
      <c r="K16" s="302"/>
      <c r="L16" s="302"/>
      <c r="M16" s="178" t="s">
        <v>569</v>
      </c>
      <c r="N16" s="178" t="s">
        <v>533</v>
      </c>
      <c r="O16" s="229" t="s">
        <v>533</v>
      </c>
      <c r="P16" s="229" t="s">
        <v>548</v>
      </c>
      <c r="Q16" s="229" t="s">
        <v>535</v>
      </c>
      <c r="R16" s="184" t="s">
        <v>597</v>
      </c>
      <c r="S16" s="184" t="s">
        <v>598</v>
      </c>
      <c r="T16" s="184" t="s">
        <v>599</v>
      </c>
      <c r="U16" s="302" t="s">
        <v>548</v>
      </c>
      <c r="V16" s="592"/>
      <c r="W16" s="592"/>
      <c r="X16" s="592"/>
      <c r="Y16" s="178"/>
    </row>
    <row r="17" spans="2:25" ht="16.2" customHeight="1" x14ac:dyDescent="0.2">
      <c r="B17" s="328"/>
      <c r="C17" s="609">
        <v>3</v>
      </c>
      <c r="D17" s="610"/>
      <c r="E17" s="188">
        <v>1</v>
      </c>
      <c r="F17" s="228">
        <v>11.8</v>
      </c>
      <c r="G17" s="178" t="s">
        <v>464</v>
      </c>
      <c r="H17" s="178" t="s">
        <v>339</v>
      </c>
      <c r="I17" s="178" t="s">
        <v>251</v>
      </c>
      <c r="J17" s="617" t="s">
        <v>465</v>
      </c>
      <c r="K17" s="618"/>
      <c r="L17" s="619"/>
      <c r="M17" s="178" t="s">
        <v>570</v>
      </c>
      <c r="N17" s="178" t="s">
        <v>625</v>
      </c>
      <c r="O17" s="229" t="s">
        <v>595</v>
      </c>
      <c r="P17" s="229" t="s">
        <v>548</v>
      </c>
      <c r="Q17" s="229" t="s">
        <v>535</v>
      </c>
      <c r="R17" s="184" t="s">
        <v>597</v>
      </c>
      <c r="S17" s="184" t="s">
        <v>598</v>
      </c>
      <c r="T17" s="184" t="s">
        <v>600</v>
      </c>
      <c r="U17" s="617" t="s">
        <v>602</v>
      </c>
      <c r="V17" s="618"/>
      <c r="W17" s="618"/>
      <c r="X17" s="619"/>
      <c r="Y17" s="178" t="s">
        <v>603</v>
      </c>
    </row>
    <row r="18" spans="2:25" ht="16.2" customHeight="1" x14ac:dyDescent="0.2">
      <c r="B18" s="328"/>
      <c r="C18" s="609">
        <v>3</v>
      </c>
      <c r="D18" s="610"/>
      <c r="E18" s="188">
        <v>2</v>
      </c>
      <c r="F18" s="228">
        <v>11.8</v>
      </c>
      <c r="G18" s="178" t="s">
        <v>464</v>
      </c>
      <c r="H18" s="178" t="s">
        <v>338</v>
      </c>
      <c r="I18" s="178" t="s">
        <v>251</v>
      </c>
      <c r="J18" s="617" t="s">
        <v>476</v>
      </c>
      <c r="K18" s="618"/>
      <c r="L18" s="619"/>
      <c r="M18" s="178" t="s">
        <v>568</v>
      </c>
      <c r="N18" s="178" t="s">
        <v>632</v>
      </c>
      <c r="O18" s="229" t="s">
        <v>595</v>
      </c>
      <c r="P18" s="229" t="s">
        <v>548</v>
      </c>
      <c r="Q18" s="229" t="s">
        <v>535</v>
      </c>
      <c r="R18" s="184" t="s">
        <v>597</v>
      </c>
      <c r="S18" s="184" t="s">
        <v>598</v>
      </c>
      <c r="T18" s="184" t="s">
        <v>600</v>
      </c>
      <c r="U18" s="617" t="s">
        <v>602</v>
      </c>
      <c r="V18" s="618"/>
      <c r="W18" s="618"/>
      <c r="X18" s="619"/>
      <c r="Y18" s="178" t="s">
        <v>603</v>
      </c>
    </row>
    <row r="19" spans="2:25" ht="16.2" customHeight="1" x14ac:dyDescent="0.2">
      <c r="B19" s="328"/>
      <c r="C19" s="609">
        <v>3</v>
      </c>
      <c r="D19" s="610"/>
      <c r="E19" s="188">
        <v>3</v>
      </c>
      <c r="F19" s="228">
        <v>14.6</v>
      </c>
      <c r="G19" s="178" t="s">
        <v>464</v>
      </c>
      <c r="H19" s="178" t="s">
        <v>338</v>
      </c>
      <c r="I19" s="178" t="s">
        <v>251</v>
      </c>
      <c r="J19" s="617" t="s">
        <v>466</v>
      </c>
      <c r="K19" s="618"/>
      <c r="L19" s="619"/>
      <c r="M19" s="178" t="s">
        <v>571</v>
      </c>
      <c r="N19" s="178" t="s">
        <v>634</v>
      </c>
      <c r="O19" s="229" t="s">
        <v>533</v>
      </c>
      <c r="P19" s="229" t="s">
        <v>548</v>
      </c>
      <c r="Q19" s="229" t="s">
        <v>535</v>
      </c>
      <c r="R19" s="184" t="s">
        <v>597</v>
      </c>
      <c r="S19" s="184" t="s">
        <v>598</v>
      </c>
      <c r="T19" s="184" t="s">
        <v>600</v>
      </c>
      <c r="U19" s="617" t="s">
        <v>602</v>
      </c>
      <c r="V19" s="618"/>
      <c r="W19" s="618"/>
      <c r="X19" s="619"/>
      <c r="Y19" s="178" t="s">
        <v>604</v>
      </c>
    </row>
    <row r="20" spans="2:25" ht="16.2" customHeight="1" x14ac:dyDescent="0.2">
      <c r="B20" s="328"/>
      <c r="C20" s="609">
        <v>4</v>
      </c>
      <c r="D20" s="610"/>
      <c r="E20" s="188">
        <v>1</v>
      </c>
      <c r="F20" s="228">
        <v>16.3</v>
      </c>
      <c r="G20" s="178" t="s">
        <v>464</v>
      </c>
      <c r="H20" s="178" t="s">
        <v>339</v>
      </c>
      <c r="I20" s="178" t="s">
        <v>251</v>
      </c>
      <c r="J20" s="617" t="s">
        <v>476</v>
      </c>
      <c r="K20" s="618"/>
      <c r="L20" s="619"/>
      <c r="M20" s="178" t="s">
        <v>568</v>
      </c>
      <c r="N20" s="178" t="s">
        <v>636</v>
      </c>
      <c r="O20" s="229" t="s">
        <v>595</v>
      </c>
      <c r="P20" s="229" t="s">
        <v>548</v>
      </c>
      <c r="Q20" s="229" t="s">
        <v>535</v>
      </c>
      <c r="R20" s="184" t="s">
        <v>597</v>
      </c>
      <c r="S20" s="184" t="s">
        <v>598</v>
      </c>
      <c r="T20" s="184" t="s">
        <v>600</v>
      </c>
      <c r="U20" s="302" t="s">
        <v>602</v>
      </c>
      <c r="V20" s="592"/>
      <c r="W20" s="592"/>
      <c r="X20" s="592"/>
      <c r="Y20" s="178" t="s">
        <v>603</v>
      </c>
    </row>
    <row r="21" spans="2:25" ht="16.2" customHeight="1" x14ac:dyDescent="0.2">
      <c r="B21" s="328"/>
      <c r="C21" s="609">
        <v>4</v>
      </c>
      <c r="D21" s="610"/>
      <c r="E21" s="188">
        <v>2</v>
      </c>
      <c r="F21" s="228">
        <v>15.4</v>
      </c>
      <c r="G21" s="178" t="s">
        <v>464</v>
      </c>
      <c r="H21" s="178" t="s">
        <v>339</v>
      </c>
      <c r="I21" s="178" t="s">
        <v>252</v>
      </c>
      <c r="J21" s="302" t="s">
        <v>473</v>
      </c>
      <c r="K21" s="302"/>
      <c r="L21" s="302"/>
      <c r="M21" s="178" t="s">
        <v>572</v>
      </c>
      <c r="N21" s="178" t="s">
        <v>625</v>
      </c>
      <c r="O21" s="229" t="s">
        <v>595</v>
      </c>
      <c r="P21" s="229" t="s">
        <v>548</v>
      </c>
      <c r="Q21" s="229" t="s">
        <v>534</v>
      </c>
      <c r="R21" s="184" t="s">
        <v>597</v>
      </c>
      <c r="S21" s="184" t="s">
        <v>597</v>
      </c>
      <c r="T21" s="184" t="s">
        <v>599</v>
      </c>
      <c r="U21" s="302" t="s">
        <v>548</v>
      </c>
      <c r="V21" s="592"/>
      <c r="W21" s="592"/>
      <c r="X21" s="592"/>
      <c r="Y21" s="178" t="s">
        <v>603</v>
      </c>
    </row>
    <row r="22" spans="2:25" ht="16.2" customHeight="1" x14ac:dyDescent="0.2">
      <c r="B22" s="328"/>
      <c r="C22" s="609">
        <v>4</v>
      </c>
      <c r="D22" s="610"/>
      <c r="E22" s="188">
        <v>3</v>
      </c>
      <c r="F22" s="228">
        <v>16.3</v>
      </c>
      <c r="G22" s="178" t="s">
        <v>464</v>
      </c>
      <c r="H22" s="178" t="s">
        <v>338</v>
      </c>
      <c r="I22" s="178" t="s">
        <v>251</v>
      </c>
      <c r="J22" s="302" t="s">
        <v>476</v>
      </c>
      <c r="K22" s="302"/>
      <c r="L22" s="302"/>
      <c r="M22" s="178" t="s">
        <v>573</v>
      </c>
      <c r="N22" s="178" t="s">
        <v>627</v>
      </c>
      <c r="O22" s="178" t="s">
        <v>596</v>
      </c>
      <c r="P22" s="178" t="s">
        <v>548</v>
      </c>
      <c r="Q22" s="178" t="s">
        <v>535</v>
      </c>
      <c r="R22" s="184" t="s">
        <v>597</v>
      </c>
      <c r="S22" s="184" t="s">
        <v>598</v>
      </c>
      <c r="T22" s="184" t="s">
        <v>600</v>
      </c>
      <c r="U22" s="302" t="s">
        <v>602</v>
      </c>
      <c r="V22" s="592"/>
      <c r="W22" s="592"/>
      <c r="X22" s="592"/>
      <c r="Y22" s="178" t="s">
        <v>603</v>
      </c>
    </row>
    <row r="23" spans="2:25" ht="16.2" customHeight="1" x14ac:dyDescent="0.2">
      <c r="B23" s="328"/>
      <c r="C23" s="609">
        <v>4</v>
      </c>
      <c r="D23" s="610"/>
      <c r="E23" s="188">
        <v>4</v>
      </c>
      <c r="F23" s="228">
        <v>16.899999999999999</v>
      </c>
      <c r="G23" s="178" t="s">
        <v>464</v>
      </c>
      <c r="H23" s="178" t="s">
        <v>338</v>
      </c>
      <c r="I23" s="178" t="s">
        <v>252</v>
      </c>
      <c r="J23" s="302" t="s">
        <v>473</v>
      </c>
      <c r="K23" s="302"/>
      <c r="L23" s="302"/>
      <c r="M23" s="178" t="s">
        <v>574</v>
      </c>
      <c r="N23" s="178" t="s">
        <v>533</v>
      </c>
      <c r="O23" s="178" t="s">
        <v>535</v>
      </c>
      <c r="P23" s="178" t="s">
        <v>548</v>
      </c>
      <c r="Q23" s="178" t="s">
        <v>534</v>
      </c>
      <c r="R23" s="184" t="s">
        <v>597</v>
      </c>
      <c r="S23" s="184" t="s">
        <v>597</v>
      </c>
      <c r="T23" s="184" t="s">
        <v>599</v>
      </c>
      <c r="U23" s="302" t="s">
        <v>548</v>
      </c>
      <c r="V23" s="592"/>
      <c r="W23" s="592"/>
      <c r="X23" s="592"/>
      <c r="Y23" s="178" t="s">
        <v>603</v>
      </c>
    </row>
    <row r="24" spans="2:25" ht="16.2" customHeight="1" x14ac:dyDescent="0.2">
      <c r="B24" s="328"/>
      <c r="C24" s="609">
        <v>5</v>
      </c>
      <c r="D24" s="610"/>
      <c r="E24" s="188">
        <v>1</v>
      </c>
      <c r="F24" s="228">
        <v>20.8</v>
      </c>
      <c r="G24" s="178" t="s">
        <v>464</v>
      </c>
      <c r="H24" s="178" t="s">
        <v>339</v>
      </c>
      <c r="I24" s="178" t="s">
        <v>251</v>
      </c>
      <c r="J24" s="302" t="s">
        <v>476</v>
      </c>
      <c r="K24" s="302"/>
      <c r="L24" s="302"/>
      <c r="M24" s="178" t="s">
        <v>568</v>
      </c>
      <c r="N24" s="178" t="s">
        <v>627</v>
      </c>
      <c r="O24" s="178" t="s">
        <v>595</v>
      </c>
      <c r="P24" s="178" t="s">
        <v>548</v>
      </c>
      <c r="Q24" s="178" t="s">
        <v>535</v>
      </c>
      <c r="R24" s="184" t="s">
        <v>597</v>
      </c>
      <c r="S24" s="184" t="s">
        <v>598</v>
      </c>
      <c r="T24" s="184" t="s">
        <v>600</v>
      </c>
      <c r="U24" s="302" t="s">
        <v>602</v>
      </c>
      <c r="V24" s="592"/>
      <c r="W24" s="592"/>
      <c r="X24" s="592"/>
      <c r="Y24" s="178" t="s">
        <v>603</v>
      </c>
    </row>
    <row r="25" spans="2:25" ht="16.2" customHeight="1" x14ac:dyDescent="0.2">
      <c r="B25" s="328"/>
      <c r="C25" s="609">
        <v>5</v>
      </c>
      <c r="D25" s="610"/>
      <c r="E25" s="188">
        <v>2</v>
      </c>
      <c r="F25" s="228">
        <v>20.8</v>
      </c>
      <c r="G25" s="178" t="s">
        <v>464</v>
      </c>
      <c r="H25" s="178" t="s">
        <v>338</v>
      </c>
      <c r="I25" s="178" t="s">
        <v>251</v>
      </c>
      <c r="J25" s="302" t="s">
        <v>476</v>
      </c>
      <c r="K25" s="302"/>
      <c r="L25" s="302"/>
      <c r="M25" s="178" t="s">
        <v>568</v>
      </c>
      <c r="N25" s="178" t="s">
        <v>636</v>
      </c>
      <c r="O25" s="178" t="s">
        <v>595</v>
      </c>
      <c r="P25" s="178" t="s">
        <v>548</v>
      </c>
      <c r="Q25" s="178" t="s">
        <v>535</v>
      </c>
      <c r="R25" s="184" t="s">
        <v>597</v>
      </c>
      <c r="S25" s="184" t="s">
        <v>598</v>
      </c>
      <c r="T25" s="184" t="s">
        <v>600</v>
      </c>
      <c r="U25" s="302" t="s">
        <v>602</v>
      </c>
      <c r="V25" s="592"/>
      <c r="W25" s="592"/>
      <c r="X25" s="592"/>
      <c r="Y25" s="178" t="s">
        <v>603</v>
      </c>
    </row>
    <row r="26" spans="2:25" ht="16.2" customHeight="1" x14ac:dyDescent="0.2">
      <c r="B26" s="328"/>
      <c r="C26" s="609">
        <v>5</v>
      </c>
      <c r="D26" s="610"/>
      <c r="E26" s="188">
        <v>3</v>
      </c>
      <c r="F26" s="228">
        <v>21.2</v>
      </c>
      <c r="G26" s="178" t="s">
        <v>464</v>
      </c>
      <c r="H26" s="178" t="s">
        <v>336</v>
      </c>
      <c r="I26" s="178" t="s">
        <v>251</v>
      </c>
      <c r="J26" s="302" t="s">
        <v>466</v>
      </c>
      <c r="K26" s="302"/>
      <c r="L26" s="302"/>
      <c r="M26" s="178" t="s">
        <v>575</v>
      </c>
      <c r="N26" s="178" t="s">
        <v>642</v>
      </c>
      <c r="O26" s="178" t="s">
        <v>534</v>
      </c>
      <c r="P26" s="178" t="s">
        <v>548</v>
      </c>
      <c r="Q26" s="178" t="s">
        <v>535</v>
      </c>
      <c r="R26" s="184" t="s">
        <v>597</v>
      </c>
      <c r="S26" s="184" t="s">
        <v>598</v>
      </c>
      <c r="T26" s="184" t="s">
        <v>600</v>
      </c>
      <c r="U26" s="302" t="s">
        <v>602</v>
      </c>
      <c r="V26" s="592"/>
      <c r="W26" s="592"/>
      <c r="X26" s="592"/>
      <c r="Y26" s="178" t="s">
        <v>604</v>
      </c>
    </row>
    <row r="27" spans="2:25" ht="16.2" customHeight="1" x14ac:dyDescent="0.2">
      <c r="B27" s="328"/>
      <c r="C27" s="609">
        <v>6</v>
      </c>
      <c r="D27" s="610"/>
      <c r="E27" s="188">
        <v>2</v>
      </c>
      <c r="F27" s="228">
        <v>25.6</v>
      </c>
      <c r="G27" s="178" t="s">
        <v>464</v>
      </c>
      <c r="H27" s="178" t="s">
        <v>339</v>
      </c>
      <c r="I27" s="178" t="s">
        <v>251</v>
      </c>
      <c r="J27" s="302" t="s">
        <v>465</v>
      </c>
      <c r="K27" s="302"/>
      <c r="L27" s="302"/>
      <c r="M27" s="178" t="s">
        <v>576</v>
      </c>
      <c r="N27" s="178" t="s">
        <v>644</v>
      </c>
      <c r="O27" s="178" t="s">
        <v>595</v>
      </c>
      <c r="P27" s="178" t="s">
        <v>548</v>
      </c>
      <c r="Q27" s="178" t="s">
        <v>535</v>
      </c>
      <c r="R27" s="184" t="s">
        <v>597</v>
      </c>
      <c r="S27" s="184" t="s">
        <v>598</v>
      </c>
      <c r="T27" s="184" t="s">
        <v>600</v>
      </c>
      <c r="U27" s="302" t="s">
        <v>602</v>
      </c>
      <c r="V27" s="592"/>
      <c r="W27" s="592"/>
      <c r="X27" s="592"/>
      <c r="Y27" s="178" t="s">
        <v>603</v>
      </c>
    </row>
    <row r="28" spans="2:25" ht="16.2" customHeight="1" x14ac:dyDescent="0.2">
      <c r="B28" s="328"/>
      <c r="C28" s="609">
        <v>6</v>
      </c>
      <c r="D28" s="610"/>
      <c r="E28" s="188">
        <v>3</v>
      </c>
      <c r="F28" s="228">
        <v>31</v>
      </c>
      <c r="G28" s="178" t="s">
        <v>464</v>
      </c>
      <c r="H28" s="178" t="s">
        <v>343</v>
      </c>
      <c r="I28" s="178" t="s">
        <v>252</v>
      </c>
      <c r="J28" s="302" t="s">
        <v>473</v>
      </c>
      <c r="K28" s="302"/>
      <c r="L28" s="302"/>
      <c r="M28" s="178" t="s">
        <v>577</v>
      </c>
      <c r="N28" s="178" t="s">
        <v>533</v>
      </c>
      <c r="O28" s="178" t="s">
        <v>535</v>
      </c>
      <c r="P28" s="178" t="s">
        <v>548</v>
      </c>
      <c r="Q28" s="178" t="s">
        <v>535</v>
      </c>
      <c r="R28" s="184" t="s">
        <v>597</v>
      </c>
      <c r="S28" s="184" t="s">
        <v>598</v>
      </c>
      <c r="T28" s="184" t="s">
        <v>600</v>
      </c>
      <c r="U28" s="302" t="s">
        <v>602</v>
      </c>
      <c r="V28" s="592"/>
      <c r="W28" s="592"/>
      <c r="X28" s="592"/>
      <c r="Y28" s="178"/>
    </row>
    <row r="29" spans="2:25" ht="16.2" customHeight="1" x14ac:dyDescent="0.2">
      <c r="B29" s="328"/>
      <c r="C29" s="609">
        <v>6</v>
      </c>
      <c r="D29" s="610"/>
      <c r="E29" s="188">
        <v>4</v>
      </c>
      <c r="F29" s="228">
        <v>25.3</v>
      </c>
      <c r="G29" s="178" t="s">
        <v>464</v>
      </c>
      <c r="H29" s="178" t="s">
        <v>338</v>
      </c>
      <c r="I29" s="178" t="s">
        <v>251</v>
      </c>
      <c r="J29" s="302" t="s">
        <v>476</v>
      </c>
      <c r="K29" s="302"/>
      <c r="L29" s="302"/>
      <c r="M29" s="178" t="s">
        <v>578</v>
      </c>
      <c r="N29" s="178" t="s">
        <v>647</v>
      </c>
      <c r="O29" s="178" t="s">
        <v>595</v>
      </c>
      <c r="P29" s="178" t="s">
        <v>548</v>
      </c>
      <c r="Q29" s="178" t="s">
        <v>535</v>
      </c>
      <c r="R29" s="184" t="s">
        <v>597</v>
      </c>
      <c r="S29" s="184" t="s">
        <v>598</v>
      </c>
      <c r="T29" s="184" t="s">
        <v>600</v>
      </c>
      <c r="U29" s="302" t="s">
        <v>602</v>
      </c>
      <c r="V29" s="592"/>
      <c r="W29" s="592"/>
      <c r="X29" s="592"/>
      <c r="Y29" s="178" t="s">
        <v>603</v>
      </c>
    </row>
    <row r="30" spans="2:25" ht="16.2" customHeight="1" x14ac:dyDescent="0.2">
      <c r="B30" s="328"/>
      <c r="C30" s="609">
        <v>6</v>
      </c>
      <c r="D30" s="610"/>
      <c r="E30" s="188">
        <v>5</v>
      </c>
      <c r="F30" s="228">
        <v>25.7</v>
      </c>
      <c r="G30" s="178" t="s">
        <v>464</v>
      </c>
      <c r="H30" s="178" t="s">
        <v>339</v>
      </c>
      <c r="I30" s="178" t="s">
        <v>251</v>
      </c>
      <c r="J30" s="302" t="s">
        <v>466</v>
      </c>
      <c r="K30" s="302"/>
      <c r="L30" s="302"/>
      <c r="M30" s="178" t="s">
        <v>579</v>
      </c>
      <c r="N30" s="178" t="s">
        <v>649</v>
      </c>
      <c r="O30" s="178" t="s">
        <v>533</v>
      </c>
      <c r="P30" s="178" t="s">
        <v>548</v>
      </c>
      <c r="Q30" s="178" t="s">
        <v>535</v>
      </c>
      <c r="R30" s="184" t="s">
        <v>597</v>
      </c>
      <c r="S30" s="184" t="s">
        <v>598</v>
      </c>
      <c r="T30" s="184" t="s">
        <v>600</v>
      </c>
      <c r="U30" s="302" t="s">
        <v>602</v>
      </c>
      <c r="V30" s="592"/>
      <c r="W30" s="592"/>
      <c r="X30" s="592"/>
      <c r="Y30" s="178" t="s">
        <v>604</v>
      </c>
    </row>
    <row r="31" spans="2:25" ht="16.2" customHeight="1" x14ac:dyDescent="0.2">
      <c r="B31" s="328"/>
      <c r="C31" s="609">
        <v>6</v>
      </c>
      <c r="D31" s="610"/>
      <c r="E31" s="188">
        <v>6</v>
      </c>
      <c r="F31" s="228">
        <v>26.5</v>
      </c>
      <c r="G31" s="178" t="s">
        <v>464</v>
      </c>
      <c r="H31" s="178" t="s">
        <v>340</v>
      </c>
      <c r="I31" s="178" t="s">
        <v>251</v>
      </c>
      <c r="J31" s="302" t="s">
        <v>466</v>
      </c>
      <c r="K31" s="302"/>
      <c r="L31" s="302"/>
      <c r="M31" s="178" t="s">
        <v>580</v>
      </c>
      <c r="N31" s="178" t="s">
        <v>651</v>
      </c>
      <c r="O31" s="178" t="s">
        <v>533</v>
      </c>
      <c r="P31" s="178" t="s">
        <v>548</v>
      </c>
      <c r="Q31" s="178" t="s">
        <v>535</v>
      </c>
      <c r="R31" s="184" t="s">
        <v>597</v>
      </c>
      <c r="S31" s="184" t="s">
        <v>598</v>
      </c>
      <c r="T31" s="184" t="s">
        <v>600</v>
      </c>
      <c r="U31" s="302" t="s">
        <v>602</v>
      </c>
      <c r="V31" s="592"/>
      <c r="W31" s="592"/>
      <c r="X31" s="592"/>
      <c r="Y31" s="178" t="s">
        <v>604</v>
      </c>
    </row>
    <row r="32" spans="2:25" ht="16.2" customHeight="1" x14ac:dyDescent="0.2">
      <c r="B32" s="328"/>
      <c r="C32" s="609">
        <v>6</v>
      </c>
      <c r="D32" s="610"/>
      <c r="E32" s="188">
        <v>7</v>
      </c>
      <c r="F32" s="228">
        <v>28.5</v>
      </c>
      <c r="G32" s="178" t="s">
        <v>464</v>
      </c>
      <c r="H32" s="178" t="s">
        <v>340</v>
      </c>
      <c r="I32" s="178" t="s">
        <v>251</v>
      </c>
      <c r="J32" s="302" t="s">
        <v>466</v>
      </c>
      <c r="K32" s="302"/>
      <c r="L32" s="302"/>
      <c r="M32" s="178" t="s">
        <v>581</v>
      </c>
      <c r="N32" s="178" t="s">
        <v>653</v>
      </c>
      <c r="O32" s="178" t="s">
        <v>533</v>
      </c>
      <c r="P32" s="178" t="s">
        <v>548</v>
      </c>
      <c r="Q32" s="178" t="s">
        <v>535</v>
      </c>
      <c r="R32" s="184" t="s">
        <v>597</v>
      </c>
      <c r="S32" s="184" t="s">
        <v>598</v>
      </c>
      <c r="T32" s="184" t="s">
        <v>600</v>
      </c>
      <c r="U32" s="302" t="s">
        <v>602</v>
      </c>
      <c r="V32" s="592"/>
      <c r="W32" s="592"/>
      <c r="X32" s="592"/>
      <c r="Y32" s="178" t="s">
        <v>604</v>
      </c>
    </row>
    <row r="33" spans="2:25" ht="16.2" customHeight="1" x14ac:dyDescent="0.2">
      <c r="B33" s="328"/>
      <c r="C33" s="609">
        <v>7</v>
      </c>
      <c r="D33" s="610"/>
      <c r="E33" s="188">
        <v>1</v>
      </c>
      <c r="F33" s="228">
        <v>32.1</v>
      </c>
      <c r="G33" s="178" t="s">
        <v>464</v>
      </c>
      <c r="H33" s="178" t="s">
        <v>339</v>
      </c>
      <c r="I33" s="178" t="s">
        <v>252</v>
      </c>
      <c r="J33" s="302" t="s">
        <v>473</v>
      </c>
      <c r="K33" s="302"/>
      <c r="L33" s="302"/>
      <c r="M33" s="178" t="s">
        <v>582</v>
      </c>
      <c r="N33" s="178" t="s">
        <v>533</v>
      </c>
      <c r="O33" s="178" t="s">
        <v>535</v>
      </c>
      <c r="P33" s="178" t="s">
        <v>548</v>
      </c>
      <c r="Q33" s="178" t="s">
        <v>535</v>
      </c>
      <c r="R33" s="184" t="s">
        <v>597</v>
      </c>
      <c r="S33" s="184" t="s">
        <v>598</v>
      </c>
      <c r="T33" s="184" t="s">
        <v>600</v>
      </c>
      <c r="U33" s="302" t="s">
        <v>602</v>
      </c>
      <c r="V33" s="592"/>
      <c r="W33" s="592"/>
      <c r="X33" s="592"/>
      <c r="Y33" s="178"/>
    </row>
    <row r="34" spans="2:25" ht="16.2" customHeight="1" x14ac:dyDescent="0.2">
      <c r="B34" s="328"/>
      <c r="C34" s="609">
        <v>8</v>
      </c>
      <c r="D34" s="610"/>
      <c r="E34" s="188">
        <v>2</v>
      </c>
      <c r="F34" s="228">
        <v>32</v>
      </c>
      <c r="G34" s="178" t="s">
        <v>464</v>
      </c>
      <c r="H34" s="178" t="s">
        <v>338</v>
      </c>
      <c r="I34" s="178" t="s">
        <v>252</v>
      </c>
      <c r="J34" s="302" t="s">
        <v>473</v>
      </c>
      <c r="K34" s="302"/>
      <c r="L34" s="302"/>
      <c r="M34" s="178" t="s">
        <v>583</v>
      </c>
      <c r="N34" s="178" t="s">
        <v>533</v>
      </c>
      <c r="O34" s="178" t="s">
        <v>535</v>
      </c>
      <c r="P34" s="178" t="s">
        <v>548</v>
      </c>
      <c r="Q34" s="178" t="s">
        <v>535</v>
      </c>
      <c r="R34" s="184" t="s">
        <v>597</v>
      </c>
      <c r="S34" s="184" t="s">
        <v>598</v>
      </c>
      <c r="T34" s="184" t="s">
        <v>600</v>
      </c>
      <c r="U34" s="302" t="s">
        <v>602</v>
      </c>
      <c r="V34" s="592"/>
      <c r="W34" s="592"/>
      <c r="X34" s="592"/>
      <c r="Y34" s="178"/>
    </row>
    <row r="35" spans="2:25" ht="16.2" customHeight="1" x14ac:dyDescent="0.2">
      <c r="B35" s="328"/>
      <c r="C35" s="609">
        <v>8</v>
      </c>
      <c r="D35" s="610"/>
      <c r="E35" s="188">
        <v>3</v>
      </c>
      <c r="F35" s="228">
        <v>36.799999999999997</v>
      </c>
      <c r="G35" s="178" t="s">
        <v>464</v>
      </c>
      <c r="H35" s="178" t="s">
        <v>338</v>
      </c>
      <c r="I35" s="178" t="s">
        <v>252</v>
      </c>
      <c r="J35" s="302" t="s">
        <v>473</v>
      </c>
      <c r="K35" s="302"/>
      <c r="L35" s="302"/>
      <c r="M35" s="178" t="s">
        <v>584</v>
      </c>
      <c r="N35" s="178" t="s">
        <v>533</v>
      </c>
      <c r="O35" s="178" t="s">
        <v>535</v>
      </c>
      <c r="P35" s="178" t="s">
        <v>548</v>
      </c>
      <c r="Q35" s="178" t="s">
        <v>535</v>
      </c>
      <c r="R35" s="184" t="s">
        <v>597</v>
      </c>
      <c r="S35" s="184" t="s">
        <v>598</v>
      </c>
      <c r="T35" s="184" t="s">
        <v>600</v>
      </c>
      <c r="U35" s="302" t="s">
        <v>602</v>
      </c>
      <c r="V35" s="592"/>
      <c r="W35" s="592"/>
      <c r="X35" s="592"/>
      <c r="Y35" s="178"/>
    </row>
    <row r="36" spans="2:25" ht="16.2" customHeight="1" x14ac:dyDescent="0.2">
      <c r="B36" s="328"/>
      <c r="C36" s="609">
        <v>8</v>
      </c>
      <c r="D36" s="610"/>
      <c r="E36" s="188">
        <v>4</v>
      </c>
      <c r="F36" s="228">
        <v>37.700000000000003</v>
      </c>
      <c r="G36" s="178" t="s">
        <v>464</v>
      </c>
      <c r="H36" s="178" t="s">
        <v>343</v>
      </c>
      <c r="I36" s="178" t="s">
        <v>252</v>
      </c>
      <c r="J36" s="302" t="s">
        <v>473</v>
      </c>
      <c r="K36" s="302"/>
      <c r="L36" s="302"/>
      <c r="M36" s="178" t="s">
        <v>585</v>
      </c>
      <c r="N36" s="178" t="s">
        <v>533</v>
      </c>
      <c r="O36" s="178" t="s">
        <v>533</v>
      </c>
      <c r="P36" s="178" t="s">
        <v>548</v>
      </c>
      <c r="Q36" s="178" t="s">
        <v>535</v>
      </c>
      <c r="R36" s="184" t="s">
        <v>597</v>
      </c>
      <c r="S36" s="184" t="s">
        <v>598</v>
      </c>
      <c r="T36" s="184" t="s">
        <v>599</v>
      </c>
      <c r="U36" s="302" t="s">
        <v>548</v>
      </c>
      <c r="V36" s="592"/>
      <c r="W36" s="592"/>
      <c r="X36" s="592"/>
      <c r="Y36" s="178"/>
    </row>
    <row r="37" spans="2:25" ht="16.2" customHeight="1" x14ac:dyDescent="0.2">
      <c r="B37" s="328"/>
      <c r="C37" s="609">
        <v>9</v>
      </c>
      <c r="D37" s="610"/>
      <c r="E37" s="188">
        <v>1</v>
      </c>
      <c r="F37" s="228">
        <v>27</v>
      </c>
      <c r="G37" s="178" t="s">
        <v>464</v>
      </c>
      <c r="H37" s="178" t="s">
        <v>339</v>
      </c>
      <c r="I37" s="178" t="s">
        <v>252</v>
      </c>
      <c r="J37" s="302" t="s">
        <v>473</v>
      </c>
      <c r="K37" s="302"/>
      <c r="L37" s="302"/>
      <c r="M37" s="178" t="s">
        <v>586</v>
      </c>
      <c r="N37" s="178" t="s">
        <v>533</v>
      </c>
      <c r="O37" s="178" t="s">
        <v>535</v>
      </c>
      <c r="P37" s="178" t="s">
        <v>548</v>
      </c>
      <c r="Q37" s="178" t="s">
        <v>535</v>
      </c>
      <c r="R37" s="184" t="s">
        <v>597</v>
      </c>
      <c r="S37" s="184" t="s">
        <v>598</v>
      </c>
      <c r="T37" s="184" t="s">
        <v>600</v>
      </c>
      <c r="U37" s="302" t="s">
        <v>602</v>
      </c>
      <c r="V37" s="592"/>
      <c r="W37" s="592"/>
      <c r="X37" s="592"/>
      <c r="Y37" s="178"/>
    </row>
    <row r="38" spans="2:25" ht="16.2" customHeight="1" x14ac:dyDescent="0.2">
      <c r="B38" s="328"/>
      <c r="C38" s="609">
        <v>9</v>
      </c>
      <c r="D38" s="610"/>
      <c r="E38" s="188">
        <v>2</v>
      </c>
      <c r="F38" s="228">
        <v>38.1</v>
      </c>
      <c r="G38" s="178" t="s">
        <v>464</v>
      </c>
      <c r="H38" s="178" t="s">
        <v>338</v>
      </c>
      <c r="I38" s="178" t="s">
        <v>252</v>
      </c>
      <c r="J38" s="302" t="s">
        <v>473</v>
      </c>
      <c r="K38" s="302"/>
      <c r="L38" s="302"/>
      <c r="M38" s="178" t="s">
        <v>587</v>
      </c>
      <c r="N38" s="178" t="s">
        <v>533</v>
      </c>
      <c r="O38" s="178" t="s">
        <v>535</v>
      </c>
      <c r="P38" s="178" t="s">
        <v>548</v>
      </c>
      <c r="Q38" s="178" t="s">
        <v>535</v>
      </c>
      <c r="R38" s="184" t="s">
        <v>597</v>
      </c>
      <c r="S38" s="184" t="s">
        <v>598</v>
      </c>
      <c r="T38" s="184" t="s">
        <v>600</v>
      </c>
      <c r="U38" s="302" t="s">
        <v>602</v>
      </c>
      <c r="V38" s="592"/>
      <c r="W38" s="592"/>
      <c r="X38" s="592"/>
      <c r="Y38" s="178"/>
    </row>
    <row r="39" spans="2:25" ht="16.2" customHeight="1" x14ac:dyDescent="0.2">
      <c r="B39" s="386"/>
      <c r="C39" s="609">
        <v>9</v>
      </c>
      <c r="D39" s="610"/>
      <c r="E39" s="188">
        <v>3</v>
      </c>
      <c r="F39" s="228">
        <v>44.3</v>
      </c>
      <c r="G39" s="178" t="s">
        <v>464</v>
      </c>
      <c r="H39" s="178" t="s">
        <v>338</v>
      </c>
      <c r="I39" s="178" t="s">
        <v>252</v>
      </c>
      <c r="J39" s="302" t="s">
        <v>473</v>
      </c>
      <c r="K39" s="302"/>
      <c r="L39" s="302"/>
      <c r="M39" s="178" t="s">
        <v>588</v>
      </c>
      <c r="N39" s="178" t="s">
        <v>663</v>
      </c>
      <c r="O39" s="178" t="s">
        <v>595</v>
      </c>
      <c r="P39" s="178" t="s">
        <v>548</v>
      </c>
      <c r="Q39" s="178" t="s">
        <v>595</v>
      </c>
      <c r="R39" s="184" t="s">
        <v>597</v>
      </c>
      <c r="S39" s="184" t="s">
        <v>598</v>
      </c>
      <c r="T39" s="184" t="s">
        <v>600</v>
      </c>
      <c r="U39" s="302" t="s">
        <v>601</v>
      </c>
      <c r="V39" s="592"/>
      <c r="W39" s="592"/>
      <c r="X39" s="592"/>
      <c r="Y39" s="178"/>
    </row>
    <row r="40" spans="2:25" ht="16.2" customHeight="1" x14ac:dyDescent="0.2">
      <c r="B40" s="26"/>
      <c r="C40" s="1" t="s">
        <v>519</v>
      </c>
      <c r="D40" s="7"/>
      <c r="F40" s="7"/>
      <c r="G40" s="24"/>
      <c r="H40" s="24"/>
      <c r="I40" s="24"/>
      <c r="J40" s="24"/>
      <c r="K40" s="24"/>
      <c r="L40" s="24"/>
      <c r="M40" s="24"/>
      <c r="N40" s="24"/>
      <c r="O40" s="24"/>
      <c r="P40" s="25"/>
      <c r="Q40" s="36"/>
      <c r="R40" s="7"/>
      <c r="S40" s="7"/>
      <c r="T40" s="24"/>
      <c r="U40" s="37"/>
      <c r="V40" s="37"/>
      <c r="W40" s="37"/>
      <c r="X40" s="37"/>
      <c r="Y40" s="7"/>
    </row>
    <row r="41" spans="2:25" ht="16.2" customHeight="1" x14ac:dyDescent="0.2">
      <c r="B41" s="26"/>
      <c r="C41" s="30" t="s">
        <v>225</v>
      </c>
      <c r="D41" s="7"/>
      <c r="F41" s="7"/>
      <c r="G41" s="24"/>
      <c r="H41" s="24"/>
      <c r="I41" s="24"/>
      <c r="J41" s="24"/>
      <c r="K41" s="24"/>
      <c r="L41" s="24"/>
      <c r="M41" s="24"/>
      <c r="N41" s="24"/>
      <c r="O41" s="24"/>
      <c r="P41" s="25"/>
      <c r="Q41" s="36"/>
      <c r="R41" s="7"/>
      <c r="S41" s="7"/>
      <c r="T41" s="24"/>
      <c r="U41" s="37"/>
      <c r="V41" s="37"/>
      <c r="W41" s="37"/>
      <c r="X41" s="37"/>
      <c r="Y41" s="7"/>
    </row>
    <row r="42" spans="2:25" ht="16.2" customHeight="1" x14ac:dyDescent="0.2">
      <c r="B42" s="27"/>
      <c r="C42" s="3" t="s">
        <v>208</v>
      </c>
      <c r="D42" s="3"/>
      <c r="E42" s="3"/>
      <c r="F42" s="3"/>
      <c r="G42" s="3"/>
      <c r="H42" s="3"/>
      <c r="I42" s="3"/>
      <c r="J42" s="3"/>
      <c r="K42" s="3"/>
      <c r="L42" s="3"/>
      <c r="M42" s="3"/>
      <c r="N42" s="3"/>
      <c r="O42" s="3"/>
      <c r="P42" s="3"/>
      <c r="Q42" s="3"/>
      <c r="R42" s="3"/>
      <c r="S42" s="3"/>
      <c r="T42" s="3"/>
      <c r="U42" s="3"/>
      <c r="V42" s="3"/>
      <c r="W42" s="3"/>
      <c r="X42" s="3"/>
    </row>
    <row r="43" spans="2:25" ht="16.2" customHeight="1" x14ac:dyDescent="0.2">
      <c r="B43" s="3"/>
      <c r="C43" s="3" t="s">
        <v>209</v>
      </c>
      <c r="D43" s="3"/>
      <c r="E43" s="3"/>
      <c r="F43" s="3"/>
      <c r="G43" s="3"/>
      <c r="H43" s="3"/>
      <c r="I43" s="3"/>
      <c r="J43" s="3"/>
      <c r="K43" s="3"/>
      <c r="L43" s="3"/>
      <c r="M43" s="3"/>
      <c r="N43" s="3"/>
      <c r="O43" s="3"/>
      <c r="P43" s="3"/>
      <c r="Q43" s="3"/>
      <c r="R43" s="3"/>
      <c r="S43" s="3"/>
      <c r="T43" s="3"/>
      <c r="U43" s="3"/>
      <c r="V43" s="3"/>
      <c r="W43" s="3"/>
      <c r="X43" s="3"/>
    </row>
    <row r="44" spans="2:25" ht="16.2" customHeight="1" x14ac:dyDescent="0.2">
      <c r="B44" s="3"/>
      <c r="C44" s="3" t="s">
        <v>315</v>
      </c>
      <c r="D44" s="3"/>
      <c r="E44" s="3"/>
      <c r="F44" s="3"/>
      <c r="G44" s="3"/>
      <c r="H44" s="3"/>
      <c r="I44" s="3"/>
      <c r="J44" s="3"/>
      <c r="K44" s="3"/>
      <c r="L44" s="3"/>
      <c r="M44" s="3"/>
      <c r="N44" s="3"/>
      <c r="O44" s="3"/>
      <c r="P44" s="3"/>
      <c r="Q44" s="3"/>
      <c r="R44" s="3"/>
      <c r="S44" s="3"/>
      <c r="T44" s="3"/>
      <c r="U44" s="3"/>
      <c r="V44" s="3"/>
      <c r="W44" s="3"/>
      <c r="X44" s="3"/>
    </row>
    <row r="45" spans="2:25" ht="16.2" customHeight="1" x14ac:dyDescent="0.2">
      <c r="C45" s="4" t="s">
        <v>371</v>
      </c>
    </row>
    <row r="46" spans="2:25" ht="15" customHeight="1" x14ac:dyDescent="0.2">
      <c r="B46" s="327" t="s">
        <v>204</v>
      </c>
      <c r="C46" s="602" t="s">
        <v>29</v>
      </c>
      <c r="D46" s="603"/>
      <c r="E46" s="600" t="s">
        <v>173</v>
      </c>
      <c r="F46" s="600" t="s">
        <v>172</v>
      </c>
      <c r="G46" s="613" t="s">
        <v>171</v>
      </c>
      <c r="H46" s="614"/>
      <c r="I46" s="376" t="s">
        <v>170</v>
      </c>
      <c r="J46" s="388"/>
      <c r="K46" s="388"/>
      <c r="L46" s="388"/>
      <c r="M46" s="388"/>
      <c r="N46" s="389"/>
      <c r="O46" s="611" t="s">
        <v>368</v>
      </c>
      <c r="P46" s="552" t="s">
        <v>216</v>
      </c>
      <c r="Q46" s="640"/>
      <c r="R46" s="640"/>
      <c r="S46" s="641"/>
      <c r="T46" s="613" t="s">
        <v>169</v>
      </c>
      <c r="U46" s="620"/>
      <c r="V46" s="620"/>
      <c r="W46" s="620"/>
      <c r="X46" s="614"/>
      <c r="Y46" s="626" t="s">
        <v>168</v>
      </c>
    </row>
    <row r="47" spans="2:25" ht="15" customHeight="1" x14ac:dyDescent="0.2">
      <c r="B47" s="328"/>
      <c r="C47" s="602"/>
      <c r="D47" s="603"/>
      <c r="E47" s="600"/>
      <c r="F47" s="600"/>
      <c r="G47" s="615"/>
      <c r="H47" s="616"/>
      <c r="I47" s="320"/>
      <c r="J47" s="321"/>
      <c r="K47" s="321"/>
      <c r="L47" s="321"/>
      <c r="M47" s="321"/>
      <c r="N47" s="322"/>
      <c r="O47" s="612"/>
      <c r="P47" s="553"/>
      <c r="Q47" s="642"/>
      <c r="R47" s="642"/>
      <c r="S47" s="643"/>
      <c r="T47" s="615"/>
      <c r="U47" s="621"/>
      <c r="V47" s="621"/>
      <c r="W47" s="621"/>
      <c r="X47" s="616"/>
      <c r="Y47" s="600"/>
    </row>
    <row r="48" spans="2:25" ht="16.2" customHeight="1" x14ac:dyDescent="0.2">
      <c r="B48" s="328"/>
      <c r="C48" s="602"/>
      <c r="D48" s="603"/>
      <c r="E48" s="600"/>
      <c r="F48" s="600"/>
      <c r="G48" s="582" t="s">
        <v>167</v>
      </c>
      <c r="H48" s="582" t="s">
        <v>166</v>
      </c>
      <c r="I48" s="622" t="s">
        <v>165</v>
      </c>
      <c r="J48" s="622" t="s">
        <v>31</v>
      </c>
      <c r="K48" s="592"/>
      <c r="L48" s="592"/>
      <c r="M48" s="624" t="s">
        <v>3</v>
      </c>
      <c r="N48" s="625" t="s">
        <v>507</v>
      </c>
      <c r="O48" s="622" t="s">
        <v>408</v>
      </c>
      <c r="P48" s="364" t="s">
        <v>224</v>
      </c>
      <c r="Q48" s="592"/>
      <c r="R48" s="582" t="s">
        <v>222</v>
      </c>
      <c r="S48" s="582" t="s">
        <v>223</v>
      </c>
      <c r="T48" s="639" t="s">
        <v>164</v>
      </c>
      <c r="U48" s="582" t="s">
        <v>217</v>
      </c>
      <c r="V48" s="592"/>
      <c r="W48" s="592"/>
      <c r="X48" s="592"/>
      <c r="Y48" s="600"/>
    </row>
    <row r="49" spans="2:25" ht="16.2" customHeight="1" x14ac:dyDescent="0.2">
      <c r="B49" s="328"/>
      <c r="C49" s="320"/>
      <c r="D49" s="322"/>
      <c r="E49" s="601"/>
      <c r="F49" s="601"/>
      <c r="G49" s="623"/>
      <c r="H49" s="623"/>
      <c r="I49" s="592"/>
      <c r="J49" s="592"/>
      <c r="K49" s="592"/>
      <c r="L49" s="592"/>
      <c r="M49" s="592"/>
      <c r="N49" s="592"/>
      <c r="O49" s="592"/>
      <c r="P49" s="226" t="s">
        <v>218</v>
      </c>
      <c r="Q49" s="226" t="s">
        <v>220</v>
      </c>
      <c r="R49" s="592"/>
      <c r="S49" s="592"/>
      <c r="T49" s="592"/>
      <c r="U49" s="592"/>
      <c r="V49" s="592"/>
      <c r="W49" s="592"/>
      <c r="X49" s="592"/>
      <c r="Y49" s="627"/>
    </row>
    <row r="50" spans="2:25" ht="15.75" customHeight="1" x14ac:dyDescent="0.2">
      <c r="B50" s="328"/>
      <c r="C50" s="609">
        <v>9</v>
      </c>
      <c r="D50" s="610"/>
      <c r="E50" s="188">
        <v>5</v>
      </c>
      <c r="F50" s="228">
        <v>40</v>
      </c>
      <c r="G50" s="178" t="s">
        <v>464</v>
      </c>
      <c r="H50" s="178" t="s">
        <v>339</v>
      </c>
      <c r="I50" s="178" t="s">
        <v>251</v>
      </c>
      <c r="J50" s="302" t="s">
        <v>466</v>
      </c>
      <c r="K50" s="302"/>
      <c r="L50" s="302"/>
      <c r="M50" s="178" t="s">
        <v>589</v>
      </c>
      <c r="N50" s="178" t="s">
        <v>667</v>
      </c>
      <c r="O50" s="178" t="s">
        <v>533</v>
      </c>
      <c r="P50" s="178" t="s">
        <v>548</v>
      </c>
      <c r="Q50" s="178" t="s">
        <v>535</v>
      </c>
      <c r="R50" s="184" t="s">
        <v>597</v>
      </c>
      <c r="S50" s="184" t="s">
        <v>598</v>
      </c>
      <c r="T50" s="184" t="s">
        <v>600</v>
      </c>
      <c r="U50" s="302" t="s">
        <v>602</v>
      </c>
      <c r="V50" s="592"/>
      <c r="W50" s="592"/>
      <c r="X50" s="592"/>
      <c r="Y50" s="178" t="s">
        <v>604</v>
      </c>
    </row>
    <row r="51" spans="2:25" ht="16.2" customHeight="1" x14ac:dyDescent="0.2">
      <c r="B51" s="328"/>
      <c r="C51" s="609">
        <v>9</v>
      </c>
      <c r="D51" s="610"/>
      <c r="E51" s="188">
        <v>6</v>
      </c>
      <c r="F51" s="228">
        <v>40.700000000000003</v>
      </c>
      <c r="G51" s="178" t="s">
        <v>464</v>
      </c>
      <c r="H51" s="178" t="s">
        <v>336</v>
      </c>
      <c r="I51" s="178" t="s">
        <v>251</v>
      </c>
      <c r="J51" s="302" t="s">
        <v>466</v>
      </c>
      <c r="K51" s="302"/>
      <c r="L51" s="302"/>
      <c r="M51" s="178" t="s">
        <v>590</v>
      </c>
      <c r="N51" s="178" t="s">
        <v>669</v>
      </c>
      <c r="O51" s="178" t="s">
        <v>533</v>
      </c>
      <c r="P51" s="178" t="s">
        <v>548</v>
      </c>
      <c r="Q51" s="178" t="s">
        <v>535</v>
      </c>
      <c r="R51" s="184" t="s">
        <v>597</v>
      </c>
      <c r="S51" s="184" t="s">
        <v>598</v>
      </c>
      <c r="T51" s="184" t="s">
        <v>600</v>
      </c>
      <c r="U51" s="302" t="s">
        <v>602</v>
      </c>
      <c r="V51" s="644"/>
      <c r="W51" s="644"/>
      <c r="X51" s="644"/>
      <c r="Y51" s="247" t="s">
        <v>604</v>
      </c>
    </row>
    <row r="52" spans="2:25" ht="16.2" customHeight="1" x14ac:dyDescent="0.2">
      <c r="B52" s="328"/>
      <c r="C52" s="609" t="s">
        <v>542</v>
      </c>
      <c r="D52" s="610"/>
      <c r="E52" s="188">
        <v>1</v>
      </c>
      <c r="F52" s="228">
        <v>44.3</v>
      </c>
      <c r="G52" s="178" t="s">
        <v>464</v>
      </c>
      <c r="H52" s="178" t="s">
        <v>343</v>
      </c>
      <c r="I52" s="178" t="s">
        <v>252</v>
      </c>
      <c r="J52" s="302" t="s">
        <v>473</v>
      </c>
      <c r="K52" s="302"/>
      <c r="L52" s="302"/>
      <c r="M52" s="178" t="s">
        <v>591</v>
      </c>
      <c r="N52" s="178" t="s">
        <v>672</v>
      </c>
      <c r="O52" s="178" t="s">
        <v>595</v>
      </c>
      <c r="P52" s="178" t="s">
        <v>548</v>
      </c>
      <c r="Q52" s="178" t="s">
        <v>595</v>
      </c>
      <c r="R52" s="184" t="s">
        <v>597</v>
      </c>
      <c r="S52" s="184" t="s">
        <v>598</v>
      </c>
      <c r="T52" s="184" t="s">
        <v>600</v>
      </c>
      <c r="U52" s="302" t="s">
        <v>601</v>
      </c>
      <c r="V52" s="592"/>
      <c r="W52" s="592"/>
      <c r="X52" s="592"/>
      <c r="Y52" s="178"/>
    </row>
    <row r="53" spans="2:25" ht="16.2" customHeight="1" x14ac:dyDescent="0.2">
      <c r="B53" s="328"/>
      <c r="C53" s="609" t="s">
        <v>542</v>
      </c>
      <c r="D53" s="610"/>
      <c r="E53" s="188">
        <v>2</v>
      </c>
      <c r="F53" s="228">
        <v>46.2</v>
      </c>
      <c r="G53" s="178" t="s">
        <v>464</v>
      </c>
      <c r="H53" s="178" t="s">
        <v>338</v>
      </c>
      <c r="I53" s="178" t="s">
        <v>251</v>
      </c>
      <c r="J53" s="302" t="s">
        <v>467</v>
      </c>
      <c r="K53" s="302"/>
      <c r="L53" s="302"/>
      <c r="M53" s="178" t="s">
        <v>592</v>
      </c>
      <c r="N53" s="178" t="s">
        <v>677</v>
      </c>
      <c r="O53" s="178" t="s">
        <v>535</v>
      </c>
      <c r="P53" s="178" t="s">
        <v>548</v>
      </c>
      <c r="Q53" s="178" t="s">
        <v>535</v>
      </c>
      <c r="R53" s="184" t="s">
        <v>597</v>
      </c>
      <c r="S53" s="184" t="s">
        <v>598</v>
      </c>
      <c r="T53" s="184" t="s">
        <v>600</v>
      </c>
      <c r="U53" s="302" t="s">
        <v>602</v>
      </c>
      <c r="V53" s="592"/>
      <c r="W53" s="592"/>
      <c r="X53" s="592"/>
      <c r="Y53" s="178" t="s">
        <v>605</v>
      </c>
    </row>
    <row r="54" spans="2:25" ht="16.2" customHeight="1" x14ac:dyDescent="0.2">
      <c r="B54" s="328"/>
      <c r="C54" s="609" t="s">
        <v>542</v>
      </c>
      <c r="D54" s="610"/>
      <c r="E54" s="188">
        <v>3</v>
      </c>
      <c r="F54" s="228">
        <v>46.2</v>
      </c>
      <c r="G54" s="178" t="s">
        <v>464</v>
      </c>
      <c r="H54" s="178" t="s">
        <v>338</v>
      </c>
      <c r="I54" s="178" t="s">
        <v>251</v>
      </c>
      <c r="J54" s="302" t="s">
        <v>467</v>
      </c>
      <c r="K54" s="302"/>
      <c r="L54" s="302"/>
      <c r="M54" s="178" t="s">
        <v>593</v>
      </c>
      <c r="N54" s="178" t="s">
        <v>680</v>
      </c>
      <c r="O54" s="178" t="s">
        <v>535</v>
      </c>
      <c r="P54" s="178" t="s">
        <v>548</v>
      </c>
      <c r="Q54" s="178" t="s">
        <v>535</v>
      </c>
      <c r="R54" s="184" t="s">
        <v>597</v>
      </c>
      <c r="S54" s="184" t="s">
        <v>598</v>
      </c>
      <c r="T54" s="184" t="s">
        <v>600</v>
      </c>
      <c r="U54" s="302" t="s">
        <v>602</v>
      </c>
      <c r="V54" s="592"/>
      <c r="W54" s="592"/>
      <c r="X54" s="592"/>
      <c r="Y54" s="178"/>
    </row>
    <row r="55" spans="2:25" ht="16.2" customHeight="1" x14ac:dyDescent="0.2">
      <c r="B55" s="328"/>
      <c r="C55" s="609" t="s">
        <v>542</v>
      </c>
      <c r="D55" s="610"/>
      <c r="E55" s="188">
        <v>4</v>
      </c>
      <c r="F55" s="228">
        <v>46.3</v>
      </c>
      <c r="G55" s="178" t="s">
        <v>464</v>
      </c>
      <c r="H55" s="178" t="s">
        <v>338</v>
      </c>
      <c r="I55" s="178" t="s">
        <v>251</v>
      </c>
      <c r="J55" s="302" t="s">
        <v>467</v>
      </c>
      <c r="K55" s="302"/>
      <c r="L55" s="302"/>
      <c r="M55" s="178" t="s">
        <v>594</v>
      </c>
      <c r="N55" s="178" t="s">
        <v>683</v>
      </c>
      <c r="O55" s="229" t="s">
        <v>535</v>
      </c>
      <c r="P55" s="229" t="s">
        <v>548</v>
      </c>
      <c r="Q55" s="229" t="s">
        <v>535</v>
      </c>
      <c r="R55" s="184" t="s">
        <v>597</v>
      </c>
      <c r="S55" s="184" t="s">
        <v>598</v>
      </c>
      <c r="T55" s="184" t="s">
        <v>600</v>
      </c>
      <c r="U55" s="302" t="s">
        <v>602</v>
      </c>
      <c r="V55" s="592"/>
      <c r="W55" s="592"/>
      <c r="X55" s="592"/>
      <c r="Y55" s="178"/>
    </row>
    <row r="56" spans="2:25" ht="16.2" customHeight="1" x14ac:dyDescent="0.2">
      <c r="B56" s="328"/>
      <c r="C56" s="609"/>
      <c r="D56" s="610"/>
      <c r="E56" s="188"/>
      <c r="F56" s="228"/>
      <c r="G56" s="178"/>
      <c r="H56" s="178"/>
      <c r="I56" s="178"/>
      <c r="J56" s="302"/>
      <c r="K56" s="302"/>
      <c r="L56" s="302"/>
      <c r="M56" s="178"/>
      <c r="N56" s="178"/>
      <c r="O56" s="229"/>
      <c r="P56" s="229"/>
      <c r="Q56" s="229"/>
      <c r="R56" s="184"/>
      <c r="S56" s="184"/>
      <c r="T56" s="184"/>
      <c r="U56" s="302"/>
      <c r="V56" s="592"/>
      <c r="W56" s="592"/>
      <c r="X56" s="592"/>
      <c r="Y56" s="178"/>
    </row>
    <row r="57" spans="2:25" ht="16.2" customHeight="1" x14ac:dyDescent="0.2">
      <c r="B57" s="328"/>
      <c r="C57" s="609"/>
      <c r="D57" s="610"/>
      <c r="E57" s="188"/>
      <c r="F57" s="228"/>
      <c r="G57" s="178"/>
      <c r="H57" s="178"/>
      <c r="I57" s="178"/>
      <c r="J57" s="302"/>
      <c r="K57" s="302"/>
      <c r="L57" s="302"/>
      <c r="M57" s="178"/>
      <c r="N57" s="178"/>
      <c r="O57" s="229"/>
      <c r="P57" s="229"/>
      <c r="Q57" s="229"/>
      <c r="R57" s="184"/>
      <c r="S57" s="184"/>
      <c r="T57" s="184"/>
      <c r="U57" s="302"/>
      <c r="V57" s="592"/>
      <c r="W57" s="592"/>
      <c r="X57" s="592"/>
      <c r="Y57" s="178"/>
    </row>
    <row r="58" spans="2:25" ht="16.2" customHeight="1" x14ac:dyDescent="0.2">
      <c r="B58" s="328"/>
      <c r="C58" s="609"/>
      <c r="D58" s="610"/>
      <c r="E58" s="188"/>
      <c r="F58" s="227"/>
      <c r="G58" s="178"/>
      <c r="H58" s="178"/>
      <c r="I58" s="178"/>
      <c r="J58" s="617"/>
      <c r="K58" s="618"/>
      <c r="L58" s="619"/>
      <c r="M58" s="178"/>
      <c r="N58" s="178"/>
      <c r="O58" s="229"/>
      <c r="P58" s="229"/>
      <c r="Q58" s="229"/>
      <c r="R58" s="184"/>
      <c r="S58" s="184"/>
      <c r="T58" s="184"/>
      <c r="U58" s="617"/>
      <c r="V58" s="618"/>
      <c r="W58" s="618"/>
      <c r="X58" s="619"/>
      <c r="Y58" s="178"/>
    </row>
    <row r="59" spans="2:25" ht="16.2" customHeight="1" x14ac:dyDescent="0.2">
      <c r="B59" s="328"/>
      <c r="C59" s="609"/>
      <c r="D59" s="610"/>
      <c r="E59" s="188"/>
      <c r="F59" s="227"/>
      <c r="G59" s="178"/>
      <c r="H59" s="178"/>
      <c r="I59" s="178"/>
      <c r="J59" s="617"/>
      <c r="K59" s="618"/>
      <c r="L59" s="619"/>
      <c r="M59" s="178"/>
      <c r="N59" s="178"/>
      <c r="O59" s="229"/>
      <c r="P59" s="229"/>
      <c r="Q59" s="229"/>
      <c r="R59" s="184"/>
      <c r="S59" s="184"/>
      <c r="T59" s="184"/>
      <c r="U59" s="617"/>
      <c r="V59" s="618"/>
      <c r="W59" s="618"/>
      <c r="X59" s="619"/>
      <c r="Y59" s="178"/>
    </row>
    <row r="60" spans="2:25" ht="16.2" customHeight="1" x14ac:dyDescent="0.2">
      <c r="B60" s="328"/>
      <c r="C60" s="609"/>
      <c r="D60" s="610"/>
      <c r="E60" s="188"/>
      <c r="F60" s="227"/>
      <c r="G60" s="178"/>
      <c r="H60" s="178"/>
      <c r="I60" s="178"/>
      <c r="J60" s="617"/>
      <c r="K60" s="618"/>
      <c r="L60" s="619"/>
      <c r="M60" s="178"/>
      <c r="N60" s="178"/>
      <c r="O60" s="229"/>
      <c r="P60" s="229"/>
      <c r="Q60" s="229"/>
      <c r="R60" s="184"/>
      <c r="S60" s="184"/>
      <c r="T60" s="184"/>
      <c r="U60" s="617"/>
      <c r="V60" s="618"/>
      <c r="W60" s="618"/>
      <c r="X60" s="619"/>
      <c r="Y60" s="178"/>
    </row>
    <row r="61" spans="2:25" ht="16.2" customHeight="1" x14ac:dyDescent="0.2">
      <c r="B61" s="328"/>
      <c r="C61" s="609"/>
      <c r="D61" s="610"/>
      <c r="E61" s="188"/>
      <c r="F61" s="227"/>
      <c r="G61" s="178"/>
      <c r="H61" s="178"/>
      <c r="I61" s="178"/>
      <c r="J61" s="617"/>
      <c r="K61" s="618"/>
      <c r="L61" s="619"/>
      <c r="M61" s="178"/>
      <c r="N61" s="178"/>
      <c r="O61" s="229"/>
      <c r="P61" s="229"/>
      <c r="Q61" s="229"/>
      <c r="R61" s="184"/>
      <c r="S61" s="184"/>
      <c r="T61" s="184"/>
      <c r="U61" s="302"/>
      <c r="V61" s="592"/>
      <c r="W61" s="592"/>
      <c r="X61" s="592"/>
      <c r="Y61" s="178"/>
    </row>
    <row r="62" spans="2:25" ht="16.2" customHeight="1" x14ac:dyDescent="0.2">
      <c r="B62" s="328"/>
      <c r="C62" s="609"/>
      <c r="D62" s="610"/>
      <c r="E62" s="188"/>
      <c r="F62" s="227"/>
      <c r="G62" s="178"/>
      <c r="H62" s="178"/>
      <c r="I62" s="178"/>
      <c r="J62" s="302"/>
      <c r="K62" s="302"/>
      <c r="L62" s="302"/>
      <c r="M62" s="178"/>
      <c r="N62" s="178"/>
      <c r="O62" s="229"/>
      <c r="P62" s="229"/>
      <c r="Q62" s="229"/>
      <c r="R62" s="184"/>
      <c r="S62" s="184"/>
      <c r="T62" s="184"/>
      <c r="U62" s="302"/>
      <c r="V62" s="592"/>
      <c r="W62" s="592"/>
      <c r="X62" s="592"/>
      <c r="Y62" s="178"/>
    </row>
    <row r="63" spans="2:25" ht="16.2" customHeight="1" x14ac:dyDescent="0.2">
      <c r="B63" s="328"/>
      <c r="C63" s="609"/>
      <c r="D63" s="610"/>
      <c r="E63" s="188"/>
      <c r="F63" s="228"/>
      <c r="G63" s="178"/>
      <c r="H63" s="178"/>
      <c r="I63" s="178"/>
      <c r="J63" s="302"/>
      <c r="K63" s="302"/>
      <c r="L63" s="302"/>
      <c r="M63" s="178"/>
      <c r="N63" s="178"/>
      <c r="O63" s="178"/>
      <c r="P63" s="178"/>
      <c r="Q63" s="178"/>
      <c r="R63" s="184"/>
      <c r="S63" s="184"/>
      <c r="T63" s="184"/>
      <c r="U63" s="302"/>
      <c r="V63" s="592"/>
      <c r="W63" s="592"/>
      <c r="X63" s="592"/>
      <c r="Y63" s="178"/>
    </row>
    <row r="64" spans="2:25" ht="16.2" customHeight="1" x14ac:dyDescent="0.2">
      <c r="B64" s="328"/>
      <c r="C64" s="609"/>
      <c r="D64" s="610"/>
      <c r="E64" s="188"/>
      <c r="F64" s="228"/>
      <c r="G64" s="178"/>
      <c r="H64" s="178"/>
      <c r="I64" s="178"/>
      <c r="J64" s="302"/>
      <c r="K64" s="302"/>
      <c r="L64" s="302"/>
      <c r="M64" s="178"/>
      <c r="N64" s="178"/>
      <c r="O64" s="178"/>
      <c r="P64" s="178"/>
      <c r="Q64" s="178"/>
      <c r="R64" s="184"/>
      <c r="S64" s="184"/>
      <c r="T64" s="184"/>
      <c r="U64" s="302"/>
      <c r="V64" s="592"/>
      <c r="W64" s="592"/>
      <c r="X64" s="592"/>
      <c r="Y64" s="178"/>
    </row>
    <row r="65" spans="2:25" ht="16.2" customHeight="1" x14ac:dyDescent="0.2">
      <c r="B65" s="328"/>
      <c r="C65" s="609"/>
      <c r="D65" s="610"/>
      <c r="E65" s="188"/>
      <c r="F65" s="228"/>
      <c r="G65" s="178"/>
      <c r="H65" s="178"/>
      <c r="I65" s="178"/>
      <c r="J65" s="302"/>
      <c r="K65" s="302"/>
      <c r="L65" s="302"/>
      <c r="M65" s="178"/>
      <c r="N65" s="178"/>
      <c r="O65" s="178"/>
      <c r="P65" s="178"/>
      <c r="Q65" s="178"/>
      <c r="R65" s="184"/>
      <c r="S65" s="184"/>
      <c r="T65" s="184"/>
      <c r="U65" s="302"/>
      <c r="V65" s="592"/>
      <c r="W65" s="592"/>
      <c r="X65" s="592"/>
      <c r="Y65" s="178"/>
    </row>
    <row r="66" spans="2:25" ht="16.2" customHeight="1" x14ac:dyDescent="0.2">
      <c r="B66" s="328"/>
      <c r="C66" s="609"/>
      <c r="D66" s="610"/>
      <c r="E66" s="188"/>
      <c r="F66" s="228"/>
      <c r="G66" s="178"/>
      <c r="H66" s="178"/>
      <c r="I66" s="178"/>
      <c r="J66" s="302"/>
      <c r="K66" s="302"/>
      <c r="L66" s="302"/>
      <c r="M66" s="178"/>
      <c r="N66" s="178"/>
      <c r="O66" s="178"/>
      <c r="P66" s="178"/>
      <c r="Q66" s="178"/>
      <c r="R66" s="184"/>
      <c r="S66" s="184"/>
      <c r="T66" s="184"/>
      <c r="U66" s="302"/>
      <c r="V66" s="592"/>
      <c r="W66" s="592"/>
      <c r="X66" s="592"/>
      <c r="Y66" s="178"/>
    </row>
    <row r="67" spans="2:25" ht="16.2" customHeight="1" x14ac:dyDescent="0.2">
      <c r="B67" s="328"/>
      <c r="C67" s="609"/>
      <c r="D67" s="610"/>
      <c r="E67" s="188"/>
      <c r="F67" s="227"/>
      <c r="G67" s="178"/>
      <c r="H67" s="178"/>
      <c r="I67" s="178"/>
      <c r="J67" s="302"/>
      <c r="K67" s="302"/>
      <c r="L67" s="302"/>
      <c r="M67" s="178"/>
      <c r="N67" s="178"/>
      <c r="O67" s="178"/>
      <c r="P67" s="178"/>
      <c r="Q67" s="178"/>
      <c r="R67" s="184"/>
      <c r="S67" s="184"/>
      <c r="T67" s="184"/>
      <c r="U67" s="302"/>
      <c r="V67" s="592"/>
      <c r="W67" s="592"/>
      <c r="X67" s="592"/>
      <c r="Y67" s="178"/>
    </row>
    <row r="68" spans="2:25" ht="16.2" customHeight="1" x14ac:dyDescent="0.2">
      <c r="B68" s="328"/>
      <c r="C68" s="609"/>
      <c r="D68" s="610"/>
      <c r="E68" s="188"/>
      <c r="F68" s="227"/>
      <c r="G68" s="178"/>
      <c r="H68" s="178"/>
      <c r="I68" s="178"/>
      <c r="J68" s="302"/>
      <c r="K68" s="302"/>
      <c r="L68" s="302"/>
      <c r="M68" s="178"/>
      <c r="N68" s="178"/>
      <c r="O68" s="178"/>
      <c r="P68" s="178"/>
      <c r="Q68" s="178"/>
      <c r="R68" s="184"/>
      <c r="S68" s="184"/>
      <c r="T68" s="184"/>
      <c r="U68" s="302"/>
      <c r="V68" s="592"/>
      <c r="W68" s="592"/>
      <c r="X68" s="592"/>
      <c r="Y68" s="178"/>
    </row>
    <row r="69" spans="2:25" ht="16.2" customHeight="1" x14ac:dyDescent="0.2">
      <c r="B69" s="328"/>
      <c r="C69" s="609"/>
      <c r="D69" s="610"/>
      <c r="E69" s="188"/>
      <c r="F69" s="228"/>
      <c r="G69" s="178"/>
      <c r="H69" s="178"/>
      <c r="I69" s="178"/>
      <c r="J69" s="302"/>
      <c r="K69" s="302"/>
      <c r="L69" s="302"/>
      <c r="M69" s="178"/>
      <c r="N69" s="178"/>
      <c r="O69" s="178"/>
      <c r="P69" s="178"/>
      <c r="Q69" s="178"/>
      <c r="R69" s="184"/>
      <c r="S69" s="184"/>
      <c r="T69" s="184"/>
      <c r="U69" s="302"/>
      <c r="V69" s="592"/>
      <c r="W69" s="592"/>
      <c r="X69" s="592"/>
      <c r="Y69" s="178"/>
    </row>
    <row r="70" spans="2:25" ht="16.2" customHeight="1" x14ac:dyDescent="0.2">
      <c r="B70" s="328"/>
      <c r="C70" s="609"/>
      <c r="D70" s="610"/>
      <c r="E70" s="188"/>
      <c r="F70" s="228"/>
      <c r="G70" s="178"/>
      <c r="H70" s="178"/>
      <c r="I70" s="178"/>
      <c r="J70" s="302"/>
      <c r="K70" s="302"/>
      <c r="L70" s="302"/>
      <c r="M70" s="178"/>
      <c r="N70" s="178"/>
      <c r="O70" s="178"/>
      <c r="P70" s="178"/>
      <c r="Q70" s="178"/>
      <c r="R70" s="184"/>
      <c r="S70" s="184"/>
      <c r="T70" s="184"/>
      <c r="U70" s="302"/>
      <c r="V70" s="592"/>
      <c r="W70" s="592"/>
      <c r="X70" s="592"/>
      <c r="Y70" s="178"/>
    </row>
    <row r="71" spans="2:25" ht="16.2" customHeight="1" x14ac:dyDescent="0.2">
      <c r="B71" s="328"/>
      <c r="C71" s="609"/>
      <c r="D71" s="610"/>
      <c r="E71" s="188"/>
      <c r="F71" s="228"/>
      <c r="G71" s="178"/>
      <c r="H71" s="178"/>
      <c r="I71" s="178"/>
      <c r="J71" s="302"/>
      <c r="K71" s="302"/>
      <c r="L71" s="302"/>
      <c r="M71" s="178"/>
      <c r="N71" s="178"/>
      <c r="O71" s="178"/>
      <c r="P71" s="178"/>
      <c r="Q71" s="178"/>
      <c r="R71" s="184"/>
      <c r="S71" s="184"/>
      <c r="T71" s="184"/>
      <c r="U71" s="302"/>
      <c r="V71" s="592"/>
      <c r="W71" s="592"/>
      <c r="X71" s="592"/>
      <c r="Y71" s="178"/>
    </row>
    <row r="72" spans="2:25" ht="16.2" customHeight="1" x14ac:dyDescent="0.2">
      <c r="B72" s="328"/>
      <c r="C72" s="609"/>
      <c r="D72" s="610"/>
      <c r="E72" s="188"/>
      <c r="F72" s="228"/>
      <c r="G72" s="178"/>
      <c r="H72" s="178"/>
      <c r="I72" s="178"/>
      <c r="J72" s="302"/>
      <c r="K72" s="302"/>
      <c r="L72" s="302"/>
      <c r="M72" s="178"/>
      <c r="N72" s="178"/>
      <c r="O72" s="178"/>
      <c r="P72" s="178"/>
      <c r="Q72" s="178"/>
      <c r="R72" s="184"/>
      <c r="S72" s="184"/>
      <c r="T72" s="184"/>
      <c r="U72" s="302"/>
      <c r="V72" s="592"/>
      <c r="W72" s="592"/>
      <c r="X72" s="592"/>
      <c r="Y72" s="178"/>
    </row>
    <row r="73" spans="2:25" ht="16.2" customHeight="1" x14ac:dyDescent="0.2">
      <c r="B73" s="328"/>
      <c r="C73" s="609"/>
      <c r="D73" s="610"/>
      <c r="E73" s="188"/>
      <c r="F73" s="228"/>
      <c r="G73" s="178"/>
      <c r="H73" s="178"/>
      <c r="I73" s="178"/>
      <c r="J73" s="302"/>
      <c r="K73" s="302"/>
      <c r="L73" s="302"/>
      <c r="M73" s="178"/>
      <c r="N73" s="178"/>
      <c r="O73" s="178"/>
      <c r="P73" s="178"/>
      <c r="Q73" s="178"/>
      <c r="R73" s="184"/>
      <c r="S73" s="184"/>
      <c r="T73" s="184"/>
      <c r="U73" s="302"/>
      <c r="V73" s="592"/>
      <c r="W73" s="592"/>
      <c r="X73" s="592"/>
      <c r="Y73" s="178"/>
    </row>
    <row r="74" spans="2:25" ht="16.2" customHeight="1" x14ac:dyDescent="0.2">
      <c r="B74" s="328"/>
      <c r="C74" s="609"/>
      <c r="D74" s="610"/>
      <c r="E74" s="188"/>
      <c r="F74" s="228"/>
      <c r="G74" s="178"/>
      <c r="H74" s="178"/>
      <c r="I74" s="178"/>
      <c r="J74" s="302"/>
      <c r="K74" s="302"/>
      <c r="L74" s="302"/>
      <c r="M74" s="178"/>
      <c r="N74" s="178"/>
      <c r="O74" s="178"/>
      <c r="P74" s="178"/>
      <c r="Q74" s="178"/>
      <c r="R74" s="184"/>
      <c r="S74" s="184"/>
      <c r="T74" s="184"/>
      <c r="U74" s="302"/>
      <c r="V74" s="592"/>
      <c r="W74" s="592"/>
      <c r="X74" s="592"/>
      <c r="Y74" s="178"/>
    </row>
    <row r="75" spans="2:25" ht="16.2" customHeight="1" x14ac:dyDescent="0.2">
      <c r="B75" s="328"/>
      <c r="C75" s="609"/>
      <c r="D75" s="610"/>
      <c r="E75" s="188"/>
      <c r="F75" s="228"/>
      <c r="G75" s="178"/>
      <c r="H75" s="178"/>
      <c r="I75" s="178"/>
      <c r="J75" s="302"/>
      <c r="K75" s="302"/>
      <c r="L75" s="302"/>
      <c r="M75" s="178"/>
      <c r="N75" s="178"/>
      <c r="O75" s="178"/>
      <c r="P75" s="178"/>
      <c r="Q75" s="178"/>
      <c r="R75" s="184"/>
      <c r="S75" s="184"/>
      <c r="T75" s="184"/>
      <c r="U75" s="302"/>
      <c r="V75" s="592"/>
      <c r="W75" s="592"/>
      <c r="X75" s="592"/>
      <c r="Y75" s="178"/>
    </row>
    <row r="76" spans="2:25" ht="16.2" customHeight="1" x14ac:dyDescent="0.2">
      <c r="B76" s="328"/>
      <c r="C76" s="609"/>
      <c r="D76" s="610"/>
      <c r="E76" s="188"/>
      <c r="F76" s="228"/>
      <c r="G76" s="178"/>
      <c r="H76" s="178"/>
      <c r="I76" s="178"/>
      <c r="J76" s="302"/>
      <c r="K76" s="302"/>
      <c r="L76" s="302"/>
      <c r="M76" s="178"/>
      <c r="N76" s="178"/>
      <c r="O76" s="178"/>
      <c r="P76" s="178"/>
      <c r="Q76" s="178"/>
      <c r="R76" s="184"/>
      <c r="S76" s="184"/>
      <c r="T76" s="184"/>
      <c r="U76" s="302"/>
      <c r="V76" s="592"/>
      <c r="W76" s="592"/>
      <c r="X76" s="592"/>
      <c r="Y76" s="178"/>
    </row>
    <row r="77" spans="2:25" ht="16.2" customHeight="1" x14ac:dyDescent="0.2">
      <c r="B77" s="328"/>
      <c r="C77" s="609"/>
      <c r="D77" s="610"/>
      <c r="E77" s="188"/>
      <c r="F77" s="228"/>
      <c r="G77" s="178"/>
      <c r="H77" s="178"/>
      <c r="I77" s="178"/>
      <c r="J77" s="302"/>
      <c r="K77" s="302"/>
      <c r="L77" s="302"/>
      <c r="M77" s="178"/>
      <c r="N77" s="178"/>
      <c r="O77" s="178"/>
      <c r="P77" s="178"/>
      <c r="Q77" s="178"/>
      <c r="R77" s="184"/>
      <c r="S77" s="184"/>
      <c r="T77" s="184"/>
      <c r="U77" s="302"/>
      <c r="V77" s="592"/>
      <c r="W77" s="592"/>
      <c r="X77" s="592"/>
      <c r="Y77" s="178"/>
    </row>
    <row r="78" spans="2:25" ht="16.2" customHeight="1" x14ac:dyDescent="0.2">
      <c r="B78" s="328"/>
      <c r="C78" s="609"/>
      <c r="D78" s="610"/>
      <c r="E78" s="188"/>
      <c r="F78" s="228"/>
      <c r="G78" s="178"/>
      <c r="H78" s="178"/>
      <c r="I78" s="178"/>
      <c r="J78" s="302"/>
      <c r="K78" s="302"/>
      <c r="L78" s="302"/>
      <c r="M78" s="178"/>
      <c r="N78" s="178"/>
      <c r="O78" s="178"/>
      <c r="P78" s="178"/>
      <c r="Q78" s="178"/>
      <c r="R78" s="184"/>
      <c r="S78" s="184"/>
      <c r="T78" s="184"/>
      <c r="U78" s="302"/>
      <c r="V78" s="592"/>
      <c r="W78" s="592"/>
      <c r="X78" s="592"/>
      <c r="Y78" s="178"/>
    </row>
    <row r="79" spans="2:25" ht="16.2" customHeight="1" x14ac:dyDescent="0.2">
      <c r="B79" s="328"/>
      <c r="C79" s="609"/>
      <c r="D79" s="610"/>
      <c r="E79" s="188"/>
      <c r="F79" s="228"/>
      <c r="G79" s="178"/>
      <c r="H79" s="178"/>
      <c r="I79" s="178"/>
      <c r="J79" s="302"/>
      <c r="K79" s="302"/>
      <c r="L79" s="302"/>
      <c r="M79" s="178"/>
      <c r="N79" s="178"/>
      <c r="O79" s="178"/>
      <c r="P79" s="178"/>
      <c r="Q79" s="178"/>
      <c r="R79" s="184"/>
      <c r="S79" s="184"/>
      <c r="T79" s="184"/>
      <c r="U79" s="302"/>
      <c r="V79" s="592"/>
      <c r="W79" s="592"/>
      <c r="X79" s="592"/>
      <c r="Y79" s="178"/>
    </row>
    <row r="80" spans="2:25" ht="16.2" customHeight="1" x14ac:dyDescent="0.2">
      <c r="B80" s="386"/>
      <c r="C80" s="609"/>
      <c r="D80" s="610"/>
      <c r="E80" s="188"/>
      <c r="F80" s="228"/>
      <c r="G80" s="178"/>
      <c r="H80" s="178"/>
      <c r="I80" s="178"/>
      <c r="J80" s="302"/>
      <c r="K80" s="302"/>
      <c r="L80" s="302"/>
      <c r="M80" s="178"/>
      <c r="N80" s="178"/>
      <c r="O80" s="178"/>
      <c r="P80" s="178"/>
      <c r="Q80" s="178"/>
      <c r="R80" s="184"/>
      <c r="S80" s="184"/>
      <c r="T80" s="184"/>
      <c r="U80" s="302"/>
      <c r="V80" s="592"/>
      <c r="W80" s="592"/>
      <c r="X80" s="592"/>
      <c r="Y80" s="178"/>
    </row>
    <row r="81" spans="2:25" ht="16.2" customHeight="1" x14ac:dyDescent="0.2">
      <c r="B81" s="26"/>
      <c r="C81" s="1" t="s">
        <v>519</v>
      </c>
      <c r="D81" s="7"/>
      <c r="F81" s="7"/>
      <c r="G81" s="24"/>
      <c r="H81" s="24"/>
      <c r="I81" s="24"/>
      <c r="J81" s="24"/>
      <c r="K81" s="24"/>
      <c r="L81" s="24"/>
      <c r="M81" s="24"/>
      <c r="N81" s="24"/>
      <c r="O81" s="24"/>
      <c r="P81" s="25"/>
      <c r="Q81" s="36"/>
      <c r="R81" s="7"/>
      <c r="S81" s="7"/>
      <c r="T81" s="24"/>
      <c r="U81" s="37"/>
      <c r="V81" s="37"/>
      <c r="W81" s="37"/>
      <c r="X81" s="37"/>
      <c r="Y81" s="7"/>
    </row>
    <row r="82" spans="2:25" ht="16.2" customHeight="1" x14ac:dyDescent="0.2">
      <c r="B82" s="26"/>
      <c r="C82" s="30" t="s">
        <v>225</v>
      </c>
      <c r="D82" s="7"/>
      <c r="F82" s="7"/>
      <c r="G82" s="24"/>
      <c r="H82" s="24"/>
      <c r="I82" s="24"/>
      <c r="J82" s="24"/>
      <c r="K82" s="24"/>
      <c r="L82" s="24"/>
      <c r="M82" s="24"/>
      <c r="N82" s="24"/>
      <c r="O82" s="24"/>
      <c r="P82" s="25"/>
      <c r="Q82" s="36"/>
      <c r="R82" s="7"/>
      <c r="S82" s="7"/>
      <c r="T82" s="24"/>
      <c r="U82" s="37"/>
      <c r="V82" s="37"/>
      <c r="W82" s="37"/>
      <c r="X82" s="37"/>
      <c r="Y82" s="7"/>
    </row>
    <row r="83" spans="2:25" ht="16.2" customHeight="1" x14ac:dyDescent="0.2">
      <c r="B83" s="27"/>
      <c r="C83" s="3" t="s">
        <v>208</v>
      </c>
      <c r="D83" s="3"/>
      <c r="E83" s="3"/>
      <c r="F83" s="3"/>
      <c r="G83" s="3"/>
      <c r="H83" s="3"/>
      <c r="I83" s="3"/>
      <c r="J83" s="3"/>
      <c r="K83" s="3"/>
      <c r="L83" s="3"/>
      <c r="M83" s="3"/>
      <c r="N83" s="3"/>
      <c r="O83" s="3"/>
      <c r="P83" s="3"/>
      <c r="Q83" s="3"/>
      <c r="R83" s="3"/>
      <c r="S83" s="3"/>
      <c r="T83" s="3"/>
      <c r="U83" s="3"/>
      <c r="V83" s="3"/>
      <c r="W83" s="3"/>
      <c r="X83" s="3"/>
    </row>
    <row r="84" spans="2:25" ht="16.2" customHeight="1" x14ac:dyDescent="0.2">
      <c r="B84" s="3"/>
      <c r="C84" s="3" t="s">
        <v>209</v>
      </c>
      <c r="D84" s="3"/>
      <c r="E84" s="3"/>
      <c r="F84" s="3"/>
      <c r="G84" s="3"/>
      <c r="H84" s="3"/>
      <c r="I84" s="3"/>
      <c r="J84" s="3"/>
      <c r="K84" s="3"/>
      <c r="L84" s="3"/>
      <c r="M84" s="3"/>
      <c r="N84" s="3"/>
      <c r="O84" s="3"/>
      <c r="P84" s="3"/>
      <c r="Q84" s="3"/>
      <c r="R84" s="3"/>
      <c r="S84" s="3"/>
      <c r="T84" s="3"/>
      <c r="U84" s="3"/>
      <c r="V84" s="3"/>
      <c r="W84" s="3"/>
      <c r="X84" s="3"/>
    </row>
    <row r="85" spans="2:25" ht="16.2" customHeight="1" x14ac:dyDescent="0.2">
      <c r="B85" s="3"/>
      <c r="C85" s="3" t="s">
        <v>315</v>
      </c>
      <c r="D85" s="3"/>
      <c r="E85" s="3"/>
      <c r="F85" s="3"/>
      <c r="G85" s="3"/>
      <c r="H85" s="3"/>
      <c r="I85" s="3"/>
      <c r="J85" s="3"/>
      <c r="K85" s="3"/>
      <c r="L85" s="3"/>
      <c r="M85" s="3"/>
      <c r="N85" s="3"/>
      <c r="O85" s="3"/>
      <c r="P85" s="3"/>
      <c r="Q85" s="3"/>
      <c r="R85" s="3"/>
      <c r="S85" s="3"/>
      <c r="T85" s="3"/>
      <c r="U85" s="3"/>
      <c r="V85" s="3"/>
      <c r="W85" s="3"/>
      <c r="X85" s="3"/>
    </row>
    <row r="86" spans="2:25" ht="16.2" customHeight="1" x14ac:dyDescent="0.2">
      <c r="C86" s="4" t="s">
        <v>371</v>
      </c>
    </row>
  </sheetData>
  <dataConsolidate/>
  <mergeCells count="244">
    <mergeCell ref="C79:D79"/>
    <mergeCell ref="J79:L79"/>
    <mergeCell ref="U79:X79"/>
    <mergeCell ref="C80:D80"/>
    <mergeCell ref="J80:L80"/>
    <mergeCell ref="U80:X80"/>
    <mergeCell ref="C76:D76"/>
    <mergeCell ref="J76:L76"/>
    <mergeCell ref="U76:X76"/>
    <mergeCell ref="C77:D77"/>
    <mergeCell ref="J77:L77"/>
    <mergeCell ref="U77:X77"/>
    <mergeCell ref="C78:D78"/>
    <mergeCell ref="J78:L78"/>
    <mergeCell ref="U78:X78"/>
    <mergeCell ref="C73:D73"/>
    <mergeCell ref="J73:L73"/>
    <mergeCell ref="U73:X73"/>
    <mergeCell ref="C74:D74"/>
    <mergeCell ref="J74:L74"/>
    <mergeCell ref="U74:X74"/>
    <mergeCell ref="C75:D75"/>
    <mergeCell ref="J75:L75"/>
    <mergeCell ref="U75:X75"/>
    <mergeCell ref="C70:D70"/>
    <mergeCell ref="J70:L70"/>
    <mergeCell ref="U70:X70"/>
    <mergeCell ref="C71:D71"/>
    <mergeCell ref="J71:L71"/>
    <mergeCell ref="U71:X71"/>
    <mergeCell ref="C72:D72"/>
    <mergeCell ref="J72:L72"/>
    <mergeCell ref="U72:X72"/>
    <mergeCell ref="C67:D67"/>
    <mergeCell ref="J67:L67"/>
    <mergeCell ref="U67:X67"/>
    <mergeCell ref="C68:D68"/>
    <mergeCell ref="J68:L68"/>
    <mergeCell ref="U68:X68"/>
    <mergeCell ref="C69:D69"/>
    <mergeCell ref="J69:L69"/>
    <mergeCell ref="U69:X69"/>
    <mergeCell ref="C64:D64"/>
    <mergeCell ref="J64:L64"/>
    <mergeCell ref="U64:X64"/>
    <mergeCell ref="C65:D65"/>
    <mergeCell ref="J65:L65"/>
    <mergeCell ref="U65:X65"/>
    <mergeCell ref="C66:D66"/>
    <mergeCell ref="J66:L66"/>
    <mergeCell ref="U66:X66"/>
    <mergeCell ref="C61:D61"/>
    <mergeCell ref="J61:L61"/>
    <mergeCell ref="U61:X61"/>
    <mergeCell ref="C62:D62"/>
    <mergeCell ref="J62:L62"/>
    <mergeCell ref="U62:X62"/>
    <mergeCell ref="C63:D63"/>
    <mergeCell ref="J63:L63"/>
    <mergeCell ref="U63:X63"/>
    <mergeCell ref="C58:D58"/>
    <mergeCell ref="J58:L58"/>
    <mergeCell ref="U58:X58"/>
    <mergeCell ref="C59:D59"/>
    <mergeCell ref="J59:L59"/>
    <mergeCell ref="U59:X59"/>
    <mergeCell ref="C60:D60"/>
    <mergeCell ref="J60:L60"/>
    <mergeCell ref="U60:X60"/>
    <mergeCell ref="C55:D55"/>
    <mergeCell ref="J55:L55"/>
    <mergeCell ref="U55:X55"/>
    <mergeCell ref="C56:D56"/>
    <mergeCell ref="J56:L56"/>
    <mergeCell ref="U56:X56"/>
    <mergeCell ref="C57:D57"/>
    <mergeCell ref="J57:L57"/>
    <mergeCell ref="U57:X57"/>
    <mergeCell ref="Y46:Y49"/>
    <mergeCell ref="G48:G49"/>
    <mergeCell ref="H48:H49"/>
    <mergeCell ref="I48:I49"/>
    <mergeCell ref="J48:L49"/>
    <mergeCell ref="M48:M49"/>
    <mergeCell ref="N48:N49"/>
    <mergeCell ref="O48:O49"/>
    <mergeCell ref="P48:Q48"/>
    <mergeCell ref="R48:R49"/>
    <mergeCell ref="S48:S49"/>
    <mergeCell ref="T48:T49"/>
    <mergeCell ref="U48:X49"/>
    <mergeCell ref="B46:B80"/>
    <mergeCell ref="C46:D49"/>
    <mergeCell ref="E46:E49"/>
    <mergeCell ref="F46:F49"/>
    <mergeCell ref="G46:H47"/>
    <mergeCell ref="I46:N47"/>
    <mergeCell ref="O46:O47"/>
    <mergeCell ref="P46:S47"/>
    <mergeCell ref="T46:X47"/>
    <mergeCell ref="C50:D50"/>
    <mergeCell ref="J50:L50"/>
    <mergeCell ref="U50:X50"/>
    <mergeCell ref="C51:D51"/>
    <mergeCell ref="J51:L51"/>
    <mergeCell ref="U51:X51"/>
    <mergeCell ref="C52:D52"/>
    <mergeCell ref="J52:L52"/>
    <mergeCell ref="U52:X52"/>
    <mergeCell ref="C53:D53"/>
    <mergeCell ref="J53:L53"/>
    <mergeCell ref="U53:X53"/>
    <mergeCell ref="C54:D54"/>
    <mergeCell ref="J54:L54"/>
    <mergeCell ref="U54:X54"/>
    <mergeCell ref="M7:M8"/>
    <mergeCell ref="N7:N8"/>
    <mergeCell ref="C10:D10"/>
    <mergeCell ref="J10:L10"/>
    <mergeCell ref="U14:X14"/>
    <mergeCell ref="U15:X15"/>
    <mergeCell ref="U16:X16"/>
    <mergeCell ref="Y5:Y8"/>
    <mergeCell ref="T3:W4"/>
    <mergeCell ref="X3:Y4"/>
    <mergeCell ref="P3:S3"/>
    <mergeCell ref="P4:S4"/>
    <mergeCell ref="S7:S8"/>
    <mergeCell ref="T7:T8"/>
    <mergeCell ref="U7:X8"/>
    <mergeCell ref="P5:S6"/>
    <mergeCell ref="U9:X9"/>
    <mergeCell ref="U10:X10"/>
    <mergeCell ref="U11:X11"/>
    <mergeCell ref="U12:X12"/>
    <mergeCell ref="U13:X13"/>
    <mergeCell ref="C16:D16"/>
    <mergeCell ref="J14:L14"/>
    <mergeCell ref="J15:L15"/>
    <mergeCell ref="J16:L16"/>
    <mergeCell ref="C12:D12"/>
    <mergeCell ref="J9:L9"/>
    <mergeCell ref="J11:L11"/>
    <mergeCell ref="G7:G8"/>
    <mergeCell ref="H7:H8"/>
    <mergeCell ref="J7:L8"/>
    <mergeCell ref="I7:I8"/>
    <mergeCell ref="U35:X35"/>
    <mergeCell ref="J34:L34"/>
    <mergeCell ref="C33:D33"/>
    <mergeCell ref="J33:L33"/>
    <mergeCell ref="C35:D35"/>
    <mergeCell ref="J35:L35"/>
    <mergeCell ref="C20:D20"/>
    <mergeCell ref="C22:D22"/>
    <mergeCell ref="J20:L20"/>
    <mergeCell ref="U27:X27"/>
    <mergeCell ref="U28:X28"/>
    <mergeCell ref="U32:X32"/>
    <mergeCell ref="U33:X33"/>
    <mergeCell ref="U34:X34"/>
    <mergeCell ref="U17:X17"/>
    <mergeCell ref="U19:X19"/>
    <mergeCell ref="U36:X36"/>
    <mergeCell ref="U38:X38"/>
    <mergeCell ref="U39:X39"/>
    <mergeCell ref="O7:O8"/>
    <mergeCell ref="R7:R8"/>
    <mergeCell ref="P7:Q7"/>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39:D39"/>
    <mergeCell ref="J37:L37"/>
    <mergeCell ref="J36:L36"/>
    <mergeCell ref="J38:L38"/>
    <mergeCell ref="J39:L39"/>
    <mergeCell ref="C36:D36"/>
    <mergeCell ref="C37:D37"/>
    <mergeCell ref="C38:D38"/>
    <mergeCell ref="J26:L26"/>
    <mergeCell ref="C24:D24"/>
    <mergeCell ref="J24:L24"/>
    <mergeCell ref="C32:D32"/>
    <mergeCell ref="J25:L25"/>
    <mergeCell ref="C31:D31"/>
    <mergeCell ref="J28:L28"/>
    <mergeCell ref="J29:L29"/>
    <mergeCell ref="J31:L31"/>
    <mergeCell ref="J30:L30"/>
    <mergeCell ref="J27:L27"/>
    <mergeCell ref="C25:D25"/>
    <mergeCell ref="C26:D26"/>
    <mergeCell ref="C27:D27"/>
    <mergeCell ref="C28:D28"/>
    <mergeCell ref="C30:D30"/>
    <mergeCell ref="B2:X2"/>
    <mergeCell ref="F3:H3"/>
    <mergeCell ref="B3:E3"/>
    <mergeCell ref="B4:E4"/>
    <mergeCell ref="K3:N3"/>
    <mergeCell ref="E5:E8"/>
    <mergeCell ref="C5:D8"/>
    <mergeCell ref="F5:F8"/>
    <mergeCell ref="K4:N4"/>
    <mergeCell ref="I3:J3"/>
    <mergeCell ref="I4:J4"/>
    <mergeCell ref="B5:B39"/>
    <mergeCell ref="F4:H4"/>
    <mergeCell ref="C29:D29"/>
    <mergeCell ref="C9:D9"/>
    <mergeCell ref="C11:D11"/>
    <mergeCell ref="O5:O6"/>
    <mergeCell ref="U37:X37"/>
    <mergeCell ref="G5:H6"/>
    <mergeCell ref="U18:X18"/>
    <mergeCell ref="J32:L32"/>
    <mergeCell ref="C34:D34"/>
    <mergeCell ref="I5:N6"/>
    <mergeCell ref="T5:X6"/>
    <mergeCell ref="U31:X31"/>
    <mergeCell ref="U20:X20"/>
    <mergeCell ref="U21:X21"/>
    <mergeCell ref="U22:X22"/>
    <mergeCell ref="U23:X23"/>
    <mergeCell ref="U24:X24"/>
    <mergeCell ref="U25:X25"/>
    <mergeCell ref="U26:X26"/>
    <mergeCell ref="U29:X29"/>
    <mergeCell ref="U30:X30"/>
  </mergeCells>
  <phoneticPr fontId="9"/>
  <dataValidations count="1">
    <dataValidation type="list" errorStyle="warning" allowBlank="1" showInputMessage="1" showErrorMessage="1" error="選択出来ません" sqref="H9:H39 H50:H80" xr:uid="{1A70FD77-555F-4FFE-ACD4-79AFC5B4C600}">
      <formula1>INDIRECT(G9)</formula1>
    </dataValidation>
  </dataValidations>
  <printOptions horizontalCentered="1" verticalCentered="1"/>
  <pageMargins left="0.23622047244094491" right="0.23622047244094491" top="0.74803149606299213" bottom="0.74803149606299213" header="0.31496062992125984" footer="0.31496062992125984"/>
  <pageSetup paperSize="9" scale="68" fitToHeight="0" orientation="landscape" copies="2" r:id="rId1"/>
  <headerFooter alignWithMargins="0"/>
  <rowBreaks count="1" manualBreakCount="1">
    <brk id="45" min="1" max="24"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I9:I39 I50:I80</xm:sqref>
        </x14:dataValidation>
        <x14:dataValidation type="list" allowBlank="1" showInputMessage="1" showErrorMessage="1" xr:uid="{00000000-0002-0000-0600-000006000000}">
          <x14:formula1>
            <xm:f>'(参考)リスト'!$J$16:$J$18</xm:f>
          </x14:formula1>
          <xm:sqref>T9:T39 T50:T80</xm:sqref>
        </x14:dataValidation>
        <x14:dataValidation type="list" allowBlank="1" showInputMessage="1" showErrorMessage="1" xr:uid="{00000000-0002-0000-0600-000007000000}">
          <x14:formula1>
            <xm:f>'(参考)リスト'!$H$16:$H$17</xm:f>
          </x14:formula1>
          <xm:sqref>R9:R39 R50:R80</xm:sqref>
        </x14:dataValidation>
        <x14:dataValidation type="list" allowBlank="1" showInputMessage="1" showErrorMessage="1" xr:uid="{00000000-0002-0000-0600-000008000000}">
          <x14:formula1>
            <xm:f>'(参考)リスト'!$I$16:$I$18</xm:f>
          </x14:formula1>
          <xm:sqref>S9:S39 S50:S80</xm:sqref>
        </x14:dataValidation>
        <x14:dataValidation type="list" allowBlank="1" showInputMessage="1" showErrorMessage="1" xr:uid="{00000000-0002-0000-0600-00000C000000}">
          <x14:formula1>
            <xm:f>'(参考)リスト'!$F$16:$F$21</xm:f>
          </x14:formula1>
          <xm:sqref>O9:Q39 O50:Q80</xm:sqref>
        </x14:dataValidation>
        <x14:dataValidation type="list" allowBlank="1" showInputMessage="1" showErrorMessage="1" xr:uid="{91402F3D-BA0A-4172-8B61-7890E57CE66D}">
          <x14:formula1>
            <xm:f>'(参考)リスト'!$E$16:$E$27</xm:f>
          </x14:formula1>
          <xm:sqref>J9:L39 J50:L80</xm:sqref>
        </x14:dataValidation>
        <x14:dataValidation type="list" showInputMessage="1" showErrorMessage="1" xr:uid="{029E4745-3D5D-4892-8FDA-530343C9ED98}">
          <x14:formula1>
            <xm:f>'(参考)リスト'!$B$16:$B$21</xm:f>
          </x14:formula1>
          <xm:sqref>G9:G39 G50:G80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B1:X46"/>
  <sheetViews>
    <sheetView showGridLines="0" showZeros="0" view="pageBreakPreview" zoomScaleNormal="70" zoomScaleSheetLayoutView="100" workbookViewId="0">
      <selection activeCell="AP12" sqref="AP12:AQ12"/>
    </sheetView>
  </sheetViews>
  <sheetFormatPr defaultColWidth="9" defaultRowHeight="16.2" customHeight="1" x14ac:dyDescent="0.2"/>
  <cols>
    <col min="1" max="1" width="1.77734375" style="1" customWidth="1"/>
    <col min="2" max="2" width="4.109375" style="1" customWidth="1"/>
    <col min="3" max="3" width="3.21875" style="1" customWidth="1"/>
    <col min="4" max="4" width="3.33203125" style="1" customWidth="1"/>
    <col min="5" max="5" width="6" style="1" customWidth="1"/>
    <col min="6" max="6" width="6.6640625" style="1" customWidth="1"/>
    <col min="7" max="8" width="10.33203125" style="1" customWidth="1"/>
    <col min="9" max="9" width="11.6640625" style="1" customWidth="1"/>
    <col min="10" max="10" width="10.88671875" style="1" customWidth="1"/>
    <col min="11" max="11" width="11.21875" style="1" customWidth="1"/>
    <col min="12" max="13" width="14.88671875" style="1" customWidth="1"/>
    <col min="14" max="15" width="10" style="1" customWidth="1"/>
    <col min="16" max="16" width="5.44140625" style="1" customWidth="1"/>
    <col min="17" max="17" width="5.109375" style="1" customWidth="1"/>
    <col min="18" max="18" width="4.6640625" style="1" customWidth="1"/>
    <col min="19" max="20" width="6.6640625" style="1" customWidth="1"/>
    <col min="21" max="21" width="4.109375" style="1" customWidth="1"/>
    <col min="22" max="22" width="6.33203125" style="1" customWidth="1"/>
    <col min="23" max="23" width="5" style="1" customWidth="1"/>
    <col min="24" max="24" width="11.44140625" style="1" customWidth="1"/>
    <col min="25" max="25" width="3.109375" style="1" customWidth="1"/>
    <col min="26" max="16384" width="9" style="1"/>
  </cols>
  <sheetData>
    <row r="1" spans="2:24" ht="9.75" customHeight="1" x14ac:dyDescent="0.2">
      <c r="W1" s="3"/>
      <c r="X1" s="3"/>
    </row>
    <row r="2" spans="2:24" ht="24.75" customHeight="1" x14ac:dyDescent="0.2">
      <c r="B2" s="511" t="s">
        <v>242</v>
      </c>
      <c r="C2" s="511"/>
      <c r="D2" s="511"/>
      <c r="E2" s="511"/>
      <c r="F2" s="511"/>
      <c r="G2" s="511"/>
      <c r="H2" s="511"/>
      <c r="I2" s="511"/>
      <c r="J2" s="649"/>
      <c r="K2" s="649"/>
      <c r="L2" s="649"/>
      <c r="M2" s="649"/>
      <c r="N2" s="649"/>
      <c r="O2" s="649"/>
      <c r="P2" s="649"/>
      <c r="Q2" s="649"/>
      <c r="R2" s="649"/>
      <c r="S2" s="649"/>
      <c r="T2" s="649"/>
      <c r="U2" s="649"/>
      <c r="V2" s="649"/>
    </row>
    <row r="3" spans="2:24" ht="20.100000000000001" customHeight="1" x14ac:dyDescent="0.2">
      <c r="B3" s="376" t="s">
        <v>180</v>
      </c>
      <c r="C3" s="388"/>
      <c r="D3" s="388"/>
      <c r="E3" s="389"/>
      <c r="F3" s="595" t="s">
        <v>606</v>
      </c>
      <c r="G3" s="596"/>
      <c r="H3" s="596"/>
      <c r="I3" s="597"/>
      <c r="J3" s="173" t="s">
        <v>179</v>
      </c>
      <c r="K3" s="325" t="s">
        <v>608</v>
      </c>
      <c r="L3" s="325"/>
      <c r="M3" s="306" t="s">
        <v>446</v>
      </c>
      <c r="N3" s="308"/>
      <c r="O3" s="332" t="s">
        <v>536</v>
      </c>
      <c r="P3" s="634"/>
      <c r="Q3" s="634"/>
      <c r="R3" s="651"/>
      <c r="S3" s="584" t="s">
        <v>185</v>
      </c>
      <c r="T3" s="628"/>
      <c r="U3" s="628"/>
      <c r="V3" s="557"/>
      <c r="W3" s="370">
        <v>45588</v>
      </c>
      <c r="X3" s="372"/>
    </row>
    <row r="4" spans="2:24" ht="20.100000000000001" customHeight="1" x14ac:dyDescent="0.2">
      <c r="B4" s="320" t="s">
        <v>0</v>
      </c>
      <c r="C4" s="321"/>
      <c r="D4" s="321"/>
      <c r="E4" s="322"/>
      <c r="F4" s="606" t="s">
        <v>607</v>
      </c>
      <c r="G4" s="607"/>
      <c r="H4" s="607"/>
      <c r="I4" s="608"/>
      <c r="J4" s="230" t="s">
        <v>1</v>
      </c>
      <c r="K4" s="325" t="s">
        <v>544</v>
      </c>
      <c r="L4" s="325"/>
      <c r="M4" s="309"/>
      <c r="N4" s="311"/>
      <c r="O4" s="636" t="s">
        <v>537</v>
      </c>
      <c r="P4" s="637"/>
      <c r="Q4" s="637"/>
      <c r="R4" s="650"/>
      <c r="S4" s="629"/>
      <c r="T4" s="630"/>
      <c r="U4" s="630"/>
      <c r="V4" s="631"/>
      <c r="W4" s="652"/>
      <c r="X4" s="653"/>
    </row>
    <row r="5" spans="2:24" ht="30" customHeight="1" x14ac:dyDescent="0.2">
      <c r="B5" s="328" t="s">
        <v>204</v>
      </c>
      <c r="C5" s="602" t="s">
        <v>29</v>
      </c>
      <c r="D5" s="603"/>
      <c r="E5" s="600" t="s">
        <v>178</v>
      </c>
      <c r="F5" s="600" t="s">
        <v>172</v>
      </c>
      <c r="G5" s="602" t="s">
        <v>177</v>
      </c>
      <c r="H5" s="645"/>
      <c r="I5" s="646"/>
      <c r="J5" s="376" t="s">
        <v>176</v>
      </c>
      <c r="K5" s="388"/>
      <c r="L5" s="388"/>
      <c r="M5" s="388"/>
      <c r="N5" s="552" t="s">
        <v>204</v>
      </c>
      <c r="O5" s="641"/>
      <c r="P5" s="613" t="s">
        <v>215</v>
      </c>
      <c r="Q5" s="620"/>
      <c r="R5" s="620"/>
      <c r="S5" s="620"/>
      <c r="T5" s="620"/>
      <c r="U5" s="614"/>
      <c r="V5" s="613" t="s">
        <v>168</v>
      </c>
      <c r="W5" s="620"/>
      <c r="X5" s="614"/>
    </row>
    <row r="6" spans="2:24" ht="16.5" customHeight="1" x14ac:dyDescent="0.2">
      <c r="B6" s="328"/>
      <c r="C6" s="656"/>
      <c r="D6" s="603"/>
      <c r="E6" s="659"/>
      <c r="F6" s="659"/>
      <c r="G6" s="613" t="s">
        <v>189</v>
      </c>
      <c r="H6" s="614"/>
      <c r="I6" s="582" t="s">
        <v>166</v>
      </c>
      <c r="J6" s="622" t="s">
        <v>175</v>
      </c>
      <c r="K6" s="622"/>
      <c r="L6" s="624" t="s">
        <v>174</v>
      </c>
      <c r="M6" s="624"/>
      <c r="N6" s="582" t="s">
        <v>226</v>
      </c>
      <c r="O6" s="623"/>
      <c r="P6" s="639" t="s">
        <v>164</v>
      </c>
      <c r="Q6" s="582" t="s">
        <v>214</v>
      </c>
      <c r="R6" s="582"/>
      <c r="S6" s="582"/>
      <c r="T6" s="582"/>
      <c r="U6" s="582"/>
      <c r="V6" s="602"/>
      <c r="W6" s="645"/>
      <c r="X6" s="646"/>
    </row>
    <row r="7" spans="2:24" ht="16.5" customHeight="1" x14ac:dyDescent="0.2">
      <c r="B7" s="328"/>
      <c r="C7" s="657"/>
      <c r="D7" s="658"/>
      <c r="E7" s="660"/>
      <c r="F7" s="660"/>
      <c r="G7" s="615"/>
      <c r="H7" s="616"/>
      <c r="I7" s="623"/>
      <c r="J7" s="592"/>
      <c r="K7" s="592"/>
      <c r="L7" s="592"/>
      <c r="M7" s="592"/>
      <c r="N7" s="226" t="s">
        <v>218</v>
      </c>
      <c r="O7" s="226" t="s">
        <v>220</v>
      </c>
      <c r="P7" s="647"/>
      <c r="Q7" s="623"/>
      <c r="R7" s="623"/>
      <c r="S7" s="623"/>
      <c r="T7" s="623"/>
      <c r="U7" s="623"/>
      <c r="V7" s="231"/>
      <c r="W7" s="232"/>
      <c r="X7" s="233"/>
    </row>
    <row r="8" spans="2:24" ht="16.2" customHeight="1" x14ac:dyDescent="0.2">
      <c r="B8" s="328"/>
      <c r="C8" s="654">
        <v>2</v>
      </c>
      <c r="D8" s="655"/>
      <c r="E8" s="184">
        <v>101</v>
      </c>
      <c r="F8" s="227">
        <v>7.3</v>
      </c>
      <c r="G8" s="178" t="s">
        <v>609</v>
      </c>
      <c r="H8" s="178" t="s">
        <v>610</v>
      </c>
      <c r="I8" s="178" t="s">
        <v>611</v>
      </c>
      <c r="J8" s="302" t="s">
        <v>486</v>
      </c>
      <c r="K8" s="302"/>
      <c r="L8" s="648" t="s">
        <v>612</v>
      </c>
      <c r="M8" s="619"/>
      <c r="N8" s="178" t="s">
        <v>613</v>
      </c>
      <c r="O8" s="178" t="s">
        <v>613</v>
      </c>
      <c r="P8" s="184" t="s">
        <v>599</v>
      </c>
      <c r="Q8" s="302"/>
      <c r="R8" s="302"/>
      <c r="S8" s="302"/>
      <c r="T8" s="302"/>
      <c r="U8" s="302"/>
      <c r="V8" s="295"/>
      <c r="W8" s="296"/>
      <c r="X8" s="297"/>
    </row>
    <row r="9" spans="2:24" ht="16.2" customHeight="1" x14ac:dyDescent="0.2">
      <c r="B9" s="328"/>
      <c r="C9" s="654">
        <v>3</v>
      </c>
      <c r="D9" s="655"/>
      <c r="E9" s="184">
        <v>101</v>
      </c>
      <c r="F9" s="227">
        <v>11.8</v>
      </c>
      <c r="G9" s="178" t="s">
        <v>609</v>
      </c>
      <c r="H9" s="178" t="s">
        <v>610</v>
      </c>
      <c r="I9" s="178" t="s">
        <v>611</v>
      </c>
      <c r="J9" s="302" t="s">
        <v>486</v>
      </c>
      <c r="K9" s="302"/>
      <c r="L9" s="648" t="s">
        <v>612</v>
      </c>
      <c r="M9" s="619"/>
      <c r="N9" s="178" t="s">
        <v>613</v>
      </c>
      <c r="O9" s="178" t="s">
        <v>613</v>
      </c>
      <c r="P9" s="184" t="s">
        <v>599</v>
      </c>
      <c r="Q9" s="302"/>
      <c r="R9" s="302"/>
      <c r="S9" s="302"/>
      <c r="T9" s="302"/>
      <c r="U9" s="302"/>
      <c r="V9" s="617"/>
      <c r="W9" s="618"/>
      <c r="X9" s="619"/>
    </row>
    <row r="10" spans="2:24" ht="16.2" customHeight="1" x14ac:dyDescent="0.2">
      <c r="B10" s="328"/>
      <c r="C10" s="654">
        <v>4</v>
      </c>
      <c r="D10" s="655"/>
      <c r="E10" s="184">
        <v>101</v>
      </c>
      <c r="F10" s="227">
        <v>16.3</v>
      </c>
      <c r="G10" s="178" t="s">
        <v>609</v>
      </c>
      <c r="H10" s="178" t="s">
        <v>610</v>
      </c>
      <c r="I10" s="178" t="s">
        <v>611</v>
      </c>
      <c r="J10" s="302" t="s">
        <v>486</v>
      </c>
      <c r="K10" s="302"/>
      <c r="L10" s="648" t="s">
        <v>612</v>
      </c>
      <c r="M10" s="619"/>
      <c r="N10" s="178" t="s">
        <v>613</v>
      </c>
      <c r="O10" s="178" t="s">
        <v>613</v>
      </c>
      <c r="P10" s="184" t="s">
        <v>599</v>
      </c>
      <c r="Q10" s="302"/>
      <c r="R10" s="302"/>
      <c r="S10" s="302"/>
      <c r="T10" s="302"/>
      <c r="U10" s="302"/>
      <c r="V10" s="295"/>
      <c r="W10" s="296"/>
      <c r="X10" s="297"/>
    </row>
    <row r="11" spans="2:24" ht="16.2" customHeight="1" x14ac:dyDescent="0.2">
      <c r="B11" s="328"/>
      <c r="C11" s="654">
        <v>5</v>
      </c>
      <c r="D11" s="655"/>
      <c r="E11" s="184">
        <v>101</v>
      </c>
      <c r="F11" s="227">
        <v>20.8</v>
      </c>
      <c r="G11" s="178" t="s">
        <v>609</v>
      </c>
      <c r="H11" s="178" t="s">
        <v>610</v>
      </c>
      <c r="I11" s="178" t="s">
        <v>611</v>
      </c>
      <c r="J11" s="302" t="s">
        <v>486</v>
      </c>
      <c r="K11" s="302"/>
      <c r="L11" s="648" t="s">
        <v>612</v>
      </c>
      <c r="M11" s="619"/>
      <c r="N11" s="178" t="s">
        <v>613</v>
      </c>
      <c r="O11" s="178" t="s">
        <v>613</v>
      </c>
      <c r="P11" s="184" t="s">
        <v>599</v>
      </c>
      <c r="Q11" s="302"/>
      <c r="R11" s="302"/>
      <c r="S11" s="302"/>
      <c r="T11" s="302"/>
      <c r="U11" s="302"/>
      <c r="V11" s="295"/>
      <c r="W11" s="296"/>
      <c r="X11" s="297"/>
    </row>
    <row r="12" spans="2:24" ht="16.2" customHeight="1" x14ac:dyDescent="0.2">
      <c r="B12" s="328"/>
      <c r="C12" s="654">
        <v>6</v>
      </c>
      <c r="D12" s="655"/>
      <c r="E12" s="184">
        <v>101</v>
      </c>
      <c r="F12" s="227">
        <v>25.3</v>
      </c>
      <c r="G12" s="178" t="s">
        <v>609</v>
      </c>
      <c r="H12" s="178" t="s">
        <v>610</v>
      </c>
      <c r="I12" s="178" t="s">
        <v>611</v>
      </c>
      <c r="J12" s="302" t="s">
        <v>486</v>
      </c>
      <c r="K12" s="302"/>
      <c r="L12" s="648" t="s">
        <v>612</v>
      </c>
      <c r="M12" s="619"/>
      <c r="N12" s="178" t="s">
        <v>613</v>
      </c>
      <c r="O12" s="178" t="s">
        <v>613</v>
      </c>
      <c r="P12" s="184" t="s">
        <v>599</v>
      </c>
      <c r="Q12" s="302"/>
      <c r="R12" s="302"/>
      <c r="S12" s="302"/>
      <c r="T12" s="302"/>
      <c r="U12" s="302"/>
      <c r="V12" s="295"/>
      <c r="W12" s="296"/>
      <c r="X12" s="297"/>
    </row>
    <row r="13" spans="2:24" ht="16.2" customHeight="1" x14ac:dyDescent="0.2">
      <c r="B13" s="328"/>
      <c r="C13" s="654">
        <v>7</v>
      </c>
      <c r="D13" s="655"/>
      <c r="E13" s="184">
        <v>101</v>
      </c>
      <c r="F13" s="227">
        <v>31.3</v>
      </c>
      <c r="G13" s="178" t="s">
        <v>609</v>
      </c>
      <c r="H13" s="178" t="s">
        <v>610</v>
      </c>
      <c r="I13" s="178" t="s">
        <v>611</v>
      </c>
      <c r="J13" s="302" t="s">
        <v>486</v>
      </c>
      <c r="K13" s="302"/>
      <c r="L13" s="302" t="s">
        <v>612</v>
      </c>
      <c r="M13" s="302"/>
      <c r="N13" s="178" t="s">
        <v>613</v>
      </c>
      <c r="O13" s="178" t="s">
        <v>613</v>
      </c>
      <c r="P13" s="184" t="s">
        <v>599</v>
      </c>
      <c r="Q13" s="302"/>
      <c r="R13" s="302"/>
      <c r="S13" s="302"/>
      <c r="T13" s="302"/>
      <c r="U13" s="302"/>
      <c r="V13" s="295"/>
      <c r="W13" s="296"/>
      <c r="X13" s="297"/>
    </row>
    <row r="14" spans="2:24" ht="16.2" customHeight="1" x14ac:dyDescent="0.2">
      <c r="B14" s="328"/>
      <c r="C14" s="654">
        <v>8</v>
      </c>
      <c r="D14" s="655"/>
      <c r="E14" s="184">
        <v>101</v>
      </c>
      <c r="F14" s="227">
        <v>32.299999999999997</v>
      </c>
      <c r="G14" s="178" t="s">
        <v>609</v>
      </c>
      <c r="H14" s="178" t="s">
        <v>610</v>
      </c>
      <c r="I14" s="178" t="s">
        <v>611</v>
      </c>
      <c r="J14" s="302" t="s">
        <v>486</v>
      </c>
      <c r="K14" s="302"/>
      <c r="L14" s="302" t="s">
        <v>612</v>
      </c>
      <c r="M14" s="302"/>
      <c r="N14" s="178" t="s">
        <v>613</v>
      </c>
      <c r="O14" s="178" t="s">
        <v>613</v>
      </c>
      <c r="P14" s="184" t="s">
        <v>599</v>
      </c>
      <c r="Q14" s="302"/>
      <c r="R14" s="302"/>
      <c r="S14" s="302"/>
      <c r="T14" s="302"/>
      <c r="U14" s="302"/>
      <c r="V14" s="295"/>
      <c r="W14" s="296"/>
      <c r="X14" s="297"/>
    </row>
    <row r="15" spans="2:24" ht="16.2" customHeight="1" x14ac:dyDescent="0.2">
      <c r="B15" s="328"/>
      <c r="C15" s="654">
        <v>9</v>
      </c>
      <c r="D15" s="655"/>
      <c r="E15" s="184">
        <v>101</v>
      </c>
      <c r="F15" s="227">
        <v>38.299999999999997</v>
      </c>
      <c r="G15" s="178" t="s">
        <v>609</v>
      </c>
      <c r="H15" s="178" t="s">
        <v>610</v>
      </c>
      <c r="I15" s="178" t="s">
        <v>611</v>
      </c>
      <c r="J15" s="302" t="s">
        <v>486</v>
      </c>
      <c r="K15" s="302"/>
      <c r="L15" s="302" t="s">
        <v>612</v>
      </c>
      <c r="M15" s="302"/>
      <c r="N15" s="178" t="s">
        <v>613</v>
      </c>
      <c r="O15" s="178" t="s">
        <v>613</v>
      </c>
      <c r="P15" s="184" t="s">
        <v>599</v>
      </c>
      <c r="Q15" s="302"/>
      <c r="R15" s="302"/>
      <c r="S15" s="302"/>
      <c r="T15" s="302"/>
      <c r="U15" s="302"/>
      <c r="V15" s="295"/>
      <c r="W15" s="296"/>
      <c r="X15" s="297"/>
    </row>
    <row r="16" spans="2:24" ht="16.2" customHeight="1" x14ac:dyDescent="0.2">
      <c r="B16" s="328"/>
      <c r="C16" s="654" t="s">
        <v>542</v>
      </c>
      <c r="D16" s="655"/>
      <c r="E16" s="184">
        <v>101</v>
      </c>
      <c r="F16" s="227">
        <v>44.3</v>
      </c>
      <c r="G16" s="178" t="s">
        <v>609</v>
      </c>
      <c r="H16" s="178" t="s">
        <v>610</v>
      </c>
      <c r="I16" s="178" t="s">
        <v>611</v>
      </c>
      <c r="J16" s="302" t="s">
        <v>486</v>
      </c>
      <c r="K16" s="302"/>
      <c r="L16" s="302" t="s">
        <v>612</v>
      </c>
      <c r="M16" s="302"/>
      <c r="N16" s="178" t="s">
        <v>613</v>
      </c>
      <c r="O16" s="178" t="s">
        <v>613</v>
      </c>
      <c r="P16" s="184" t="s">
        <v>599</v>
      </c>
      <c r="Q16" s="302"/>
      <c r="R16" s="302"/>
      <c r="S16" s="302"/>
      <c r="T16" s="302"/>
      <c r="U16" s="302"/>
      <c r="V16" s="295"/>
      <c r="W16" s="296"/>
      <c r="X16" s="297"/>
    </row>
    <row r="17" spans="2:24" ht="16.2" customHeight="1" x14ac:dyDescent="0.2">
      <c r="B17" s="328"/>
      <c r="C17" s="654" t="s">
        <v>542</v>
      </c>
      <c r="D17" s="655"/>
      <c r="E17" s="184">
        <v>102</v>
      </c>
      <c r="F17" s="227">
        <v>47.6</v>
      </c>
      <c r="G17" s="178" t="s">
        <v>609</v>
      </c>
      <c r="H17" s="178" t="s">
        <v>476</v>
      </c>
      <c r="I17" s="178" t="s">
        <v>611</v>
      </c>
      <c r="J17" s="302" t="s">
        <v>486</v>
      </c>
      <c r="K17" s="302"/>
      <c r="L17" s="302" t="s">
        <v>612</v>
      </c>
      <c r="M17" s="302"/>
      <c r="N17" s="178" t="s">
        <v>613</v>
      </c>
      <c r="O17" s="178" t="s">
        <v>613</v>
      </c>
      <c r="P17" s="184" t="s">
        <v>599</v>
      </c>
      <c r="Q17" s="302"/>
      <c r="R17" s="302"/>
      <c r="S17" s="302"/>
      <c r="T17" s="302"/>
      <c r="U17" s="302"/>
      <c r="V17" s="295"/>
      <c r="W17" s="296"/>
      <c r="X17" s="297"/>
    </row>
    <row r="18" spans="2:24" ht="16.2" customHeight="1" x14ac:dyDescent="0.2">
      <c r="B18" s="328"/>
      <c r="C18" s="295"/>
      <c r="D18" s="297"/>
      <c r="E18" s="188"/>
      <c r="F18" s="227"/>
      <c r="G18" s="178"/>
      <c r="H18" s="178"/>
      <c r="I18" s="178"/>
      <c r="J18" s="302"/>
      <c r="K18" s="302"/>
      <c r="L18" s="302"/>
      <c r="M18" s="302"/>
      <c r="N18" s="178"/>
      <c r="O18" s="178"/>
      <c r="P18" s="184"/>
      <c r="Q18" s="302"/>
      <c r="R18" s="302"/>
      <c r="S18" s="302"/>
      <c r="T18" s="302"/>
      <c r="U18" s="302"/>
      <c r="V18" s="295"/>
      <c r="W18" s="296"/>
      <c r="X18" s="297"/>
    </row>
    <row r="19" spans="2:24" ht="16.2" customHeight="1" x14ac:dyDescent="0.2">
      <c r="B19" s="328"/>
      <c r="C19" s="295"/>
      <c r="D19" s="297"/>
      <c r="E19" s="188"/>
      <c r="F19" s="227"/>
      <c r="G19" s="178"/>
      <c r="H19" s="178"/>
      <c r="I19" s="178"/>
      <c r="J19" s="302"/>
      <c r="K19" s="302"/>
      <c r="L19" s="302"/>
      <c r="M19" s="302"/>
      <c r="N19" s="178"/>
      <c r="O19" s="178"/>
      <c r="P19" s="184"/>
      <c r="Q19" s="302"/>
      <c r="R19" s="302"/>
      <c r="S19" s="302"/>
      <c r="T19" s="302"/>
      <c r="U19" s="302"/>
      <c r="V19" s="295"/>
      <c r="W19" s="296"/>
      <c r="X19" s="297"/>
    </row>
    <row r="20" spans="2:24" ht="16.2" customHeight="1" x14ac:dyDescent="0.2">
      <c r="B20" s="328"/>
      <c r="C20" s="295"/>
      <c r="D20" s="297"/>
      <c r="E20" s="188"/>
      <c r="F20" s="227"/>
      <c r="G20" s="178"/>
      <c r="H20" s="178"/>
      <c r="I20" s="178"/>
      <c r="J20" s="302"/>
      <c r="K20" s="302"/>
      <c r="L20" s="302"/>
      <c r="M20" s="302"/>
      <c r="N20" s="178"/>
      <c r="O20" s="178"/>
      <c r="P20" s="184"/>
      <c r="Q20" s="302"/>
      <c r="R20" s="302"/>
      <c r="S20" s="302"/>
      <c r="T20" s="302"/>
      <c r="U20" s="302"/>
      <c r="V20" s="295"/>
      <c r="W20" s="296"/>
      <c r="X20" s="297"/>
    </row>
    <row r="21" spans="2:24" ht="16.2" customHeight="1" x14ac:dyDescent="0.2">
      <c r="B21" s="328"/>
      <c r="C21" s="295"/>
      <c r="D21" s="297"/>
      <c r="E21" s="188"/>
      <c r="F21" s="227"/>
      <c r="G21" s="178"/>
      <c r="H21" s="178"/>
      <c r="I21" s="178"/>
      <c r="J21" s="302"/>
      <c r="K21" s="302"/>
      <c r="L21" s="302"/>
      <c r="M21" s="302"/>
      <c r="N21" s="178"/>
      <c r="O21" s="178"/>
      <c r="P21" s="184"/>
      <c r="Q21" s="302"/>
      <c r="R21" s="302"/>
      <c r="S21" s="302"/>
      <c r="T21" s="302"/>
      <c r="U21" s="302"/>
      <c r="V21" s="295"/>
      <c r="W21" s="296"/>
      <c r="X21" s="297"/>
    </row>
    <row r="22" spans="2:24" ht="16.2" customHeight="1" x14ac:dyDescent="0.2">
      <c r="B22" s="328"/>
      <c r="C22" s="295"/>
      <c r="D22" s="297"/>
      <c r="E22" s="188"/>
      <c r="F22" s="227"/>
      <c r="G22" s="178"/>
      <c r="H22" s="178"/>
      <c r="I22" s="178"/>
      <c r="J22" s="302"/>
      <c r="K22" s="302"/>
      <c r="L22" s="302"/>
      <c r="M22" s="302"/>
      <c r="N22" s="178"/>
      <c r="O22" s="178"/>
      <c r="P22" s="184"/>
      <c r="Q22" s="302"/>
      <c r="R22" s="302"/>
      <c r="S22" s="302"/>
      <c r="T22" s="302"/>
      <c r="U22" s="302"/>
      <c r="V22" s="295"/>
      <c r="W22" s="296"/>
      <c r="X22" s="297"/>
    </row>
    <row r="23" spans="2:24" ht="16.2" customHeight="1" x14ac:dyDescent="0.2">
      <c r="B23" s="328"/>
      <c r="C23" s="295"/>
      <c r="D23" s="297"/>
      <c r="E23" s="188"/>
      <c r="F23" s="227"/>
      <c r="G23" s="178"/>
      <c r="H23" s="178"/>
      <c r="I23" s="178"/>
      <c r="J23" s="302"/>
      <c r="K23" s="302"/>
      <c r="L23" s="302"/>
      <c r="M23" s="302"/>
      <c r="N23" s="178"/>
      <c r="O23" s="178"/>
      <c r="P23" s="184"/>
      <c r="Q23" s="302"/>
      <c r="R23" s="302"/>
      <c r="S23" s="302"/>
      <c r="T23" s="302"/>
      <c r="U23" s="302"/>
      <c r="V23" s="295"/>
      <c r="W23" s="296"/>
      <c r="X23" s="297"/>
    </row>
    <row r="24" spans="2:24" ht="16.2" customHeight="1" x14ac:dyDescent="0.2">
      <c r="B24" s="328"/>
      <c r="C24" s="295"/>
      <c r="D24" s="297"/>
      <c r="E24" s="188"/>
      <c r="F24" s="227"/>
      <c r="G24" s="178"/>
      <c r="H24" s="178"/>
      <c r="I24" s="178"/>
      <c r="J24" s="302"/>
      <c r="K24" s="302"/>
      <c r="L24" s="302"/>
      <c r="M24" s="302"/>
      <c r="N24" s="178"/>
      <c r="O24" s="178"/>
      <c r="P24" s="184"/>
      <c r="Q24" s="302"/>
      <c r="R24" s="302"/>
      <c r="S24" s="302"/>
      <c r="T24" s="302"/>
      <c r="U24" s="302"/>
      <c r="V24" s="295"/>
      <c r="W24" s="296"/>
      <c r="X24" s="297"/>
    </row>
    <row r="25" spans="2:24" ht="16.2" customHeight="1" x14ac:dyDescent="0.2">
      <c r="B25" s="328"/>
      <c r="C25" s="295"/>
      <c r="D25" s="297"/>
      <c r="E25" s="188"/>
      <c r="F25" s="227"/>
      <c r="G25" s="178"/>
      <c r="H25" s="178"/>
      <c r="I25" s="178"/>
      <c r="J25" s="302"/>
      <c r="K25" s="302"/>
      <c r="L25" s="302"/>
      <c r="M25" s="302"/>
      <c r="N25" s="178"/>
      <c r="O25" s="178"/>
      <c r="P25" s="184"/>
      <c r="Q25" s="302"/>
      <c r="R25" s="302"/>
      <c r="S25" s="302"/>
      <c r="T25" s="302"/>
      <c r="U25" s="302"/>
      <c r="V25" s="295"/>
      <c r="W25" s="296"/>
      <c r="X25" s="297"/>
    </row>
    <row r="26" spans="2:24" ht="16.2" customHeight="1" x14ac:dyDescent="0.2">
      <c r="B26" s="328"/>
      <c r="C26" s="295"/>
      <c r="D26" s="297"/>
      <c r="E26" s="188"/>
      <c r="F26" s="227"/>
      <c r="G26" s="178"/>
      <c r="H26" s="178"/>
      <c r="I26" s="178"/>
      <c r="J26" s="302"/>
      <c r="K26" s="302"/>
      <c r="L26" s="302"/>
      <c r="M26" s="302"/>
      <c r="N26" s="178"/>
      <c r="O26" s="178"/>
      <c r="P26" s="184"/>
      <c r="Q26" s="302"/>
      <c r="R26" s="302"/>
      <c r="S26" s="302"/>
      <c r="T26" s="302"/>
      <c r="U26" s="302"/>
      <c r="V26" s="295"/>
      <c r="W26" s="296"/>
      <c r="X26" s="297"/>
    </row>
    <row r="27" spans="2:24" ht="16.2" customHeight="1" x14ac:dyDescent="0.2">
      <c r="B27" s="328"/>
      <c r="C27" s="295"/>
      <c r="D27" s="297"/>
      <c r="E27" s="188"/>
      <c r="F27" s="227"/>
      <c r="G27" s="178"/>
      <c r="H27" s="178"/>
      <c r="I27" s="178"/>
      <c r="J27" s="302"/>
      <c r="K27" s="302"/>
      <c r="L27" s="302"/>
      <c r="M27" s="302"/>
      <c r="N27" s="178"/>
      <c r="O27" s="178"/>
      <c r="P27" s="184"/>
      <c r="Q27" s="302"/>
      <c r="R27" s="302"/>
      <c r="S27" s="302"/>
      <c r="T27" s="302"/>
      <c r="U27" s="302"/>
      <c r="V27" s="295"/>
      <c r="W27" s="296"/>
      <c r="X27" s="297"/>
    </row>
    <row r="28" spans="2:24" ht="16.2" customHeight="1" x14ac:dyDescent="0.2">
      <c r="B28" s="328"/>
      <c r="C28" s="295"/>
      <c r="D28" s="297"/>
      <c r="E28" s="188"/>
      <c r="F28" s="227"/>
      <c r="G28" s="178"/>
      <c r="H28" s="178"/>
      <c r="I28" s="178"/>
      <c r="J28" s="302"/>
      <c r="K28" s="302"/>
      <c r="L28" s="302"/>
      <c r="M28" s="302"/>
      <c r="N28" s="178"/>
      <c r="O28" s="178"/>
      <c r="P28" s="184"/>
      <c r="Q28" s="302"/>
      <c r="R28" s="302"/>
      <c r="S28" s="302"/>
      <c r="T28" s="302"/>
      <c r="U28" s="302"/>
      <c r="V28" s="295"/>
      <c r="W28" s="296"/>
      <c r="X28" s="297"/>
    </row>
    <row r="29" spans="2:24" ht="16.2" customHeight="1" x14ac:dyDescent="0.2">
      <c r="B29" s="328"/>
      <c r="C29" s="295"/>
      <c r="D29" s="297"/>
      <c r="E29" s="188"/>
      <c r="F29" s="227"/>
      <c r="G29" s="178"/>
      <c r="H29" s="178"/>
      <c r="I29" s="178"/>
      <c r="J29" s="302"/>
      <c r="K29" s="302"/>
      <c r="L29" s="302"/>
      <c r="M29" s="302"/>
      <c r="N29" s="178"/>
      <c r="O29" s="178"/>
      <c r="P29" s="184"/>
      <c r="Q29" s="302"/>
      <c r="R29" s="302"/>
      <c r="S29" s="302"/>
      <c r="T29" s="302"/>
      <c r="U29" s="302"/>
      <c r="V29" s="295"/>
      <c r="W29" s="296"/>
      <c r="X29" s="297"/>
    </row>
    <row r="30" spans="2:24" ht="16.2" customHeight="1" x14ac:dyDescent="0.2">
      <c r="B30" s="328"/>
      <c r="C30" s="295"/>
      <c r="D30" s="297"/>
      <c r="E30" s="188"/>
      <c r="F30" s="227"/>
      <c r="G30" s="178"/>
      <c r="H30" s="178"/>
      <c r="I30" s="178"/>
      <c r="J30" s="302"/>
      <c r="K30" s="302"/>
      <c r="L30" s="302"/>
      <c r="M30" s="302"/>
      <c r="N30" s="178"/>
      <c r="O30" s="178"/>
      <c r="P30" s="184"/>
      <c r="Q30" s="302"/>
      <c r="R30" s="302"/>
      <c r="S30" s="302"/>
      <c r="T30" s="302"/>
      <c r="U30" s="302"/>
      <c r="V30" s="295"/>
      <c r="W30" s="296"/>
      <c r="X30" s="297"/>
    </row>
    <row r="31" spans="2:24" ht="16.2" customHeight="1" x14ac:dyDescent="0.2">
      <c r="B31" s="328"/>
      <c r="C31" s="295"/>
      <c r="D31" s="297"/>
      <c r="E31" s="188"/>
      <c r="F31" s="227"/>
      <c r="G31" s="178"/>
      <c r="H31" s="178"/>
      <c r="I31" s="178"/>
      <c r="J31" s="302"/>
      <c r="K31" s="302"/>
      <c r="L31" s="302"/>
      <c r="M31" s="302"/>
      <c r="N31" s="178"/>
      <c r="O31" s="178"/>
      <c r="P31" s="184"/>
      <c r="Q31" s="302"/>
      <c r="R31" s="302"/>
      <c r="S31" s="302"/>
      <c r="T31" s="302"/>
      <c r="U31" s="302"/>
      <c r="V31" s="295"/>
      <c r="W31" s="296"/>
      <c r="X31" s="297"/>
    </row>
    <row r="32" spans="2:24" ht="16.2" customHeight="1" x14ac:dyDescent="0.2">
      <c r="B32" s="328"/>
      <c r="C32" s="295"/>
      <c r="D32" s="297"/>
      <c r="E32" s="188"/>
      <c r="F32" s="227"/>
      <c r="G32" s="178"/>
      <c r="H32" s="178"/>
      <c r="I32" s="178"/>
      <c r="J32" s="302"/>
      <c r="K32" s="302"/>
      <c r="L32" s="302"/>
      <c r="M32" s="302"/>
      <c r="N32" s="178"/>
      <c r="O32" s="178"/>
      <c r="P32" s="184"/>
      <c r="Q32" s="302"/>
      <c r="R32" s="302"/>
      <c r="S32" s="302"/>
      <c r="T32" s="302"/>
      <c r="U32" s="302"/>
      <c r="V32" s="295"/>
      <c r="W32" s="296"/>
      <c r="X32" s="297"/>
    </row>
    <row r="33" spans="2:24" ht="16.2" customHeight="1" x14ac:dyDescent="0.2">
      <c r="B33" s="328"/>
      <c r="C33" s="295"/>
      <c r="D33" s="297"/>
      <c r="E33" s="188"/>
      <c r="F33" s="227"/>
      <c r="G33" s="178"/>
      <c r="H33" s="178"/>
      <c r="I33" s="178"/>
      <c r="J33" s="302"/>
      <c r="K33" s="302"/>
      <c r="L33" s="302"/>
      <c r="M33" s="302"/>
      <c r="N33" s="178"/>
      <c r="O33" s="178"/>
      <c r="P33" s="184"/>
      <c r="Q33" s="302"/>
      <c r="R33" s="302"/>
      <c r="S33" s="302"/>
      <c r="T33" s="302"/>
      <c r="U33" s="302"/>
      <c r="V33" s="295"/>
      <c r="W33" s="296"/>
      <c r="X33" s="297"/>
    </row>
    <row r="34" spans="2:24" ht="16.2" customHeight="1" x14ac:dyDescent="0.2">
      <c r="B34" s="328"/>
      <c r="C34" s="295"/>
      <c r="D34" s="297"/>
      <c r="E34" s="188"/>
      <c r="F34" s="227"/>
      <c r="G34" s="178"/>
      <c r="H34" s="178"/>
      <c r="I34" s="178"/>
      <c r="J34" s="302"/>
      <c r="K34" s="302"/>
      <c r="L34" s="302"/>
      <c r="M34" s="302"/>
      <c r="N34" s="178"/>
      <c r="O34" s="178"/>
      <c r="P34" s="184"/>
      <c r="Q34" s="302"/>
      <c r="R34" s="302"/>
      <c r="S34" s="302"/>
      <c r="T34" s="302"/>
      <c r="U34" s="302"/>
      <c r="V34" s="295"/>
      <c r="W34" s="296"/>
      <c r="X34" s="297"/>
    </row>
    <row r="35" spans="2:24" ht="16.2" customHeight="1" x14ac:dyDescent="0.2">
      <c r="B35" s="328"/>
      <c r="C35" s="295"/>
      <c r="D35" s="297"/>
      <c r="E35" s="188"/>
      <c r="F35" s="227"/>
      <c r="G35" s="178"/>
      <c r="H35" s="178"/>
      <c r="I35" s="178"/>
      <c r="J35" s="302"/>
      <c r="K35" s="302"/>
      <c r="L35" s="302"/>
      <c r="M35" s="302"/>
      <c r="N35" s="178"/>
      <c r="O35" s="178"/>
      <c r="P35" s="184"/>
      <c r="Q35" s="302"/>
      <c r="R35" s="302"/>
      <c r="S35" s="302"/>
      <c r="T35" s="302"/>
      <c r="U35" s="302"/>
      <c r="V35" s="295"/>
      <c r="W35" s="296"/>
      <c r="X35" s="297"/>
    </row>
    <row r="36" spans="2:24" ht="16.2" customHeight="1" x14ac:dyDescent="0.2">
      <c r="B36" s="328"/>
      <c r="C36" s="295"/>
      <c r="D36" s="297"/>
      <c r="E36" s="188"/>
      <c r="F36" s="227"/>
      <c r="G36" s="178"/>
      <c r="H36" s="178"/>
      <c r="I36" s="178"/>
      <c r="J36" s="302"/>
      <c r="K36" s="302"/>
      <c r="L36" s="302"/>
      <c r="M36" s="302"/>
      <c r="N36" s="178"/>
      <c r="O36" s="178"/>
      <c r="P36" s="184"/>
      <c r="Q36" s="302"/>
      <c r="R36" s="302"/>
      <c r="S36" s="302"/>
      <c r="T36" s="302"/>
      <c r="U36" s="302"/>
      <c r="V36" s="295"/>
      <c r="W36" s="296"/>
      <c r="X36" s="297"/>
    </row>
    <row r="37" spans="2:24" ht="16.2" customHeight="1" x14ac:dyDescent="0.2">
      <c r="B37" s="328"/>
      <c r="C37" s="295"/>
      <c r="D37" s="297"/>
      <c r="E37" s="188"/>
      <c r="F37" s="227"/>
      <c r="G37" s="178"/>
      <c r="H37" s="178"/>
      <c r="I37" s="178"/>
      <c r="J37" s="302"/>
      <c r="K37" s="302"/>
      <c r="L37" s="302"/>
      <c r="M37" s="302"/>
      <c r="N37" s="178"/>
      <c r="O37" s="178"/>
      <c r="P37" s="184"/>
      <c r="Q37" s="302"/>
      <c r="R37" s="302"/>
      <c r="S37" s="302"/>
      <c r="T37" s="302"/>
      <c r="U37" s="302"/>
      <c r="V37" s="295"/>
      <c r="W37" s="296"/>
      <c r="X37" s="297"/>
    </row>
    <row r="38" spans="2:24" ht="16.2" customHeight="1" x14ac:dyDescent="0.2">
      <c r="B38" s="328"/>
      <c r="C38" s="295"/>
      <c r="D38" s="297"/>
      <c r="E38" s="188"/>
      <c r="F38" s="227"/>
      <c r="G38" s="178"/>
      <c r="H38" s="178"/>
      <c r="I38" s="178"/>
      <c r="J38" s="302"/>
      <c r="K38" s="302"/>
      <c r="L38" s="302"/>
      <c r="M38" s="302"/>
      <c r="N38" s="178"/>
      <c r="O38" s="178"/>
      <c r="P38" s="184"/>
      <c r="Q38" s="302"/>
      <c r="R38" s="302"/>
      <c r="S38" s="302"/>
      <c r="T38" s="302"/>
      <c r="U38" s="302"/>
      <c r="V38" s="295"/>
      <c r="W38" s="296"/>
      <c r="X38" s="297"/>
    </row>
    <row r="39" spans="2:24" ht="16.2" customHeight="1" x14ac:dyDescent="0.2">
      <c r="B39" s="328"/>
      <c r="C39" s="295"/>
      <c r="D39" s="297"/>
      <c r="E39" s="188"/>
      <c r="F39" s="227"/>
      <c r="G39" s="178"/>
      <c r="H39" s="178"/>
      <c r="I39" s="178"/>
      <c r="J39" s="302"/>
      <c r="K39" s="302"/>
      <c r="L39" s="302"/>
      <c r="M39" s="302"/>
      <c r="N39" s="178"/>
      <c r="O39" s="178"/>
      <c r="P39" s="184"/>
      <c r="Q39" s="302"/>
      <c r="R39" s="302"/>
      <c r="S39" s="302"/>
      <c r="T39" s="302"/>
      <c r="U39" s="302"/>
      <c r="V39" s="295"/>
      <c r="W39" s="296"/>
      <c r="X39" s="297"/>
    </row>
    <row r="40" spans="2:24" ht="16.2" customHeight="1" x14ac:dyDescent="0.2">
      <c r="B40" s="328"/>
      <c r="C40" s="609"/>
      <c r="D40" s="610"/>
      <c r="E40" s="188"/>
      <c r="F40" s="227"/>
      <c r="G40" s="178"/>
      <c r="H40" s="178"/>
      <c r="I40" s="178"/>
      <c r="J40" s="302"/>
      <c r="K40" s="302"/>
      <c r="L40" s="302"/>
      <c r="M40" s="302"/>
      <c r="N40" s="178"/>
      <c r="O40" s="178"/>
      <c r="P40" s="184"/>
      <c r="Q40" s="302"/>
      <c r="R40" s="302"/>
      <c r="S40" s="302"/>
      <c r="T40" s="302"/>
      <c r="U40" s="302"/>
      <c r="V40" s="295"/>
      <c r="W40" s="296"/>
      <c r="X40" s="297"/>
    </row>
    <row r="41" spans="2:24" ht="16.2" customHeight="1" x14ac:dyDescent="0.2">
      <c r="B41" s="386"/>
      <c r="C41" s="609"/>
      <c r="D41" s="610"/>
      <c r="E41" s="188"/>
      <c r="F41" s="227"/>
      <c r="G41" s="178"/>
      <c r="H41" s="178"/>
      <c r="I41" s="178"/>
      <c r="J41" s="302"/>
      <c r="K41" s="302"/>
      <c r="L41" s="302"/>
      <c r="M41" s="302"/>
      <c r="N41" s="178"/>
      <c r="O41" s="178"/>
      <c r="P41" s="184"/>
      <c r="Q41" s="302"/>
      <c r="R41" s="302"/>
      <c r="S41" s="302"/>
      <c r="T41" s="302"/>
      <c r="U41" s="302"/>
      <c r="V41" s="295"/>
      <c r="W41" s="296"/>
      <c r="X41" s="297"/>
    </row>
    <row r="42" spans="2:24" ht="16.2" customHeight="1" x14ac:dyDescent="0.2">
      <c r="B42" s="26"/>
      <c r="C42" s="1" t="s">
        <v>231</v>
      </c>
      <c r="D42" s="7"/>
      <c r="F42" s="7"/>
      <c r="G42" s="24"/>
      <c r="H42" s="24"/>
      <c r="I42" s="24"/>
      <c r="J42" s="24"/>
      <c r="K42" s="24"/>
      <c r="L42" s="24"/>
      <c r="M42" s="24"/>
      <c r="N42" s="24"/>
      <c r="O42" s="24"/>
      <c r="P42" s="7"/>
      <c r="Q42" s="24"/>
      <c r="R42" s="24"/>
      <c r="S42" s="24"/>
      <c r="T42" s="24"/>
      <c r="U42" s="24"/>
      <c r="V42" s="7"/>
      <c r="W42" s="7"/>
      <c r="X42" s="7"/>
    </row>
    <row r="43" spans="2:24" ht="16.2" customHeight="1" x14ac:dyDescent="0.2">
      <c r="B43" s="26"/>
      <c r="C43" s="30" t="s">
        <v>232</v>
      </c>
      <c r="D43" s="7"/>
      <c r="F43" s="7"/>
      <c r="G43" s="24"/>
      <c r="H43" s="24"/>
      <c r="I43" s="24"/>
      <c r="J43" s="24"/>
      <c r="K43" s="24"/>
      <c r="L43" s="24"/>
      <c r="M43" s="24"/>
      <c r="N43" s="24"/>
      <c r="O43" s="24"/>
      <c r="P43" s="7"/>
      <c r="Q43" s="24"/>
      <c r="R43" s="24"/>
      <c r="S43" s="24"/>
      <c r="T43" s="24"/>
      <c r="U43" s="24"/>
      <c r="V43" s="7"/>
      <c r="W43" s="7"/>
      <c r="X43" s="7"/>
    </row>
    <row r="44" spans="2:24" ht="16.2" customHeight="1" x14ac:dyDescent="0.2">
      <c r="C44" s="3" t="s">
        <v>210</v>
      </c>
    </row>
    <row r="45" spans="2:24" ht="16.2" customHeight="1" x14ac:dyDescent="0.2">
      <c r="C45" s="3" t="s">
        <v>211</v>
      </c>
    </row>
    <row r="46" spans="2:24" ht="16.2" customHeight="1" x14ac:dyDescent="0.2">
      <c r="C46" s="4" t="s">
        <v>371</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4"/>
  <dataValidations count="3">
    <dataValidation type="list" allowBlank="1" showInputMessage="1" showErrorMessage="1" sqref="E42:E43 E8:E11"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s>
  <printOptions horizontalCentered="1" verticalCentered="1"/>
  <pageMargins left="0.23622047244094488" right="0.23622047244094488" top="0.74803149606299213" bottom="0.74803149606299213" header="0.31496062992125984" footer="0.31496062992125984"/>
  <pageSetup paperSize="9" scale="69"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B1:AB23"/>
  <sheetViews>
    <sheetView showGridLines="0" showZeros="0" view="pageBreakPreview" zoomScaleNormal="85" zoomScaleSheetLayoutView="100" workbookViewId="0">
      <pane xSplit="4" ySplit="6" topLeftCell="E7" activePane="bottomRight" state="frozen"/>
      <selection activeCell="AP12" sqref="AP12:AQ12"/>
      <selection pane="topRight" activeCell="AP12" sqref="AP12:AQ12"/>
      <selection pane="bottomLeft" activeCell="AP12" sqref="AP12:AQ12"/>
      <selection pane="bottomRight" activeCell="AP12" sqref="AP12:AQ12"/>
    </sheetView>
  </sheetViews>
  <sheetFormatPr defaultColWidth="5.6640625" defaultRowHeight="16.2" customHeight="1" x14ac:dyDescent="0.2"/>
  <cols>
    <col min="1" max="1" width="2.77734375" style="1" customWidth="1"/>
    <col min="2" max="2" width="4.109375" style="1" customWidth="1"/>
    <col min="3" max="29" width="5.6640625" style="1" customWidth="1"/>
    <col min="30" max="16384" width="5.6640625" style="1"/>
  </cols>
  <sheetData>
    <row r="1" spans="2:28" ht="9.75" customHeight="1" x14ac:dyDescent="0.2"/>
    <row r="2" spans="2:28" ht="24.75" customHeight="1" x14ac:dyDescent="0.2">
      <c r="B2" s="649" t="s">
        <v>243</v>
      </c>
      <c r="C2" s="649"/>
      <c r="D2" s="649"/>
      <c r="E2" s="511"/>
      <c r="F2" s="511"/>
      <c r="G2" s="511"/>
      <c r="H2" s="649"/>
      <c r="I2" s="649"/>
      <c r="J2" s="649"/>
      <c r="K2" s="649"/>
      <c r="L2" s="649"/>
      <c r="M2" s="649"/>
      <c r="N2" s="649"/>
      <c r="O2" s="649"/>
      <c r="P2" s="649"/>
      <c r="Q2" s="649"/>
      <c r="R2" s="649"/>
      <c r="S2" s="649"/>
      <c r="T2" s="649"/>
      <c r="U2" s="649"/>
      <c r="V2" s="649"/>
      <c r="W2" s="649"/>
      <c r="X2" s="649"/>
      <c r="Y2" s="649"/>
      <c r="Z2" s="649"/>
    </row>
    <row r="3" spans="2:28" ht="20.100000000000001" customHeight="1" x14ac:dyDescent="0.2">
      <c r="B3" s="682" t="s">
        <v>17</v>
      </c>
      <c r="C3" s="682"/>
      <c r="D3" s="512"/>
      <c r="E3" s="342" t="s">
        <v>550</v>
      </c>
      <c r="F3" s="343"/>
      <c r="G3" s="683"/>
      <c r="H3" s="684" t="s">
        <v>18</v>
      </c>
      <c r="I3" s="518"/>
      <c r="J3" s="685" t="s">
        <v>552</v>
      </c>
      <c r="K3" s="685"/>
      <c r="L3" s="685"/>
      <c r="M3" s="306" t="s">
        <v>447</v>
      </c>
      <c r="N3" s="307"/>
      <c r="O3" s="307"/>
      <c r="P3" s="307"/>
      <c r="Q3" s="691" t="s">
        <v>531</v>
      </c>
      <c r="R3" s="333"/>
      <c r="S3" s="333"/>
      <c r="T3" s="334"/>
      <c r="U3" s="505" t="s">
        <v>185</v>
      </c>
      <c r="V3" s="506"/>
      <c r="W3" s="507"/>
      <c r="X3" s="370">
        <v>45588</v>
      </c>
      <c r="Y3" s="371"/>
      <c r="Z3" s="372"/>
    </row>
    <row r="4" spans="2:28" ht="20.100000000000001" customHeight="1" x14ac:dyDescent="0.2">
      <c r="B4" s="689" t="s">
        <v>0</v>
      </c>
      <c r="C4" s="689"/>
      <c r="D4" s="526"/>
      <c r="E4" s="606" t="s">
        <v>551</v>
      </c>
      <c r="F4" s="607"/>
      <c r="G4" s="608"/>
      <c r="H4" s="690" t="s">
        <v>1</v>
      </c>
      <c r="I4" s="532"/>
      <c r="J4" s="685" t="s">
        <v>538</v>
      </c>
      <c r="K4" s="685"/>
      <c r="L4" s="685"/>
      <c r="M4" s="309"/>
      <c r="N4" s="310"/>
      <c r="O4" s="310"/>
      <c r="P4" s="310"/>
      <c r="Q4" s="636" t="s">
        <v>532</v>
      </c>
      <c r="R4" s="637"/>
      <c r="S4" s="637"/>
      <c r="T4" s="650"/>
      <c r="U4" s="686"/>
      <c r="V4" s="687"/>
      <c r="W4" s="638"/>
      <c r="X4" s="652"/>
      <c r="Y4" s="688"/>
      <c r="Z4" s="653"/>
    </row>
    <row r="5" spans="2:28" ht="28.5" customHeight="1" x14ac:dyDescent="0.2">
      <c r="B5" s="661" t="s">
        <v>230</v>
      </c>
      <c r="C5" s="664" t="s">
        <v>187</v>
      </c>
      <c r="D5" s="664"/>
      <c r="E5" s="665" t="s">
        <v>173</v>
      </c>
      <c r="F5" s="672" t="s">
        <v>230</v>
      </c>
      <c r="G5" s="673"/>
      <c r="H5" s="674"/>
      <c r="I5" s="674"/>
      <c r="J5" s="674"/>
      <c r="K5" s="674"/>
      <c r="L5" s="674"/>
      <c r="M5" s="674"/>
      <c r="N5" s="674"/>
      <c r="O5" s="674"/>
      <c r="P5" s="674"/>
      <c r="Q5" s="674"/>
      <c r="R5" s="674"/>
      <c r="S5" s="675"/>
      <c r="T5" s="675"/>
      <c r="U5" s="675"/>
      <c r="V5" s="675"/>
      <c r="W5" s="675"/>
      <c r="X5" s="675"/>
      <c r="Y5" s="675"/>
      <c r="Z5" s="676"/>
      <c r="AA5" s="21"/>
      <c r="AB5" s="5"/>
    </row>
    <row r="6" spans="2:28" ht="24.75" customHeight="1" x14ac:dyDescent="0.2">
      <c r="B6" s="661"/>
      <c r="C6" s="532"/>
      <c r="D6" s="532"/>
      <c r="E6" s="666"/>
      <c r="F6" s="518" t="s">
        <v>236</v>
      </c>
      <c r="G6" s="518"/>
      <c r="H6" s="678" t="s">
        <v>228</v>
      </c>
      <c r="I6" s="675"/>
      <c r="J6" s="675"/>
      <c r="K6" s="675"/>
      <c r="L6" s="675"/>
      <c r="M6" s="675"/>
      <c r="N6" s="676"/>
      <c r="O6" s="678" t="s">
        <v>227</v>
      </c>
      <c r="P6" s="674"/>
      <c r="Q6" s="674"/>
      <c r="R6" s="674"/>
      <c r="S6" s="674"/>
      <c r="T6" s="674"/>
      <c r="U6" s="674"/>
      <c r="V6" s="674"/>
      <c r="W6" s="674"/>
      <c r="X6" s="690"/>
      <c r="Y6" s="678" t="s">
        <v>186</v>
      </c>
      <c r="Z6" s="690"/>
      <c r="AA6" s="5"/>
      <c r="AB6" s="5"/>
    </row>
    <row r="7" spans="2:28" ht="27.75" customHeight="1" x14ac:dyDescent="0.2">
      <c r="B7" s="662"/>
      <c r="C7" s="298"/>
      <c r="D7" s="299"/>
      <c r="E7" s="98"/>
      <c r="F7" s="667"/>
      <c r="G7" s="667"/>
      <c r="H7" s="679"/>
      <c r="I7" s="680"/>
      <c r="J7" s="680"/>
      <c r="K7" s="680"/>
      <c r="L7" s="680"/>
      <c r="M7" s="680"/>
      <c r="N7" s="681"/>
      <c r="O7" s="700"/>
      <c r="P7" s="701"/>
      <c r="Q7" s="701"/>
      <c r="R7" s="701"/>
      <c r="S7" s="701"/>
      <c r="T7" s="701"/>
      <c r="U7" s="701"/>
      <c r="V7" s="701"/>
      <c r="W7" s="701"/>
      <c r="X7" s="702"/>
      <c r="Y7" s="677"/>
      <c r="Z7" s="677"/>
    </row>
    <row r="8" spans="2:28" ht="27.75" customHeight="1" x14ac:dyDescent="0.2">
      <c r="B8" s="662"/>
      <c r="C8" s="298"/>
      <c r="D8" s="299"/>
      <c r="E8" s="98"/>
      <c r="F8" s="667"/>
      <c r="G8" s="667"/>
      <c r="H8" s="679"/>
      <c r="I8" s="692"/>
      <c r="J8" s="692"/>
      <c r="K8" s="692"/>
      <c r="L8" s="680"/>
      <c r="M8" s="680"/>
      <c r="N8" s="681"/>
      <c r="O8" s="700"/>
      <c r="P8" s="701"/>
      <c r="Q8" s="701"/>
      <c r="R8" s="701"/>
      <c r="S8" s="701"/>
      <c r="T8" s="701"/>
      <c r="U8" s="701"/>
      <c r="V8" s="701"/>
      <c r="W8" s="701"/>
      <c r="X8" s="702"/>
      <c r="Y8" s="677"/>
      <c r="Z8" s="677"/>
    </row>
    <row r="9" spans="2:28" ht="27.75" customHeight="1" x14ac:dyDescent="0.2">
      <c r="B9" s="662"/>
      <c r="C9" s="668"/>
      <c r="D9" s="669"/>
      <c r="E9" s="98"/>
      <c r="F9" s="667"/>
      <c r="G9" s="667"/>
      <c r="H9" s="679"/>
      <c r="I9" s="692"/>
      <c r="J9" s="692"/>
      <c r="K9" s="692"/>
      <c r="L9" s="680"/>
      <c r="M9" s="680"/>
      <c r="N9" s="681"/>
      <c r="O9" s="700"/>
      <c r="P9" s="701"/>
      <c r="Q9" s="701"/>
      <c r="R9" s="701"/>
      <c r="S9" s="701"/>
      <c r="T9" s="701"/>
      <c r="U9" s="701"/>
      <c r="V9" s="701"/>
      <c r="W9" s="701"/>
      <c r="X9" s="702"/>
      <c r="Y9" s="670"/>
      <c r="Z9" s="671"/>
    </row>
    <row r="10" spans="2:28" ht="27.75" customHeight="1" x14ac:dyDescent="0.2">
      <c r="B10" s="662"/>
      <c r="C10" s="668"/>
      <c r="D10" s="669"/>
      <c r="E10" s="98"/>
      <c r="F10" s="693"/>
      <c r="G10" s="694"/>
      <c r="H10" s="679"/>
      <c r="I10" s="692"/>
      <c r="J10" s="692"/>
      <c r="K10" s="692"/>
      <c r="L10" s="692"/>
      <c r="M10" s="692"/>
      <c r="N10" s="697"/>
      <c r="O10" s="700"/>
      <c r="P10" s="701"/>
      <c r="Q10" s="701"/>
      <c r="R10" s="701"/>
      <c r="S10" s="701"/>
      <c r="T10" s="701"/>
      <c r="U10" s="701"/>
      <c r="V10" s="701"/>
      <c r="W10" s="701"/>
      <c r="X10" s="702"/>
      <c r="Y10" s="670"/>
      <c r="Z10" s="671"/>
    </row>
    <row r="11" spans="2:28" ht="27.75" customHeight="1" x14ac:dyDescent="0.2">
      <c r="B11" s="662"/>
      <c r="C11" s="670"/>
      <c r="D11" s="671"/>
      <c r="E11" s="20"/>
      <c r="F11" s="695"/>
      <c r="G11" s="696"/>
      <c r="H11" s="679"/>
      <c r="I11" s="692"/>
      <c r="J11" s="692"/>
      <c r="K11" s="692"/>
      <c r="L11" s="692"/>
      <c r="M11" s="692"/>
      <c r="N11" s="697"/>
      <c r="O11" s="670"/>
      <c r="P11" s="699"/>
      <c r="Q11" s="699"/>
      <c r="R11" s="699"/>
      <c r="S11" s="699"/>
      <c r="T11" s="699"/>
      <c r="U11" s="699"/>
      <c r="V11" s="699"/>
      <c r="W11" s="699"/>
      <c r="X11" s="671"/>
      <c r="Y11" s="670"/>
      <c r="Z11" s="671"/>
    </row>
    <row r="12" spans="2:28" ht="27.75" customHeight="1" x14ac:dyDescent="0.2">
      <c r="B12" s="662"/>
      <c r="C12" s="670"/>
      <c r="D12" s="671"/>
      <c r="E12" s="20"/>
      <c r="F12" s="698"/>
      <c r="G12" s="698"/>
      <c r="H12" s="679"/>
      <c r="I12" s="692"/>
      <c r="J12" s="692"/>
      <c r="K12" s="692"/>
      <c r="L12" s="680"/>
      <c r="M12" s="680"/>
      <c r="N12" s="681"/>
      <c r="O12" s="670"/>
      <c r="P12" s="699"/>
      <c r="Q12" s="699"/>
      <c r="R12" s="699"/>
      <c r="S12" s="699"/>
      <c r="T12" s="699"/>
      <c r="U12" s="699"/>
      <c r="V12" s="699"/>
      <c r="W12" s="699"/>
      <c r="X12" s="671"/>
      <c r="Y12" s="670"/>
      <c r="Z12" s="671"/>
    </row>
    <row r="13" spans="2:28" ht="27.75" customHeight="1" x14ac:dyDescent="0.2">
      <c r="B13" s="662"/>
      <c r="C13" s="670"/>
      <c r="D13" s="671"/>
      <c r="E13" s="20"/>
      <c r="F13" s="698"/>
      <c r="G13" s="698"/>
      <c r="H13" s="679"/>
      <c r="I13" s="692"/>
      <c r="J13" s="692"/>
      <c r="K13" s="692"/>
      <c r="L13" s="680"/>
      <c r="M13" s="680"/>
      <c r="N13" s="681"/>
      <c r="O13" s="670"/>
      <c r="P13" s="699"/>
      <c r="Q13" s="699"/>
      <c r="R13" s="699"/>
      <c r="S13" s="699"/>
      <c r="T13" s="699"/>
      <c r="U13" s="699"/>
      <c r="V13" s="699"/>
      <c r="W13" s="699"/>
      <c r="X13" s="671"/>
      <c r="Y13" s="670"/>
      <c r="Z13" s="671"/>
    </row>
    <row r="14" spans="2:28" ht="27.75" customHeight="1" x14ac:dyDescent="0.2">
      <c r="B14" s="662"/>
      <c r="C14" s="670"/>
      <c r="D14" s="671"/>
      <c r="E14" s="20"/>
      <c r="F14" s="667"/>
      <c r="G14" s="667"/>
      <c r="H14" s="679"/>
      <c r="I14" s="692"/>
      <c r="J14" s="692"/>
      <c r="K14" s="692"/>
      <c r="L14" s="680"/>
      <c r="M14" s="680"/>
      <c r="N14" s="681"/>
      <c r="O14" s="670"/>
      <c r="P14" s="699"/>
      <c r="Q14" s="699"/>
      <c r="R14" s="699"/>
      <c r="S14" s="699"/>
      <c r="T14" s="699"/>
      <c r="U14" s="699"/>
      <c r="V14" s="699"/>
      <c r="W14" s="699"/>
      <c r="X14" s="671"/>
      <c r="Y14" s="670"/>
      <c r="Z14" s="671"/>
    </row>
    <row r="15" spans="2:28" ht="27.75" customHeight="1" x14ac:dyDescent="0.2">
      <c r="B15" s="662"/>
      <c r="C15" s="670"/>
      <c r="D15" s="671"/>
      <c r="E15" s="20"/>
      <c r="F15" s="698"/>
      <c r="G15" s="698"/>
      <c r="H15" s="679"/>
      <c r="I15" s="692"/>
      <c r="J15" s="692"/>
      <c r="K15" s="692"/>
      <c r="L15" s="680"/>
      <c r="M15" s="680"/>
      <c r="N15" s="681"/>
      <c r="O15" s="670"/>
      <c r="P15" s="699"/>
      <c r="Q15" s="699"/>
      <c r="R15" s="699"/>
      <c r="S15" s="699"/>
      <c r="T15" s="699"/>
      <c r="U15" s="699"/>
      <c r="V15" s="699"/>
      <c r="W15" s="699"/>
      <c r="X15" s="671"/>
      <c r="Y15" s="670"/>
      <c r="Z15" s="671"/>
    </row>
    <row r="16" spans="2:28" ht="27.75" customHeight="1" x14ac:dyDescent="0.2">
      <c r="B16" s="662"/>
      <c r="C16" s="670"/>
      <c r="D16" s="671"/>
      <c r="E16" s="20"/>
      <c r="F16" s="698"/>
      <c r="G16" s="698"/>
      <c r="H16" s="679"/>
      <c r="I16" s="692"/>
      <c r="J16" s="692"/>
      <c r="K16" s="692"/>
      <c r="L16" s="680"/>
      <c r="M16" s="680"/>
      <c r="N16" s="681"/>
      <c r="O16" s="670"/>
      <c r="P16" s="699"/>
      <c r="Q16" s="699"/>
      <c r="R16" s="699"/>
      <c r="S16" s="699"/>
      <c r="T16" s="699"/>
      <c r="U16" s="699"/>
      <c r="V16" s="699"/>
      <c r="W16" s="699"/>
      <c r="X16" s="671"/>
      <c r="Y16" s="670"/>
      <c r="Z16" s="671"/>
    </row>
    <row r="17" spans="2:26" ht="27.75" customHeight="1" x14ac:dyDescent="0.2">
      <c r="B17" s="662"/>
      <c r="C17" s="670"/>
      <c r="D17" s="671"/>
      <c r="E17" s="20"/>
      <c r="F17" s="698"/>
      <c r="G17" s="698"/>
      <c r="H17" s="679"/>
      <c r="I17" s="692"/>
      <c r="J17" s="692"/>
      <c r="K17" s="692"/>
      <c r="L17" s="680"/>
      <c r="M17" s="680"/>
      <c r="N17" s="681"/>
      <c r="O17" s="670"/>
      <c r="P17" s="699"/>
      <c r="Q17" s="699"/>
      <c r="R17" s="699"/>
      <c r="S17" s="699"/>
      <c r="T17" s="699"/>
      <c r="U17" s="699"/>
      <c r="V17" s="699"/>
      <c r="W17" s="699"/>
      <c r="X17" s="671"/>
      <c r="Y17" s="670"/>
      <c r="Z17" s="671"/>
    </row>
    <row r="18" spans="2:26" ht="27.75" customHeight="1" x14ac:dyDescent="0.2">
      <c r="B18" s="662"/>
      <c r="C18" s="670"/>
      <c r="D18" s="671"/>
      <c r="E18" s="20"/>
      <c r="F18" s="698"/>
      <c r="G18" s="698"/>
      <c r="H18" s="679"/>
      <c r="I18" s="692"/>
      <c r="J18" s="692"/>
      <c r="K18" s="692"/>
      <c r="L18" s="680"/>
      <c r="M18" s="680"/>
      <c r="N18" s="681"/>
      <c r="O18" s="670"/>
      <c r="P18" s="699"/>
      <c r="Q18" s="699"/>
      <c r="R18" s="699"/>
      <c r="S18" s="699"/>
      <c r="T18" s="699"/>
      <c r="U18" s="699"/>
      <c r="V18" s="699"/>
      <c r="W18" s="699"/>
      <c r="X18" s="671"/>
      <c r="Y18" s="670"/>
      <c r="Z18" s="671"/>
    </row>
    <row r="19" spans="2:26" ht="27.75" customHeight="1" x14ac:dyDescent="0.2">
      <c r="B19" s="662"/>
      <c r="C19" s="670"/>
      <c r="D19" s="671"/>
      <c r="E19" s="20"/>
      <c r="F19" s="698"/>
      <c r="G19" s="698"/>
      <c r="H19" s="679"/>
      <c r="I19" s="692"/>
      <c r="J19" s="692"/>
      <c r="K19" s="692"/>
      <c r="L19" s="680"/>
      <c r="M19" s="680"/>
      <c r="N19" s="681"/>
      <c r="O19" s="670"/>
      <c r="P19" s="699"/>
      <c r="Q19" s="699"/>
      <c r="R19" s="699"/>
      <c r="S19" s="699"/>
      <c r="T19" s="699"/>
      <c r="U19" s="699"/>
      <c r="V19" s="699"/>
      <c r="W19" s="699"/>
      <c r="X19" s="671"/>
      <c r="Y19" s="670"/>
      <c r="Z19" s="671"/>
    </row>
    <row r="20" spans="2:26" ht="27.75" customHeight="1" x14ac:dyDescent="0.2">
      <c r="B20" s="662"/>
      <c r="C20" s="670"/>
      <c r="D20" s="671"/>
      <c r="E20" s="20"/>
      <c r="F20" s="698"/>
      <c r="G20" s="698"/>
      <c r="H20" s="679"/>
      <c r="I20" s="692"/>
      <c r="J20" s="692"/>
      <c r="K20" s="692"/>
      <c r="L20" s="680"/>
      <c r="M20" s="680"/>
      <c r="N20" s="681"/>
      <c r="O20" s="670"/>
      <c r="P20" s="699"/>
      <c r="Q20" s="699"/>
      <c r="R20" s="699"/>
      <c r="S20" s="699"/>
      <c r="T20" s="699"/>
      <c r="U20" s="699"/>
      <c r="V20" s="699"/>
      <c r="W20" s="699"/>
      <c r="X20" s="671"/>
      <c r="Y20" s="670"/>
      <c r="Z20" s="671"/>
    </row>
    <row r="21" spans="2:26" ht="27.75" customHeight="1" x14ac:dyDescent="0.2">
      <c r="B21" s="663"/>
      <c r="C21" s="670"/>
      <c r="D21" s="671"/>
      <c r="E21" s="20"/>
      <c r="F21" s="698"/>
      <c r="G21" s="698"/>
      <c r="H21" s="679"/>
      <c r="I21" s="692"/>
      <c r="J21" s="692"/>
      <c r="K21" s="692"/>
      <c r="L21" s="680"/>
      <c r="M21" s="680"/>
      <c r="N21" s="681"/>
      <c r="O21" s="670"/>
      <c r="P21" s="699"/>
      <c r="Q21" s="699"/>
      <c r="R21" s="699"/>
      <c r="S21" s="699"/>
      <c r="T21" s="699"/>
      <c r="U21" s="699"/>
      <c r="V21" s="699"/>
      <c r="W21" s="699"/>
      <c r="X21" s="671"/>
      <c r="Y21" s="670"/>
      <c r="Z21" s="671"/>
    </row>
    <row r="22" spans="2:26" ht="16.2" customHeight="1" x14ac:dyDescent="0.2">
      <c r="B22" s="1" t="s">
        <v>229</v>
      </c>
    </row>
    <row r="23" spans="2:26" ht="16.2" customHeight="1" x14ac:dyDescent="0.2">
      <c r="B23" s="4" t="s">
        <v>371</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9"/>
  <printOptions horizontalCentered="1" verticalCentered="1"/>
  <pageMargins left="0.23622047244094488" right="0.23622047244094488" top="0.74803149606299213" bottom="0.74803149606299213" header="0.31496062992125984" footer="0.31496062992125984"/>
  <pageSetup paperSize="9" scale="93" fitToWidth="0" orientation="landscape" copies="2"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2"/>
  <dimension ref="B1:X31"/>
  <sheetViews>
    <sheetView showGridLines="0" showZeros="0" view="pageBreakPreview" topLeftCell="A4" zoomScale="90" zoomScaleNormal="70" zoomScaleSheetLayoutView="90" workbookViewId="0">
      <selection activeCell="Z27" sqref="Z27"/>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4" t="s">
        <v>508</v>
      </c>
      <c r="C2" s="235"/>
      <c r="D2" s="235"/>
      <c r="E2" s="235"/>
      <c r="F2" s="235"/>
      <c r="G2" s="235"/>
      <c r="H2" s="235"/>
      <c r="I2" s="235"/>
      <c r="J2" s="235"/>
      <c r="K2" s="235"/>
      <c r="L2" s="235"/>
      <c r="M2" s="235"/>
      <c r="N2" s="235"/>
      <c r="O2" s="235"/>
      <c r="P2" s="235"/>
      <c r="Q2" s="235"/>
      <c r="R2" s="331" t="s">
        <v>412</v>
      </c>
      <c r="S2" s="331"/>
      <c r="T2" s="536" t="s">
        <v>695</v>
      </c>
      <c r="U2" s="536"/>
      <c r="V2" s="536"/>
      <c r="W2" s="536"/>
    </row>
    <row r="3" spans="2:23" ht="25.2" customHeight="1" x14ac:dyDescent="0.15">
      <c r="B3" s="714" t="s">
        <v>34</v>
      </c>
      <c r="C3" s="715"/>
      <c r="D3" s="715"/>
      <c r="E3" s="716" t="s">
        <v>550</v>
      </c>
      <c r="F3" s="717"/>
      <c r="G3" s="718"/>
      <c r="H3" s="708" t="s">
        <v>27</v>
      </c>
      <c r="I3" s="709"/>
      <c r="J3" s="719" t="s">
        <v>552</v>
      </c>
      <c r="K3" s="720"/>
      <c r="L3" s="721"/>
      <c r="M3" s="723" t="s">
        <v>448</v>
      </c>
      <c r="N3" s="731"/>
      <c r="O3" s="724"/>
      <c r="P3" s="722" t="s">
        <v>531</v>
      </c>
      <c r="Q3" s="722"/>
      <c r="R3" s="722"/>
      <c r="S3" s="723" t="s">
        <v>185</v>
      </c>
      <c r="T3" s="724"/>
      <c r="U3" s="727">
        <v>45588</v>
      </c>
      <c r="V3" s="728"/>
      <c r="W3" s="729"/>
    </row>
    <row r="4" spans="2:23" ht="25.2" customHeight="1" x14ac:dyDescent="0.2">
      <c r="B4" s="703" t="s">
        <v>28</v>
      </c>
      <c r="C4" s="704"/>
      <c r="D4" s="704"/>
      <c r="E4" s="705" t="s">
        <v>551</v>
      </c>
      <c r="F4" s="706"/>
      <c r="G4" s="707"/>
      <c r="H4" s="708" t="s">
        <v>33</v>
      </c>
      <c r="I4" s="709"/>
      <c r="J4" s="710" t="s">
        <v>538</v>
      </c>
      <c r="K4" s="711"/>
      <c r="L4" s="712"/>
      <c r="M4" s="732"/>
      <c r="N4" s="733"/>
      <c r="O4" s="734"/>
      <c r="P4" s="713" t="s">
        <v>532</v>
      </c>
      <c r="Q4" s="713"/>
      <c r="R4" s="713"/>
      <c r="S4" s="725"/>
      <c r="T4" s="726"/>
      <c r="U4" s="725"/>
      <c r="V4" s="730"/>
      <c r="W4" s="726"/>
    </row>
    <row r="5" spans="2:23" s="31" customFormat="1" ht="25.5" customHeight="1" x14ac:dyDescent="0.2">
      <c r="B5" s="735" t="s">
        <v>32</v>
      </c>
      <c r="C5" s="737" t="s">
        <v>190</v>
      </c>
      <c r="D5" s="738"/>
      <c r="E5" s="236" t="s">
        <v>541</v>
      </c>
      <c r="F5" s="739"/>
      <c r="G5" s="740"/>
      <c r="H5" s="740"/>
      <c r="I5" s="740"/>
      <c r="J5" s="740"/>
      <c r="K5" s="740"/>
      <c r="L5" s="741"/>
      <c r="M5" s="735" t="s">
        <v>32</v>
      </c>
      <c r="N5" s="737" t="s">
        <v>190</v>
      </c>
      <c r="O5" s="738"/>
      <c r="P5" s="236" t="s">
        <v>541</v>
      </c>
      <c r="Q5" s="742"/>
      <c r="R5" s="743"/>
      <c r="S5" s="743"/>
      <c r="T5" s="743"/>
      <c r="U5" s="743"/>
      <c r="V5" s="743"/>
      <c r="W5" s="744"/>
    </row>
    <row r="6" spans="2:23" s="31" customFormat="1" ht="25.5" customHeight="1" x14ac:dyDescent="0.2">
      <c r="B6" s="736"/>
      <c r="C6" s="737" t="s">
        <v>322</v>
      </c>
      <c r="D6" s="738"/>
      <c r="E6" s="237">
        <v>1</v>
      </c>
      <c r="F6" s="742"/>
      <c r="G6" s="743"/>
      <c r="H6" s="743"/>
      <c r="I6" s="743"/>
      <c r="J6" s="743"/>
      <c r="K6" s="743"/>
      <c r="L6" s="744"/>
      <c r="M6" s="736"/>
      <c r="N6" s="737" t="s">
        <v>322</v>
      </c>
      <c r="O6" s="738"/>
      <c r="P6" s="237">
        <v>4</v>
      </c>
      <c r="Q6" s="742"/>
      <c r="R6" s="743"/>
      <c r="S6" s="743"/>
      <c r="T6" s="743"/>
      <c r="U6" s="743"/>
      <c r="V6" s="743"/>
      <c r="W6" s="744"/>
    </row>
    <row r="7" spans="2:23" s="31" customFormat="1" ht="25.5" customHeight="1" x14ac:dyDescent="0.2">
      <c r="B7" s="735" t="s">
        <v>30</v>
      </c>
      <c r="C7" s="737" t="s">
        <v>167</v>
      </c>
      <c r="D7" s="738"/>
      <c r="E7" s="238" t="s">
        <v>464</v>
      </c>
      <c r="F7" s="742"/>
      <c r="G7" s="743"/>
      <c r="H7" s="743"/>
      <c r="I7" s="743"/>
      <c r="J7" s="743"/>
      <c r="K7" s="743"/>
      <c r="L7" s="744"/>
      <c r="M7" s="735" t="s">
        <v>30</v>
      </c>
      <c r="N7" s="737" t="s">
        <v>167</v>
      </c>
      <c r="O7" s="738"/>
      <c r="P7" s="238" t="s">
        <v>464</v>
      </c>
      <c r="Q7" s="742"/>
      <c r="R7" s="743"/>
      <c r="S7" s="743"/>
      <c r="T7" s="743"/>
      <c r="U7" s="743"/>
      <c r="V7" s="743"/>
      <c r="W7" s="744"/>
    </row>
    <row r="8" spans="2:23" s="31" customFormat="1" ht="25.5" customHeight="1" x14ac:dyDescent="0.2">
      <c r="B8" s="748"/>
      <c r="C8" s="737" t="s">
        <v>166</v>
      </c>
      <c r="D8" s="738"/>
      <c r="E8" s="236" t="s">
        <v>339</v>
      </c>
      <c r="F8" s="742"/>
      <c r="G8" s="743"/>
      <c r="H8" s="743"/>
      <c r="I8" s="743"/>
      <c r="J8" s="743"/>
      <c r="K8" s="743"/>
      <c r="L8" s="744"/>
      <c r="M8" s="748"/>
      <c r="N8" s="737" t="s">
        <v>166</v>
      </c>
      <c r="O8" s="738"/>
      <c r="P8" s="236" t="s">
        <v>344</v>
      </c>
      <c r="Q8" s="742"/>
      <c r="R8" s="743"/>
      <c r="S8" s="743"/>
      <c r="T8" s="743"/>
      <c r="U8" s="743"/>
      <c r="V8" s="743"/>
      <c r="W8" s="744"/>
    </row>
    <row r="9" spans="2:23" s="31" customFormat="1" ht="25.5" customHeight="1" x14ac:dyDescent="0.2">
      <c r="B9" s="749" t="s">
        <v>31</v>
      </c>
      <c r="C9" s="752"/>
      <c r="D9" s="750"/>
      <c r="E9" s="239" t="s">
        <v>473</v>
      </c>
      <c r="F9" s="742"/>
      <c r="G9" s="743"/>
      <c r="H9" s="743"/>
      <c r="I9" s="743"/>
      <c r="J9" s="743"/>
      <c r="K9" s="743"/>
      <c r="L9" s="744"/>
      <c r="M9" s="749" t="s">
        <v>31</v>
      </c>
      <c r="N9" s="752"/>
      <c r="O9" s="750"/>
      <c r="P9" s="239" t="s">
        <v>473</v>
      </c>
      <c r="Q9" s="742"/>
      <c r="R9" s="743"/>
      <c r="S9" s="743"/>
      <c r="T9" s="743"/>
      <c r="U9" s="743"/>
      <c r="V9" s="743"/>
      <c r="W9" s="744"/>
    </row>
    <row r="10" spans="2:23" s="31" customFormat="1" ht="25.5" customHeight="1" x14ac:dyDescent="0.2">
      <c r="B10" s="735" t="s">
        <v>219</v>
      </c>
      <c r="C10" s="749" t="s">
        <v>397</v>
      </c>
      <c r="D10" s="750"/>
      <c r="E10" s="237" t="s">
        <v>252</v>
      </c>
      <c r="F10" s="742"/>
      <c r="G10" s="743"/>
      <c r="H10" s="743"/>
      <c r="I10" s="743"/>
      <c r="J10" s="743"/>
      <c r="K10" s="743"/>
      <c r="L10" s="744"/>
      <c r="M10" s="735" t="s">
        <v>219</v>
      </c>
      <c r="N10" s="749" t="s">
        <v>397</v>
      </c>
      <c r="O10" s="750"/>
      <c r="P10" s="237" t="s">
        <v>252</v>
      </c>
      <c r="Q10" s="742"/>
      <c r="R10" s="743"/>
      <c r="S10" s="743"/>
      <c r="T10" s="743"/>
      <c r="U10" s="743"/>
      <c r="V10" s="743"/>
      <c r="W10" s="744"/>
    </row>
    <row r="11" spans="2:23" s="31" customFormat="1" ht="25.5" customHeight="1" x14ac:dyDescent="0.2">
      <c r="B11" s="748"/>
      <c r="C11" s="749" t="s">
        <v>218</v>
      </c>
      <c r="D11" s="750"/>
      <c r="E11" s="178" t="s">
        <v>533</v>
      </c>
      <c r="F11" s="742"/>
      <c r="G11" s="743"/>
      <c r="H11" s="743"/>
      <c r="I11" s="743"/>
      <c r="J11" s="743"/>
      <c r="K11" s="743"/>
      <c r="L11" s="744"/>
      <c r="M11" s="748"/>
      <c r="N11" s="749" t="s">
        <v>218</v>
      </c>
      <c r="O11" s="750"/>
      <c r="P11" s="178" t="s">
        <v>533</v>
      </c>
      <c r="Q11" s="742"/>
      <c r="R11" s="743"/>
      <c r="S11" s="743"/>
      <c r="T11" s="743"/>
      <c r="U11" s="743"/>
      <c r="V11" s="743"/>
      <c r="W11" s="744"/>
    </row>
    <row r="12" spans="2:23" s="31" customFormat="1" ht="25.5" customHeight="1" x14ac:dyDescent="0.2">
      <c r="B12" s="736"/>
      <c r="C12" s="751" t="s">
        <v>220</v>
      </c>
      <c r="D12" s="751"/>
      <c r="E12" s="178" t="s">
        <v>534</v>
      </c>
      <c r="F12" s="745"/>
      <c r="G12" s="746"/>
      <c r="H12" s="746"/>
      <c r="I12" s="746"/>
      <c r="J12" s="746"/>
      <c r="K12" s="746"/>
      <c r="L12" s="747"/>
      <c r="M12" s="736"/>
      <c r="N12" s="751" t="s">
        <v>220</v>
      </c>
      <c r="O12" s="751"/>
      <c r="P12" s="178" t="s">
        <v>595</v>
      </c>
      <c r="Q12" s="742"/>
      <c r="R12" s="743"/>
      <c r="S12" s="743"/>
      <c r="T12" s="743"/>
      <c r="U12" s="743"/>
      <c r="V12" s="743"/>
      <c r="W12" s="744"/>
    </row>
    <row r="13" spans="2:23" s="31" customFormat="1" ht="25.5" customHeight="1" x14ac:dyDescent="0.2">
      <c r="B13" s="754" t="s">
        <v>398</v>
      </c>
      <c r="C13" s="754"/>
      <c r="D13" s="754"/>
      <c r="E13" s="767" t="s">
        <v>614</v>
      </c>
      <c r="F13" s="768"/>
      <c r="G13" s="769"/>
      <c r="H13" s="754" t="s">
        <v>434</v>
      </c>
      <c r="I13" s="754"/>
      <c r="J13" s="756"/>
      <c r="K13" s="756"/>
      <c r="L13" s="756"/>
      <c r="M13" s="754" t="s">
        <v>398</v>
      </c>
      <c r="N13" s="754"/>
      <c r="O13" s="754"/>
      <c r="P13" s="770" t="s">
        <v>616</v>
      </c>
      <c r="Q13" s="771"/>
      <c r="R13" s="772"/>
      <c r="S13" s="754" t="s">
        <v>434</v>
      </c>
      <c r="T13" s="754"/>
      <c r="U13" s="755" t="s">
        <v>617</v>
      </c>
      <c r="V13" s="756"/>
      <c r="W13" s="756"/>
    </row>
    <row r="14" spans="2:23" s="31" customFormat="1" ht="25.5" customHeight="1" x14ac:dyDescent="0.2">
      <c r="B14" s="757" t="s">
        <v>234</v>
      </c>
      <c r="C14" s="757"/>
      <c r="D14" s="757"/>
      <c r="E14" s="758" t="s">
        <v>540</v>
      </c>
      <c r="F14" s="758"/>
      <c r="G14" s="758"/>
      <c r="H14" s="759" t="s">
        <v>4</v>
      </c>
      <c r="I14" s="760"/>
      <c r="J14" s="761" t="s">
        <v>540</v>
      </c>
      <c r="K14" s="762"/>
      <c r="L14" s="763"/>
      <c r="M14" s="759" t="s">
        <v>234</v>
      </c>
      <c r="N14" s="760"/>
      <c r="O14" s="764"/>
      <c r="P14" s="758" t="s">
        <v>540</v>
      </c>
      <c r="Q14" s="758"/>
      <c r="R14" s="758"/>
      <c r="S14" s="765" t="s">
        <v>4</v>
      </c>
      <c r="T14" s="766"/>
      <c r="U14" s="761" t="s">
        <v>540</v>
      </c>
      <c r="V14" s="762"/>
      <c r="W14" s="763"/>
    </row>
    <row r="15" spans="2:23" s="31" customFormat="1" ht="39.75" customHeight="1" x14ac:dyDescent="0.2">
      <c r="B15" s="751" t="s">
        <v>399</v>
      </c>
      <c r="C15" s="751"/>
      <c r="D15" s="751"/>
      <c r="E15" s="773" t="s">
        <v>615</v>
      </c>
      <c r="F15" s="774"/>
      <c r="G15" s="774"/>
      <c r="H15" s="774"/>
      <c r="I15" s="774"/>
      <c r="J15" s="774"/>
      <c r="K15" s="774"/>
      <c r="L15" s="775"/>
      <c r="M15" s="751" t="s">
        <v>399</v>
      </c>
      <c r="N15" s="751"/>
      <c r="O15" s="751"/>
      <c r="P15" s="773" t="s">
        <v>618</v>
      </c>
      <c r="Q15" s="774"/>
      <c r="R15" s="774"/>
      <c r="S15" s="774"/>
      <c r="T15" s="774"/>
      <c r="U15" s="774"/>
      <c r="V15" s="774"/>
      <c r="W15" s="775"/>
    </row>
    <row r="16" spans="2:23" s="31" customFormat="1" ht="25.5" customHeight="1" x14ac:dyDescent="0.2">
      <c r="B16" s="753" t="s">
        <v>32</v>
      </c>
      <c r="C16" s="753" t="s">
        <v>190</v>
      </c>
      <c r="D16" s="753"/>
      <c r="E16" s="236" t="s">
        <v>541</v>
      </c>
      <c r="F16" s="739"/>
      <c r="G16" s="740"/>
      <c r="H16" s="740"/>
      <c r="I16" s="740"/>
      <c r="J16" s="740"/>
      <c r="K16" s="740"/>
      <c r="L16" s="741"/>
      <c r="M16" s="753" t="s">
        <v>32</v>
      </c>
      <c r="N16" s="753" t="s">
        <v>190</v>
      </c>
      <c r="O16" s="753"/>
      <c r="P16" s="236" t="s">
        <v>541</v>
      </c>
      <c r="Q16" s="742"/>
      <c r="R16" s="743"/>
      <c r="S16" s="743"/>
      <c r="T16" s="743"/>
      <c r="U16" s="743"/>
      <c r="V16" s="743"/>
      <c r="W16" s="744"/>
    </row>
    <row r="17" spans="2:24" s="31" customFormat="1" ht="25.5" customHeight="1" x14ac:dyDescent="0.2">
      <c r="B17" s="753"/>
      <c r="C17" s="753" t="s">
        <v>322</v>
      </c>
      <c r="D17" s="753"/>
      <c r="E17" s="237">
        <v>4</v>
      </c>
      <c r="F17" s="742"/>
      <c r="G17" s="743"/>
      <c r="H17" s="743"/>
      <c r="I17" s="743"/>
      <c r="J17" s="743"/>
      <c r="K17" s="743"/>
      <c r="L17" s="744"/>
      <c r="M17" s="753"/>
      <c r="N17" s="753" t="s">
        <v>322</v>
      </c>
      <c r="O17" s="753"/>
      <c r="P17" s="237">
        <v>4</v>
      </c>
      <c r="Q17" s="742"/>
      <c r="R17" s="743"/>
      <c r="S17" s="743"/>
      <c r="T17" s="743"/>
      <c r="U17" s="743"/>
      <c r="V17" s="743"/>
      <c r="W17" s="744"/>
    </row>
    <row r="18" spans="2:24" s="31" customFormat="1" ht="25.5" customHeight="1" x14ac:dyDescent="0.2">
      <c r="B18" s="753" t="s">
        <v>30</v>
      </c>
      <c r="C18" s="753" t="s">
        <v>167</v>
      </c>
      <c r="D18" s="753"/>
      <c r="E18" s="238" t="s">
        <v>250</v>
      </c>
      <c r="F18" s="742"/>
      <c r="G18" s="743"/>
      <c r="H18" s="743"/>
      <c r="I18" s="743"/>
      <c r="J18" s="743"/>
      <c r="K18" s="743"/>
      <c r="L18" s="744"/>
      <c r="M18" s="753" t="s">
        <v>30</v>
      </c>
      <c r="N18" s="753" t="s">
        <v>167</v>
      </c>
      <c r="O18" s="753"/>
      <c r="P18" s="238" t="s">
        <v>250</v>
      </c>
      <c r="Q18" s="742"/>
      <c r="R18" s="743"/>
      <c r="S18" s="743"/>
      <c r="T18" s="743"/>
      <c r="U18" s="743"/>
      <c r="V18" s="743"/>
      <c r="W18" s="744"/>
    </row>
    <row r="19" spans="2:24" s="31" customFormat="1" ht="25.5" customHeight="1" x14ac:dyDescent="0.2">
      <c r="B19" s="753"/>
      <c r="C19" s="753" t="s">
        <v>166</v>
      </c>
      <c r="D19" s="753"/>
      <c r="E19" s="236" t="s">
        <v>265</v>
      </c>
      <c r="F19" s="742"/>
      <c r="G19" s="743"/>
      <c r="H19" s="743"/>
      <c r="I19" s="743"/>
      <c r="J19" s="743"/>
      <c r="K19" s="743"/>
      <c r="L19" s="744"/>
      <c r="M19" s="753"/>
      <c r="N19" s="753" t="s">
        <v>166</v>
      </c>
      <c r="O19" s="753"/>
      <c r="P19" s="236" t="s">
        <v>268</v>
      </c>
      <c r="Q19" s="742"/>
      <c r="R19" s="743"/>
      <c r="S19" s="743"/>
      <c r="T19" s="743"/>
      <c r="U19" s="743"/>
      <c r="V19" s="743"/>
      <c r="W19" s="744"/>
    </row>
    <row r="20" spans="2:24" s="31" customFormat="1" ht="25.5" customHeight="1" x14ac:dyDescent="0.2">
      <c r="B20" s="751" t="s">
        <v>31</v>
      </c>
      <c r="C20" s="751"/>
      <c r="D20" s="751"/>
      <c r="E20" s="239" t="s">
        <v>474</v>
      </c>
      <c r="F20" s="742"/>
      <c r="G20" s="743"/>
      <c r="H20" s="743"/>
      <c r="I20" s="743"/>
      <c r="J20" s="743"/>
      <c r="K20" s="743"/>
      <c r="L20" s="744"/>
      <c r="M20" s="751" t="s">
        <v>31</v>
      </c>
      <c r="N20" s="751"/>
      <c r="O20" s="751"/>
      <c r="P20" s="239" t="s">
        <v>476</v>
      </c>
      <c r="Q20" s="742"/>
      <c r="R20" s="743"/>
      <c r="S20" s="743"/>
      <c r="T20" s="743"/>
      <c r="U20" s="743"/>
      <c r="V20" s="743"/>
      <c r="W20" s="744"/>
    </row>
    <row r="21" spans="2:24" s="31" customFormat="1" ht="25.5" customHeight="1" x14ac:dyDescent="0.2">
      <c r="B21" s="735" t="s">
        <v>219</v>
      </c>
      <c r="C21" s="751" t="s">
        <v>397</v>
      </c>
      <c r="D21" s="751"/>
      <c r="E21" s="237" t="s">
        <v>252</v>
      </c>
      <c r="F21" s="742"/>
      <c r="G21" s="743"/>
      <c r="H21" s="743"/>
      <c r="I21" s="743"/>
      <c r="J21" s="743"/>
      <c r="K21" s="743"/>
      <c r="L21" s="744"/>
      <c r="M21" s="735" t="s">
        <v>219</v>
      </c>
      <c r="N21" s="751" t="s">
        <v>397</v>
      </c>
      <c r="O21" s="751"/>
      <c r="P21" s="237" t="s">
        <v>252</v>
      </c>
      <c r="Q21" s="742"/>
      <c r="R21" s="743"/>
      <c r="S21" s="743"/>
      <c r="T21" s="743"/>
      <c r="U21" s="743"/>
      <c r="V21" s="743"/>
      <c r="W21" s="744"/>
    </row>
    <row r="22" spans="2:24" s="31" customFormat="1" ht="25.5" customHeight="1" x14ac:dyDescent="0.2">
      <c r="B22" s="748"/>
      <c r="C22" s="751" t="s">
        <v>218</v>
      </c>
      <c r="D22" s="751"/>
      <c r="E22" s="178" t="s">
        <v>533</v>
      </c>
      <c r="F22" s="742"/>
      <c r="G22" s="743"/>
      <c r="H22" s="743"/>
      <c r="I22" s="743"/>
      <c r="J22" s="743"/>
      <c r="K22" s="743"/>
      <c r="L22" s="744"/>
      <c r="M22" s="748"/>
      <c r="N22" s="751" t="s">
        <v>218</v>
      </c>
      <c r="O22" s="751"/>
      <c r="P22" s="178" t="s">
        <v>533</v>
      </c>
      <c r="Q22" s="742"/>
      <c r="R22" s="743"/>
      <c r="S22" s="743"/>
      <c r="T22" s="743"/>
      <c r="U22" s="743"/>
      <c r="V22" s="743"/>
      <c r="W22" s="744"/>
    </row>
    <row r="23" spans="2:24" s="31" customFormat="1" ht="25.5" customHeight="1" x14ac:dyDescent="0.2">
      <c r="B23" s="736"/>
      <c r="C23" s="751" t="s">
        <v>220</v>
      </c>
      <c r="D23" s="751"/>
      <c r="E23" s="178" t="s">
        <v>595</v>
      </c>
      <c r="F23" s="745"/>
      <c r="G23" s="746"/>
      <c r="H23" s="746"/>
      <c r="I23" s="746"/>
      <c r="J23" s="746"/>
      <c r="K23" s="746"/>
      <c r="L23" s="747"/>
      <c r="M23" s="736"/>
      <c r="N23" s="751" t="s">
        <v>220</v>
      </c>
      <c r="O23" s="751"/>
      <c r="P23" s="178" t="s">
        <v>595</v>
      </c>
      <c r="Q23" s="742"/>
      <c r="R23" s="743"/>
      <c r="S23" s="743"/>
      <c r="T23" s="743"/>
      <c r="U23" s="743"/>
      <c r="V23" s="743"/>
      <c r="W23" s="744"/>
    </row>
    <row r="24" spans="2:24" s="31" customFormat="1" ht="25.5" customHeight="1" x14ac:dyDescent="0.2">
      <c r="B24" s="754" t="s">
        <v>398</v>
      </c>
      <c r="C24" s="754"/>
      <c r="D24" s="754"/>
      <c r="E24" s="770" t="s">
        <v>619</v>
      </c>
      <c r="F24" s="771"/>
      <c r="G24" s="772"/>
      <c r="H24" s="754" t="s">
        <v>434</v>
      </c>
      <c r="I24" s="754"/>
      <c r="J24" s="767"/>
      <c r="K24" s="768"/>
      <c r="L24" s="769"/>
      <c r="M24" s="754" t="s">
        <v>398</v>
      </c>
      <c r="N24" s="754"/>
      <c r="O24" s="754"/>
      <c r="P24" s="770" t="s">
        <v>621</v>
      </c>
      <c r="Q24" s="771"/>
      <c r="R24" s="772"/>
      <c r="S24" s="754" t="s">
        <v>434</v>
      </c>
      <c r="T24" s="754"/>
      <c r="U24" s="756"/>
      <c r="V24" s="756"/>
      <c r="W24" s="756"/>
    </row>
    <row r="25" spans="2:24" s="31" customFormat="1" ht="25.5" customHeight="1" x14ac:dyDescent="0.2">
      <c r="B25" s="757" t="s">
        <v>234</v>
      </c>
      <c r="C25" s="757"/>
      <c r="D25" s="757"/>
      <c r="E25" s="758" t="s">
        <v>540</v>
      </c>
      <c r="F25" s="758"/>
      <c r="G25" s="758"/>
      <c r="H25" s="759" t="s">
        <v>4</v>
      </c>
      <c r="I25" s="760"/>
      <c r="J25" s="761" t="s">
        <v>540</v>
      </c>
      <c r="K25" s="762"/>
      <c r="L25" s="763"/>
      <c r="M25" s="759" t="s">
        <v>234</v>
      </c>
      <c r="N25" s="760"/>
      <c r="O25" s="764"/>
      <c r="P25" s="758" t="s">
        <v>540</v>
      </c>
      <c r="Q25" s="758"/>
      <c r="R25" s="758"/>
      <c r="S25" s="765" t="s">
        <v>4</v>
      </c>
      <c r="T25" s="766"/>
      <c r="U25" s="761" t="s">
        <v>540</v>
      </c>
      <c r="V25" s="762"/>
      <c r="W25" s="763"/>
    </row>
    <row r="26" spans="2:24" s="31" customFormat="1" ht="39.75" customHeight="1" x14ac:dyDescent="0.2">
      <c r="B26" s="751" t="s">
        <v>399</v>
      </c>
      <c r="C26" s="751"/>
      <c r="D26" s="751"/>
      <c r="E26" s="773" t="s">
        <v>620</v>
      </c>
      <c r="F26" s="774"/>
      <c r="G26" s="774"/>
      <c r="H26" s="774"/>
      <c r="I26" s="774"/>
      <c r="J26" s="774"/>
      <c r="K26" s="774"/>
      <c r="L26" s="775"/>
      <c r="M26" s="751" t="s">
        <v>399</v>
      </c>
      <c r="N26" s="751"/>
      <c r="O26" s="751"/>
      <c r="P26" s="773" t="s">
        <v>622</v>
      </c>
      <c r="Q26" s="774"/>
      <c r="R26" s="774"/>
      <c r="S26" s="774"/>
      <c r="T26" s="774"/>
      <c r="U26" s="774"/>
      <c r="V26" s="774"/>
      <c r="W26" s="775"/>
    </row>
    <row r="27" spans="2:24" s="31" customFormat="1" ht="15" customHeight="1" x14ac:dyDescent="0.2">
      <c r="B27" s="240"/>
      <c r="C27" s="776" t="s">
        <v>521</v>
      </c>
      <c r="D27" s="777"/>
      <c r="E27" s="777"/>
      <c r="F27" s="777"/>
      <c r="G27" s="777"/>
      <c r="H27" s="777"/>
      <c r="I27" s="777"/>
      <c r="J27" s="777"/>
      <c r="K27" s="777"/>
      <c r="L27" s="777"/>
      <c r="M27" s="241"/>
      <c r="N27" s="241" t="s">
        <v>429</v>
      </c>
      <c r="O27" s="241"/>
      <c r="P27" s="241"/>
      <c r="Q27" s="241"/>
      <c r="R27" s="241"/>
      <c r="S27" s="241"/>
      <c r="T27" s="241"/>
      <c r="U27" s="241"/>
      <c r="V27" s="241"/>
      <c r="W27" s="241"/>
    </row>
    <row r="28" spans="2:24" s="31" customFormat="1" ht="15" customHeight="1" x14ac:dyDescent="0.2">
      <c r="B28" s="240"/>
      <c r="C28" s="778"/>
      <c r="D28" s="778"/>
      <c r="E28" s="778"/>
      <c r="F28" s="778"/>
      <c r="G28" s="778"/>
      <c r="H28" s="778"/>
      <c r="I28" s="778"/>
      <c r="J28" s="778"/>
      <c r="K28" s="778"/>
      <c r="L28" s="778"/>
      <c r="M28" s="241"/>
      <c r="N28" s="241" t="s">
        <v>522</v>
      </c>
      <c r="O28" s="241"/>
      <c r="P28" s="241"/>
      <c r="Q28" s="241"/>
      <c r="R28" s="241"/>
      <c r="S28" s="241"/>
      <c r="T28" s="241"/>
      <c r="U28" s="241"/>
      <c r="V28" s="241"/>
      <c r="W28" s="241"/>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s>
  <phoneticPr fontId="9"/>
  <dataValidations count="1">
    <dataValidation type="list" allowBlank="1" showInputMessage="1" showErrorMessage="1" sqref="E8 E19 P8 P19" xr:uid="{1E652353-E9C9-4160-A807-B00C339765B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CFABD-DF9A-4376-8676-3697CDF94D24}">
  <dimension ref="B1:X31"/>
  <sheetViews>
    <sheetView showGridLines="0" showZeros="0" view="pageBreakPreview" topLeftCell="A4" zoomScale="90" zoomScaleNormal="70" zoomScaleSheetLayoutView="90" workbookViewId="0">
      <selection activeCell="AP12" sqref="AP12:AQ12"/>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4" t="s">
        <v>508</v>
      </c>
      <c r="C2" s="235"/>
      <c r="D2" s="235"/>
      <c r="E2" s="235"/>
      <c r="F2" s="235"/>
      <c r="G2" s="235"/>
      <c r="H2" s="235"/>
      <c r="I2" s="235"/>
      <c r="J2" s="235"/>
      <c r="K2" s="235"/>
      <c r="L2" s="235"/>
      <c r="M2" s="235"/>
      <c r="N2" s="235"/>
      <c r="O2" s="235"/>
      <c r="P2" s="235"/>
      <c r="Q2" s="235"/>
      <c r="R2" s="331" t="s">
        <v>412</v>
      </c>
      <c r="S2" s="331"/>
      <c r="T2" s="536" t="s">
        <v>695</v>
      </c>
      <c r="U2" s="536"/>
      <c r="V2" s="536"/>
      <c r="W2" s="536"/>
    </row>
    <row r="3" spans="2:23" ht="25.2" customHeight="1" x14ac:dyDescent="0.15">
      <c r="B3" s="714" t="s">
        <v>34</v>
      </c>
      <c r="C3" s="715"/>
      <c r="D3" s="715"/>
      <c r="E3" s="716" t="s">
        <v>550</v>
      </c>
      <c r="F3" s="717"/>
      <c r="G3" s="718"/>
      <c r="H3" s="708" t="s">
        <v>27</v>
      </c>
      <c r="I3" s="709"/>
      <c r="J3" s="719" t="s">
        <v>552</v>
      </c>
      <c r="K3" s="720"/>
      <c r="L3" s="721"/>
      <c r="M3" s="723" t="s">
        <v>448</v>
      </c>
      <c r="N3" s="731"/>
      <c r="O3" s="724"/>
      <c r="P3" s="722" t="s">
        <v>531</v>
      </c>
      <c r="Q3" s="722"/>
      <c r="R3" s="722"/>
      <c r="S3" s="723" t="s">
        <v>185</v>
      </c>
      <c r="T3" s="724"/>
      <c r="U3" s="727">
        <v>45588</v>
      </c>
      <c r="V3" s="728"/>
      <c r="W3" s="729"/>
    </row>
    <row r="4" spans="2:23" ht="25.2" customHeight="1" x14ac:dyDescent="0.2">
      <c r="B4" s="703" t="s">
        <v>28</v>
      </c>
      <c r="C4" s="704"/>
      <c r="D4" s="704"/>
      <c r="E4" s="705" t="s">
        <v>551</v>
      </c>
      <c r="F4" s="706"/>
      <c r="G4" s="707"/>
      <c r="H4" s="708" t="s">
        <v>33</v>
      </c>
      <c r="I4" s="709"/>
      <c r="J4" s="710" t="s">
        <v>538</v>
      </c>
      <c r="K4" s="711"/>
      <c r="L4" s="712"/>
      <c r="M4" s="732"/>
      <c r="N4" s="733"/>
      <c r="O4" s="734"/>
      <c r="P4" s="713" t="s">
        <v>532</v>
      </c>
      <c r="Q4" s="713"/>
      <c r="R4" s="713"/>
      <c r="S4" s="725"/>
      <c r="T4" s="726"/>
      <c r="U4" s="725"/>
      <c r="V4" s="730"/>
      <c r="W4" s="726"/>
    </row>
    <row r="5" spans="2:23" s="31" customFormat="1" ht="25.5" customHeight="1" x14ac:dyDescent="0.2">
      <c r="B5" s="735" t="s">
        <v>32</v>
      </c>
      <c r="C5" s="737" t="s">
        <v>190</v>
      </c>
      <c r="D5" s="738"/>
      <c r="E5" s="236" t="s">
        <v>541</v>
      </c>
      <c r="F5" s="739"/>
      <c r="G5" s="740"/>
      <c r="H5" s="740"/>
      <c r="I5" s="740"/>
      <c r="J5" s="740"/>
      <c r="K5" s="740"/>
      <c r="L5" s="741"/>
      <c r="M5" s="735" t="s">
        <v>32</v>
      </c>
      <c r="N5" s="737" t="s">
        <v>190</v>
      </c>
      <c r="O5" s="738"/>
      <c r="P5" s="236">
        <v>1</v>
      </c>
      <c r="Q5" s="742"/>
      <c r="R5" s="743"/>
      <c r="S5" s="743"/>
      <c r="T5" s="743"/>
      <c r="U5" s="743"/>
      <c r="V5" s="743"/>
      <c r="W5" s="744"/>
    </row>
    <row r="6" spans="2:23" s="31" customFormat="1" ht="25.5" customHeight="1" x14ac:dyDescent="0.2">
      <c r="B6" s="736"/>
      <c r="C6" s="737" t="s">
        <v>322</v>
      </c>
      <c r="D6" s="738"/>
      <c r="E6" s="237">
        <v>4</v>
      </c>
      <c r="F6" s="742"/>
      <c r="G6" s="743"/>
      <c r="H6" s="743"/>
      <c r="I6" s="743"/>
      <c r="J6" s="743"/>
      <c r="K6" s="743"/>
      <c r="L6" s="744"/>
      <c r="M6" s="736"/>
      <c r="N6" s="737" t="s">
        <v>322</v>
      </c>
      <c r="O6" s="738"/>
      <c r="P6" s="237">
        <v>1</v>
      </c>
      <c r="Q6" s="742"/>
      <c r="R6" s="743"/>
      <c r="S6" s="743"/>
      <c r="T6" s="743"/>
      <c r="U6" s="743"/>
      <c r="V6" s="743"/>
      <c r="W6" s="744"/>
    </row>
    <row r="7" spans="2:23" s="31" customFormat="1" ht="25.5" customHeight="1" x14ac:dyDescent="0.2">
      <c r="B7" s="735" t="s">
        <v>30</v>
      </c>
      <c r="C7" s="737" t="s">
        <v>167</v>
      </c>
      <c r="D7" s="738"/>
      <c r="E7" s="238" t="s">
        <v>250</v>
      </c>
      <c r="F7" s="742"/>
      <c r="G7" s="743"/>
      <c r="H7" s="743"/>
      <c r="I7" s="743"/>
      <c r="J7" s="743"/>
      <c r="K7" s="743"/>
      <c r="L7" s="744"/>
      <c r="M7" s="735" t="s">
        <v>30</v>
      </c>
      <c r="N7" s="737" t="s">
        <v>167</v>
      </c>
      <c r="O7" s="738"/>
      <c r="P7" s="238" t="s">
        <v>464</v>
      </c>
      <c r="Q7" s="742"/>
      <c r="R7" s="743"/>
      <c r="S7" s="743"/>
      <c r="T7" s="743"/>
      <c r="U7" s="743"/>
      <c r="V7" s="743"/>
      <c r="W7" s="744"/>
    </row>
    <row r="8" spans="2:23" s="31" customFormat="1" ht="25.5" customHeight="1" x14ac:dyDescent="0.2">
      <c r="B8" s="748"/>
      <c r="C8" s="737" t="s">
        <v>166</v>
      </c>
      <c r="D8" s="738"/>
      <c r="E8" s="236" t="s">
        <v>268</v>
      </c>
      <c r="F8" s="742"/>
      <c r="G8" s="743"/>
      <c r="H8" s="743"/>
      <c r="I8" s="743"/>
      <c r="J8" s="743"/>
      <c r="K8" s="743"/>
      <c r="L8" s="744"/>
      <c r="M8" s="748"/>
      <c r="N8" s="737" t="s">
        <v>166</v>
      </c>
      <c r="O8" s="738"/>
      <c r="P8" s="236" t="s">
        <v>339</v>
      </c>
      <c r="Q8" s="742"/>
      <c r="R8" s="743"/>
      <c r="S8" s="743"/>
      <c r="T8" s="743"/>
      <c r="U8" s="743"/>
      <c r="V8" s="743"/>
      <c r="W8" s="744"/>
    </row>
    <row r="9" spans="2:23" s="31" customFormat="1" ht="25.5" customHeight="1" x14ac:dyDescent="0.2">
      <c r="B9" s="749" t="s">
        <v>31</v>
      </c>
      <c r="C9" s="752"/>
      <c r="D9" s="750"/>
      <c r="E9" s="239" t="s">
        <v>476</v>
      </c>
      <c r="F9" s="742"/>
      <c r="G9" s="743"/>
      <c r="H9" s="743"/>
      <c r="I9" s="743"/>
      <c r="J9" s="743"/>
      <c r="K9" s="743"/>
      <c r="L9" s="744"/>
      <c r="M9" s="749" t="s">
        <v>31</v>
      </c>
      <c r="N9" s="752"/>
      <c r="O9" s="750"/>
      <c r="P9" s="239" t="s">
        <v>476</v>
      </c>
      <c r="Q9" s="742"/>
      <c r="R9" s="743"/>
      <c r="S9" s="743"/>
      <c r="T9" s="743"/>
      <c r="U9" s="743"/>
      <c r="V9" s="743"/>
      <c r="W9" s="744"/>
    </row>
    <row r="10" spans="2:23" s="31" customFormat="1" ht="25.5" customHeight="1" x14ac:dyDescent="0.2">
      <c r="B10" s="735" t="s">
        <v>219</v>
      </c>
      <c r="C10" s="749" t="s">
        <v>397</v>
      </c>
      <c r="D10" s="750"/>
      <c r="E10" s="237" t="s">
        <v>252</v>
      </c>
      <c r="F10" s="742"/>
      <c r="G10" s="743"/>
      <c r="H10" s="743"/>
      <c r="I10" s="743"/>
      <c r="J10" s="743"/>
      <c r="K10" s="743"/>
      <c r="L10" s="744"/>
      <c r="M10" s="735" t="s">
        <v>219</v>
      </c>
      <c r="N10" s="749" t="s">
        <v>397</v>
      </c>
      <c r="O10" s="750"/>
      <c r="P10" s="237" t="s">
        <v>251</v>
      </c>
      <c r="Q10" s="742"/>
      <c r="R10" s="743"/>
      <c r="S10" s="743"/>
      <c r="T10" s="743"/>
      <c r="U10" s="743"/>
      <c r="V10" s="743"/>
      <c r="W10" s="744"/>
    </row>
    <row r="11" spans="2:23" s="31" customFormat="1" ht="25.5" customHeight="1" x14ac:dyDescent="0.2">
      <c r="B11" s="748"/>
      <c r="C11" s="749" t="s">
        <v>218</v>
      </c>
      <c r="D11" s="750"/>
      <c r="E11" s="178" t="s">
        <v>533</v>
      </c>
      <c r="F11" s="742"/>
      <c r="G11" s="743"/>
      <c r="H11" s="743"/>
      <c r="I11" s="743"/>
      <c r="J11" s="743"/>
      <c r="K11" s="743"/>
      <c r="L11" s="744"/>
      <c r="M11" s="748"/>
      <c r="N11" s="749" t="s">
        <v>218</v>
      </c>
      <c r="O11" s="750"/>
      <c r="P11" s="178" t="s">
        <v>533</v>
      </c>
      <c r="Q11" s="742"/>
      <c r="R11" s="743"/>
      <c r="S11" s="743"/>
      <c r="T11" s="743"/>
      <c r="U11" s="743"/>
      <c r="V11" s="743"/>
      <c r="W11" s="744"/>
    </row>
    <row r="12" spans="2:23" s="31" customFormat="1" ht="25.5" customHeight="1" x14ac:dyDescent="0.2">
      <c r="B12" s="736"/>
      <c r="C12" s="751" t="s">
        <v>220</v>
      </c>
      <c r="D12" s="751"/>
      <c r="E12" s="178" t="s">
        <v>595</v>
      </c>
      <c r="F12" s="745"/>
      <c r="G12" s="746"/>
      <c r="H12" s="746"/>
      <c r="I12" s="746"/>
      <c r="J12" s="746"/>
      <c r="K12" s="746"/>
      <c r="L12" s="747"/>
      <c r="M12" s="736"/>
      <c r="N12" s="751" t="s">
        <v>220</v>
      </c>
      <c r="O12" s="751"/>
      <c r="P12" s="178" t="s">
        <v>535</v>
      </c>
      <c r="Q12" s="742"/>
      <c r="R12" s="743"/>
      <c r="S12" s="743"/>
      <c r="T12" s="743"/>
      <c r="U12" s="743"/>
      <c r="V12" s="743"/>
      <c r="W12" s="744"/>
    </row>
    <row r="13" spans="2:23" s="31" customFormat="1" ht="25.5" customHeight="1" x14ac:dyDescent="0.2">
      <c r="B13" s="754" t="s">
        <v>398</v>
      </c>
      <c r="C13" s="754"/>
      <c r="D13" s="754"/>
      <c r="E13" s="767" t="s">
        <v>623</v>
      </c>
      <c r="F13" s="768"/>
      <c r="G13" s="769"/>
      <c r="H13" s="754" t="s">
        <v>434</v>
      </c>
      <c r="I13" s="754"/>
      <c r="J13" s="756"/>
      <c r="K13" s="756"/>
      <c r="L13" s="756"/>
      <c r="M13" s="754" t="s">
        <v>398</v>
      </c>
      <c r="N13" s="754"/>
      <c r="O13" s="754"/>
      <c r="P13" s="770" t="s">
        <v>624</v>
      </c>
      <c r="Q13" s="771"/>
      <c r="R13" s="772"/>
      <c r="S13" s="754" t="s">
        <v>434</v>
      </c>
      <c r="T13" s="754"/>
      <c r="U13" s="755" t="s">
        <v>625</v>
      </c>
      <c r="V13" s="756"/>
      <c r="W13" s="756"/>
    </row>
    <row r="14" spans="2:23" s="31" customFormat="1" ht="25.5" customHeight="1" x14ac:dyDescent="0.2">
      <c r="B14" s="757" t="s">
        <v>234</v>
      </c>
      <c r="C14" s="757"/>
      <c r="D14" s="757"/>
      <c r="E14" s="758" t="s">
        <v>540</v>
      </c>
      <c r="F14" s="758"/>
      <c r="G14" s="758"/>
      <c r="H14" s="759" t="s">
        <v>4</v>
      </c>
      <c r="I14" s="760"/>
      <c r="J14" s="761" t="s">
        <v>540</v>
      </c>
      <c r="K14" s="762"/>
      <c r="L14" s="763"/>
      <c r="M14" s="759" t="s">
        <v>234</v>
      </c>
      <c r="N14" s="760"/>
      <c r="O14" s="764"/>
      <c r="P14" s="758" t="s">
        <v>540</v>
      </c>
      <c r="Q14" s="758"/>
      <c r="R14" s="758"/>
      <c r="S14" s="765" t="s">
        <v>4</v>
      </c>
      <c r="T14" s="766"/>
      <c r="U14" s="761" t="s">
        <v>540</v>
      </c>
      <c r="V14" s="762"/>
      <c r="W14" s="763"/>
    </row>
    <row r="15" spans="2:23" s="31" customFormat="1" ht="39.75" customHeight="1" x14ac:dyDescent="0.2">
      <c r="B15" s="751" t="s">
        <v>399</v>
      </c>
      <c r="C15" s="751"/>
      <c r="D15" s="751"/>
      <c r="E15" s="773" t="s">
        <v>622</v>
      </c>
      <c r="F15" s="774"/>
      <c r="G15" s="774"/>
      <c r="H15" s="774"/>
      <c r="I15" s="774"/>
      <c r="J15" s="774"/>
      <c r="K15" s="774"/>
      <c r="L15" s="775"/>
      <c r="M15" s="751" t="s">
        <v>399</v>
      </c>
      <c r="N15" s="751"/>
      <c r="O15" s="751"/>
      <c r="P15" s="773" t="s">
        <v>626</v>
      </c>
      <c r="Q15" s="774"/>
      <c r="R15" s="774"/>
      <c r="S15" s="774"/>
      <c r="T15" s="774"/>
      <c r="U15" s="774"/>
      <c r="V15" s="774"/>
      <c r="W15" s="775"/>
    </row>
    <row r="16" spans="2:23" s="31" customFormat="1" ht="25.5" customHeight="1" x14ac:dyDescent="0.2">
      <c r="B16" s="753" t="s">
        <v>32</v>
      </c>
      <c r="C16" s="753" t="s">
        <v>190</v>
      </c>
      <c r="D16" s="753"/>
      <c r="E16" s="236">
        <v>1</v>
      </c>
      <c r="F16" s="739"/>
      <c r="G16" s="740"/>
      <c r="H16" s="740"/>
      <c r="I16" s="740"/>
      <c r="J16" s="740"/>
      <c r="K16" s="740"/>
      <c r="L16" s="741"/>
      <c r="M16" s="753" t="s">
        <v>32</v>
      </c>
      <c r="N16" s="753" t="s">
        <v>190</v>
      </c>
      <c r="O16" s="753"/>
      <c r="P16" s="236">
        <v>2</v>
      </c>
      <c r="Q16" s="742"/>
      <c r="R16" s="743"/>
      <c r="S16" s="743"/>
      <c r="T16" s="743"/>
      <c r="U16" s="743"/>
      <c r="V16" s="743"/>
      <c r="W16" s="744"/>
    </row>
    <row r="17" spans="2:24" s="31" customFormat="1" ht="25.5" customHeight="1" x14ac:dyDescent="0.2">
      <c r="B17" s="753"/>
      <c r="C17" s="753" t="s">
        <v>322</v>
      </c>
      <c r="D17" s="753"/>
      <c r="E17" s="237">
        <v>2</v>
      </c>
      <c r="F17" s="742"/>
      <c r="G17" s="743"/>
      <c r="H17" s="743"/>
      <c r="I17" s="743"/>
      <c r="J17" s="743"/>
      <c r="K17" s="743"/>
      <c r="L17" s="744"/>
      <c r="M17" s="753"/>
      <c r="N17" s="753" t="s">
        <v>322</v>
      </c>
      <c r="O17" s="753"/>
      <c r="P17" s="237">
        <v>1</v>
      </c>
      <c r="Q17" s="742"/>
      <c r="R17" s="743"/>
      <c r="S17" s="743"/>
      <c r="T17" s="743"/>
      <c r="U17" s="743"/>
      <c r="V17" s="743"/>
      <c r="W17" s="744"/>
    </row>
    <row r="18" spans="2:24" s="31" customFormat="1" ht="25.5" customHeight="1" x14ac:dyDescent="0.2">
      <c r="B18" s="753" t="s">
        <v>30</v>
      </c>
      <c r="C18" s="753" t="s">
        <v>167</v>
      </c>
      <c r="D18" s="753"/>
      <c r="E18" s="238" t="s">
        <v>464</v>
      </c>
      <c r="F18" s="742"/>
      <c r="G18" s="743"/>
      <c r="H18" s="743"/>
      <c r="I18" s="743"/>
      <c r="J18" s="743"/>
      <c r="K18" s="743"/>
      <c r="L18" s="744"/>
      <c r="M18" s="753" t="s">
        <v>30</v>
      </c>
      <c r="N18" s="753" t="s">
        <v>167</v>
      </c>
      <c r="O18" s="753"/>
      <c r="P18" s="238" t="s">
        <v>464</v>
      </c>
      <c r="Q18" s="742"/>
      <c r="R18" s="743"/>
      <c r="S18" s="743"/>
      <c r="T18" s="743"/>
      <c r="U18" s="743"/>
      <c r="V18" s="743"/>
      <c r="W18" s="744"/>
    </row>
    <row r="19" spans="2:24" s="31" customFormat="1" ht="25.5" customHeight="1" x14ac:dyDescent="0.2">
      <c r="B19" s="753"/>
      <c r="C19" s="753" t="s">
        <v>166</v>
      </c>
      <c r="D19" s="753"/>
      <c r="E19" s="236" t="s">
        <v>338</v>
      </c>
      <c r="F19" s="742"/>
      <c r="G19" s="743"/>
      <c r="H19" s="743"/>
      <c r="I19" s="743"/>
      <c r="J19" s="743"/>
      <c r="K19" s="743"/>
      <c r="L19" s="744"/>
      <c r="M19" s="753"/>
      <c r="N19" s="753" t="s">
        <v>166</v>
      </c>
      <c r="O19" s="753"/>
      <c r="P19" s="236" t="s">
        <v>338</v>
      </c>
      <c r="Q19" s="742"/>
      <c r="R19" s="743"/>
      <c r="S19" s="743"/>
      <c r="T19" s="743"/>
      <c r="U19" s="743"/>
      <c r="V19" s="743"/>
      <c r="W19" s="744"/>
    </row>
    <row r="20" spans="2:24" s="31" customFormat="1" ht="25.5" customHeight="1" x14ac:dyDescent="0.2">
      <c r="B20" s="751" t="s">
        <v>31</v>
      </c>
      <c r="C20" s="751"/>
      <c r="D20" s="751"/>
      <c r="E20" s="239" t="s">
        <v>476</v>
      </c>
      <c r="F20" s="742"/>
      <c r="G20" s="743"/>
      <c r="H20" s="743"/>
      <c r="I20" s="743"/>
      <c r="J20" s="743"/>
      <c r="K20" s="743"/>
      <c r="L20" s="744"/>
      <c r="M20" s="751" t="s">
        <v>31</v>
      </c>
      <c r="N20" s="751"/>
      <c r="O20" s="751"/>
      <c r="P20" s="239" t="s">
        <v>476</v>
      </c>
      <c r="Q20" s="742"/>
      <c r="R20" s="743"/>
      <c r="S20" s="743"/>
      <c r="T20" s="743"/>
      <c r="U20" s="743"/>
      <c r="V20" s="743"/>
      <c r="W20" s="744"/>
    </row>
    <row r="21" spans="2:24" s="31" customFormat="1" ht="25.5" customHeight="1" x14ac:dyDescent="0.2">
      <c r="B21" s="735" t="s">
        <v>219</v>
      </c>
      <c r="C21" s="751" t="s">
        <v>397</v>
      </c>
      <c r="D21" s="751"/>
      <c r="E21" s="237" t="s">
        <v>251</v>
      </c>
      <c r="F21" s="742"/>
      <c r="G21" s="743"/>
      <c r="H21" s="743"/>
      <c r="I21" s="743"/>
      <c r="J21" s="743"/>
      <c r="K21" s="743"/>
      <c r="L21" s="744"/>
      <c r="M21" s="735" t="s">
        <v>219</v>
      </c>
      <c r="N21" s="751" t="s">
        <v>397</v>
      </c>
      <c r="O21" s="751"/>
      <c r="P21" s="237" t="s">
        <v>251</v>
      </c>
      <c r="Q21" s="742"/>
      <c r="R21" s="743"/>
      <c r="S21" s="743"/>
      <c r="T21" s="743"/>
      <c r="U21" s="743"/>
      <c r="V21" s="743"/>
      <c r="W21" s="744"/>
    </row>
    <row r="22" spans="2:24" s="31" customFormat="1" ht="25.5" customHeight="1" x14ac:dyDescent="0.2">
      <c r="B22" s="748"/>
      <c r="C22" s="751" t="s">
        <v>218</v>
      </c>
      <c r="D22" s="751"/>
      <c r="E22" s="178" t="s">
        <v>533</v>
      </c>
      <c r="F22" s="742"/>
      <c r="G22" s="743"/>
      <c r="H22" s="743"/>
      <c r="I22" s="743"/>
      <c r="J22" s="743"/>
      <c r="K22" s="743"/>
      <c r="L22" s="744"/>
      <c r="M22" s="748"/>
      <c r="N22" s="751" t="s">
        <v>218</v>
      </c>
      <c r="O22" s="751"/>
      <c r="P22" s="178" t="s">
        <v>533</v>
      </c>
      <c r="Q22" s="742"/>
      <c r="R22" s="743"/>
      <c r="S22" s="743"/>
      <c r="T22" s="743"/>
      <c r="U22" s="743"/>
      <c r="V22" s="743"/>
      <c r="W22" s="744"/>
    </row>
    <row r="23" spans="2:24" s="31" customFormat="1" ht="25.5" customHeight="1" x14ac:dyDescent="0.2">
      <c r="B23" s="736"/>
      <c r="C23" s="751" t="s">
        <v>220</v>
      </c>
      <c r="D23" s="751"/>
      <c r="E23" s="178" t="s">
        <v>535</v>
      </c>
      <c r="F23" s="745"/>
      <c r="G23" s="746"/>
      <c r="H23" s="746"/>
      <c r="I23" s="746"/>
      <c r="J23" s="746"/>
      <c r="K23" s="746"/>
      <c r="L23" s="747"/>
      <c r="M23" s="736"/>
      <c r="N23" s="751" t="s">
        <v>220</v>
      </c>
      <c r="O23" s="751"/>
      <c r="P23" s="178" t="s">
        <v>535</v>
      </c>
      <c r="Q23" s="742"/>
      <c r="R23" s="743"/>
      <c r="S23" s="743"/>
      <c r="T23" s="743"/>
      <c r="U23" s="743"/>
      <c r="V23" s="743"/>
      <c r="W23" s="744"/>
    </row>
    <row r="24" spans="2:24" s="31" customFormat="1" ht="25.5" customHeight="1" x14ac:dyDescent="0.2">
      <c r="B24" s="754" t="s">
        <v>398</v>
      </c>
      <c r="C24" s="754"/>
      <c r="D24" s="754"/>
      <c r="E24" s="770" t="s">
        <v>624</v>
      </c>
      <c r="F24" s="771"/>
      <c r="G24" s="772"/>
      <c r="H24" s="754" t="s">
        <v>434</v>
      </c>
      <c r="I24" s="754"/>
      <c r="J24" s="767" t="s">
        <v>627</v>
      </c>
      <c r="K24" s="768"/>
      <c r="L24" s="769"/>
      <c r="M24" s="754" t="s">
        <v>398</v>
      </c>
      <c r="N24" s="754"/>
      <c r="O24" s="754"/>
      <c r="P24" s="770" t="s">
        <v>624</v>
      </c>
      <c r="Q24" s="771"/>
      <c r="R24" s="772"/>
      <c r="S24" s="754" t="s">
        <v>434</v>
      </c>
      <c r="T24" s="754"/>
      <c r="U24" s="756" t="s">
        <v>627</v>
      </c>
      <c r="V24" s="756"/>
      <c r="W24" s="756"/>
    </row>
    <row r="25" spans="2:24" s="31" customFormat="1" ht="25.5" customHeight="1" x14ac:dyDescent="0.2">
      <c r="B25" s="757" t="s">
        <v>234</v>
      </c>
      <c r="C25" s="757"/>
      <c r="D25" s="757"/>
      <c r="E25" s="758" t="s">
        <v>540</v>
      </c>
      <c r="F25" s="758"/>
      <c r="G25" s="758"/>
      <c r="H25" s="759" t="s">
        <v>4</v>
      </c>
      <c r="I25" s="760"/>
      <c r="J25" s="761" t="s">
        <v>540</v>
      </c>
      <c r="K25" s="762"/>
      <c r="L25" s="763"/>
      <c r="M25" s="759" t="s">
        <v>234</v>
      </c>
      <c r="N25" s="760"/>
      <c r="O25" s="764"/>
      <c r="P25" s="758" t="s">
        <v>540</v>
      </c>
      <c r="Q25" s="758"/>
      <c r="R25" s="758"/>
      <c r="S25" s="765" t="s">
        <v>4</v>
      </c>
      <c r="T25" s="766"/>
      <c r="U25" s="761" t="s">
        <v>540</v>
      </c>
      <c r="V25" s="762"/>
      <c r="W25" s="763"/>
    </row>
    <row r="26" spans="2:24" s="31" customFormat="1" ht="39.75" customHeight="1" x14ac:dyDescent="0.2">
      <c r="B26" s="751" t="s">
        <v>399</v>
      </c>
      <c r="C26" s="751"/>
      <c r="D26" s="751"/>
      <c r="E26" s="773" t="s">
        <v>626</v>
      </c>
      <c r="F26" s="774"/>
      <c r="G26" s="774"/>
      <c r="H26" s="774"/>
      <c r="I26" s="774"/>
      <c r="J26" s="774"/>
      <c r="K26" s="774"/>
      <c r="L26" s="775"/>
      <c r="M26" s="751" t="s">
        <v>399</v>
      </c>
      <c r="N26" s="751"/>
      <c r="O26" s="751"/>
      <c r="P26" s="773" t="s">
        <v>626</v>
      </c>
      <c r="Q26" s="774"/>
      <c r="R26" s="774"/>
      <c r="S26" s="774"/>
      <c r="T26" s="774"/>
      <c r="U26" s="774"/>
      <c r="V26" s="774"/>
      <c r="W26" s="775"/>
    </row>
    <row r="27" spans="2:24" s="31" customFormat="1" ht="15" customHeight="1" x14ac:dyDescent="0.2">
      <c r="B27" s="240"/>
      <c r="C27" s="776" t="s">
        <v>521</v>
      </c>
      <c r="D27" s="777"/>
      <c r="E27" s="777"/>
      <c r="F27" s="777"/>
      <c r="G27" s="777"/>
      <c r="H27" s="777"/>
      <c r="I27" s="777"/>
      <c r="J27" s="777"/>
      <c r="K27" s="777"/>
      <c r="L27" s="777"/>
      <c r="M27" s="241"/>
      <c r="N27" s="241" t="s">
        <v>429</v>
      </c>
      <c r="O27" s="241"/>
      <c r="P27" s="241"/>
      <c r="Q27" s="241"/>
      <c r="R27" s="241"/>
      <c r="S27" s="241"/>
      <c r="T27" s="241"/>
      <c r="U27" s="241"/>
      <c r="V27" s="241"/>
      <c r="W27" s="241"/>
    </row>
    <row r="28" spans="2:24" s="31" customFormat="1" ht="15" customHeight="1" x14ac:dyDescent="0.2">
      <c r="B28" s="240"/>
      <c r="C28" s="778"/>
      <c r="D28" s="778"/>
      <c r="E28" s="778"/>
      <c r="F28" s="778"/>
      <c r="G28" s="778"/>
      <c r="H28" s="778"/>
      <c r="I28" s="778"/>
      <c r="J28" s="778"/>
      <c r="K28" s="778"/>
      <c r="L28" s="778"/>
      <c r="M28" s="241"/>
      <c r="N28" s="241" t="s">
        <v>522</v>
      </c>
      <c r="O28" s="241"/>
      <c r="P28" s="241"/>
      <c r="Q28" s="241"/>
      <c r="R28" s="241"/>
      <c r="S28" s="241"/>
      <c r="T28" s="241"/>
      <c r="U28" s="241"/>
      <c r="V28" s="241"/>
      <c r="W28" s="241"/>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6C137187-184E-446A-A3D6-8769CB01420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FC6633B-A712-4451-B0F7-7EF060944208}">
          <x14:formula1>
            <xm:f>'(参考)リスト'!$F$16:$F$21</xm:f>
          </x14:formula1>
          <xm:sqref>E11:E12 E22:E23 P11:P12 P22:P23</xm:sqref>
        </x14:dataValidation>
        <x14:dataValidation type="list" allowBlank="1" showInputMessage="1" showErrorMessage="1" xr:uid="{F3FB546A-295C-4AFE-B996-A488C41E5A7A}">
          <x14:formula1>
            <xm:f>'(参考)リスト'!$D$16:$D$18</xm:f>
          </x14:formula1>
          <xm:sqref>E10 E21 P10 P21</xm:sqref>
        </x14:dataValidation>
        <x14:dataValidation type="list" allowBlank="1" showInputMessage="1" showErrorMessage="1" xr:uid="{72EC3332-A249-4152-9E57-5B1D72EF14D0}">
          <x14:formula1>
            <xm:f>'(参考)リスト'!$E$16:$E$27</xm:f>
          </x14:formula1>
          <xm:sqref>E9 E20 P9 P20</xm:sqref>
        </x14:dataValidation>
        <x14:dataValidation type="list" allowBlank="1" showInputMessage="1" showErrorMessage="1" xr:uid="{8ACAA95F-F214-44F6-99F3-9F97A53D091A}">
          <x14:formula1>
            <xm:f>'(参考)リスト'!$B$16:$B$21</xm:f>
          </x14:formula1>
          <xm:sqref>E7 E18 P7 P18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CA8C-11BE-4A9D-9C9A-4D5E608BB6B6}">
  <dimension ref="B1:X31"/>
  <sheetViews>
    <sheetView showGridLines="0" showZeros="0" view="pageBreakPreview" zoomScale="90" zoomScaleNormal="70" zoomScaleSheetLayoutView="90" workbookViewId="0">
      <selection activeCell="AP12" sqref="AP12:AQ12"/>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4" t="s">
        <v>508</v>
      </c>
      <c r="C2" s="235"/>
      <c r="D2" s="235"/>
      <c r="E2" s="235"/>
      <c r="F2" s="235"/>
      <c r="G2" s="235"/>
      <c r="H2" s="235"/>
      <c r="I2" s="235"/>
      <c r="J2" s="235"/>
      <c r="K2" s="235"/>
      <c r="L2" s="235"/>
      <c r="M2" s="235"/>
      <c r="N2" s="235"/>
      <c r="O2" s="235"/>
      <c r="P2" s="235"/>
      <c r="Q2" s="235"/>
      <c r="R2" s="331" t="s">
        <v>412</v>
      </c>
      <c r="S2" s="331"/>
      <c r="T2" s="536" t="s">
        <v>695</v>
      </c>
      <c r="U2" s="536"/>
      <c r="V2" s="536"/>
      <c r="W2" s="536"/>
    </row>
    <row r="3" spans="2:23" ht="25.2" customHeight="1" x14ac:dyDescent="0.15">
      <c r="B3" s="714" t="s">
        <v>34</v>
      </c>
      <c r="C3" s="715"/>
      <c r="D3" s="715"/>
      <c r="E3" s="716" t="s">
        <v>550</v>
      </c>
      <c r="F3" s="717"/>
      <c r="G3" s="718"/>
      <c r="H3" s="708" t="s">
        <v>27</v>
      </c>
      <c r="I3" s="709"/>
      <c r="J3" s="719" t="s">
        <v>552</v>
      </c>
      <c r="K3" s="720"/>
      <c r="L3" s="721"/>
      <c r="M3" s="723" t="s">
        <v>448</v>
      </c>
      <c r="N3" s="731"/>
      <c r="O3" s="724"/>
      <c r="P3" s="722" t="s">
        <v>531</v>
      </c>
      <c r="Q3" s="722"/>
      <c r="R3" s="722"/>
      <c r="S3" s="723" t="s">
        <v>185</v>
      </c>
      <c r="T3" s="724"/>
      <c r="U3" s="727">
        <v>45588</v>
      </c>
      <c r="V3" s="728"/>
      <c r="W3" s="729"/>
    </row>
    <row r="4" spans="2:23" ht="25.2" customHeight="1" x14ac:dyDescent="0.2">
      <c r="B4" s="703" t="s">
        <v>28</v>
      </c>
      <c r="C4" s="704"/>
      <c r="D4" s="704"/>
      <c r="E4" s="705" t="s">
        <v>551</v>
      </c>
      <c r="F4" s="706"/>
      <c r="G4" s="707"/>
      <c r="H4" s="708" t="s">
        <v>33</v>
      </c>
      <c r="I4" s="709"/>
      <c r="J4" s="710" t="s">
        <v>538</v>
      </c>
      <c r="K4" s="711"/>
      <c r="L4" s="712"/>
      <c r="M4" s="732"/>
      <c r="N4" s="733"/>
      <c r="O4" s="734"/>
      <c r="P4" s="713" t="s">
        <v>532</v>
      </c>
      <c r="Q4" s="713"/>
      <c r="R4" s="713"/>
      <c r="S4" s="725"/>
      <c r="T4" s="726"/>
      <c r="U4" s="725"/>
      <c r="V4" s="730"/>
      <c r="W4" s="726"/>
    </row>
    <row r="5" spans="2:23" s="31" customFormat="1" ht="25.5" customHeight="1" x14ac:dyDescent="0.2">
      <c r="B5" s="735" t="s">
        <v>32</v>
      </c>
      <c r="C5" s="737" t="s">
        <v>190</v>
      </c>
      <c r="D5" s="738"/>
      <c r="E5" s="236">
        <v>2</v>
      </c>
      <c r="F5" s="739"/>
      <c r="G5" s="740"/>
      <c r="H5" s="740"/>
      <c r="I5" s="740"/>
      <c r="J5" s="740"/>
      <c r="K5" s="740"/>
      <c r="L5" s="741"/>
      <c r="M5" s="735" t="s">
        <v>32</v>
      </c>
      <c r="N5" s="737" t="s">
        <v>190</v>
      </c>
      <c r="O5" s="738"/>
      <c r="P5" s="236">
        <v>3</v>
      </c>
      <c r="Q5" s="742"/>
      <c r="R5" s="743"/>
      <c r="S5" s="743"/>
      <c r="T5" s="743"/>
      <c r="U5" s="743"/>
      <c r="V5" s="743"/>
      <c r="W5" s="744"/>
    </row>
    <row r="6" spans="2:23" s="31" customFormat="1" ht="25.5" customHeight="1" x14ac:dyDescent="0.2">
      <c r="B6" s="736"/>
      <c r="C6" s="737" t="s">
        <v>322</v>
      </c>
      <c r="D6" s="738"/>
      <c r="E6" s="237">
        <v>2</v>
      </c>
      <c r="F6" s="742"/>
      <c r="G6" s="743"/>
      <c r="H6" s="743"/>
      <c r="I6" s="743"/>
      <c r="J6" s="743"/>
      <c r="K6" s="743"/>
      <c r="L6" s="744"/>
      <c r="M6" s="736"/>
      <c r="N6" s="737" t="s">
        <v>322</v>
      </c>
      <c r="O6" s="738"/>
      <c r="P6" s="237">
        <v>1</v>
      </c>
      <c r="Q6" s="742"/>
      <c r="R6" s="743"/>
      <c r="S6" s="743"/>
      <c r="T6" s="743"/>
      <c r="U6" s="743"/>
      <c r="V6" s="743"/>
      <c r="W6" s="744"/>
    </row>
    <row r="7" spans="2:23" s="31" customFormat="1" ht="25.5" customHeight="1" x14ac:dyDescent="0.2">
      <c r="B7" s="735" t="s">
        <v>30</v>
      </c>
      <c r="C7" s="737" t="s">
        <v>167</v>
      </c>
      <c r="D7" s="738"/>
      <c r="E7" s="238" t="s">
        <v>464</v>
      </c>
      <c r="F7" s="742"/>
      <c r="G7" s="743"/>
      <c r="H7" s="743"/>
      <c r="I7" s="743"/>
      <c r="J7" s="743"/>
      <c r="K7" s="743"/>
      <c r="L7" s="744"/>
      <c r="M7" s="735" t="s">
        <v>30</v>
      </c>
      <c r="N7" s="737" t="s">
        <v>167</v>
      </c>
      <c r="O7" s="738"/>
      <c r="P7" s="238" t="s">
        <v>464</v>
      </c>
      <c r="Q7" s="742"/>
      <c r="R7" s="743"/>
      <c r="S7" s="743"/>
      <c r="T7" s="743"/>
      <c r="U7" s="743"/>
      <c r="V7" s="743"/>
      <c r="W7" s="744"/>
    </row>
    <row r="8" spans="2:23" s="31" customFormat="1" ht="25.5" customHeight="1" x14ac:dyDescent="0.2">
      <c r="B8" s="748"/>
      <c r="C8" s="737" t="s">
        <v>166</v>
      </c>
      <c r="D8" s="738"/>
      <c r="E8" s="236" t="s">
        <v>343</v>
      </c>
      <c r="F8" s="742"/>
      <c r="G8" s="743"/>
      <c r="H8" s="743"/>
      <c r="I8" s="743"/>
      <c r="J8" s="743"/>
      <c r="K8" s="743"/>
      <c r="L8" s="744"/>
      <c r="M8" s="748"/>
      <c r="N8" s="737" t="s">
        <v>166</v>
      </c>
      <c r="O8" s="738"/>
      <c r="P8" s="236" t="s">
        <v>339</v>
      </c>
      <c r="Q8" s="742"/>
      <c r="R8" s="743"/>
      <c r="S8" s="743"/>
      <c r="T8" s="743"/>
      <c r="U8" s="743"/>
      <c r="V8" s="743"/>
      <c r="W8" s="744"/>
    </row>
    <row r="9" spans="2:23" s="31" customFormat="1" ht="25.5" customHeight="1" x14ac:dyDescent="0.2">
      <c r="B9" s="749" t="s">
        <v>31</v>
      </c>
      <c r="C9" s="752"/>
      <c r="D9" s="750"/>
      <c r="E9" s="239" t="s">
        <v>473</v>
      </c>
      <c r="F9" s="742"/>
      <c r="G9" s="743"/>
      <c r="H9" s="743"/>
      <c r="I9" s="743"/>
      <c r="J9" s="743"/>
      <c r="K9" s="743"/>
      <c r="L9" s="744"/>
      <c r="M9" s="749" t="s">
        <v>31</v>
      </c>
      <c r="N9" s="752"/>
      <c r="O9" s="750"/>
      <c r="P9" s="239" t="s">
        <v>465</v>
      </c>
      <c r="Q9" s="742"/>
      <c r="R9" s="743"/>
      <c r="S9" s="743"/>
      <c r="T9" s="743"/>
      <c r="U9" s="743"/>
      <c r="V9" s="743"/>
      <c r="W9" s="744"/>
    </row>
    <row r="10" spans="2:23" s="31" customFormat="1" ht="25.5" customHeight="1" x14ac:dyDescent="0.2">
      <c r="B10" s="735" t="s">
        <v>219</v>
      </c>
      <c r="C10" s="749" t="s">
        <v>397</v>
      </c>
      <c r="D10" s="750"/>
      <c r="E10" s="237" t="s">
        <v>252</v>
      </c>
      <c r="F10" s="742"/>
      <c r="G10" s="743"/>
      <c r="H10" s="743"/>
      <c r="I10" s="743"/>
      <c r="J10" s="743"/>
      <c r="K10" s="743"/>
      <c r="L10" s="744"/>
      <c r="M10" s="735" t="s">
        <v>219</v>
      </c>
      <c r="N10" s="749" t="s">
        <v>397</v>
      </c>
      <c r="O10" s="750"/>
      <c r="P10" s="237" t="s">
        <v>251</v>
      </c>
      <c r="Q10" s="742"/>
      <c r="R10" s="743"/>
      <c r="S10" s="743"/>
      <c r="T10" s="743"/>
      <c r="U10" s="743"/>
      <c r="V10" s="743"/>
      <c r="W10" s="744"/>
    </row>
    <row r="11" spans="2:23" s="31" customFormat="1" ht="25.5" customHeight="1" x14ac:dyDescent="0.2">
      <c r="B11" s="748"/>
      <c r="C11" s="749" t="s">
        <v>218</v>
      </c>
      <c r="D11" s="750"/>
      <c r="E11" s="178" t="s">
        <v>533</v>
      </c>
      <c r="F11" s="742"/>
      <c r="G11" s="743"/>
      <c r="H11" s="743"/>
      <c r="I11" s="743"/>
      <c r="J11" s="743"/>
      <c r="K11" s="743"/>
      <c r="L11" s="744"/>
      <c r="M11" s="748"/>
      <c r="N11" s="749" t="s">
        <v>218</v>
      </c>
      <c r="O11" s="750"/>
      <c r="P11" s="178" t="s">
        <v>533</v>
      </c>
      <c r="Q11" s="742"/>
      <c r="R11" s="743"/>
      <c r="S11" s="743"/>
      <c r="T11" s="743"/>
      <c r="U11" s="743"/>
      <c r="V11" s="743"/>
      <c r="W11" s="744"/>
    </row>
    <row r="12" spans="2:23" s="31" customFormat="1" ht="25.5" customHeight="1" x14ac:dyDescent="0.2">
      <c r="B12" s="736"/>
      <c r="C12" s="751" t="s">
        <v>220</v>
      </c>
      <c r="D12" s="751"/>
      <c r="E12" s="178" t="s">
        <v>535</v>
      </c>
      <c r="F12" s="745"/>
      <c r="G12" s="746"/>
      <c r="H12" s="746"/>
      <c r="I12" s="746"/>
      <c r="J12" s="746"/>
      <c r="K12" s="746"/>
      <c r="L12" s="747"/>
      <c r="M12" s="736"/>
      <c r="N12" s="751" t="s">
        <v>220</v>
      </c>
      <c r="O12" s="751"/>
      <c r="P12" s="178" t="s">
        <v>535</v>
      </c>
      <c r="Q12" s="742"/>
      <c r="R12" s="743"/>
      <c r="S12" s="743"/>
      <c r="T12" s="743"/>
      <c r="U12" s="743"/>
      <c r="V12" s="743"/>
      <c r="W12" s="744"/>
    </row>
    <row r="13" spans="2:23" s="31" customFormat="1" ht="25.5" customHeight="1" x14ac:dyDescent="0.2">
      <c r="B13" s="754" t="s">
        <v>398</v>
      </c>
      <c r="C13" s="754"/>
      <c r="D13" s="754"/>
      <c r="E13" s="767" t="s">
        <v>628</v>
      </c>
      <c r="F13" s="768"/>
      <c r="G13" s="769"/>
      <c r="H13" s="754" t="s">
        <v>434</v>
      </c>
      <c r="I13" s="754"/>
      <c r="J13" s="756"/>
      <c r="K13" s="756"/>
      <c r="L13" s="756"/>
      <c r="M13" s="754" t="s">
        <v>398</v>
      </c>
      <c r="N13" s="754"/>
      <c r="O13" s="754"/>
      <c r="P13" s="770" t="s">
        <v>630</v>
      </c>
      <c r="Q13" s="771"/>
      <c r="R13" s="772"/>
      <c r="S13" s="754" t="s">
        <v>434</v>
      </c>
      <c r="T13" s="754"/>
      <c r="U13" s="755" t="s">
        <v>625</v>
      </c>
      <c r="V13" s="756"/>
      <c r="W13" s="756"/>
    </row>
    <row r="14" spans="2:23" s="31" customFormat="1" ht="25.5" customHeight="1" x14ac:dyDescent="0.2">
      <c r="B14" s="757" t="s">
        <v>234</v>
      </c>
      <c r="C14" s="757"/>
      <c r="D14" s="757"/>
      <c r="E14" s="758" t="s">
        <v>540</v>
      </c>
      <c r="F14" s="758"/>
      <c r="G14" s="758"/>
      <c r="H14" s="759" t="s">
        <v>4</v>
      </c>
      <c r="I14" s="760"/>
      <c r="J14" s="761" t="s">
        <v>540</v>
      </c>
      <c r="K14" s="762"/>
      <c r="L14" s="763"/>
      <c r="M14" s="759" t="s">
        <v>234</v>
      </c>
      <c r="N14" s="760"/>
      <c r="O14" s="764"/>
      <c r="P14" s="758" t="s">
        <v>540</v>
      </c>
      <c r="Q14" s="758"/>
      <c r="R14" s="758"/>
      <c r="S14" s="765" t="s">
        <v>4</v>
      </c>
      <c r="T14" s="766"/>
      <c r="U14" s="761" t="s">
        <v>540</v>
      </c>
      <c r="V14" s="762"/>
      <c r="W14" s="763"/>
    </row>
    <row r="15" spans="2:23" s="31" customFormat="1" ht="39.75" customHeight="1" x14ac:dyDescent="0.2">
      <c r="B15" s="751" t="s">
        <v>399</v>
      </c>
      <c r="C15" s="751"/>
      <c r="D15" s="751"/>
      <c r="E15" s="773" t="s">
        <v>629</v>
      </c>
      <c r="F15" s="774"/>
      <c r="G15" s="774"/>
      <c r="H15" s="774"/>
      <c r="I15" s="774"/>
      <c r="J15" s="774"/>
      <c r="K15" s="774"/>
      <c r="L15" s="775"/>
      <c r="M15" s="751" t="s">
        <v>399</v>
      </c>
      <c r="N15" s="751"/>
      <c r="O15" s="751"/>
      <c r="P15" s="773" t="s">
        <v>631</v>
      </c>
      <c r="Q15" s="774"/>
      <c r="R15" s="774"/>
      <c r="S15" s="774"/>
      <c r="T15" s="774"/>
      <c r="U15" s="774"/>
      <c r="V15" s="774"/>
      <c r="W15" s="775"/>
    </row>
    <row r="16" spans="2:23" s="31" customFormat="1" ht="25.5" customHeight="1" x14ac:dyDescent="0.2">
      <c r="B16" s="753" t="s">
        <v>32</v>
      </c>
      <c r="C16" s="753" t="s">
        <v>190</v>
      </c>
      <c r="D16" s="753"/>
      <c r="E16" s="236">
        <v>3</v>
      </c>
      <c r="F16" s="739"/>
      <c r="G16" s="740"/>
      <c r="H16" s="740"/>
      <c r="I16" s="740"/>
      <c r="J16" s="740"/>
      <c r="K16" s="740"/>
      <c r="L16" s="741"/>
      <c r="M16" s="753" t="s">
        <v>32</v>
      </c>
      <c r="N16" s="753" t="s">
        <v>190</v>
      </c>
      <c r="O16" s="753"/>
      <c r="P16" s="236">
        <v>3</v>
      </c>
      <c r="Q16" s="742"/>
      <c r="R16" s="743"/>
      <c r="S16" s="743"/>
      <c r="T16" s="743"/>
      <c r="U16" s="743"/>
      <c r="V16" s="743"/>
      <c r="W16" s="744"/>
    </row>
    <row r="17" spans="2:24" s="31" customFormat="1" ht="25.5" customHeight="1" x14ac:dyDescent="0.2">
      <c r="B17" s="753"/>
      <c r="C17" s="753" t="s">
        <v>322</v>
      </c>
      <c r="D17" s="753"/>
      <c r="E17" s="237">
        <v>2</v>
      </c>
      <c r="F17" s="742"/>
      <c r="G17" s="743"/>
      <c r="H17" s="743"/>
      <c r="I17" s="743"/>
      <c r="J17" s="743"/>
      <c r="K17" s="743"/>
      <c r="L17" s="744"/>
      <c r="M17" s="753"/>
      <c r="N17" s="753" t="s">
        <v>322</v>
      </c>
      <c r="O17" s="753"/>
      <c r="P17" s="237">
        <v>3</v>
      </c>
      <c r="Q17" s="742"/>
      <c r="R17" s="743"/>
      <c r="S17" s="743"/>
      <c r="T17" s="743"/>
      <c r="U17" s="743"/>
      <c r="V17" s="743"/>
      <c r="W17" s="744"/>
    </row>
    <row r="18" spans="2:24" s="31" customFormat="1" ht="25.5" customHeight="1" x14ac:dyDescent="0.2">
      <c r="B18" s="753" t="s">
        <v>30</v>
      </c>
      <c r="C18" s="753" t="s">
        <v>167</v>
      </c>
      <c r="D18" s="753"/>
      <c r="E18" s="238" t="s">
        <v>464</v>
      </c>
      <c r="F18" s="742"/>
      <c r="G18" s="743"/>
      <c r="H18" s="743"/>
      <c r="I18" s="743"/>
      <c r="J18" s="743"/>
      <c r="K18" s="743"/>
      <c r="L18" s="744"/>
      <c r="M18" s="753" t="s">
        <v>30</v>
      </c>
      <c r="N18" s="753" t="s">
        <v>167</v>
      </c>
      <c r="O18" s="753"/>
      <c r="P18" s="238" t="s">
        <v>464</v>
      </c>
      <c r="Q18" s="742"/>
      <c r="R18" s="743"/>
      <c r="S18" s="743"/>
      <c r="T18" s="743"/>
      <c r="U18" s="743"/>
      <c r="V18" s="743"/>
      <c r="W18" s="744"/>
    </row>
    <row r="19" spans="2:24" s="31" customFormat="1" ht="25.5" customHeight="1" x14ac:dyDescent="0.2">
      <c r="B19" s="753"/>
      <c r="C19" s="753" t="s">
        <v>166</v>
      </c>
      <c r="D19" s="753"/>
      <c r="E19" s="236" t="s">
        <v>338</v>
      </c>
      <c r="F19" s="742"/>
      <c r="G19" s="743"/>
      <c r="H19" s="743"/>
      <c r="I19" s="743"/>
      <c r="J19" s="743"/>
      <c r="K19" s="743"/>
      <c r="L19" s="744"/>
      <c r="M19" s="753"/>
      <c r="N19" s="753" t="s">
        <v>166</v>
      </c>
      <c r="O19" s="753"/>
      <c r="P19" s="236" t="s">
        <v>338</v>
      </c>
      <c r="Q19" s="742"/>
      <c r="R19" s="743"/>
      <c r="S19" s="743"/>
      <c r="T19" s="743"/>
      <c r="U19" s="743"/>
      <c r="V19" s="743"/>
      <c r="W19" s="744"/>
    </row>
    <row r="20" spans="2:24" s="31" customFormat="1" ht="25.5" customHeight="1" x14ac:dyDescent="0.2">
      <c r="B20" s="751" t="s">
        <v>31</v>
      </c>
      <c r="C20" s="751"/>
      <c r="D20" s="751"/>
      <c r="E20" s="239" t="s">
        <v>476</v>
      </c>
      <c r="F20" s="742"/>
      <c r="G20" s="743"/>
      <c r="H20" s="743"/>
      <c r="I20" s="743"/>
      <c r="J20" s="743"/>
      <c r="K20" s="743"/>
      <c r="L20" s="744"/>
      <c r="M20" s="751" t="s">
        <v>31</v>
      </c>
      <c r="N20" s="751"/>
      <c r="O20" s="751"/>
      <c r="P20" s="239" t="s">
        <v>466</v>
      </c>
      <c r="Q20" s="742"/>
      <c r="R20" s="743"/>
      <c r="S20" s="743"/>
      <c r="T20" s="743"/>
      <c r="U20" s="743"/>
      <c r="V20" s="743"/>
      <c r="W20" s="744"/>
    </row>
    <row r="21" spans="2:24" s="31" customFormat="1" ht="25.5" customHeight="1" x14ac:dyDescent="0.2">
      <c r="B21" s="735" t="s">
        <v>219</v>
      </c>
      <c r="C21" s="751" t="s">
        <v>397</v>
      </c>
      <c r="D21" s="751"/>
      <c r="E21" s="237" t="s">
        <v>251</v>
      </c>
      <c r="F21" s="742"/>
      <c r="G21" s="743"/>
      <c r="H21" s="743"/>
      <c r="I21" s="743"/>
      <c r="J21" s="743"/>
      <c r="K21" s="743"/>
      <c r="L21" s="744"/>
      <c r="M21" s="735" t="s">
        <v>219</v>
      </c>
      <c r="N21" s="751" t="s">
        <v>397</v>
      </c>
      <c r="O21" s="751"/>
      <c r="P21" s="237" t="s">
        <v>251</v>
      </c>
      <c r="Q21" s="742"/>
      <c r="R21" s="743"/>
      <c r="S21" s="743"/>
      <c r="T21" s="743"/>
      <c r="U21" s="743"/>
      <c r="V21" s="743"/>
      <c r="W21" s="744"/>
    </row>
    <row r="22" spans="2:24" s="31" customFormat="1" ht="25.5" customHeight="1" x14ac:dyDescent="0.2">
      <c r="B22" s="748"/>
      <c r="C22" s="751" t="s">
        <v>218</v>
      </c>
      <c r="D22" s="751"/>
      <c r="E22" s="178" t="s">
        <v>533</v>
      </c>
      <c r="F22" s="742"/>
      <c r="G22" s="743"/>
      <c r="H22" s="743"/>
      <c r="I22" s="743"/>
      <c r="J22" s="743"/>
      <c r="K22" s="743"/>
      <c r="L22" s="744"/>
      <c r="M22" s="748"/>
      <c r="N22" s="751" t="s">
        <v>218</v>
      </c>
      <c r="O22" s="751"/>
      <c r="P22" s="178" t="s">
        <v>533</v>
      </c>
      <c r="Q22" s="742"/>
      <c r="R22" s="743"/>
      <c r="S22" s="743"/>
      <c r="T22" s="743"/>
      <c r="U22" s="743"/>
      <c r="V22" s="743"/>
      <c r="W22" s="744"/>
    </row>
    <row r="23" spans="2:24" s="31" customFormat="1" ht="25.5" customHeight="1" x14ac:dyDescent="0.2">
      <c r="B23" s="736"/>
      <c r="C23" s="751" t="s">
        <v>220</v>
      </c>
      <c r="D23" s="751"/>
      <c r="E23" s="178" t="s">
        <v>535</v>
      </c>
      <c r="F23" s="745"/>
      <c r="G23" s="746"/>
      <c r="H23" s="746"/>
      <c r="I23" s="746"/>
      <c r="J23" s="746"/>
      <c r="K23" s="746"/>
      <c r="L23" s="747"/>
      <c r="M23" s="736"/>
      <c r="N23" s="751" t="s">
        <v>220</v>
      </c>
      <c r="O23" s="751"/>
      <c r="P23" s="178" t="s">
        <v>535</v>
      </c>
      <c r="Q23" s="742"/>
      <c r="R23" s="743"/>
      <c r="S23" s="743"/>
      <c r="T23" s="743"/>
      <c r="U23" s="743"/>
      <c r="V23" s="743"/>
      <c r="W23" s="744"/>
    </row>
    <row r="24" spans="2:24" s="31" customFormat="1" ht="25.5" customHeight="1" x14ac:dyDescent="0.2">
      <c r="B24" s="754" t="s">
        <v>398</v>
      </c>
      <c r="C24" s="754"/>
      <c r="D24" s="754"/>
      <c r="E24" s="770" t="s">
        <v>624</v>
      </c>
      <c r="F24" s="771"/>
      <c r="G24" s="772"/>
      <c r="H24" s="754" t="s">
        <v>434</v>
      </c>
      <c r="I24" s="754"/>
      <c r="J24" s="767" t="s">
        <v>632</v>
      </c>
      <c r="K24" s="768"/>
      <c r="L24" s="769"/>
      <c r="M24" s="754" t="s">
        <v>398</v>
      </c>
      <c r="N24" s="754"/>
      <c r="O24" s="754"/>
      <c r="P24" s="770" t="s">
        <v>633</v>
      </c>
      <c r="Q24" s="771"/>
      <c r="R24" s="772"/>
      <c r="S24" s="754" t="s">
        <v>434</v>
      </c>
      <c r="T24" s="754"/>
      <c r="U24" s="756" t="s">
        <v>634</v>
      </c>
      <c r="V24" s="756"/>
      <c r="W24" s="756"/>
    </row>
    <row r="25" spans="2:24" s="31" customFormat="1" ht="25.5" customHeight="1" x14ac:dyDescent="0.2">
      <c r="B25" s="757" t="s">
        <v>234</v>
      </c>
      <c r="C25" s="757"/>
      <c r="D25" s="757"/>
      <c r="E25" s="758" t="s">
        <v>540</v>
      </c>
      <c r="F25" s="758"/>
      <c r="G25" s="758"/>
      <c r="H25" s="759" t="s">
        <v>4</v>
      </c>
      <c r="I25" s="760"/>
      <c r="J25" s="761" t="s">
        <v>540</v>
      </c>
      <c r="K25" s="762"/>
      <c r="L25" s="763"/>
      <c r="M25" s="759" t="s">
        <v>234</v>
      </c>
      <c r="N25" s="760"/>
      <c r="O25" s="764"/>
      <c r="P25" s="758" t="s">
        <v>540</v>
      </c>
      <c r="Q25" s="758"/>
      <c r="R25" s="758"/>
      <c r="S25" s="765" t="s">
        <v>4</v>
      </c>
      <c r="T25" s="766"/>
      <c r="U25" s="761" t="s">
        <v>540</v>
      </c>
      <c r="V25" s="762"/>
      <c r="W25" s="763"/>
    </row>
    <row r="26" spans="2:24" s="31" customFormat="1" ht="39.75" customHeight="1" x14ac:dyDescent="0.2">
      <c r="B26" s="751" t="s">
        <v>399</v>
      </c>
      <c r="C26" s="751"/>
      <c r="D26" s="751"/>
      <c r="E26" s="773" t="s">
        <v>626</v>
      </c>
      <c r="F26" s="774"/>
      <c r="G26" s="774"/>
      <c r="H26" s="774"/>
      <c r="I26" s="774"/>
      <c r="J26" s="774"/>
      <c r="K26" s="774"/>
      <c r="L26" s="775"/>
      <c r="M26" s="751" t="s">
        <v>399</v>
      </c>
      <c r="N26" s="751"/>
      <c r="O26" s="751"/>
      <c r="P26" s="773" t="s">
        <v>635</v>
      </c>
      <c r="Q26" s="774"/>
      <c r="R26" s="774"/>
      <c r="S26" s="774"/>
      <c r="T26" s="774"/>
      <c r="U26" s="774"/>
      <c r="V26" s="774"/>
      <c r="W26" s="775"/>
    </row>
    <row r="27" spans="2:24" s="31" customFormat="1" ht="15" customHeight="1" x14ac:dyDescent="0.2">
      <c r="B27" s="240"/>
      <c r="C27" s="776" t="s">
        <v>521</v>
      </c>
      <c r="D27" s="777"/>
      <c r="E27" s="777"/>
      <c r="F27" s="777"/>
      <c r="G27" s="777"/>
      <c r="H27" s="777"/>
      <c r="I27" s="777"/>
      <c r="J27" s="777"/>
      <c r="K27" s="777"/>
      <c r="L27" s="777"/>
      <c r="M27" s="241"/>
      <c r="N27" s="241" t="s">
        <v>429</v>
      </c>
      <c r="O27" s="241"/>
      <c r="P27" s="241"/>
      <c r="Q27" s="241"/>
      <c r="R27" s="241"/>
      <c r="S27" s="241"/>
      <c r="T27" s="241"/>
      <c r="U27" s="241"/>
      <c r="V27" s="241"/>
      <c r="W27" s="241"/>
    </row>
    <row r="28" spans="2:24" s="31" customFormat="1" ht="15" customHeight="1" x14ac:dyDescent="0.2">
      <c r="B28" s="240"/>
      <c r="C28" s="778"/>
      <c r="D28" s="778"/>
      <c r="E28" s="778"/>
      <c r="F28" s="778"/>
      <c r="G28" s="778"/>
      <c r="H28" s="778"/>
      <c r="I28" s="778"/>
      <c r="J28" s="778"/>
      <c r="K28" s="778"/>
      <c r="L28" s="778"/>
      <c r="M28" s="241"/>
      <c r="N28" s="241" t="s">
        <v>522</v>
      </c>
      <c r="O28" s="241"/>
      <c r="P28" s="241"/>
      <c r="Q28" s="241"/>
      <c r="R28" s="241"/>
      <c r="S28" s="241"/>
      <c r="T28" s="241"/>
      <c r="U28" s="241"/>
      <c r="V28" s="241"/>
      <c r="W28" s="241"/>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F694E48A-C304-4107-B3A3-61B0B1ED398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4D146A5-DAA8-4A2C-9773-B444A98C90F0}">
          <x14:formula1>
            <xm:f>'(参考)リスト'!$B$16:$B$21</xm:f>
          </x14:formula1>
          <xm:sqref>E7 E18 P7 P18</xm:sqref>
        </x14:dataValidation>
        <x14:dataValidation type="list" allowBlank="1" showInputMessage="1" showErrorMessage="1" xr:uid="{DD0FC565-CBFC-442F-AA18-508825F7B697}">
          <x14:formula1>
            <xm:f>'(参考)リスト'!$E$16:$E$27</xm:f>
          </x14:formula1>
          <xm:sqref>E9 E20 P9 P20</xm:sqref>
        </x14:dataValidation>
        <x14:dataValidation type="list" allowBlank="1" showInputMessage="1" showErrorMessage="1" xr:uid="{6D30C591-CCEC-463C-AA71-CF73EFD1758E}">
          <x14:formula1>
            <xm:f>'(参考)リスト'!$D$16:$D$18</xm:f>
          </x14:formula1>
          <xm:sqref>E10 E21 P10 P21</xm:sqref>
        </x14:dataValidation>
        <x14:dataValidation type="list" allowBlank="1" showInputMessage="1" showErrorMessage="1" xr:uid="{8DB3ADCC-3509-4119-893E-F2C081F9FD3D}">
          <x14:formula1>
            <xm:f>'(参考)リスト'!$F$16:$F$21</xm:f>
          </x14:formula1>
          <xm:sqref>E11:E12 E22:E23 P11:P12 P22:P23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90715-666B-435E-8576-AB97BD08CAA1}">
  <dimension ref="B1:X31"/>
  <sheetViews>
    <sheetView showGridLines="0" showZeros="0" view="pageBreakPreview" zoomScale="90" zoomScaleNormal="70" zoomScaleSheetLayoutView="90" workbookViewId="0">
      <selection activeCell="AP12" sqref="AP12:AQ12"/>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4" t="s">
        <v>508</v>
      </c>
      <c r="C2" s="235"/>
      <c r="D2" s="235"/>
      <c r="E2" s="235"/>
      <c r="F2" s="235"/>
      <c r="G2" s="235"/>
      <c r="H2" s="235"/>
      <c r="I2" s="235"/>
      <c r="J2" s="235"/>
      <c r="K2" s="235"/>
      <c r="L2" s="235"/>
      <c r="M2" s="235"/>
      <c r="N2" s="235"/>
      <c r="O2" s="235"/>
      <c r="P2" s="235"/>
      <c r="Q2" s="235"/>
      <c r="R2" s="331" t="s">
        <v>412</v>
      </c>
      <c r="S2" s="331"/>
      <c r="T2" s="536" t="s">
        <v>695</v>
      </c>
      <c r="U2" s="536"/>
      <c r="V2" s="536"/>
      <c r="W2" s="536"/>
    </row>
    <row r="3" spans="2:23" ht="25.2" customHeight="1" x14ac:dyDescent="0.15">
      <c r="B3" s="714" t="s">
        <v>34</v>
      </c>
      <c r="C3" s="715"/>
      <c r="D3" s="715"/>
      <c r="E3" s="716" t="s">
        <v>550</v>
      </c>
      <c r="F3" s="717"/>
      <c r="G3" s="718"/>
      <c r="H3" s="708" t="s">
        <v>27</v>
      </c>
      <c r="I3" s="709"/>
      <c r="J3" s="719" t="s">
        <v>552</v>
      </c>
      <c r="K3" s="720"/>
      <c r="L3" s="721"/>
      <c r="M3" s="723" t="s">
        <v>448</v>
      </c>
      <c r="N3" s="731"/>
      <c r="O3" s="724"/>
      <c r="P3" s="722" t="s">
        <v>531</v>
      </c>
      <c r="Q3" s="722"/>
      <c r="R3" s="722"/>
      <c r="S3" s="723" t="s">
        <v>185</v>
      </c>
      <c r="T3" s="724"/>
      <c r="U3" s="727">
        <v>45588</v>
      </c>
      <c r="V3" s="728"/>
      <c r="W3" s="729"/>
    </row>
    <row r="4" spans="2:23" ht="25.2" customHeight="1" x14ac:dyDescent="0.2">
      <c r="B4" s="703" t="s">
        <v>28</v>
      </c>
      <c r="C4" s="704"/>
      <c r="D4" s="704"/>
      <c r="E4" s="705" t="s">
        <v>551</v>
      </c>
      <c r="F4" s="706"/>
      <c r="G4" s="707"/>
      <c r="H4" s="708" t="s">
        <v>33</v>
      </c>
      <c r="I4" s="709"/>
      <c r="J4" s="710" t="s">
        <v>538</v>
      </c>
      <c r="K4" s="711"/>
      <c r="L4" s="712"/>
      <c r="M4" s="732"/>
      <c r="N4" s="733"/>
      <c r="O4" s="734"/>
      <c r="P4" s="713" t="s">
        <v>532</v>
      </c>
      <c r="Q4" s="713"/>
      <c r="R4" s="713"/>
      <c r="S4" s="725"/>
      <c r="T4" s="726"/>
      <c r="U4" s="725"/>
      <c r="V4" s="730"/>
      <c r="W4" s="726"/>
    </row>
    <row r="5" spans="2:23" s="31" customFormat="1" ht="25.5" customHeight="1" x14ac:dyDescent="0.2">
      <c r="B5" s="735" t="s">
        <v>32</v>
      </c>
      <c r="C5" s="737" t="s">
        <v>190</v>
      </c>
      <c r="D5" s="738"/>
      <c r="E5" s="236">
        <v>4</v>
      </c>
      <c r="F5" s="739"/>
      <c r="G5" s="740"/>
      <c r="H5" s="740"/>
      <c r="I5" s="740"/>
      <c r="J5" s="740"/>
      <c r="K5" s="740"/>
      <c r="L5" s="741"/>
      <c r="M5" s="735" t="s">
        <v>32</v>
      </c>
      <c r="N5" s="737" t="s">
        <v>190</v>
      </c>
      <c r="O5" s="738"/>
      <c r="P5" s="236">
        <v>4</v>
      </c>
      <c r="Q5" s="742"/>
      <c r="R5" s="743"/>
      <c r="S5" s="743"/>
      <c r="T5" s="743"/>
      <c r="U5" s="743"/>
      <c r="V5" s="743"/>
      <c r="W5" s="744"/>
    </row>
    <row r="6" spans="2:23" s="31" customFormat="1" ht="25.5" customHeight="1" x14ac:dyDescent="0.2">
      <c r="B6" s="736"/>
      <c r="C6" s="737" t="s">
        <v>322</v>
      </c>
      <c r="D6" s="738"/>
      <c r="E6" s="237">
        <v>1</v>
      </c>
      <c r="F6" s="742"/>
      <c r="G6" s="743"/>
      <c r="H6" s="743"/>
      <c r="I6" s="743"/>
      <c r="J6" s="743"/>
      <c r="K6" s="743"/>
      <c r="L6" s="744"/>
      <c r="M6" s="736"/>
      <c r="N6" s="737" t="s">
        <v>322</v>
      </c>
      <c r="O6" s="738"/>
      <c r="P6" s="237">
        <v>2</v>
      </c>
      <c r="Q6" s="742"/>
      <c r="R6" s="743"/>
      <c r="S6" s="743"/>
      <c r="T6" s="743"/>
      <c r="U6" s="743"/>
      <c r="V6" s="743"/>
      <c r="W6" s="744"/>
    </row>
    <row r="7" spans="2:23" s="31" customFormat="1" ht="25.5" customHeight="1" x14ac:dyDescent="0.2">
      <c r="B7" s="735" t="s">
        <v>30</v>
      </c>
      <c r="C7" s="737" t="s">
        <v>167</v>
      </c>
      <c r="D7" s="738"/>
      <c r="E7" s="238" t="s">
        <v>464</v>
      </c>
      <c r="F7" s="742"/>
      <c r="G7" s="743"/>
      <c r="H7" s="743"/>
      <c r="I7" s="743"/>
      <c r="J7" s="743"/>
      <c r="K7" s="743"/>
      <c r="L7" s="744"/>
      <c r="M7" s="735" t="s">
        <v>30</v>
      </c>
      <c r="N7" s="737" t="s">
        <v>167</v>
      </c>
      <c r="O7" s="738"/>
      <c r="P7" s="238" t="s">
        <v>464</v>
      </c>
      <c r="Q7" s="742"/>
      <c r="R7" s="743"/>
      <c r="S7" s="743"/>
      <c r="T7" s="743"/>
      <c r="U7" s="743"/>
      <c r="V7" s="743"/>
      <c r="W7" s="744"/>
    </row>
    <row r="8" spans="2:23" s="31" customFormat="1" ht="25.5" customHeight="1" x14ac:dyDescent="0.2">
      <c r="B8" s="748"/>
      <c r="C8" s="737" t="s">
        <v>166</v>
      </c>
      <c r="D8" s="738"/>
      <c r="E8" s="236" t="s">
        <v>339</v>
      </c>
      <c r="F8" s="742"/>
      <c r="G8" s="743"/>
      <c r="H8" s="743"/>
      <c r="I8" s="743"/>
      <c r="J8" s="743"/>
      <c r="K8" s="743"/>
      <c r="L8" s="744"/>
      <c r="M8" s="748"/>
      <c r="N8" s="737" t="s">
        <v>166</v>
      </c>
      <c r="O8" s="738"/>
      <c r="P8" s="236" t="s">
        <v>339</v>
      </c>
      <c r="Q8" s="742"/>
      <c r="R8" s="743"/>
      <c r="S8" s="743"/>
      <c r="T8" s="743"/>
      <c r="U8" s="743"/>
      <c r="V8" s="743"/>
      <c r="W8" s="744"/>
    </row>
    <row r="9" spans="2:23" s="31" customFormat="1" ht="25.5" customHeight="1" x14ac:dyDescent="0.2">
      <c r="B9" s="749" t="s">
        <v>31</v>
      </c>
      <c r="C9" s="752"/>
      <c r="D9" s="750"/>
      <c r="E9" s="239" t="s">
        <v>476</v>
      </c>
      <c r="F9" s="742"/>
      <c r="G9" s="743"/>
      <c r="H9" s="743"/>
      <c r="I9" s="743"/>
      <c r="J9" s="743"/>
      <c r="K9" s="743"/>
      <c r="L9" s="744"/>
      <c r="M9" s="749" t="s">
        <v>31</v>
      </c>
      <c r="N9" s="752"/>
      <c r="O9" s="750"/>
      <c r="P9" s="239" t="s">
        <v>473</v>
      </c>
      <c r="Q9" s="742"/>
      <c r="R9" s="743"/>
      <c r="S9" s="743"/>
      <c r="T9" s="743"/>
      <c r="U9" s="743"/>
      <c r="V9" s="743"/>
      <c r="W9" s="744"/>
    </row>
    <row r="10" spans="2:23" s="31" customFormat="1" ht="25.5" customHeight="1" x14ac:dyDescent="0.2">
      <c r="B10" s="735" t="s">
        <v>219</v>
      </c>
      <c r="C10" s="749" t="s">
        <v>397</v>
      </c>
      <c r="D10" s="750"/>
      <c r="E10" s="237" t="s">
        <v>251</v>
      </c>
      <c r="F10" s="742"/>
      <c r="G10" s="743"/>
      <c r="H10" s="743"/>
      <c r="I10" s="743"/>
      <c r="J10" s="743"/>
      <c r="K10" s="743"/>
      <c r="L10" s="744"/>
      <c r="M10" s="735" t="s">
        <v>219</v>
      </c>
      <c r="N10" s="749" t="s">
        <v>397</v>
      </c>
      <c r="O10" s="750"/>
      <c r="P10" s="237" t="s">
        <v>252</v>
      </c>
      <c r="Q10" s="742"/>
      <c r="R10" s="743"/>
      <c r="S10" s="743"/>
      <c r="T10" s="743"/>
      <c r="U10" s="743"/>
      <c r="V10" s="743"/>
      <c r="W10" s="744"/>
    </row>
    <row r="11" spans="2:23" s="31" customFormat="1" ht="25.5" customHeight="1" x14ac:dyDescent="0.2">
      <c r="B11" s="748"/>
      <c r="C11" s="749" t="s">
        <v>218</v>
      </c>
      <c r="D11" s="750"/>
      <c r="E11" s="178" t="s">
        <v>533</v>
      </c>
      <c r="F11" s="742"/>
      <c r="G11" s="743"/>
      <c r="H11" s="743"/>
      <c r="I11" s="743"/>
      <c r="J11" s="743"/>
      <c r="K11" s="743"/>
      <c r="L11" s="744"/>
      <c r="M11" s="748"/>
      <c r="N11" s="749" t="s">
        <v>218</v>
      </c>
      <c r="O11" s="750"/>
      <c r="P11" s="178" t="s">
        <v>533</v>
      </c>
      <c r="Q11" s="742"/>
      <c r="R11" s="743"/>
      <c r="S11" s="743"/>
      <c r="T11" s="743"/>
      <c r="U11" s="743"/>
      <c r="V11" s="743"/>
      <c r="W11" s="744"/>
    </row>
    <row r="12" spans="2:23" s="31" customFormat="1" ht="25.5" customHeight="1" x14ac:dyDescent="0.2">
      <c r="B12" s="736"/>
      <c r="C12" s="751" t="s">
        <v>220</v>
      </c>
      <c r="D12" s="751"/>
      <c r="E12" s="178" t="s">
        <v>535</v>
      </c>
      <c r="F12" s="745"/>
      <c r="G12" s="746"/>
      <c r="H12" s="746"/>
      <c r="I12" s="746"/>
      <c r="J12" s="746"/>
      <c r="K12" s="746"/>
      <c r="L12" s="747"/>
      <c r="M12" s="736"/>
      <c r="N12" s="751" t="s">
        <v>220</v>
      </c>
      <c r="O12" s="751"/>
      <c r="P12" s="178" t="s">
        <v>534</v>
      </c>
      <c r="Q12" s="742"/>
      <c r="R12" s="743"/>
      <c r="S12" s="743"/>
      <c r="T12" s="743"/>
      <c r="U12" s="743"/>
      <c r="V12" s="743"/>
      <c r="W12" s="744"/>
    </row>
    <row r="13" spans="2:23" s="31" customFormat="1" ht="25.5" customHeight="1" x14ac:dyDescent="0.2">
      <c r="B13" s="754" t="s">
        <v>398</v>
      </c>
      <c r="C13" s="754"/>
      <c r="D13" s="754"/>
      <c r="E13" s="767" t="s">
        <v>624</v>
      </c>
      <c r="F13" s="768"/>
      <c r="G13" s="769"/>
      <c r="H13" s="754" t="s">
        <v>434</v>
      </c>
      <c r="I13" s="754"/>
      <c r="J13" s="756" t="s">
        <v>636</v>
      </c>
      <c r="K13" s="756"/>
      <c r="L13" s="756"/>
      <c r="M13" s="754" t="s">
        <v>398</v>
      </c>
      <c r="N13" s="754"/>
      <c r="O13" s="754"/>
      <c r="P13" s="770" t="s">
        <v>637</v>
      </c>
      <c r="Q13" s="771"/>
      <c r="R13" s="772"/>
      <c r="S13" s="754" t="s">
        <v>434</v>
      </c>
      <c r="T13" s="754"/>
      <c r="U13" s="755" t="s">
        <v>625</v>
      </c>
      <c r="V13" s="756"/>
      <c r="W13" s="756"/>
    </row>
    <row r="14" spans="2:23" s="31" customFormat="1" ht="25.5" customHeight="1" x14ac:dyDescent="0.2">
      <c r="B14" s="757" t="s">
        <v>234</v>
      </c>
      <c r="C14" s="757"/>
      <c r="D14" s="757"/>
      <c r="E14" s="758" t="s">
        <v>540</v>
      </c>
      <c r="F14" s="758"/>
      <c r="G14" s="758"/>
      <c r="H14" s="759" t="s">
        <v>4</v>
      </c>
      <c r="I14" s="760"/>
      <c r="J14" s="761" t="s">
        <v>540</v>
      </c>
      <c r="K14" s="762"/>
      <c r="L14" s="763"/>
      <c r="M14" s="759" t="s">
        <v>234</v>
      </c>
      <c r="N14" s="760"/>
      <c r="O14" s="764"/>
      <c r="P14" s="758" t="s">
        <v>540</v>
      </c>
      <c r="Q14" s="758"/>
      <c r="R14" s="758"/>
      <c r="S14" s="765" t="s">
        <v>4</v>
      </c>
      <c r="T14" s="766"/>
      <c r="U14" s="761" t="s">
        <v>540</v>
      </c>
      <c r="V14" s="762"/>
      <c r="W14" s="763"/>
    </row>
    <row r="15" spans="2:23" s="31" customFormat="1" ht="39.75" customHeight="1" x14ac:dyDescent="0.2">
      <c r="B15" s="751" t="s">
        <v>399</v>
      </c>
      <c r="C15" s="751"/>
      <c r="D15" s="751"/>
      <c r="E15" s="773" t="s">
        <v>626</v>
      </c>
      <c r="F15" s="774"/>
      <c r="G15" s="774"/>
      <c r="H15" s="774"/>
      <c r="I15" s="774"/>
      <c r="J15" s="774"/>
      <c r="K15" s="774"/>
      <c r="L15" s="775"/>
      <c r="M15" s="751" t="s">
        <v>399</v>
      </c>
      <c r="N15" s="751"/>
      <c r="O15" s="751"/>
      <c r="P15" s="773" t="s">
        <v>615</v>
      </c>
      <c r="Q15" s="774"/>
      <c r="R15" s="774"/>
      <c r="S15" s="774"/>
      <c r="T15" s="774"/>
      <c r="U15" s="774"/>
      <c r="V15" s="774"/>
      <c r="W15" s="775"/>
    </row>
    <row r="16" spans="2:23" s="31" customFormat="1" ht="25.5" customHeight="1" x14ac:dyDescent="0.2">
      <c r="B16" s="753" t="s">
        <v>32</v>
      </c>
      <c r="C16" s="753" t="s">
        <v>190</v>
      </c>
      <c r="D16" s="753"/>
      <c r="E16" s="236">
        <v>4</v>
      </c>
      <c r="F16" s="739"/>
      <c r="G16" s="740"/>
      <c r="H16" s="740"/>
      <c r="I16" s="740"/>
      <c r="J16" s="740"/>
      <c r="K16" s="740"/>
      <c r="L16" s="741"/>
      <c r="M16" s="753" t="s">
        <v>32</v>
      </c>
      <c r="N16" s="753" t="s">
        <v>190</v>
      </c>
      <c r="O16" s="753"/>
      <c r="P16" s="236">
        <v>4</v>
      </c>
      <c r="Q16" s="742"/>
      <c r="R16" s="743"/>
      <c r="S16" s="743"/>
      <c r="T16" s="743"/>
      <c r="U16" s="743"/>
      <c r="V16" s="743"/>
      <c r="W16" s="744"/>
    </row>
    <row r="17" spans="2:24" s="31" customFormat="1" ht="25.5" customHeight="1" x14ac:dyDescent="0.2">
      <c r="B17" s="753"/>
      <c r="C17" s="753" t="s">
        <v>322</v>
      </c>
      <c r="D17" s="753"/>
      <c r="E17" s="237">
        <v>3</v>
      </c>
      <c r="F17" s="742"/>
      <c r="G17" s="743"/>
      <c r="H17" s="743"/>
      <c r="I17" s="743"/>
      <c r="J17" s="743"/>
      <c r="K17" s="743"/>
      <c r="L17" s="744"/>
      <c r="M17" s="753"/>
      <c r="N17" s="753" t="s">
        <v>322</v>
      </c>
      <c r="O17" s="753"/>
      <c r="P17" s="237">
        <v>4</v>
      </c>
      <c r="Q17" s="742"/>
      <c r="R17" s="743"/>
      <c r="S17" s="743"/>
      <c r="T17" s="743"/>
      <c r="U17" s="743"/>
      <c r="V17" s="743"/>
      <c r="W17" s="744"/>
    </row>
    <row r="18" spans="2:24" s="31" customFormat="1" ht="25.5" customHeight="1" x14ac:dyDescent="0.2">
      <c r="B18" s="753" t="s">
        <v>30</v>
      </c>
      <c r="C18" s="753" t="s">
        <v>167</v>
      </c>
      <c r="D18" s="753"/>
      <c r="E18" s="238" t="s">
        <v>464</v>
      </c>
      <c r="F18" s="742"/>
      <c r="G18" s="743"/>
      <c r="H18" s="743"/>
      <c r="I18" s="743"/>
      <c r="J18" s="743"/>
      <c r="K18" s="743"/>
      <c r="L18" s="744"/>
      <c r="M18" s="753" t="s">
        <v>30</v>
      </c>
      <c r="N18" s="753" t="s">
        <v>167</v>
      </c>
      <c r="O18" s="753"/>
      <c r="P18" s="238" t="s">
        <v>464</v>
      </c>
      <c r="Q18" s="742"/>
      <c r="R18" s="743"/>
      <c r="S18" s="743"/>
      <c r="T18" s="743"/>
      <c r="U18" s="743"/>
      <c r="V18" s="743"/>
      <c r="W18" s="744"/>
    </row>
    <row r="19" spans="2:24" s="31" customFormat="1" ht="25.5" customHeight="1" x14ac:dyDescent="0.2">
      <c r="B19" s="753"/>
      <c r="C19" s="753" t="s">
        <v>166</v>
      </c>
      <c r="D19" s="753"/>
      <c r="E19" s="236" t="s">
        <v>338</v>
      </c>
      <c r="F19" s="742"/>
      <c r="G19" s="743"/>
      <c r="H19" s="743"/>
      <c r="I19" s="743"/>
      <c r="J19" s="743"/>
      <c r="K19" s="743"/>
      <c r="L19" s="744"/>
      <c r="M19" s="753"/>
      <c r="N19" s="753" t="s">
        <v>166</v>
      </c>
      <c r="O19" s="753"/>
      <c r="P19" s="236" t="s">
        <v>338</v>
      </c>
      <c r="Q19" s="742"/>
      <c r="R19" s="743"/>
      <c r="S19" s="743"/>
      <c r="T19" s="743"/>
      <c r="U19" s="743"/>
      <c r="V19" s="743"/>
      <c r="W19" s="744"/>
    </row>
    <row r="20" spans="2:24" s="31" customFormat="1" ht="25.5" customHeight="1" x14ac:dyDescent="0.2">
      <c r="B20" s="751" t="s">
        <v>31</v>
      </c>
      <c r="C20" s="751"/>
      <c r="D20" s="751"/>
      <c r="E20" s="239" t="s">
        <v>476</v>
      </c>
      <c r="F20" s="742"/>
      <c r="G20" s="743"/>
      <c r="H20" s="743"/>
      <c r="I20" s="743"/>
      <c r="J20" s="743"/>
      <c r="K20" s="743"/>
      <c r="L20" s="744"/>
      <c r="M20" s="751" t="s">
        <v>31</v>
      </c>
      <c r="N20" s="751"/>
      <c r="O20" s="751"/>
      <c r="P20" s="239" t="s">
        <v>473</v>
      </c>
      <c r="Q20" s="742"/>
      <c r="R20" s="743"/>
      <c r="S20" s="743"/>
      <c r="T20" s="743"/>
      <c r="U20" s="743"/>
      <c r="V20" s="743"/>
      <c r="W20" s="744"/>
    </row>
    <row r="21" spans="2:24" s="31" customFormat="1" ht="25.5" customHeight="1" x14ac:dyDescent="0.2">
      <c r="B21" s="735" t="s">
        <v>219</v>
      </c>
      <c r="C21" s="751" t="s">
        <v>397</v>
      </c>
      <c r="D21" s="751"/>
      <c r="E21" s="237" t="s">
        <v>251</v>
      </c>
      <c r="F21" s="742"/>
      <c r="G21" s="743"/>
      <c r="H21" s="743"/>
      <c r="I21" s="743"/>
      <c r="J21" s="743"/>
      <c r="K21" s="743"/>
      <c r="L21" s="744"/>
      <c r="M21" s="735" t="s">
        <v>219</v>
      </c>
      <c r="N21" s="751" t="s">
        <v>397</v>
      </c>
      <c r="O21" s="751"/>
      <c r="P21" s="237" t="s">
        <v>252</v>
      </c>
      <c r="Q21" s="742"/>
      <c r="R21" s="743"/>
      <c r="S21" s="743"/>
      <c r="T21" s="743"/>
      <c r="U21" s="743"/>
      <c r="V21" s="743"/>
      <c r="W21" s="744"/>
    </row>
    <row r="22" spans="2:24" s="31" customFormat="1" ht="25.5" customHeight="1" x14ac:dyDescent="0.2">
      <c r="B22" s="748"/>
      <c r="C22" s="751" t="s">
        <v>218</v>
      </c>
      <c r="D22" s="751"/>
      <c r="E22" s="178" t="s">
        <v>533</v>
      </c>
      <c r="F22" s="742"/>
      <c r="G22" s="743"/>
      <c r="H22" s="743"/>
      <c r="I22" s="743"/>
      <c r="J22" s="743"/>
      <c r="K22" s="743"/>
      <c r="L22" s="744"/>
      <c r="M22" s="748"/>
      <c r="N22" s="751" t="s">
        <v>218</v>
      </c>
      <c r="O22" s="751"/>
      <c r="P22" s="178" t="s">
        <v>533</v>
      </c>
      <c r="Q22" s="742"/>
      <c r="R22" s="743"/>
      <c r="S22" s="743"/>
      <c r="T22" s="743"/>
      <c r="U22" s="743"/>
      <c r="V22" s="743"/>
      <c r="W22" s="744"/>
    </row>
    <row r="23" spans="2:24" s="31" customFormat="1" ht="25.5" customHeight="1" x14ac:dyDescent="0.2">
      <c r="B23" s="736"/>
      <c r="C23" s="751" t="s">
        <v>220</v>
      </c>
      <c r="D23" s="751"/>
      <c r="E23" s="178" t="s">
        <v>535</v>
      </c>
      <c r="F23" s="745"/>
      <c r="G23" s="746"/>
      <c r="H23" s="746"/>
      <c r="I23" s="746"/>
      <c r="J23" s="746"/>
      <c r="K23" s="746"/>
      <c r="L23" s="747"/>
      <c r="M23" s="736"/>
      <c r="N23" s="751" t="s">
        <v>220</v>
      </c>
      <c r="O23" s="751"/>
      <c r="P23" s="178" t="s">
        <v>534</v>
      </c>
      <c r="Q23" s="742"/>
      <c r="R23" s="743"/>
      <c r="S23" s="743"/>
      <c r="T23" s="743"/>
      <c r="U23" s="743"/>
      <c r="V23" s="743"/>
      <c r="W23" s="744"/>
    </row>
    <row r="24" spans="2:24" s="31" customFormat="1" ht="25.5" customHeight="1" x14ac:dyDescent="0.2">
      <c r="B24" s="754" t="s">
        <v>398</v>
      </c>
      <c r="C24" s="754"/>
      <c r="D24" s="754"/>
      <c r="E24" s="770" t="s">
        <v>638</v>
      </c>
      <c r="F24" s="771"/>
      <c r="G24" s="772"/>
      <c r="H24" s="754" t="s">
        <v>434</v>
      </c>
      <c r="I24" s="754"/>
      <c r="J24" s="767" t="s">
        <v>627</v>
      </c>
      <c r="K24" s="768"/>
      <c r="L24" s="769"/>
      <c r="M24" s="754" t="s">
        <v>398</v>
      </c>
      <c r="N24" s="754"/>
      <c r="O24" s="754"/>
      <c r="P24" s="770" t="s">
        <v>640</v>
      </c>
      <c r="Q24" s="771"/>
      <c r="R24" s="772"/>
      <c r="S24" s="754" t="s">
        <v>434</v>
      </c>
      <c r="T24" s="754"/>
      <c r="U24" s="756"/>
      <c r="V24" s="756"/>
      <c r="W24" s="756"/>
    </row>
    <row r="25" spans="2:24" s="31" customFormat="1" ht="25.5" customHeight="1" x14ac:dyDescent="0.2">
      <c r="B25" s="757" t="s">
        <v>234</v>
      </c>
      <c r="C25" s="757"/>
      <c r="D25" s="757"/>
      <c r="E25" s="758" t="s">
        <v>540</v>
      </c>
      <c r="F25" s="758"/>
      <c r="G25" s="758"/>
      <c r="H25" s="759" t="s">
        <v>4</v>
      </c>
      <c r="I25" s="760"/>
      <c r="J25" s="761" t="s">
        <v>540</v>
      </c>
      <c r="K25" s="762"/>
      <c r="L25" s="763"/>
      <c r="M25" s="759" t="s">
        <v>234</v>
      </c>
      <c r="N25" s="760"/>
      <c r="O25" s="764"/>
      <c r="P25" s="758" t="s">
        <v>540</v>
      </c>
      <c r="Q25" s="758"/>
      <c r="R25" s="758"/>
      <c r="S25" s="765" t="s">
        <v>4</v>
      </c>
      <c r="T25" s="766"/>
      <c r="U25" s="761" t="s">
        <v>540</v>
      </c>
      <c r="V25" s="762"/>
      <c r="W25" s="763"/>
    </row>
    <row r="26" spans="2:24" s="31" customFormat="1" ht="39.75" customHeight="1" x14ac:dyDescent="0.2">
      <c r="B26" s="751" t="s">
        <v>399</v>
      </c>
      <c r="C26" s="751"/>
      <c r="D26" s="751"/>
      <c r="E26" s="773" t="s">
        <v>639</v>
      </c>
      <c r="F26" s="774"/>
      <c r="G26" s="774"/>
      <c r="H26" s="774"/>
      <c r="I26" s="774"/>
      <c r="J26" s="774"/>
      <c r="K26" s="774"/>
      <c r="L26" s="775"/>
      <c r="M26" s="751" t="s">
        <v>399</v>
      </c>
      <c r="N26" s="751"/>
      <c r="O26" s="751"/>
      <c r="P26" s="773" t="s">
        <v>615</v>
      </c>
      <c r="Q26" s="774"/>
      <c r="R26" s="774"/>
      <c r="S26" s="774"/>
      <c r="T26" s="774"/>
      <c r="U26" s="774"/>
      <c r="V26" s="774"/>
      <c r="W26" s="775"/>
    </row>
    <row r="27" spans="2:24" s="31" customFormat="1" ht="15" customHeight="1" x14ac:dyDescent="0.2">
      <c r="B27" s="240"/>
      <c r="C27" s="776" t="s">
        <v>521</v>
      </c>
      <c r="D27" s="777"/>
      <c r="E27" s="777"/>
      <c r="F27" s="777"/>
      <c r="G27" s="777"/>
      <c r="H27" s="777"/>
      <c r="I27" s="777"/>
      <c r="J27" s="777"/>
      <c r="K27" s="777"/>
      <c r="L27" s="777"/>
      <c r="M27" s="241"/>
      <c r="N27" s="241" t="s">
        <v>429</v>
      </c>
      <c r="O27" s="241"/>
      <c r="P27" s="241"/>
      <c r="Q27" s="241"/>
      <c r="R27" s="241"/>
      <c r="S27" s="241"/>
      <c r="T27" s="241"/>
      <c r="U27" s="241"/>
      <c r="V27" s="241"/>
      <c r="W27" s="241"/>
    </row>
    <row r="28" spans="2:24" s="31" customFormat="1" ht="15" customHeight="1" x14ac:dyDescent="0.2">
      <c r="B28" s="240"/>
      <c r="C28" s="778"/>
      <c r="D28" s="778"/>
      <c r="E28" s="778"/>
      <c r="F28" s="778"/>
      <c r="G28" s="778"/>
      <c r="H28" s="778"/>
      <c r="I28" s="778"/>
      <c r="J28" s="778"/>
      <c r="K28" s="778"/>
      <c r="L28" s="778"/>
      <c r="M28" s="241"/>
      <c r="N28" s="241" t="s">
        <v>522</v>
      </c>
      <c r="O28" s="241"/>
      <c r="P28" s="241"/>
      <c r="Q28" s="241"/>
      <c r="R28" s="241"/>
      <c r="S28" s="241"/>
      <c r="T28" s="241"/>
      <c r="U28" s="241"/>
      <c r="V28" s="241"/>
      <c r="W28" s="241"/>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475BD945-19C0-44B0-BE2C-18AA4960B51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9E27C8F-0F4E-491B-9B79-D363111DFA7F}">
          <x14:formula1>
            <xm:f>'(参考)リスト'!$F$16:$F$21</xm:f>
          </x14:formula1>
          <xm:sqref>E11:E12 E22:E23 P11:P12 P22:P23</xm:sqref>
        </x14:dataValidation>
        <x14:dataValidation type="list" allowBlank="1" showInputMessage="1" showErrorMessage="1" xr:uid="{7577B78C-5CC4-4B15-973B-2978E2E63B0D}">
          <x14:formula1>
            <xm:f>'(参考)リスト'!$D$16:$D$18</xm:f>
          </x14:formula1>
          <xm:sqref>E10 E21 P10 P21</xm:sqref>
        </x14:dataValidation>
        <x14:dataValidation type="list" allowBlank="1" showInputMessage="1" showErrorMessage="1" xr:uid="{BFE643B3-6D62-48F2-A8DC-E60FA40C90E1}">
          <x14:formula1>
            <xm:f>'(参考)リスト'!$E$16:$E$27</xm:f>
          </x14:formula1>
          <xm:sqref>E9 E20 P9 P20</xm:sqref>
        </x14:dataValidation>
        <x14:dataValidation type="list" allowBlank="1" showInputMessage="1" showErrorMessage="1" xr:uid="{72084A61-76DE-41AD-9AF2-227226F1A3A7}">
          <x14:formula1>
            <xm:f>'(参考)リスト'!$B$16:$B$21</xm:f>
          </x14:formula1>
          <xm:sqref>E7 E18 P7 P18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3C8C5-20BA-45A9-AEA2-51E4722ACB8F}">
  <dimension ref="B1:X31"/>
  <sheetViews>
    <sheetView showGridLines="0" showZeros="0" view="pageBreakPreview" zoomScale="90" zoomScaleNormal="70" zoomScaleSheetLayoutView="90" workbookViewId="0">
      <selection activeCell="AP12" sqref="AP12:AQ12"/>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4" t="s">
        <v>508</v>
      </c>
      <c r="C2" s="235"/>
      <c r="D2" s="235"/>
      <c r="E2" s="235"/>
      <c r="F2" s="235"/>
      <c r="G2" s="235"/>
      <c r="H2" s="235"/>
      <c r="I2" s="235"/>
      <c r="J2" s="235"/>
      <c r="K2" s="235"/>
      <c r="L2" s="235"/>
      <c r="M2" s="235"/>
      <c r="N2" s="235"/>
      <c r="O2" s="235"/>
      <c r="P2" s="235"/>
      <c r="Q2" s="235"/>
      <c r="R2" s="331" t="s">
        <v>412</v>
      </c>
      <c r="S2" s="331"/>
      <c r="T2" s="536" t="s">
        <v>695</v>
      </c>
      <c r="U2" s="536"/>
      <c r="V2" s="536"/>
      <c r="W2" s="536"/>
    </row>
    <row r="3" spans="2:23" ht="25.2" customHeight="1" x14ac:dyDescent="0.15">
      <c r="B3" s="714" t="s">
        <v>34</v>
      </c>
      <c r="C3" s="715"/>
      <c r="D3" s="715"/>
      <c r="E3" s="716" t="s">
        <v>550</v>
      </c>
      <c r="F3" s="717"/>
      <c r="G3" s="718"/>
      <c r="H3" s="708" t="s">
        <v>27</v>
      </c>
      <c r="I3" s="709"/>
      <c r="J3" s="719" t="s">
        <v>552</v>
      </c>
      <c r="K3" s="720"/>
      <c r="L3" s="721"/>
      <c r="M3" s="723" t="s">
        <v>448</v>
      </c>
      <c r="N3" s="731"/>
      <c r="O3" s="724"/>
      <c r="P3" s="722" t="s">
        <v>531</v>
      </c>
      <c r="Q3" s="722"/>
      <c r="R3" s="722"/>
      <c r="S3" s="723" t="s">
        <v>185</v>
      </c>
      <c r="T3" s="724"/>
      <c r="U3" s="727">
        <v>45588</v>
      </c>
      <c r="V3" s="728"/>
      <c r="W3" s="729"/>
    </row>
    <row r="4" spans="2:23" ht="25.2" customHeight="1" x14ac:dyDescent="0.2">
      <c r="B4" s="703" t="s">
        <v>28</v>
      </c>
      <c r="C4" s="704"/>
      <c r="D4" s="704"/>
      <c r="E4" s="705" t="s">
        <v>551</v>
      </c>
      <c r="F4" s="706"/>
      <c r="G4" s="707"/>
      <c r="H4" s="708" t="s">
        <v>33</v>
      </c>
      <c r="I4" s="709"/>
      <c r="J4" s="710" t="s">
        <v>538</v>
      </c>
      <c r="K4" s="711"/>
      <c r="L4" s="712"/>
      <c r="M4" s="732"/>
      <c r="N4" s="733"/>
      <c r="O4" s="734"/>
      <c r="P4" s="713" t="s">
        <v>532</v>
      </c>
      <c r="Q4" s="713"/>
      <c r="R4" s="713"/>
      <c r="S4" s="725"/>
      <c r="T4" s="726"/>
      <c r="U4" s="725"/>
      <c r="V4" s="730"/>
      <c r="W4" s="726"/>
    </row>
    <row r="5" spans="2:23" s="31" customFormat="1" ht="25.5" customHeight="1" x14ac:dyDescent="0.2">
      <c r="B5" s="735" t="s">
        <v>32</v>
      </c>
      <c r="C5" s="737" t="s">
        <v>190</v>
      </c>
      <c r="D5" s="738"/>
      <c r="E5" s="236">
        <v>5</v>
      </c>
      <c r="F5" s="739"/>
      <c r="G5" s="740"/>
      <c r="H5" s="740"/>
      <c r="I5" s="740"/>
      <c r="J5" s="740"/>
      <c r="K5" s="740"/>
      <c r="L5" s="741"/>
      <c r="M5" s="735" t="s">
        <v>32</v>
      </c>
      <c r="N5" s="737" t="s">
        <v>190</v>
      </c>
      <c r="O5" s="738"/>
      <c r="P5" s="236">
        <v>5</v>
      </c>
      <c r="Q5" s="742"/>
      <c r="R5" s="743"/>
      <c r="S5" s="743"/>
      <c r="T5" s="743"/>
      <c r="U5" s="743"/>
      <c r="V5" s="743"/>
      <c r="W5" s="744"/>
    </row>
    <row r="6" spans="2:23" s="31" customFormat="1" ht="25.5" customHeight="1" x14ac:dyDescent="0.2">
      <c r="B6" s="736"/>
      <c r="C6" s="737" t="s">
        <v>322</v>
      </c>
      <c r="D6" s="738"/>
      <c r="E6" s="237">
        <v>1</v>
      </c>
      <c r="F6" s="742"/>
      <c r="G6" s="743"/>
      <c r="H6" s="743"/>
      <c r="I6" s="743"/>
      <c r="J6" s="743"/>
      <c r="K6" s="743"/>
      <c r="L6" s="744"/>
      <c r="M6" s="736"/>
      <c r="N6" s="737" t="s">
        <v>322</v>
      </c>
      <c r="O6" s="738"/>
      <c r="P6" s="237">
        <v>2</v>
      </c>
      <c r="Q6" s="742"/>
      <c r="R6" s="743"/>
      <c r="S6" s="743"/>
      <c r="T6" s="743"/>
      <c r="U6" s="743"/>
      <c r="V6" s="743"/>
      <c r="W6" s="744"/>
    </row>
    <row r="7" spans="2:23" s="31" customFormat="1" ht="25.5" customHeight="1" x14ac:dyDescent="0.2">
      <c r="B7" s="735" t="s">
        <v>30</v>
      </c>
      <c r="C7" s="737" t="s">
        <v>167</v>
      </c>
      <c r="D7" s="738"/>
      <c r="E7" s="238" t="s">
        <v>464</v>
      </c>
      <c r="F7" s="742"/>
      <c r="G7" s="743"/>
      <c r="H7" s="743"/>
      <c r="I7" s="743"/>
      <c r="J7" s="743"/>
      <c r="K7" s="743"/>
      <c r="L7" s="744"/>
      <c r="M7" s="735" t="s">
        <v>30</v>
      </c>
      <c r="N7" s="737" t="s">
        <v>167</v>
      </c>
      <c r="O7" s="738"/>
      <c r="P7" s="238" t="s">
        <v>464</v>
      </c>
      <c r="Q7" s="742"/>
      <c r="R7" s="743"/>
      <c r="S7" s="743"/>
      <c r="T7" s="743"/>
      <c r="U7" s="743"/>
      <c r="V7" s="743"/>
      <c r="W7" s="744"/>
    </row>
    <row r="8" spans="2:23" s="31" customFormat="1" ht="25.5" customHeight="1" x14ac:dyDescent="0.2">
      <c r="B8" s="748"/>
      <c r="C8" s="737" t="s">
        <v>166</v>
      </c>
      <c r="D8" s="738"/>
      <c r="E8" s="236" t="s">
        <v>339</v>
      </c>
      <c r="F8" s="742"/>
      <c r="G8" s="743"/>
      <c r="H8" s="743"/>
      <c r="I8" s="743"/>
      <c r="J8" s="743"/>
      <c r="K8" s="743"/>
      <c r="L8" s="744"/>
      <c r="M8" s="748"/>
      <c r="N8" s="737" t="s">
        <v>166</v>
      </c>
      <c r="O8" s="738"/>
      <c r="P8" s="236" t="s">
        <v>338</v>
      </c>
      <c r="Q8" s="742"/>
      <c r="R8" s="743"/>
      <c r="S8" s="743"/>
      <c r="T8" s="743"/>
      <c r="U8" s="743"/>
      <c r="V8" s="743"/>
      <c r="W8" s="744"/>
    </row>
    <row r="9" spans="2:23" s="31" customFormat="1" ht="25.5" customHeight="1" x14ac:dyDescent="0.2">
      <c r="B9" s="749" t="s">
        <v>31</v>
      </c>
      <c r="C9" s="752"/>
      <c r="D9" s="750"/>
      <c r="E9" s="239" t="s">
        <v>476</v>
      </c>
      <c r="F9" s="742"/>
      <c r="G9" s="743"/>
      <c r="H9" s="743"/>
      <c r="I9" s="743"/>
      <c r="J9" s="743"/>
      <c r="K9" s="743"/>
      <c r="L9" s="744"/>
      <c r="M9" s="749" t="s">
        <v>31</v>
      </c>
      <c r="N9" s="752"/>
      <c r="O9" s="750"/>
      <c r="P9" s="239" t="s">
        <v>476</v>
      </c>
      <c r="Q9" s="742"/>
      <c r="R9" s="743"/>
      <c r="S9" s="743"/>
      <c r="T9" s="743"/>
      <c r="U9" s="743"/>
      <c r="V9" s="743"/>
      <c r="W9" s="744"/>
    </row>
    <row r="10" spans="2:23" s="31" customFormat="1" ht="25.5" customHeight="1" x14ac:dyDescent="0.2">
      <c r="B10" s="735" t="s">
        <v>219</v>
      </c>
      <c r="C10" s="749" t="s">
        <v>397</v>
      </c>
      <c r="D10" s="750"/>
      <c r="E10" s="237" t="s">
        <v>251</v>
      </c>
      <c r="F10" s="742"/>
      <c r="G10" s="743"/>
      <c r="H10" s="743"/>
      <c r="I10" s="743"/>
      <c r="J10" s="743"/>
      <c r="K10" s="743"/>
      <c r="L10" s="744"/>
      <c r="M10" s="735" t="s">
        <v>219</v>
      </c>
      <c r="N10" s="749" t="s">
        <v>397</v>
      </c>
      <c r="O10" s="750"/>
      <c r="P10" s="237" t="s">
        <v>251</v>
      </c>
      <c r="Q10" s="742"/>
      <c r="R10" s="743"/>
      <c r="S10" s="743"/>
      <c r="T10" s="743"/>
      <c r="U10" s="743"/>
      <c r="V10" s="743"/>
      <c r="W10" s="744"/>
    </row>
    <row r="11" spans="2:23" s="31" customFormat="1" ht="25.5" customHeight="1" x14ac:dyDescent="0.2">
      <c r="B11" s="748"/>
      <c r="C11" s="749" t="s">
        <v>218</v>
      </c>
      <c r="D11" s="750"/>
      <c r="E11" s="178" t="s">
        <v>533</v>
      </c>
      <c r="F11" s="742"/>
      <c r="G11" s="743"/>
      <c r="H11" s="743"/>
      <c r="I11" s="743"/>
      <c r="J11" s="743"/>
      <c r="K11" s="743"/>
      <c r="L11" s="744"/>
      <c r="M11" s="748"/>
      <c r="N11" s="749" t="s">
        <v>218</v>
      </c>
      <c r="O11" s="750"/>
      <c r="P11" s="178" t="s">
        <v>533</v>
      </c>
      <c r="Q11" s="742"/>
      <c r="R11" s="743"/>
      <c r="S11" s="743"/>
      <c r="T11" s="743"/>
      <c r="U11" s="743"/>
      <c r="V11" s="743"/>
      <c r="W11" s="744"/>
    </row>
    <row r="12" spans="2:23" s="31" customFormat="1" ht="25.5" customHeight="1" x14ac:dyDescent="0.2">
      <c r="B12" s="736"/>
      <c r="C12" s="751" t="s">
        <v>220</v>
      </c>
      <c r="D12" s="751"/>
      <c r="E12" s="178" t="s">
        <v>535</v>
      </c>
      <c r="F12" s="745"/>
      <c r="G12" s="746"/>
      <c r="H12" s="746"/>
      <c r="I12" s="746"/>
      <c r="J12" s="746"/>
      <c r="K12" s="746"/>
      <c r="L12" s="747"/>
      <c r="M12" s="736"/>
      <c r="N12" s="751" t="s">
        <v>220</v>
      </c>
      <c r="O12" s="751"/>
      <c r="P12" s="178" t="s">
        <v>535</v>
      </c>
      <c r="Q12" s="742"/>
      <c r="R12" s="743"/>
      <c r="S12" s="743"/>
      <c r="T12" s="743"/>
      <c r="U12" s="743"/>
      <c r="V12" s="743"/>
      <c r="W12" s="744"/>
    </row>
    <row r="13" spans="2:23" s="31" customFormat="1" ht="25.5" customHeight="1" x14ac:dyDescent="0.2">
      <c r="B13" s="754" t="s">
        <v>398</v>
      </c>
      <c r="C13" s="754"/>
      <c r="D13" s="754"/>
      <c r="E13" s="767" t="s">
        <v>624</v>
      </c>
      <c r="F13" s="768"/>
      <c r="G13" s="769"/>
      <c r="H13" s="754" t="s">
        <v>434</v>
      </c>
      <c r="I13" s="754"/>
      <c r="J13" s="756" t="s">
        <v>627</v>
      </c>
      <c r="K13" s="756"/>
      <c r="L13" s="756"/>
      <c r="M13" s="754" t="s">
        <v>398</v>
      </c>
      <c r="N13" s="754"/>
      <c r="O13" s="754"/>
      <c r="P13" s="770" t="s">
        <v>624</v>
      </c>
      <c r="Q13" s="771"/>
      <c r="R13" s="772"/>
      <c r="S13" s="754" t="s">
        <v>434</v>
      </c>
      <c r="T13" s="754"/>
      <c r="U13" s="755" t="s">
        <v>636</v>
      </c>
      <c r="V13" s="756"/>
      <c r="W13" s="756"/>
    </row>
    <row r="14" spans="2:23" s="31" customFormat="1" ht="25.5" customHeight="1" x14ac:dyDescent="0.2">
      <c r="B14" s="757" t="s">
        <v>234</v>
      </c>
      <c r="C14" s="757"/>
      <c r="D14" s="757"/>
      <c r="E14" s="758" t="s">
        <v>540</v>
      </c>
      <c r="F14" s="758"/>
      <c r="G14" s="758"/>
      <c r="H14" s="759" t="s">
        <v>4</v>
      </c>
      <c r="I14" s="760"/>
      <c r="J14" s="761" t="s">
        <v>540</v>
      </c>
      <c r="K14" s="762"/>
      <c r="L14" s="763"/>
      <c r="M14" s="759" t="s">
        <v>234</v>
      </c>
      <c r="N14" s="760"/>
      <c r="O14" s="764"/>
      <c r="P14" s="758" t="s">
        <v>540</v>
      </c>
      <c r="Q14" s="758"/>
      <c r="R14" s="758"/>
      <c r="S14" s="765" t="s">
        <v>4</v>
      </c>
      <c r="T14" s="766"/>
      <c r="U14" s="761" t="s">
        <v>540</v>
      </c>
      <c r="V14" s="762"/>
      <c r="W14" s="763"/>
    </row>
    <row r="15" spans="2:23" s="31" customFormat="1" ht="39.75" customHeight="1" x14ac:dyDescent="0.2">
      <c r="B15" s="751" t="s">
        <v>399</v>
      </c>
      <c r="C15" s="751"/>
      <c r="D15" s="751"/>
      <c r="E15" s="773" t="s">
        <v>626</v>
      </c>
      <c r="F15" s="774"/>
      <c r="G15" s="774"/>
      <c r="H15" s="774"/>
      <c r="I15" s="774"/>
      <c r="J15" s="774"/>
      <c r="K15" s="774"/>
      <c r="L15" s="775"/>
      <c r="M15" s="751" t="s">
        <v>399</v>
      </c>
      <c r="N15" s="751"/>
      <c r="O15" s="751"/>
      <c r="P15" s="773" t="s">
        <v>626</v>
      </c>
      <c r="Q15" s="774"/>
      <c r="R15" s="774"/>
      <c r="S15" s="774"/>
      <c r="T15" s="774"/>
      <c r="U15" s="774"/>
      <c r="V15" s="774"/>
      <c r="W15" s="775"/>
    </row>
    <row r="16" spans="2:23" s="31" customFormat="1" ht="25.5" customHeight="1" x14ac:dyDescent="0.2">
      <c r="B16" s="753" t="s">
        <v>32</v>
      </c>
      <c r="C16" s="753" t="s">
        <v>190</v>
      </c>
      <c r="D16" s="753"/>
      <c r="E16" s="236">
        <v>5</v>
      </c>
      <c r="F16" s="739"/>
      <c r="G16" s="740"/>
      <c r="H16" s="740"/>
      <c r="I16" s="740"/>
      <c r="J16" s="740"/>
      <c r="K16" s="740"/>
      <c r="L16" s="741"/>
      <c r="M16" s="753" t="s">
        <v>32</v>
      </c>
      <c r="N16" s="753" t="s">
        <v>190</v>
      </c>
      <c r="O16" s="753"/>
      <c r="P16" s="236">
        <v>6</v>
      </c>
      <c r="Q16" s="742"/>
      <c r="R16" s="743"/>
      <c r="S16" s="743"/>
      <c r="T16" s="743"/>
      <c r="U16" s="743"/>
      <c r="V16" s="743"/>
      <c r="W16" s="744"/>
    </row>
    <row r="17" spans="2:24" s="31" customFormat="1" ht="25.5" customHeight="1" x14ac:dyDescent="0.2">
      <c r="B17" s="753"/>
      <c r="C17" s="753" t="s">
        <v>322</v>
      </c>
      <c r="D17" s="753"/>
      <c r="E17" s="237">
        <v>3</v>
      </c>
      <c r="F17" s="742"/>
      <c r="G17" s="743"/>
      <c r="H17" s="743"/>
      <c r="I17" s="743"/>
      <c r="J17" s="743"/>
      <c r="K17" s="743"/>
      <c r="L17" s="744"/>
      <c r="M17" s="753"/>
      <c r="N17" s="753" t="s">
        <v>322</v>
      </c>
      <c r="O17" s="753"/>
      <c r="P17" s="237">
        <v>2</v>
      </c>
      <c r="Q17" s="742"/>
      <c r="R17" s="743"/>
      <c r="S17" s="743"/>
      <c r="T17" s="743"/>
      <c r="U17" s="743"/>
      <c r="V17" s="743"/>
      <c r="W17" s="744"/>
    </row>
    <row r="18" spans="2:24" s="31" customFormat="1" ht="25.5" customHeight="1" x14ac:dyDescent="0.2">
      <c r="B18" s="753" t="s">
        <v>30</v>
      </c>
      <c r="C18" s="753" t="s">
        <v>167</v>
      </c>
      <c r="D18" s="753"/>
      <c r="E18" s="238" t="s">
        <v>464</v>
      </c>
      <c r="F18" s="742"/>
      <c r="G18" s="743"/>
      <c r="H18" s="743"/>
      <c r="I18" s="743"/>
      <c r="J18" s="743"/>
      <c r="K18" s="743"/>
      <c r="L18" s="744"/>
      <c r="M18" s="753" t="s">
        <v>30</v>
      </c>
      <c r="N18" s="753" t="s">
        <v>167</v>
      </c>
      <c r="O18" s="753"/>
      <c r="P18" s="238" t="s">
        <v>464</v>
      </c>
      <c r="Q18" s="742"/>
      <c r="R18" s="743"/>
      <c r="S18" s="743"/>
      <c r="T18" s="743"/>
      <c r="U18" s="743"/>
      <c r="V18" s="743"/>
      <c r="W18" s="744"/>
    </row>
    <row r="19" spans="2:24" s="31" customFormat="1" ht="25.5" customHeight="1" x14ac:dyDescent="0.2">
      <c r="B19" s="753"/>
      <c r="C19" s="753" t="s">
        <v>166</v>
      </c>
      <c r="D19" s="753"/>
      <c r="E19" s="236" t="s">
        <v>336</v>
      </c>
      <c r="F19" s="742"/>
      <c r="G19" s="743"/>
      <c r="H19" s="743"/>
      <c r="I19" s="743"/>
      <c r="J19" s="743"/>
      <c r="K19" s="743"/>
      <c r="L19" s="744"/>
      <c r="M19" s="753"/>
      <c r="N19" s="753" t="s">
        <v>166</v>
      </c>
      <c r="O19" s="753"/>
      <c r="P19" s="236" t="s">
        <v>339</v>
      </c>
      <c r="Q19" s="742"/>
      <c r="R19" s="743"/>
      <c r="S19" s="743"/>
      <c r="T19" s="743"/>
      <c r="U19" s="743"/>
      <c r="V19" s="743"/>
      <c r="W19" s="744"/>
    </row>
    <row r="20" spans="2:24" s="31" customFormat="1" ht="25.5" customHeight="1" x14ac:dyDescent="0.2">
      <c r="B20" s="751" t="s">
        <v>31</v>
      </c>
      <c r="C20" s="751"/>
      <c r="D20" s="751"/>
      <c r="E20" s="239" t="s">
        <v>466</v>
      </c>
      <c r="F20" s="742"/>
      <c r="G20" s="743"/>
      <c r="H20" s="743"/>
      <c r="I20" s="743"/>
      <c r="J20" s="743"/>
      <c r="K20" s="743"/>
      <c r="L20" s="744"/>
      <c r="M20" s="751" t="s">
        <v>31</v>
      </c>
      <c r="N20" s="751"/>
      <c r="O20" s="751"/>
      <c r="P20" s="239" t="s">
        <v>465</v>
      </c>
      <c r="Q20" s="742"/>
      <c r="R20" s="743"/>
      <c r="S20" s="743"/>
      <c r="T20" s="743"/>
      <c r="U20" s="743"/>
      <c r="V20" s="743"/>
      <c r="W20" s="744"/>
    </row>
    <row r="21" spans="2:24" s="31" customFormat="1" ht="25.5" customHeight="1" x14ac:dyDescent="0.2">
      <c r="B21" s="735" t="s">
        <v>219</v>
      </c>
      <c r="C21" s="751" t="s">
        <v>397</v>
      </c>
      <c r="D21" s="751"/>
      <c r="E21" s="237" t="s">
        <v>251</v>
      </c>
      <c r="F21" s="742"/>
      <c r="G21" s="743"/>
      <c r="H21" s="743"/>
      <c r="I21" s="743"/>
      <c r="J21" s="743"/>
      <c r="K21" s="743"/>
      <c r="L21" s="744"/>
      <c r="M21" s="735" t="s">
        <v>219</v>
      </c>
      <c r="N21" s="751" t="s">
        <v>397</v>
      </c>
      <c r="O21" s="751"/>
      <c r="P21" s="237" t="s">
        <v>251</v>
      </c>
      <c r="Q21" s="742"/>
      <c r="R21" s="743"/>
      <c r="S21" s="743"/>
      <c r="T21" s="743"/>
      <c r="U21" s="743"/>
      <c r="V21" s="743"/>
      <c r="W21" s="744"/>
    </row>
    <row r="22" spans="2:24" s="31" customFormat="1" ht="25.5" customHeight="1" x14ac:dyDescent="0.2">
      <c r="B22" s="748"/>
      <c r="C22" s="751" t="s">
        <v>218</v>
      </c>
      <c r="D22" s="751"/>
      <c r="E22" s="178" t="s">
        <v>533</v>
      </c>
      <c r="F22" s="742"/>
      <c r="G22" s="743"/>
      <c r="H22" s="743"/>
      <c r="I22" s="743"/>
      <c r="J22" s="743"/>
      <c r="K22" s="743"/>
      <c r="L22" s="744"/>
      <c r="M22" s="748"/>
      <c r="N22" s="751" t="s">
        <v>218</v>
      </c>
      <c r="O22" s="751"/>
      <c r="P22" s="178" t="s">
        <v>533</v>
      </c>
      <c r="Q22" s="742"/>
      <c r="R22" s="743"/>
      <c r="S22" s="743"/>
      <c r="T22" s="743"/>
      <c r="U22" s="743"/>
      <c r="V22" s="743"/>
      <c r="W22" s="744"/>
    </row>
    <row r="23" spans="2:24" s="31" customFormat="1" ht="25.5" customHeight="1" x14ac:dyDescent="0.2">
      <c r="B23" s="736"/>
      <c r="C23" s="751" t="s">
        <v>220</v>
      </c>
      <c r="D23" s="751"/>
      <c r="E23" s="178" t="s">
        <v>535</v>
      </c>
      <c r="F23" s="745"/>
      <c r="G23" s="746"/>
      <c r="H23" s="746"/>
      <c r="I23" s="746"/>
      <c r="J23" s="746"/>
      <c r="K23" s="746"/>
      <c r="L23" s="747"/>
      <c r="M23" s="736"/>
      <c r="N23" s="751" t="s">
        <v>220</v>
      </c>
      <c r="O23" s="751"/>
      <c r="P23" s="178" t="s">
        <v>535</v>
      </c>
      <c r="Q23" s="742"/>
      <c r="R23" s="743"/>
      <c r="S23" s="743"/>
      <c r="T23" s="743"/>
      <c r="U23" s="743"/>
      <c r="V23" s="743"/>
      <c r="W23" s="744"/>
    </row>
    <row r="24" spans="2:24" s="31" customFormat="1" ht="25.5" customHeight="1" x14ac:dyDescent="0.2">
      <c r="B24" s="754" t="s">
        <v>398</v>
      </c>
      <c r="C24" s="754"/>
      <c r="D24" s="754"/>
      <c r="E24" s="770" t="s">
        <v>641</v>
      </c>
      <c r="F24" s="771"/>
      <c r="G24" s="772"/>
      <c r="H24" s="754" t="s">
        <v>434</v>
      </c>
      <c r="I24" s="754"/>
      <c r="J24" s="767" t="s">
        <v>642</v>
      </c>
      <c r="K24" s="768"/>
      <c r="L24" s="769"/>
      <c r="M24" s="754" t="s">
        <v>398</v>
      </c>
      <c r="N24" s="754"/>
      <c r="O24" s="754"/>
      <c r="P24" s="770" t="s">
        <v>643</v>
      </c>
      <c r="Q24" s="771"/>
      <c r="R24" s="772"/>
      <c r="S24" s="754" t="s">
        <v>434</v>
      </c>
      <c r="T24" s="754"/>
      <c r="U24" s="756" t="s">
        <v>644</v>
      </c>
      <c r="V24" s="756"/>
      <c r="W24" s="756"/>
    </row>
    <row r="25" spans="2:24" s="31" customFormat="1" ht="25.5" customHeight="1" x14ac:dyDescent="0.2">
      <c r="B25" s="757" t="s">
        <v>234</v>
      </c>
      <c r="C25" s="757"/>
      <c r="D25" s="757"/>
      <c r="E25" s="758" t="s">
        <v>540</v>
      </c>
      <c r="F25" s="758"/>
      <c r="G25" s="758"/>
      <c r="H25" s="759" t="s">
        <v>4</v>
      </c>
      <c r="I25" s="760"/>
      <c r="J25" s="761" t="s">
        <v>540</v>
      </c>
      <c r="K25" s="762"/>
      <c r="L25" s="763"/>
      <c r="M25" s="759" t="s">
        <v>234</v>
      </c>
      <c r="N25" s="760"/>
      <c r="O25" s="764"/>
      <c r="P25" s="758" t="s">
        <v>540</v>
      </c>
      <c r="Q25" s="758"/>
      <c r="R25" s="758"/>
      <c r="S25" s="765" t="s">
        <v>4</v>
      </c>
      <c r="T25" s="766"/>
      <c r="U25" s="761" t="s">
        <v>540</v>
      </c>
      <c r="V25" s="762"/>
      <c r="W25" s="763"/>
    </row>
    <row r="26" spans="2:24" s="31" customFormat="1" ht="39.75" customHeight="1" x14ac:dyDescent="0.2">
      <c r="B26" s="751" t="s">
        <v>399</v>
      </c>
      <c r="C26" s="751"/>
      <c r="D26" s="751"/>
      <c r="E26" s="773" t="s">
        <v>549</v>
      </c>
      <c r="F26" s="774"/>
      <c r="G26" s="774"/>
      <c r="H26" s="774"/>
      <c r="I26" s="774"/>
      <c r="J26" s="774"/>
      <c r="K26" s="774"/>
      <c r="L26" s="775"/>
      <c r="M26" s="751" t="s">
        <v>399</v>
      </c>
      <c r="N26" s="751"/>
      <c r="O26" s="751"/>
      <c r="P26" s="773" t="s">
        <v>631</v>
      </c>
      <c r="Q26" s="774"/>
      <c r="R26" s="774"/>
      <c r="S26" s="774"/>
      <c r="T26" s="774"/>
      <c r="U26" s="774"/>
      <c r="V26" s="774"/>
      <c r="W26" s="775"/>
    </row>
    <row r="27" spans="2:24" s="31" customFormat="1" ht="15" customHeight="1" x14ac:dyDescent="0.2">
      <c r="B27" s="240"/>
      <c r="C27" s="776" t="s">
        <v>521</v>
      </c>
      <c r="D27" s="777"/>
      <c r="E27" s="777"/>
      <c r="F27" s="777"/>
      <c r="G27" s="777"/>
      <c r="H27" s="777"/>
      <c r="I27" s="777"/>
      <c r="J27" s="777"/>
      <c r="K27" s="777"/>
      <c r="L27" s="777"/>
      <c r="M27" s="241"/>
      <c r="N27" s="241" t="s">
        <v>429</v>
      </c>
      <c r="O27" s="241"/>
      <c r="P27" s="241"/>
      <c r="Q27" s="241"/>
      <c r="R27" s="241"/>
      <c r="S27" s="241"/>
      <c r="T27" s="241"/>
      <c r="U27" s="241"/>
      <c r="V27" s="241"/>
      <c r="W27" s="241"/>
    </row>
    <row r="28" spans="2:24" s="31" customFormat="1" ht="15" customHeight="1" x14ac:dyDescent="0.2">
      <c r="B28" s="240"/>
      <c r="C28" s="778"/>
      <c r="D28" s="778"/>
      <c r="E28" s="778"/>
      <c r="F28" s="778"/>
      <c r="G28" s="778"/>
      <c r="H28" s="778"/>
      <c r="I28" s="778"/>
      <c r="J28" s="778"/>
      <c r="K28" s="778"/>
      <c r="L28" s="778"/>
      <c r="M28" s="241"/>
      <c r="N28" s="241" t="s">
        <v>522</v>
      </c>
      <c r="O28" s="241"/>
      <c r="P28" s="241"/>
      <c r="Q28" s="241"/>
      <c r="R28" s="241"/>
      <c r="S28" s="241"/>
      <c r="T28" s="241"/>
      <c r="U28" s="241"/>
      <c r="V28" s="241"/>
      <c r="W28" s="241"/>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4BDFD2E5-271D-46E6-B7B4-E3483D31F5D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6F6C278-BC93-4A79-ACE9-87C8CCB3C86F}">
          <x14:formula1>
            <xm:f>'(参考)リスト'!$B$16:$B$21</xm:f>
          </x14:formula1>
          <xm:sqref>E7 E18 P7 P18</xm:sqref>
        </x14:dataValidation>
        <x14:dataValidation type="list" allowBlank="1" showInputMessage="1" showErrorMessage="1" xr:uid="{223A82DC-7067-44A6-9B08-558FA986C289}">
          <x14:formula1>
            <xm:f>'(参考)リスト'!$E$16:$E$27</xm:f>
          </x14:formula1>
          <xm:sqref>E9 E20 P9 P20</xm:sqref>
        </x14:dataValidation>
        <x14:dataValidation type="list" allowBlank="1" showInputMessage="1" showErrorMessage="1" xr:uid="{FB7F9DD1-787A-47B6-83CC-7D583CA992D2}">
          <x14:formula1>
            <xm:f>'(参考)リスト'!$D$16:$D$18</xm:f>
          </x14:formula1>
          <xm:sqref>E10 E21 P10 P21</xm:sqref>
        </x14:dataValidation>
        <x14:dataValidation type="list" allowBlank="1" showInputMessage="1" showErrorMessage="1" xr:uid="{B37C6611-F09E-4353-84EF-4D82F8FFDDA5}">
          <x14:formula1>
            <xm:f>'(参考)リスト'!$F$16:$F$21</xm:f>
          </x14:formula1>
          <xm:sqref>E11:E12 E22:E23 P11:P12 P22:P23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104A3-9DAF-4168-AED2-8EB47EFC8023}">
  <dimension ref="B1:X31"/>
  <sheetViews>
    <sheetView showGridLines="0" showZeros="0" view="pageBreakPreview" zoomScale="90" zoomScaleNormal="70" zoomScaleSheetLayoutView="90" workbookViewId="0">
      <selection activeCell="AP12" sqref="AP12:AQ12"/>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4" t="s">
        <v>508</v>
      </c>
      <c r="C2" s="235"/>
      <c r="D2" s="235"/>
      <c r="E2" s="235"/>
      <c r="F2" s="235"/>
      <c r="G2" s="235"/>
      <c r="H2" s="235"/>
      <c r="I2" s="235"/>
      <c r="J2" s="235"/>
      <c r="K2" s="235"/>
      <c r="L2" s="235"/>
      <c r="M2" s="235"/>
      <c r="N2" s="235"/>
      <c r="O2" s="235"/>
      <c r="P2" s="235"/>
      <c r="Q2" s="235"/>
      <c r="R2" s="331" t="s">
        <v>412</v>
      </c>
      <c r="S2" s="331"/>
      <c r="T2" s="536" t="s">
        <v>695</v>
      </c>
      <c r="U2" s="536"/>
      <c r="V2" s="536"/>
      <c r="W2" s="536"/>
    </row>
    <row r="3" spans="2:23" ht="25.2" customHeight="1" x14ac:dyDescent="0.15">
      <c r="B3" s="714" t="s">
        <v>34</v>
      </c>
      <c r="C3" s="715"/>
      <c r="D3" s="715"/>
      <c r="E3" s="716" t="s">
        <v>550</v>
      </c>
      <c r="F3" s="717"/>
      <c r="G3" s="718"/>
      <c r="H3" s="708" t="s">
        <v>27</v>
      </c>
      <c r="I3" s="709"/>
      <c r="J3" s="719" t="s">
        <v>552</v>
      </c>
      <c r="K3" s="720"/>
      <c r="L3" s="721"/>
      <c r="M3" s="723" t="s">
        <v>448</v>
      </c>
      <c r="N3" s="731"/>
      <c r="O3" s="724"/>
      <c r="P3" s="722" t="s">
        <v>531</v>
      </c>
      <c r="Q3" s="722"/>
      <c r="R3" s="722"/>
      <c r="S3" s="723" t="s">
        <v>185</v>
      </c>
      <c r="T3" s="724"/>
      <c r="U3" s="727">
        <v>45588</v>
      </c>
      <c r="V3" s="728"/>
      <c r="W3" s="729"/>
    </row>
    <row r="4" spans="2:23" ht="25.2" customHeight="1" x14ac:dyDescent="0.2">
      <c r="B4" s="703" t="s">
        <v>28</v>
      </c>
      <c r="C4" s="704"/>
      <c r="D4" s="704"/>
      <c r="E4" s="705" t="s">
        <v>551</v>
      </c>
      <c r="F4" s="706"/>
      <c r="G4" s="707"/>
      <c r="H4" s="708" t="s">
        <v>33</v>
      </c>
      <c r="I4" s="709"/>
      <c r="J4" s="710" t="s">
        <v>538</v>
      </c>
      <c r="K4" s="711"/>
      <c r="L4" s="712"/>
      <c r="M4" s="732"/>
      <c r="N4" s="733"/>
      <c r="O4" s="734"/>
      <c r="P4" s="713" t="s">
        <v>532</v>
      </c>
      <c r="Q4" s="713"/>
      <c r="R4" s="713"/>
      <c r="S4" s="725"/>
      <c r="T4" s="726"/>
      <c r="U4" s="725"/>
      <c r="V4" s="730"/>
      <c r="W4" s="726"/>
    </row>
    <row r="5" spans="2:23" s="31" customFormat="1" ht="25.5" customHeight="1" x14ac:dyDescent="0.2">
      <c r="B5" s="735" t="s">
        <v>32</v>
      </c>
      <c r="C5" s="737" t="s">
        <v>190</v>
      </c>
      <c r="D5" s="738"/>
      <c r="E5" s="236">
        <v>6</v>
      </c>
      <c r="F5" s="739"/>
      <c r="G5" s="740"/>
      <c r="H5" s="740"/>
      <c r="I5" s="740"/>
      <c r="J5" s="740"/>
      <c r="K5" s="740"/>
      <c r="L5" s="741"/>
      <c r="M5" s="735" t="s">
        <v>32</v>
      </c>
      <c r="N5" s="737" t="s">
        <v>190</v>
      </c>
      <c r="O5" s="738"/>
      <c r="P5" s="236">
        <v>6</v>
      </c>
      <c r="Q5" s="742"/>
      <c r="R5" s="743"/>
      <c r="S5" s="743"/>
      <c r="T5" s="743"/>
      <c r="U5" s="743"/>
      <c r="V5" s="743"/>
      <c r="W5" s="744"/>
    </row>
    <row r="6" spans="2:23" s="31" customFormat="1" ht="25.5" customHeight="1" x14ac:dyDescent="0.2">
      <c r="B6" s="736"/>
      <c r="C6" s="737" t="s">
        <v>322</v>
      </c>
      <c r="D6" s="738"/>
      <c r="E6" s="237">
        <v>3</v>
      </c>
      <c r="F6" s="742"/>
      <c r="G6" s="743"/>
      <c r="H6" s="743"/>
      <c r="I6" s="743"/>
      <c r="J6" s="743"/>
      <c r="K6" s="743"/>
      <c r="L6" s="744"/>
      <c r="M6" s="736"/>
      <c r="N6" s="737" t="s">
        <v>322</v>
      </c>
      <c r="O6" s="738"/>
      <c r="P6" s="237">
        <v>4</v>
      </c>
      <c r="Q6" s="742"/>
      <c r="R6" s="743"/>
      <c r="S6" s="743"/>
      <c r="T6" s="743"/>
      <c r="U6" s="743"/>
      <c r="V6" s="743"/>
      <c r="W6" s="744"/>
    </row>
    <row r="7" spans="2:23" s="31" customFormat="1" ht="25.5" customHeight="1" x14ac:dyDescent="0.2">
      <c r="B7" s="735" t="s">
        <v>30</v>
      </c>
      <c r="C7" s="737" t="s">
        <v>167</v>
      </c>
      <c r="D7" s="738"/>
      <c r="E7" s="238" t="s">
        <v>464</v>
      </c>
      <c r="F7" s="742"/>
      <c r="G7" s="743"/>
      <c r="H7" s="743"/>
      <c r="I7" s="743"/>
      <c r="J7" s="743"/>
      <c r="K7" s="743"/>
      <c r="L7" s="744"/>
      <c r="M7" s="735" t="s">
        <v>30</v>
      </c>
      <c r="N7" s="737" t="s">
        <v>167</v>
      </c>
      <c r="O7" s="738"/>
      <c r="P7" s="238" t="s">
        <v>464</v>
      </c>
      <c r="Q7" s="742"/>
      <c r="R7" s="743"/>
      <c r="S7" s="743"/>
      <c r="T7" s="743"/>
      <c r="U7" s="743"/>
      <c r="V7" s="743"/>
      <c r="W7" s="744"/>
    </row>
    <row r="8" spans="2:23" s="31" customFormat="1" ht="25.5" customHeight="1" x14ac:dyDescent="0.2">
      <c r="B8" s="748"/>
      <c r="C8" s="737" t="s">
        <v>166</v>
      </c>
      <c r="D8" s="738"/>
      <c r="E8" s="236" t="s">
        <v>343</v>
      </c>
      <c r="F8" s="742"/>
      <c r="G8" s="743"/>
      <c r="H8" s="743"/>
      <c r="I8" s="743"/>
      <c r="J8" s="743"/>
      <c r="K8" s="743"/>
      <c r="L8" s="744"/>
      <c r="M8" s="748"/>
      <c r="N8" s="737" t="s">
        <v>166</v>
      </c>
      <c r="O8" s="738"/>
      <c r="P8" s="236" t="s">
        <v>338</v>
      </c>
      <c r="Q8" s="742"/>
      <c r="R8" s="743"/>
      <c r="S8" s="743"/>
      <c r="T8" s="743"/>
      <c r="U8" s="743"/>
      <c r="V8" s="743"/>
      <c r="W8" s="744"/>
    </row>
    <row r="9" spans="2:23" s="31" customFormat="1" ht="25.5" customHeight="1" x14ac:dyDescent="0.2">
      <c r="B9" s="749" t="s">
        <v>31</v>
      </c>
      <c r="C9" s="752"/>
      <c r="D9" s="750"/>
      <c r="E9" s="239" t="s">
        <v>473</v>
      </c>
      <c r="F9" s="742"/>
      <c r="G9" s="743"/>
      <c r="H9" s="743"/>
      <c r="I9" s="743"/>
      <c r="J9" s="743"/>
      <c r="K9" s="743"/>
      <c r="L9" s="744"/>
      <c r="M9" s="749" t="s">
        <v>31</v>
      </c>
      <c r="N9" s="752"/>
      <c r="O9" s="750"/>
      <c r="P9" s="239" t="s">
        <v>476</v>
      </c>
      <c r="Q9" s="742"/>
      <c r="R9" s="743"/>
      <c r="S9" s="743"/>
      <c r="T9" s="743"/>
      <c r="U9" s="743"/>
      <c r="V9" s="743"/>
      <c r="W9" s="744"/>
    </row>
    <row r="10" spans="2:23" s="31" customFormat="1" ht="25.5" customHeight="1" x14ac:dyDescent="0.2">
      <c r="B10" s="735" t="s">
        <v>219</v>
      </c>
      <c r="C10" s="749" t="s">
        <v>397</v>
      </c>
      <c r="D10" s="750"/>
      <c r="E10" s="237" t="s">
        <v>252</v>
      </c>
      <c r="F10" s="742"/>
      <c r="G10" s="743"/>
      <c r="H10" s="743"/>
      <c r="I10" s="743"/>
      <c r="J10" s="743"/>
      <c r="K10" s="743"/>
      <c r="L10" s="744"/>
      <c r="M10" s="735" t="s">
        <v>219</v>
      </c>
      <c r="N10" s="749" t="s">
        <v>397</v>
      </c>
      <c r="O10" s="750"/>
      <c r="P10" s="237" t="s">
        <v>251</v>
      </c>
      <c r="Q10" s="742"/>
      <c r="R10" s="743"/>
      <c r="S10" s="743"/>
      <c r="T10" s="743"/>
      <c r="U10" s="743"/>
      <c r="V10" s="743"/>
      <c r="W10" s="744"/>
    </row>
    <row r="11" spans="2:23" s="31" customFormat="1" ht="25.5" customHeight="1" x14ac:dyDescent="0.2">
      <c r="B11" s="748"/>
      <c r="C11" s="749" t="s">
        <v>218</v>
      </c>
      <c r="D11" s="750"/>
      <c r="E11" s="178" t="s">
        <v>533</v>
      </c>
      <c r="F11" s="742"/>
      <c r="G11" s="743"/>
      <c r="H11" s="743"/>
      <c r="I11" s="743"/>
      <c r="J11" s="743"/>
      <c r="K11" s="743"/>
      <c r="L11" s="744"/>
      <c r="M11" s="748"/>
      <c r="N11" s="749" t="s">
        <v>218</v>
      </c>
      <c r="O11" s="750"/>
      <c r="P11" s="178" t="s">
        <v>533</v>
      </c>
      <c r="Q11" s="742"/>
      <c r="R11" s="743"/>
      <c r="S11" s="743"/>
      <c r="T11" s="743"/>
      <c r="U11" s="743"/>
      <c r="V11" s="743"/>
      <c r="W11" s="744"/>
    </row>
    <row r="12" spans="2:23" s="31" customFormat="1" ht="25.5" customHeight="1" x14ac:dyDescent="0.2">
      <c r="B12" s="736"/>
      <c r="C12" s="751" t="s">
        <v>220</v>
      </c>
      <c r="D12" s="751"/>
      <c r="E12" s="178" t="s">
        <v>535</v>
      </c>
      <c r="F12" s="745"/>
      <c r="G12" s="746"/>
      <c r="H12" s="746"/>
      <c r="I12" s="746"/>
      <c r="J12" s="746"/>
      <c r="K12" s="746"/>
      <c r="L12" s="747"/>
      <c r="M12" s="736"/>
      <c r="N12" s="751" t="s">
        <v>220</v>
      </c>
      <c r="O12" s="751"/>
      <c r="P12" s="178" t="s">
        <v>535</v>
      </c>
      <c r="Q12" s="742"/>
      <c r="R12" s="743"/>
      <c r="S12" s="743"/>
      <c r="T12" s="743"/>
      <c r="U12" s="743"/>
      <c r="V12" s="743"/>
      <c r="W12" s="744"/>
    </row>
    <row r="13" spans="2:23" s="31" customFormat="1" ht="25.5" customHeight="1" x14ac:dyDescent="0.2">
      <c r="B13" s="754" t="s">
        <v>398</v>
      </c>
      <c r="C13" s="754"/>
      <c r="D13" s="754"/>
      <c r="E13" s="767" t="s">
        <v>645</v>
      </c>
      <c r="F13" s="768"/>
      <c r="G13" s="769"/>
      <c r="H13" s="754" t="s">
        <v>434</v>
      </c>
      <c r="I13" s="754"/>
      <c r="J13" s="756"/>
      <c r="K13" s="756"/>
      <c r="L13" s="756"/>
      <c r="M13" s="754" t="s">
        <v>398</v>
      </c>
      <c r="N13" s="754"/>
      <c r="O13" s="754"/>
      <c r="P13" s="770" t="s">
        <v>646</v>
      </c>
      <c r="Q13" s="771"/>
      <c r="R13" s="772"/>
      <c r="S13" s="754" t="s">
        <v>434</v>
      </c>
      <c r="T13" s="754"/>
      <c r="U13" s="755" t="s">
        <v>647</v>
      </c>
      <c r="V13" s="756"/>
      <c r="W13" s="756"/>
    </row>
    <row r="14" spans="2:23" s="31" customFormat="1" ht="25.5" customHeight="1" x14ac:dyDescent="0.2">
      <c r="B14" s="757" t="s">
        <v>234</v>
      </c>
      <c r="C14" s="757"/>
      <c r="D14" s="757"/>
      <c r="E14" s="758" t="s">
        <v>540</v>
      </c>
      <c r="F14" s="758"/>
      <c r="G14" s="758"/>
      <c r="H14" s="759" t="s">
        <v>4</v>
      </c>
      <c r="I14" s="760"/>
      <c r="J14" s="761" t="s">
        <v>540</v>
      </c>
      <c r="K14" s="762"/>
      <c r="L14" s="763"/>
      <c r="M14" s="759" t="s">
        <v>234</v>
      </c>
      <c r="N14" s="760"/>
      <c r="O14" s="764"/>
      <c r="P14" s="758" t="s">
        <v>540</v>
      </c>
      <c r="Q14" s="758"/>
      <c r="R14" s="758"/>
      <c r="S14" s="765" t="s">
        <v>4</v>
      </c>
      <c r="T14" s="766"/>
      <c r="U14" s="761" t="s">
        <v>540</v>
      </c>
      <c r="V14" s="762"/>
      <c r="W14" s="763"/>
    </row>
    <row r="15" spans="2:23" s="31" customFormat="1" ht="39.75" customHeight="1" x14ac:dyDescent="0.2">
      <c r="B15" s="751" t="s">
        <v>399</v>
      </c>
      <c r="C15" s="751"/>
      <c r="D15" s="751"/>
      <c r="E15" s="773" t="s">
        <v>629</v>
      </c>
      <c r="F15" s="774"/>
      <c r="G15" s="774"/>
      <c r="H15" s="774"/>
      <c r="I15" s="774"/>
      <c r="J15" s="774"/>
      <c r="K15" s="774"/>
      <c r="L15" s="775"/>
      <c r="M15" s="751" t="s">
        <v>399</v>
      </c>
      <c r="N15" s="751"/>
      <c r="O15" s="751"/>
      <c r="P15" s="773" t="s">
        <v>626</v>
      </c>
      <c r="Q15" s="774"/>
      <c r="R15" s="774"/>
      <c r="S15" s="774"/>
      <c r="T15" s="774"/>
      <c r="U15" s="774"/>
      <c r="V15" s="774"/>
      <c r="W15" s="775"/>
    </row>
    <row r="16" spans="2:23" s="31" customFormat="1" ht="25.5" customHeight="1" x14ac:dyDescent="0.2">
      <c r="B16" s="753" t="s">
        <v>32</v>
      </c>
      <c r="C16" s="753" t="s">
        <v>190</v>
      </c>
      <c r="D16" s="753"/>
      <c r="E16" s="236">
        <v>6</v>
      </c>
      <c r="F16" s="739"/>
      <c r="G16" s="740"/>
      <c r="H16" s="740"/>
      <c r="I16" s="740"/>
      <c r="J16" s="740"/>
      <c r="K16" s="740"/>
      <c r="L16" s="741"/>
      <c r="M16" s="753" t="s">
        <v>32</v>
      </c>
      <c r="N16" s="753" t="s">
        <v>190</v>
      </c>
      <c r="O16" s="753"/>
      <c r="P16" s="236">
        <v>6</v>
      </c>
      <c r="Q16" s="742"/>
      <c r="R16" s="743"/>
      <c r="S16" s="743"/>
      <c r="T16" s="743"/>
      <c r="U16" s="743"/>
      <c r="V16" s="743"/>
      <c r="W16" s="744"/>
    </row>
    <row r="17" spans="2:24" s="31" customFormat="1" ht="25.5" customHeight="1" x14ac:dyDescent="0.2">
      <c r="B17" s="753"/>
      <c r="C17" s="753" t="s">
        <v>322</v>
      </c>
      <c r="D17" s="753"/>
      <c r="E17" s="237">
        <v>5</v>
      </c>
      <c r="F17" s="742"/>
      <c r="G17" s="743"/>
      <c r="H17" s="743"/>
      <c r="I17" s="743"/>
      <c r="J17" s="743"/>
      <c r="K17" s="743"/>
      <c r="L17" s="744"/>
      <c r="M17" s="753"/>
      <c r="N17" s="753" t="s">
        <v>322</v>
      </c>
      <c r="O17" s="753"/>
      <c r="P17" s="237">
        <v>6</v>
      </c>
      <c r="Q17" s="742"/>
      <c r="R17" s="743"/>
      <c r="S17" s="743"/>
      <c r="T17" s="743"/>
      <c r="U17" s="743"/>
      <c r="V17" s="743"/>
      <c r="W17" s="744"/>
    </row>
    <row r="18" spans="2:24" s="31" customFormat="1" ht="25.5" customHeight="1" x14ac:dyDescent="0.2">
      <c r="B18" s="753" t="s">
        <v>30</v>
      </c>
      <c r="C18" s="753" t="s">
        <v>167</v>
      </c>
      <c r="D18" s="753"/>
      <c r="E18" s="238" t="s">
        <v>464</v>
      </c>
      <c r="F18" s="742"/>
      <c r="G18" s="743"/>
      <c r="H18" s="743"/>
      <c r="I18" s="743"/>
      <c r="J18" s="743"/>
      <c r="K18" s="743"/>
      <c r="L18" s="744"/>
      <c r="M18" s="753" t="s">
        <v>30</v>
      </c>
      <c r="N18" s="753" t="s">
        <v>167</v>
      </c>
      <c r="O18" s="753"/>
      <c r="P18" s="238" t="s">
        <v>464</v>
      </c>
      <c r="Q18" s="742"/>
      <c r="R18" s="743"/>
      <c r="S18" s="743"/>
      <c r="T18" s="743"/>
      <c r="U18" s="743"/>
      <c r="V18" s="743"/>
      <c r="W18" s="744"/>
    </row>
    <row r="19" spans="2:24" s="31" customFormat="1" ht="25.5" customHeight="1" x14ac:dyDescent="0.2">
      <c r="B19" s="753"/>
      <c r="C19" s="753" t="s">
        <v>166</v>
      </c>
      <c r="D19" s="753"/>
      <c r="E19" s="236" t="s">
        <v>339</v>
      </c>
      <c r="F19" s="742"/>
      <c r="G19" s="743"/>
      <c r="H19" s="743"/>
      <c r="I19" s="743"/>
      <c r="J19" s="743"/>
      <c r="K19" s="743"/>
      <c r="L19" s="744"/>
      <c r="M19" s="753"/>
      <c r="N19" s="753" t="s">
        <v>166</v>
      </c>
      <c r="O19" s="753"/>
      <c r="P19" s="236" t="s">
        <v>340</v>
      </c>
      <c r="Q19" s="742"/>
      <c r="R19" s="743"/>
      <c r="S19" s="743"/>
      <c r="T19" s="743"/>
      <c r="U19" s="743"/>
      <c r="V19" s="743"/>
      <c r="W19" s="744"/>
    </row>
    <row r="20" spans="2:24" s="31" customFormat="1" ht="25.5" customHeight="1" x14ac:dyDescent="0.2">
      <c r="B20" s="751" t="s">
        <v>31</v>
      </c>
      <c r="C20" s="751"/>
      <c r="D20" s="751"/>
      <c r="E20" s="239" t="s">
        <v>466</v>
      </c>
      <c r="F20" s="742"/>
      <c r="G20" s="743"/>
      <c r="H20" s="743"/>
      <c r="I20" s="743"/>
      <c r="J20" s="743"/>
      <c r="K20" s="743"/>
      <c r="L20" s="744"/>
      <c r="M20" s="751" t="s">
        <v>31</v>
      </c>
      <c r="N20" s="751"/>
      <c r="O20" s="751"/>
      <c r="P20" s="239" t="s">
        <v>466</v>
      </c>
      <c r="Q20" s="742"/>
      <c r="R20" s="743"/>
      <c r="S20" s="743"/>
      <c r="T20" s="743"/>
      <c r="U20" s="743"/>
      <c r="V20" s="743"/>
      <c r="W20" s="744"/>
    </row>
    <row r="21" spans="2:24" s="31" customFormat="1" ht="25.5" customHeight="1" x14ac:dyDescent="0.2">
      <c r="B21" s="735" t="s">
        <v>219</v>
      </c>
      <c r="C21" s="751" t="s">
        <v>397</v>
      </c>
      <c r="D21" s="751"/>
      <c r="E21" s="237" t="s">
        <v>251</v>
      </c>
      <c r="F21" s="742"/>
      <c r="G21" s="743"/>
      <c r="H21" s="743"/>
      <c r="I21" s="743"/>
      <c r="J21" s="743"/>
      <c r="K21" s="743"/>
      <c r="L21" s="744"/>
      <c r="M21" s="735" t="s">
        <v>219</v>
      </c>
      <c r="N21" s="751" t="s">
        <v>397</v>
      </c>
      <c r="O21" s="751"/>
      <c r="P21" s="237" t="s">
        <v>251</v>
      </c>
      <c r="Q21" s="742"/>
      <c r="R21" s="743"/>
      <c r="S21" s="743"/>
      <c r="T21" s="743"/>
      <c r="U21" s="743"/>
      <c r="V21" s="743"/>
      <c r="W21" s="744"/>
    </row>
    <row r="22" spans="2:24" s="31" customFormat="1" ht="25.5" customHeight="1" x14ac:dyDescent="0.2">
      <c r="B22" s="748"/>
      <c r="C22" s="751" t="s">
        <v>218</v>
      </c>
      <c r="D22" s="751"/>
      <c r="E22" s="178" t="s">
        <v>533</v>
      </c>
      <c r="F22" s="742"/>
      <c r="G22" s="743"/>
      <c r="H22" s="743"/>
      <c r="I22" s="743"/>
      <c r="J22" s="743"/>
      <c r="K22" s="743"/>
      <c r="L22" s="744"/>
      <c r="M22" s="748"/>
      <c r="N22" s="751" t="s">
        <v>218</v>
      </c>
      <c r="O22" s="751"/>
      <c r="P22" s="178" t="s">
        <v>533</v>
      </c>
      <c r="Q22" s="742"/>
      <c r="R22" s="743"/>
      <c r="S22" s="743"/>
      <c r="T22" s="743"/>
      <c r="U22" s="743"/>
      <c r="V22" s="743"/>
      <c r="W22" s="744"/>
    </row>
    <row r="23" spans="2:24" s="31" customFormat="1" ht="25.5" customHeight="1" x14ac:dyDescent="0.2">
      <c r="B23" s="736"/>
      <c r="C23" s="751" t="s">
        <v>220</v>
      </c>
      <c r="D23" s="751"/>
      <c r="E23" s="178" t="s">
        <v>535</v>
      </c>
      <c r="F23" s="745"/>
      <c r="G23" s="746"/>
      <c r="H23" s="746"/>
      <c r="I23" s="746"/>
      <c r="J23" s="746"/>
      <c r="K23" s="746"/>
      <c r="L23" s="747"/>
      <c r="M23" s="736"/>
      <c r="N23" s="751" t="s">
        <v>220</v>
      </c>
      <c r="O23" s="751"/>
      <c r="P23" s="178" t="s">
        <v>535</v>
      </c>
      <c r="Q23" s="742"/>
      <c r="R23" s="743"/>
      <c r="S23" s="743"/>
      <c r="T23" s="743"/>
      <c r="U23" s="743"/>
      <c r="V23" s="743"/>
      <c r="W23" s="744"/>
    </row>
    <row r="24" spans="2:24" s="31" customFormat="1" ht="25.5" customHeight="1" x14ac:dyDescent="0.2">
      <c r="B24" s="754" t="s">
        <v>398</v>
      </c>
      <c r="C24" s="754"/>
      <c r="D24" s="754"/>
      <c r="E24" s="770" t="s">
        <v>648</v>
      </c>
      <c r="F24" s="771"/>
      <c r="G24" s="772"/>
      <c r="H24" s="754" t="s">
        <v>434</v>
      </c>
      <c r="I24" s="754"/>
      <c r="J24" s="767" t="s">
        <v>649</v>
      </c>
      <c r="K24" s="768"/>
      <c r="L24" s="769"/>
      <c r="M24" s="754" t="s">
        <v>398</v>
      </c>
      <c r="N24" s="754"/>
      <c r="O24" s="754"/>
      <c r="P24" s="770" t="s">
        <v>650</v>
      </c>
      <c r="Q24" s="771"/>
      <c r="R24" s="772"/>
      <c r="S24" s="754" t="s">
        <v>434</v>
      </c>
      <c r="T24" s="754"/>
      <c r="U24" s="756" t="s">
        <v>651</v>
      </c>
      <c r="V24" s="756"/>
      <c r="W24" s="756"/>
    </row>
    <row r="25" spans="2:24" s="31" customFormat="1" ht="25.5" customHeight="1" x14ac:dyDescent="0.2">
      <c r="B25" s="757" t="s">
        <v>234</v>
      </c>
      <c r="C25" s="757"/>
      <c r="D25" s="757"/>
      <c r="E25" s="758" t="s">
        <v>540</v>
      </c>
      <c r="F25" s="758"/>
      <c r="G25" s="758"/>
      <c r="H25" s="759" t="s">
        <v>4</v>
      </c>
      <c r="I25" s="760"/>
      <c r="J25" s="761" t="s">
        <v>540</v>
      </c>
      <c r="K25" s="762"/>
      <c r="L25" s="763"/>
      <c r="M25" s="759" t="s">
        <v>234</v>
      </c>
      <c r="N25" s="760"/>
      <c r="O25" s="764"/>
      <c r="P25" s="758" t="s">
        <v>540</v>
      </c>
      <c r="Q25" s="758"/>
      <c r="R25" s="758"/>
      <c r="S25" s="765" t="s">
        <v>4</v>
      </c>
      <c r="T25" s="766"/>
      <c r="U25" s="761" t="s">
        <v>540</v>
      </c>
      <c r="V25" s="762"/>
      <c r="W25" s="763"/>
    </row>
    <row r="26" spans="2:24" s="31" customFormat="1" ht="39.75" customHeight="1" x14ac:dyDescent="0.2">
      <c r="B26" s="751" t="s">
        <v>399</v>
      </c>
      <c r="C26" s="751"/>
      <c r="D26" s="751"/>
      <c r="E26" s="773" t="s">
        <v>635</v>
      </c>
      <c r="F26" s="774"/>
      <c r="G26" s="774"/>
      <c r="H26" s="774"/>
      <c r="I26" s="774"/>
      <c r="J26" s="774"/>
      <c r="K26" s="774"/>
      <c r="L26" s="775"/>
      <c r="M26" s="751" t="s">
        <v>399</v>
      </c>
      <c r="N26" s="751"/>
      <c r="O26" s="751"/>
      <c r="P26" s="773" t="s">
        <v>635</v>
      </c>
      <c r="Q26" s="774"/>
      <c r="R26" s="774"/>
      <c r="S26" s="774"/>
      <c r="T26" s="774"/>
      <c r="U26" s="774"/>
      <c r="V26" s="774"/>
      <c r="W26" s="775"/>
    </row>
    <row r="27" spans="2:24" s="31" customFormat="1" ht="15" customHeight="1" x14ac:dyDescent="0.2">
      <c r="B27" s="240"/>
      <c r="C27" s="776" t="s">
        <v>521</v>
      </c>
      <c r="D27" s="777"/>
      <c r="E27" s="777"/>
      <c r="F27" s="777"/>
      <c r="G27" s="777"/>
      <c r="H27" s="777"/>
      <c r="I27" s="777"/>
      <c r="J27" s="777"/>
      <c r="K27" s="777"/>
      <c r="L27" s="777"/>
      <c r="M27" s="241"/>
      <c r="N27" s="241" t="s">
        <v>429</v>
      </c>
      <c r="O27" s="241"/>
      <c r="P27" s="241"/>
      <c r="Q27" s="241"/>
      <c r="R27" s="241"/>
      <c r="S27" s="241"/>
      <c r="T27" s="241"/>
      <c r="U27" s="241"/>
      <c r="V27" s="241"/>
      <c r="W27" s="241"/>
    </row>
    <row r="28" spans="2:24" s="31" customFormat="1" ht="15" customHeight="1" x14ac:dyDescent="0.2">
      <c r="B28" s="240"/>
      <c r="C28" s="778"/>
      <c r="D28" s="778"/>
      <c r="E28" s="778"/>
      <c r="F28" s="778"/>
      <c r="G28" s="778"/>
      <c r="H28" s="778"/>
      <c r="I28" s="778"/>
      <c r="J28" s="778"/>
      <c r="K28" s="778"/>
      <c r="L28" s="778"/>
      <c r="M28" s="241"/>
      <c r="N28" s="241" t="s">
        <v>522</v>
      </c>
      <c r="O28" s="241"/>
      <c r="P28" s="241"/>
      <c r="Q28" s="241"/>
      <c r="R28" s="241"/>
      <c r="S28" s="241"/>
      <c r="T28" s="241"/>
      <c r="U28" s="241"/>
      <c r="V28" s="241"/>
      <c r="W28" s="241"/>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EAE4F809-52A7-4FD9-9504-417E257DF07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431D573-BF54-4CD3-B67C-0B093B6F9240}">
          <x14:formula1>
            <xm:f>'(参考)リスト'!$F$16:$F$21</xm:f>
          </x14:formula1>
          <xm:sqref>E11:E12 E22:E23 P11:P12 P22:P23</xm:sqref>
        </x14:dataValidation>
        <x14:dataValidation type="list" allowBlank="1" showInputMessage="1" showErrorMessage="1" xr:uid="{CC4CDA01-F32F-4EFB-B72D-D2C3FCAA2F90}">
          <x14:formula1>
            <xm:f>'(参考)リスト'!$D$16:$D$18</xm:f>
          </x14:formula1>
          <xm:sqref>E10 E21 P10 P21</xm:sqref>
        </x14:dataValidation>
        <x14:dataValidation type="list" allowBlank="1" showInputMessage="1" showErrorMessage="1" xr:uid="{AE5CF624-B185-427A-876E-8A26F56C3541}">
          <x14:formula1>
            <xm:f>'(参考)リスト'!$E$16:$E$27</xm:f>
          </x14:formula1>
          <xm:sqref>E9 E20 P9 P20</xm:sqref>
        </x14:dataValidation>
        <x14:dataValidation type="list" allowBlank="1" showInputMessage="1" showErrorMessage="1" xr:uid="{C7562E17-6B97-445D-84D1-06BF5357D604}">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8522D-E6DB-46D0-8BA4-9F46360602BB}">
  <dimension ref="B1:X31"/>
  <sheetViews>
    <sheetView showGridLines="0" showZeros="0" view="pageBreakPreview" zoomScale="90" zoomScaleNormal="70" zoomScaleSheetLayoutView="90" workbookViewId="0">
      <selection activeCell="AP12" sqref="AP12:AQ12"/>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4" t="s">
        <v>508</v>
      </c>
      <c r="C2" s="235"/>
      <c r="D2" s="235"/>
      <c r="E2" s="235"/>
      <c r="F2" s="235"/>
      <c r="G2" s="235"/>
      <c r="H2" s="235"/>
      <c r="I2" s="235"/>
      <c r="J2" s="235"/>
      <c r="K2" s="235"/>
      <c r="L2" s="235"/>
      <c r="M2" s="235"/>
      <c r="N2" s="235"/>
      <c r="O2" s="235"/>
      <c r="P2" s="235"/>
      <c r="Q2" s="235"/>
      <c r="R2" s="331" t="s">
        <v>412</v>
      </c>
      <c r="S2" s="331"/>
      <c r="T2" s="536" t="s">
        <v>695</v>
      </c>
      <c r="U2" s="536"/>
      <c r="V2" s="536"/>
      <c r="W2" s="536"/>
    </row>
    <row r="3" spans="2:23" ht="25.2" customHeight="1" x14ac:dyDescent="0.15">
      <c r="B3" s="714" t="s">
        <v>34</v>
      </c>
      <c r="C3" s="715"/>
      <c r="D3" s="715"/>
      <c r="E3" s="716" t="s">
        <v>550</v>
      </c>
      <c r="F3" s="717"/>
      <c r="G3" s="718"/>
      <c r="H3" s="708" t="s">
        <v>27</v>
      </c>
      <c r="I3" s="709"/>
      <c r="J3" s="719" t="s">
        <v>552</v>
      </c>
      <c r="K3" s="720"/>
      <c r="L3" s="721"/>
      <c r="M3" s="723" t="s">
        <v>448</v>
      </c>
      <c r="N3" s="731"/>
      <c r="O3" s="724"/>
      <c r="P3" s="722" t="s">
        <v>531</v>
      </c>
      <c r="Q3" s="722"/>
      <c r="R3" s="722"/>
      <c r="S3" s="723" t="s">
        <v>185</v>
      </c>
      <c r="T3" s="724"/>
      <c r="U3" s="727">
        <v>45588</v>
      </c>
      <c r="V3" s="728"/>
      <c r="W3" s="729"/>
    </row>
    <row r="4" spans="2:23" ht="25.2" customHeight="1" x14ac:dyDescent="0.2">
      <c r="B4" s="703" t="s">
        <v>28</v>
      </c>
      <c r="C4" s="704"/>
      <c r="D4" s="704"/>
      <c r="E4" s="705" t="s">
        <v>551</v>
      </c>
      <c r="F4" s="706"/>
      <c r="G4" s="707"/>
      <c r="H4" s="708" t="s">
        <v>33</v>
      </c>
      <c r="I4" s="709"/>
      <c r="J4" s="710" t="s">
        <v>538</v>
      </c>
      <c r="K4" s="711"/>
      <c r="L4" s="712"/>
      <c r="M4" s="732"/>
      <c r="N4" s="733"/>
      <c r="O4" s="734"/>
      <c r="P4" s="713" t="s">
        <v>532</v>
      </c>
      <c r="Q4" s="713"/>
      <c r="R4" s="713"/>
      <c r="S4" s="725"/>
      <c r="T4" s="726"/>
      <c r="U4" s="725"/>
      <c r="V4" s="730"/>
      <c r="W4" s="726"/>
    </row>
    <row r="5" spans="2:23" s="31" customFormat="1" ht="25.5" customHeight="1" x14ac:dyDescent="0.2">
      <c r="B5" s="735" t="s">
        <v>32</v>
      </c>
      <c r="C5" s="737" t="s">
        <v>190</v>
      </c>
      <c r="D5" s="738"/>
      <c r="E5" s="236">
        <v>6</v>
      </c>
      <c r="F5" s="739"/>
      <c r="G5" s="740"/>
      <c r="H5" s="740"/>
      <c r="I5" s="740"/>
      <c r="J5" s="740"/>
      <c r="K5" s="740"/>
      <c r="L5" s="741"/>
      <c r="M5" s="735" t="s">
        <v>32</v>
      </c>
      <c r="N5" s="737" t="s">
        <v>190</v>
      </c>
      <c r="O5" s="738"/>
      <c r="P5" s="236">
        <v>7</v>
      </c>
      <c r="Q5" s="742"/>
      <c r="R5" s="743"/>
      <c r="S5" s="743"/>
      <c r="T5" s="743"/>
      <c r="U5" s="743"/>
      <c r="V5" s="743"/>
      <c r="W5" s="744"/>
    </row>
    <row r="6" spans="2:23" s="31" customFormat="1" ht="25.5" customHeight="1" x14ac:dyDescent="0.2">
      <c r="B6" s="736"/>
      <c r="C6" s="737" t="s">
        <v>322</v>
      </c>
      <c r="D6" s="738"/>
      <c r="E6" s="237">
        <v>7</v>
      </c>
      <c r="F6" s="742"/>
      <c r="G6" s="743"/>
      <c r="H6" s="743"/>
      <c r="I6" s="743"/>
      <c r="J6" s="743"/>
      <c r="K6" s="743"/>
      <c r="L6" s="744"/>
      <c r="M6" s="736"/>
      <c r="N6" s="737" t="s">
        <v>322</v>
      </c>
      <c r="O6" s="738"/>
      <c r="P6" s="237">
        <v>1</v>
      </c>
      <c r="Q6" s="742"/>
      <c r="R6" s="743"/>
      <c r="S6" s="743"/>
      <c r="T6" s="743"/>
      <c r="U6" s="743"/>
      <c r="V6" s="743"/>
      <c r="W6" s="744"/>
    </row>
    <row r="7" spans="2:23" s="31" customFormat="1" ht="25.5" customHeight="1" x14ac:dyDescent="0.2">
      <c r="B7" s="735" t="s">
        <v>30</v>
      </c>
      <c r="C7" s="737" t="s">
        <v>167</v>
      </c>
      <c r="D7" s="738"/>
      <c r="E7" s="238" t="s">
        <v>464</v>
      </c>
      <c r="F7" s="742"/>
      <c r="G7" s="743"/>
      <c r="H7" s="743"/>
      <c r="I7" s="743"/>
      <c r="J7" s="743"/>
      <c r="K7" s="743"/>
      <c r="L7" s="744"/>
      <c r="M7" s="735" t="s">
        <v>30</v>
      </c>
      <c r="N7" s="737" t="s">
        <v>167</v>
      </c>
      <c r="O7" s="738"/>
      <c r="P7" s="238" t="s">
        <v>464</v>
      </c>
      <c r="Q7" s="742"/>
      <c r="R7" s="743"/>
      <c r="S7" s="743"/>
      <c r="T7" s="743"/>
      <c r="U7" s="743"/>
      <c r="V7" s="743"/>
      <c r="W7" s="744"/>
    </row>
    <row r="8" spans="2:23" s="31" customFormat="1" ht="25.5" customHeight="1" x14ac:dyDescent="0.2">
      <c r="B8" s="748"/>
      <c r="C8" s="737" t="s">
        <v>166</v>
      </c>
      <c r="D8" s="738"/>
      <c r="E8" s="236" t="s">
        <v>340</v>
      </c>
      <c r="F8" s="742"/>
      <c r="G8" s="743"/>
      <c r="H8" s="743"/>
      <c r="I8" s="743"/>
      <c r="J8" s="743"/>
      <c r="K8" s="743"/>
      <c r="L8" s="744"/>
      <c r="M8" s="748"/>
      <c r="N8" s="737" t="s">
        <v>166</v>
      </c>
      <c r="O8" s="738"/>
      <c r="P8" s="236" t="s">
        <v>339</v>
      </c>
      <c r="Q8" s="742"/>
      <c r="R8" s="743"/>
      <c r="S8" s="743"/>
      <c r="T8" s="743"/>
      <c r="U8" s="743"/>
      <c r="V8" s="743"/>
      <c r="W8" s="744"/>
    </row>
    <row r="9" spans="2:23" s="31" customFormat="1" ht="25.5" customHeight="1" x14ac:dyDescent="0.2">
      <c r="B9" s="749" t="s">
        <v>31</v>
      </c>
      <c r="C9" s="752"/>
      <c r="D9" s="750"/>
      <c r="E9" s="239" t="s">
        <v>466</v>
      </c>
      <c r="F9" s="742"/>
      <c r="G9" s="743"/>
      <c r="H9" s="743"/>
      <c r="I9" s="743"/>
      <c r="J9" s="743"/>
      <c r="K9" s="743"/>
      <c r="L9" s="744"/>
      <c r="M9" s="749" t="s">
        <v>31</v>
      </c>
      <c r="N9" s="752"/>
      <c r="O9" s="750"/>
      <c r="P9" s="239" t="s">
        <v>473</v>
      </c>
      <c r="Q9" s="742"/>
      <c r="R9" s="743"/>
      <c r="S9" s="743"/>
      <c r="T9" s="743"/>
      <c r="U9" s="743"/>
      <c r="V9" s="743"/>
      <c r="W9" s="744"/>
    </row>
    <row r="10" spans="2:23" s="31" customFormat="1" ht="25.5" customHeight="1" x14ac:dyDescent="0.2">
      <c r="B10" s="735" t="s">
        <v>219</v>
      </c>
      <c r="C10" s="749" t="s">
        <v>397</v>
      </c>
      <c r="D10" s="750"/>
      <c r="E10" s="237" t="s">
        <v>251</v>
      </c>
      <c r="F10" s="742"/>
      <c r="G10" s="743"/>
      <c r="H10" s="743"/>
      <c r="I10" s="743"/>
      <c r="J10" s="743"/>
      <c r="K10" s="743"/>
      <c r="L10" s="744"/>
      <c r="M10" s="735" t="s">
        <v>219</v>
      </c>
      <c r="N10" s="749" t="s">
        <v>397</v>
      </c>
      <c r="O10" s="750"/>
      <c r="P10" s="237" t="s">
        <v>252</v>
      </c>
      <c r="Q10" s="742"/>
      <c r="R10" s="743"/>
      <c r="S10" s="743"/>
      <c r="T10" s="743"/>
      <c r="U10" s="743"/>
      <c r="V10" s="743"/>
      <c r="W10" s="744"/>
    </row>
    <row r="11" spans="2:23" s="31" customFormat="1" ht="25.5" customHeight="1" x14ac:dyDescent="0.2">
      <c r="B11" s="748"/>
      <c r="C11" s="749" t="s">
        <v>218</v>
      </c>
      <c r="D11" s="750"/>
      <c r="E11" s="178" t="s">
        <v>533</v>
      </c>
      <c r="F11" s="742"/>
      <c r="G11" s="743"/>
      <c r="H11" s="743"/>
      <c r="I11" s="743"/>
      <c r="J11" s="743"/>
      <c r="K11" s="743"/>
      <c r="L11" s="744"/>
      <c r="M11" s="748"/>
      <c r="N11" s="749" t="s">
        <v>218</v>
      </c>
      <c r="O11" s="750"/>
      <c r="P11" s="178" t="s">
        <v>533</v>
      </c>
      <c r="Q11" s="742"/>
      <c r="R11" s="743"/>
      <c r="S11" s="743"/>
      <c r="T11" s="743"/>
      <c r="U11" s="743"/>
      <c r="V11" s="743"/>
      <c r="W11" s="744"/>
    </row>
    <row r="12" spans="2:23" s="31" customFormat="1" ht="25.5" customHeight="1" x14ac:dyDescent="0.2">
      <c r="B12" s="736"/>
      <c r="C12" s="751" t="s">
        <v>220</v>
      </c>
      <c r="D12" s="751"/>
      <c r="E12" s="178" t="s">
        <v>535</v>
      </c>
      <c r="F12" s="745"/>
      <c r="G12" s="746"/>
      <c r="H12" s="746"/>
      <c r="I12" s="746"/>
      <c r="J12" s="746"/>
      <c r="K12" s="746"/>
      <c r="L12" s="747"/>
      <c r="M12" s="736"/>
      <c r="N12" s="751" t="s">
        <v>220</v>
      </c>
      <c r="O12" s="751"/>
      <c r="P12" s="178" t="s">
        <v>535</v>
      </c>
      <c r="Q12" s="742"/>
      <c r="R12" s="743"/>
      <c r="S12" s="743"/>
      <c r="T12" s="743"/>
      <c r="U12" s="743"/>
      <c r="V12" s="743"/>
      <c r="W12" s="744"/>
    </row>
    <row r="13" spans="2:23" s="31" customFormat="1" ht="25.5" customHeight="1" x14ac:dyDescent="0.2">
      <c r="B13" s="754" t="s">
        <v>398</v>
      </c>
      <c r="C13" s="754"/>
      <c r="D13" s="754"/>
      <c r="E13" s="767" t="s">
        <v>652</v>
      </c>
      <c r="F13" s="768"/>
      <c r="G13" s="769"/>
      <c r="H13" s="754" t="s">
        <v>434</v>
      </c>
      <c r="I13" s="754"/>
      <c r="J13" s="756" t="s">
        <v>653</v>
      </c>
      <c r="K13" s="756"/>
      <c r="L13" s="756"/>
      <c r="M13" s="754" t="s">
        <v>398</v>
      </c>
      <c r="N13" s="754"/>
      <c r="O13" s="754"/>
      <c r="P13" s="770" t="s">
        <v>654</v>
      </c>
      <c r="Q13" s="771"/>
      <c r="R13" s="772"/>
      <c r="S13" s="754" t="s">
        <v>434</v>
      </c>
      <c r="T13" s="754"/>
      <c r="U13" s="755"/>
      <c r="V13" s="756"/>
      <c r="W13" s="756"/>
    </row>
    <row r="14" spans="2:23" s="31" customFormat="1" ht="25.5" customHeight="1" x14ac:dyDescent="0.2">
      <c r="B14" s="757" t="s">
        <v>234</v>
      </c>
      <c r="C14" s="757"/>
      <c r="D14" s="757"/>
      <c r="E14" s="758" t="s">
        <v>540</v>
      </c>
      <c r="F14" s="758"/>
      <c r="G14" s="758"/>
      <c r="H14" s="759" t="s">
        <v>4</v>
      </c>
      <c r="I14" s="760"/>
      <c r="J14" s="761" t="s">
        <v>540</v>
      </c>
      <c r="K14" s="762"/>
      <c r="L14" s="763"/>
      <c r="M14" s="759" t="s">
        <v>234</v>
      </c>
      <c r="N14" s="760"/>
      <c r="O14" s="764"/>
      <c r="P14" s="758" t="s">
        <v>540</v>
      </c>
      <c r="Q14" s="758"/>
      <c r="R14" s="758"/>
      <c r="S14" s="765" t="s">
        <v>4</v>
      </c>
      <c r="T14" s="766"/>
      <c r="U14" s="761" t="s">
        <v>540</v>
      </c>
      <c r="V14" s="762"/>
      <c r="W14" s="763"/>
    </row>
    <row r="15" spans="2:23" s="31" customFormat="1" ht="39.75" customHeight="1" x14ac:dyDescent="0.2">
      <c r="B15" s="751" t="s">
        <v>399</v>
      </c>
      <c r="C15" s="751"/>
      <c r="D15" s="751"/>
      <c r="E15" s="773" t="s">
        <v>635</v>
      </c>
      <c r="F15" s="774"/>
      <c r="G15" s="774"/>
      <c r="H15" s="774"/>
      <c r="I15" s="774"/>
      <c r="J15" s="774"/>
      <c r="K15" s="774"/>
      <c r="L15" s="775"/>
      <c r="M15" s="751" t="s">
        <v>399</v>
      </c>
      <c r="N15" s="751"/>
      <c r="O15" s="751"/>
      <c r="P15" s="773" t="s">
        <v>655</v>
      </c>
      <c r="Q15" s="774"/>
      <c r="R15" s="774"/>
      <c r="S15" s="774"/>
      <c r="T15" s="774"/>
      <c r="U15" s="774"/>
      <c r="V15" s="774"/>
      <c r="W15" s="775"/>
    </row>
    <row r="16" spans="2:23" s="31" customFormat="1" ht="25.5" customHeight="1" x14ac:dyDescent="0.2">
      <c r="B16" s="753" t="s">
        <v>32</v>
      </c>
      <c r="C16" s="753" t="s">
        <v>190</v>
      </c>
      <c r="D16" s="753"/>
      <c r="E16" s="236">
        <v>8</v>
      </c>
      <c r="F16" s="739"/>
      <c r="G16" s="740"/>
      <c r="H16" s="740"/>
      <c r="I16" s="740"/>
      <c r="J16" s="740"/>
      <c r="K16" s="740"/>
      <c r="L16" s="741"/>
      <c r="M16" s="753" t="s">
        <v>32</v>
      </c>
      <c r="N16" s="753" t="s">
        <v>190</v>
      </c>
      <c r="O16" s="753"/>
      <c r="P16" s="236">
        <v>8</v>
      </c>
      <c r="Q16" s="742"/>
      <c r="R16" s="743"/>
      <c r="S16" s="743"/>
      <c r="T16" s="743"/>
      <c r="U16" s="743"/>
      <c r="V16" s="743"/>
      <c r="W16" s="744"/>
    </row>
    <row r="17" spans="2:24" s="31" customFormat="1" ht="25.5" customHeight="1" x14ac:dyDescent="0.2">
      <c r="B17" s="753"/>
      <c r="C17" s="753" t="s">
        <v>322</v>
      </c>
      <c r="D17" s="753"/>
      <c r="E17" s="237">
        <v>2</v>
      </c>
      <c r="F17" s="742"/>
      <c r="G17" s="743"/>
      <c r="H17" s="743"/>
      <c r="I17" s="743"/>
      <c r="J17" s="743"/>
      <c r="K17" s="743"/>
      <c r="L17" s="744"/>
      <c r="M17" s="753"/>
      <c r="N17" s="753" t="s">
        <v>322</v>
      </c>
      <c r="O17" s="753"/>
      <c r="P17" s="237">
        <v>3</v>
      </c>
      <c r="Q17" s="742"/>
      <c r="R17" s="743"/>
      <c r="S17" s="743"/>
      <c r="T17" s="743"/>
      <c r="U17" s="743"/>
      <c r="V17" s="743"/>
      <c r="W17" s="744"/>
    </row>
    <row r="18" spans="2:24" s="31" customFormat="1" ht="25.5" customHeight="1" x14ac:dyDescent="0.2">
      <c r="B18" s="753" t="s">
        <v>30</v>
      </c>
      <c r="C18" s="753" t="s">
        <v>167</v>
      </c>
      <c r="D18" s="753"/>
      <c r="E18" s="238" t="s">
        <v>464</v>
      </c>
      <c r="F18" s="742"/>
      <c r="G18" s="743"/>
      <c r="H18" s="743"/>
      <c r="I18" s="743"/>
      <c r="J18" s="743"/>
      <c r="K18" s="743"/>
      <c r="L18" s="744"/>
      <c r="M18" s="753" t="s">
        <v>30</v>
      </c>
      <c r="N18" s="753" t="s">
        <v>167</v>
      </c>
      <c r="O18" s="753"/>
      <c r="P18" s="238" t="s">
        <v>464</v>
      </c>
      <c r="Q18" s="742"/>
      <c r="R18" s="743"/>
      <c r="S18" s="743"/>
      <c r="T18" s="743"/>
      <c r="U18" s="743"/>
      <c r="V18" s="743"/>
      <c r="W18" s="744"/>
    </row>
    <row r="19" spans="2:24" s="31" customFormat="1" ht="25.5" customHeight="1" x14ac:dyDescent="0.2">
      <c r="B19" s="753"/>
      <c r="C19" s="753" t="s">
        <v>166</v>
      </c>
      <c r="D19" s="753"/>
      <c r="E19" s="236" t="s">
        <v>338</v>
      </c>
      <c r="F19" s="742"/>
      <c r="G19" s="743"/>
      <c r="H19" s="743"/>
      <c r="I19" s="743"/>
      <c r="J19" s="743"/>
      <c r="K19" s="743"/>
      <c r="L19" s="744"/>
      <c r="M19" s="753"/>
      <c r="N19" s="753" t="s">
        <v>166</v>
      </c>
      <c r="O19" s="753"/>
      <c r="P19" s="236" t="s">
        <v>338</v>
      </c>
      <c r="Q19" s="742"/>
      <c r="R19" s="743"/>
      <c r="S19" s="743"/>
      <c r="T19" s="743"/>
      <c r="U19" s="743"/>
      <c r="V19" s="743"/>
      <c r="W19" s="744"/>
    </row>
    <row r="20" spans="2:24" s="31" customFormat="1" ht="25.5" customHeight="1" x14ac:dyDescent="0.2">
      <c r="B20" s="751" t="s">
        <v>31</v>
      </c>
      <c r="C20" s="751"/>
      <c r="D20" s="751"/>
      <c r="E20" s="239" t="s">
        <v>473</v>
      </c>
      <c r="F20" s="742"/>
      <c r="G20" s="743"/>
      <c r="H20" s="743"/>
      <c r="I20" s="743"/>
      <c r="J20" s="743"/>
      <c r="K20" s="743"/>
      <c r="L20" s="744"/>
      <c r="M20" s="751" t="s">
        <v>31</v>
      </c>
      <c r="N20" s="751"/>
      <c r="O20" s="751"/>
      <c r="P20" s="239" t="s">
        <v>473</v>
      </c>
      <c r="Q20" s="742"/>
      <c r="R20" s="743"/>
      <c r="S20" s="743"/>
      <c r="T20" s="743"/>
      <c r="U20" s="743"/>
      <c r="V20" s="743"/>
      <c r="W20" s="744"/>
    </row>
    <row r="21" spans="2:24" s="31" customFormat="1" ht="25.5" customHeight="1" x14ac:dyDescent="0.2">
      <c r="B21" s="735" t="s">
        <v>219</v>
      </c>
      <c r="C21" s="751" t="s">
        <v>397</v>
      </c>
      <c r="D21" s="751"/>
      <c r="E21" s="237" t="s">
        <v>252</v>
      </c>
      <c r="F21" s="742"/>
      <c r="G21" s="743"/>
      <c r="H21" s="743"/>
      <c r="I21" s="743"/>
      <c r="J21" s="743"/>
      <c r="K21" s="743"/>
      <c r="L21" s="744"/>
      <c r="M21" s="735" t="s">
        <v>219</v>
      </c>
      <c r="N21" s="751" t="s">
        <v>397</v>
      </c>
      <c r="O21" s="751"/>
      <c r="P21" s="237" t="s">
        <v>252</v>
      </c>
      <c r="Q21" s="742"/>
      <c r="R21" s="743"/>
      <c r="S21" s="743"/>
      <c r="T21" s="743"/>
      <c r="U21" s="743"/>
      <c r="V21" s="743"/>
      <c r="W21" s="744"/>
    </row>
    <row r="22" spans="2:24" s="31" customFormat="1" ht="25.5" customHeight="1" x14ac:dyDescent="0.2">
      <c r="B22" s="748"/>
      <c r="C22" s="751" t="s">
        <v>218</v>
      </c>
      <c r="D22" s="751"/>
      <c r="E22" s="178" t="s">
        <v>533</v>
      </c>
      <c r="F22" s="742"/>
      <c r="G22" s="743"/>
      <c r="H22" s="743"/>
      <c r="I22" s="743"/>
      <c r="J22" s="743"/>
      <c r="K22" s="743"/>
      <c r="L22" s="744"/>
      <c r="M22" s="748"/>
      <c r="N22" s="751" t="s">
        <v>218</v>
      </c>
      <c r="O22" s="751"/>
      <c r="P22" s="178" t="s">
        <v>533</v>
      </c>
      <c r="Q22" s="742"/>
      <c r="R22" s="743"/>
      <c r="S22" s="743"/>
      <c r="T22" s="743"/>
      <c r="U22" s="743"/>
      <c r="V22" s="743"/>
      <c r="W22" s="744"/>
    </row>
    <row r="23" spans="2:24" s="31" customFormat="1" ht="25.5" customHeight="1" x14ac:dyDescent="0.2">
      <c r="B23" s="736"/>
      <c r="C23" s="751" t="s">
        <v>220</v>
      </c>
      <c r="D23" s="751"/>
      <c r="E23" s="178" t="s">
        <v>535</v>
      </c>
      <c r="F23" s="745"/>
      <c r="G23" s="746"/>
      <c r="H23" s="746"/>
      <c r="I23" s="746"/>
      <c r="J23" s="746"/>
      <c r="K23" s="746"/>
      <c r="L23" s="747"/>
      <c r="M23" s="736"/>
      <c r="N23" s="751" t="s">
        <v>220</v>
      </c>
      <c r="O23" s="751"/>
      <c r="P23" s="178" t="s">
        <v>535</v>
      </c>
      <c r="Q23" s="742"/>
      <c r="R23" s="743"/>
      <c r="S23" s="743"/>
      <c r="T23" s="743"/>
      <c r="U23" s="743"/>
      <c r="V23" s="743"/>
      <c r="W23" s="744"/>
    </row>
    <row r="24" spans="2:24" s="31" customFormat="1" ht="25.5" customHeight="1" x14ac:dyDescent="0.2">
      <c r="B24" s="754" t="s">
        <v>398</v>
      </c>
      <c r="C24" s="754"/>
      <c r="D24" s="754"/>
      <c r="E24" s="770" t="s">
        <v>656</v>
      </c>
      <c r="F24" s="771"/>
      <c r="G24" s="772"/>
      <c r="H24" s="754" t="s">
        <v>434</v>
      </c>
      <c r="I24" s="754"/>
      <c r="J24" s="767"/>
      <c r="K24" s="768"/>
      <c r="L24" s="769"/>
      <c r="M24" s="754" t="s">
        <v>398</v>
      </c>
      <c r="N24" s="754"/>
      <c r="O24" s="754"/>
      <c r="P24" s="770" t="s">
        <v>658</v>
      </c>
      <c r="Q24" s="771"/>
      <c r="R24" s="772"/>
      <c r="S24" s="754" t="s">
        <v>434</v>
      </c>
      <c r="T24" s="754"/>
      <c r="U24" s="756"/>
      <c r="V24" s="756"/>
      <c r="W24" s="756"/>
    </row>
    <row r="25" spans="2:24" s="31" customFormat="1" ht="25.5" customHeight="1" x14ac:dyDescent="0.2">
      <c r="B25" s="757" t="s">
        <v>234</v>
      </c>
      <c r="C25" s="757"/>
      <c r="D25" s="757"/>
      <c r="E25" s="758" t="s">
        <v>540</v>
      </c>
      <c r="F25" s="758"/>
      <c r="G25" s="758"/>
      <c r="H25" s="759" t="s">
        <v>4</v>
      </c>
      <c r="I25" s="760"/>
      <c r="J25" s="761" t="s">
        <v>540</v>
      </c>
      <c r="K25" s="762"/>
      <c r="L25" s="763"/>
      <c r="M25" s="759" t="s">
        <v>234</v>
      </c>
      <c r="N25" s="760"/>
      <c r="O25" s="764"/>
      <c r="P25" s="758" t="s">
        <v>540</v>
      </c>
      <c r="Q25" s="758"/>
      <c r="R25" s="758"/>
      <c r="S25" s="765" t="s">
        <v>4</v>
      </c>
      <c r="T25" s="766"/>
      <c r="U25" s="761" t="s">
        <v>540</v>
      </c>
      <c r="V25" s="762"/>
      <c r="W25" s="763"/>
    </row>
    <row r="26" spans="2:24" s="31" customFormat="1" ht="39.75" customHeight="1" x14ac:dyDescent="0.2">
      <c r="B26" s="751" t="s">
        <v>399</v>
      </c>
      <c r="C26" s="751"/>
      <c r="D26" s="751"/>
      <c r="E26" s="773" t="s">
        <v>657</v>
      </c>
      <c r="F26" s="774"/>
      <c r="G26" s="774"/>
      <c r="H26" s="774"/>
      <c r="I26" s="774"/>
      <c r="J26" s="774"/>
      <c r="K26" s="774"/>
      <c r="L26" s="775"/>
      <c r="M26" s="751" t="s">
        <v>399</v>
      </c>
      <c r="N26" s="751"/>
      <c r="O26" s="751"/>
      <c r="P26" s="773" t="s">
        <v>657</v>
      </c>
      <c r="Q26" s="774"/>
      <c r="R26" s="774"/>
      <c r="S26" s="774"/>
      <c r="T26" s="774"/>
      <c r="U26" s="774"/>
      <c r="V26" s="774"/>
      <c r="W26" s="775"/>
    </row>
    <row r="27" spans="2:24" s="31" customFormat="1" ht="15" customHeight="1" x14ac:dyDescent="0.2">
      <c r="B27" s="240"/>
      <c r="C27" s="776" t="s">
        <v>521</v>
      </c>
      <c r="D27" s="777"/>
      <c r="E27" s="777"/>
      <c r="F27" s="777"/>
      <c r="G27" s="777"/>
      <c r="H27" s="777"/>
      <c r="I27" s="777"/>
      <c r="J27" s="777"/>
      <c r="K27" s="777"/>
      <c r="L27" s="777"/>
      <c r="M27" s="241"/>
      <c r="N27" s="241" t="s">
        <v>429</v>
      </c>
      <c r="O27" s="241"/>
      <c r="P27" s="241"/>
      <c r="Q27" s="241"/>
      <c r="R27" s="241"/>
      <c r="S27" s="241"/>
      <c r="T27" s="241"/>
      <c r="U27" s="241"/>
      <c r="V27" s="241"/>
      <c r="W27" s="241"/>
    </row>
    <row r="28" spans="2:24" s="31" customFormat="1" ht="15" customHeight="1" x14ac:dyDescent="0.2">
      <c r="B28" s="240"/>
      <c r="C28" s="778"/>
      <c r="D28" s="778"/>
      <c r="E28" s="778"/>
      <c r="F28" s="778"/>
      <c r="G28" s="778"/>
      <c r="H28" s="778"/>
      <c r="I28" s="778"/>
      <c r="J28" s="778"/>
      <c r="K28" s="778"/>
      <c r="L28" s="778"/>
      <c r="M28" s="241"/>
      <c r="N28" s="241" t="s">
        <v>522</v>
      </c>
      <c r="O28" s="241"/>
      <c r="P28" s="241"/>
      <c r="Q28" s="241"/>
      <c r="R28" s="241"/>
      <c r="S28" s="241"/>
      <c r="T28" s="241"/>
      <c r="U28" s="241"/>
      <c r="V28" s="241"/>
      <c r="W28" s="241"/>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B8F1646E-B64A-4FED-B744-43EC5CC4670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F500B96-952B-4099-8F8F-910E09471828}">
          <x14:formula1>
            <xm:f>'(参考)リスト'!$B$16:$B$21</xm:f>
          </x14:formula1>
          <xm:sqref>E7 E18 P7 P18</xm:sqref>
        </x14:dataValidation>
        <x14:dataValidation type="list" allowBlank="1" showInputMessage="1" showErrorMessage="1" xr:uid="{A2B7B668-60B6-4242-8C61-9838910A6DF5}">
          <x14:formula1>
            <xm:f>'(参考)リスト'!$E$16:$E$27</xm:f>
          </x14:formula1>
          <xm:sqref>E9 E20 P9 P20</xm:sqref>
        </x14:dataValidation>
        <x14:dataValidation type="list" allowBlank="1" showInputMessage="1" showErrorMessage="1" xr:uid="{22DC5071-23AF-4B2C-9E3F-68C2EED695A8}">
          <x14:formula1>
            <xm:f>'(参考)リスト'!$D$16:$D$18</xm:f>
          </x14:formula1>
          <xm:sqref>E10 E21 P10 P21</xm:sqref>
        </x14:dataValidation>
        <x14:dataValidation type="list" allowBlank="1" showInputMessage="1" showErrorMessage="1" xr:uid="{0DD08E85-C8CF-420F-921D-A52B141C5179}">
          <x14:formula1>
            <xm:f>'(参考)リスト'!$F$16:$F$21</xm:f>
          </x14:formula1>
          <xm:sqref>E11:E12 E22:E23 P11:P12 P22:P23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1BBA4-278D-4C75-89FF-81492D3FC8C8}">
  <dimension ref="B1:X31"/>
  <sheetViews>
    <sheetView showGridLines="0" showZeros="0" view="pageBreakPreview" topLeftCell="A4" zoomScale="90" zoomScaleNormal="70" zoomScaleSheetLayoutView="90" workbookViewId="0">
      <selection activeCell="AP12" sqref="AP12:AQ12"/>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4" t="s">
        <v>508</v>
      </c>
      <c r="C2" s="235"/>
      <c r="D2" s="235"/>
      <c r="E2" s="235"/>
      <c r="F2" s="235"/>
      <c r="G2" s="235"/>
      <c r="H2" s="235"/>
      <c r="I2" s="235"/>
      <c r="J2" s="235"/>
      <c r="K2" s="235"/>
      <c r="L2" s="235"/>
      <c r="M2" s="235"/>
      <c r="N2" s="235"/>
      <c r="O2" s="235"/>
      <c r="P2" s="235"/>
      <c r="Q2" s="235"/>
      <c r="R2" s="331" t="s">
        <v>412</v>
      </c>
      <c r="S2" s="331"/>
      <c r="T2" s="536" t="s">
        <v>695</v>
      </c>
      <c r="U2" s="536"/>
      <c r="V2" s="536"/>
      <c r="W2" s="536"/>
    </row>
    <row r="3" spans="2:23" ht="25.2" customHeight="1" x14ac:dyDescent="0.15">
      <c r="B3" s="714" t="s">
        <v>34</v>
      </c>
      <c r="C3" s="715"/>
      <c r="D3" s="715"/>
      <c r="E3" s="716" t="s">
        <v>550</v>
      </c>
      <c r="F3" s="717"/>
      <c r="G3" s="718"/>
      <c r="H3" s="708" t="s">
        <v>27</v>
      </c>
      <c r="I3" s="709"/>
      <c r="J3" s="719" t="s">
        <v>552</v>
      </c>
      <c r="K3" s="720"/>
      <c r="L3" s="721"/>
      <c r="M3" s="723" t="s">
        <v>448</v>
      </c>
      <c r="N3" s="731"/>
      <c r="O3" s="724"/>
      <c r="P3" s="722" t="s">
        <v>531</v>
      </c>
      <c r="Q3" s="722"/>
      <c r="R3" s="722"/>
      <c r="S3" s="723" t="s">
        <v>185</v>
      </c>
      <c r="T3" s="724"/>
      <c r="U3" s="727">
        <v>45588</v>
      </c>
      <c r="V3" s="728"/>
      <c r="W3" s="729"/>
    </row>
    <row r="4" spans="2:23" ht="25.2" customHeight="1" x14ac:dyDescent="0.2">
      <c r="B4" s="703" t="s">
        <v>28</v>
      </c>
      <c r="C4" s="704"/>
      <c r="D4" s="704"/>
      <c r="E4" s="705" t="s">
        <v>551</v>
      </c>
      <c r="F4" s="706"/>
      <c r="G4" s="707"/>
      <c r="H4" s="708" t="s">
        <v>33</v>
      </c>
      <c r="I4" s="709"/>
      <c r="J4" s="710" t="s">
        <v>538</v>
      </c>
      <c r="K4" s="711"/>
      <c r="L4" s="712"/>
      <c r="M4" s="732"/>
      <c r="N4" s="733"/>
      <c r="O4" s="734"/>
      <c r="P4" s="713" t="s">
        <v>532</v>
      </c>
      <c r="Q4" s="713"/>
      <c r="R4" s="713"/>
      <c r="S4" s="725"/>
      <c r="T4" s="726"/>
      <c r="U4" s="725"/>
      <c r="V4" s="730"/>
      <c r="W4" s="726"/>
    </row>
    <row r="5" spans="2:23" s="31" customFormat="1" ht="25.5" customHeight="1" x14ac:dyDescent="0.2">
      <c r="B5" s="735" t="s">
        <v>32</v>
      </c>
      <c r="C5" s="737" t="s">
        <v>190</v>
      </c>
      <c r="D5" s="738"/>
      <c r="E5" s="236">
        <v>8</v>
      </c>
      <c r="F5" s="739"/>
      <c r="G5" s="740"/>
      <c r="H5" s="740"/>
      <c r="I5" s="740"/>
      <c r="J5" s="740"/>
      <c r="K5" s="740"/>
      <c r="L5" s="741"/>
      <c r="M5" s="735" t="s">
        <v>32</v>
      </c>
      <c r="N5" s="737" t="s">
        <v>190</v>
      </c>
      <c r="O5" s="738"/>
      <c r="P5" s="236">
        <v>9</v>
      </c>
      <c r="Q5" s="742"/>
      <c r="R5" s="743"/>
      <c r="S5" s="743"/>
      <c r="T5" s="743"/>
      <c r="U5" s="743"/>
      <c r="V5" s="743"/>
      <c r="W5" s="744"/>
    </row>
    <row r="6" spans="2:23" s="31" customFormat="1" ht="25.5" customHeight="1" x14ac:dyDescent="0.2">
      <c r="B6" s="736"/>
      <c r="C6" s="737" t="s">
        <v>322</v>
      </c>
      <c r="D6" s="738"/>
      <c r="E6" s="237">
        <v>4</v>
      </c>
      <c r="F6" s="742"/>
      <c r="G6" s="743"/>
      <c r="H6" s="743"/>
      <c r="I6" s="743"/>
      <c r="J6" s="743"/>
      <c r="K6" s="743"/>
      <c r="L6" s="744"/>
      <c r="M6" s="736"/>
      <c r="N6" s="737" t="s">
        <v>322</v>
      </c>
      <c r="O6" s="738"/>
      <c r="P6" s="237">
        <v>1</v>
      </c>
      <c r="Q6" s="742"/>
      <c r="R6" s="743"/>
      <c r="S6" s="743"/>
      <c r="T6" s="743"/>
      <c r="U6" s="743"/>
      <c r="V6" s="743"/>
      <c r="W6" s="744"/>
    </row>
    <row r="7" spans="2:23" s="31" customFormat="1" ht="25.5" customHeight="1" x14ac:dyDescent="0.2">
      <c r="B7" s="735" t="s">
        <v>30</v>
      </c>
      <c r="C7" s="737" t="s">
        <v>167</v>
      </c>
      <c r="D7" s="738"/>
      <c r="E7" s="238" t="s">
        <v>464</v>
      </c>
      <c r="F7" s="742"/>
      <c r="G7" s="743"/>
      <c r="H7" s="743"/>
      <c r="I7" s="743"/>
      <c r="J7" s="743"/>
      <c r="K7" s="743"/>
      <c r="L7" s="744"/>
      <c r="M7" s="735" t="s">
        <v>30</v>
      </c>
      <c r="N7" s="737" t="s">
        <v>167</v>
      </c>
      <c r="O7" s="738"/>
      <c r="P7" s="238" t="s">
        <v>464</v>
      </c>
      <c r="Q7" s="742"/>
      <c r="R7" s="743"/>
      <c r="S7" s="743"/>
      <c r="T7" s="743"/>
      <c r="U7" s="743"/>
      <c r="V7" s="743"/>
      <c r="W7" s="744"/>
    </row>
    <row r="8" spans="2:23" s="31" customFormat="1" ht="25.5" customHeight="1" x14ac:dyDescent="0.2">
      <c r="B8" s="748"/>
      <c r="C8" s="737" t="s">
        <v>166</v>
      </c>
      <c r="D8" s="738"/>
      <c r="E8" s="236" t="s">
        <v>343</v>
      </c>
      <c r="F8" s="742"/>
      <c r="G8" s="743"/>
      <c r="H8" s="743"/>
      <c r="I8" s="743"/>
      <c r="J8" s="743"/>
      <c r="K8" s="743"/>
      <c r="L8" s="744"/>
      <c r="M8" s="748"/>
      <c r="N8" s="737" t="s">
        <v>166</v>
      </c>
      <c r="O8" s="738"/>
      <c r="P8" s="236" t="s">
        <v>339</v>
      </c>
      <c r="Q8" s="742"/>
      <c r="R8" s="743"/>
      <c r="S8" s="743"/>
      <c r="T8" s="743"/>
      <c r="U8" s="743"/>
      <c r="V8" s="743"/>
      <c r="W8" s="744"/>
    </row>
    <row r="9" spans="2:23" s="31" customFormat="1" ht="25.5" customHeight="1" x14ac:dyDescent="0.2">
      <c r="B9" s="749" t="s">
        <v>31</v>
      </c>
      <c r="C9" s="752"/>
      <c r="D9" s="750"/>
      <c r="E9" s="239" t="s">
        <v>473</v>
      </c>
      <c r="F9" s="742"/>
      <c r="G9" s="743"/>
      <c r="H9" s="743"/>
      <c r="I9" s="743"/>
      <c r="J9" s="743"/>
      <c r="K9" s="743"/>
      <c r="L9" s="744"/>
      <c r="M9" s="749" t="s">
        <v>31</v>
      </c>
      <c r="N9" s="752"/>
      <c r="O9" s="750"/>
      <c r="P9" s="239" t="s">
        <v>473</v>
      </c>
      <c r="Q9" s="742"/>
      <c r="R9" s="743"/>
      <c r="S9" s="743"/>
      <c r="T9" s="743"/>
      <c r="U9" s="743"/>
      <c r="V9" s="743"/>
      <c r="W9" s="744"/>
    </row>
    <row r="10" spans="2:23" s="31" customFormat="1" ht="25.5" customHeight="1" x14ac:dyDescent="0.2">
      <c r="B10" s="735" t="s">
        <v>219</v>
      </c>
      <c r="C10" s="749" t="s">
        <v>397</v>
      </c>
      <c r="D10" s="750"/>
      <c r="E10" s="237" t="s">
        <v>252</v>
      </c>
      <c r="F10" s="742"/>
      <c r="G10" s="743"/>
      <c r="H10" s="743"/>
      <c r="I10" s="743"/>
      <c r="J10" s="743"/>
      <c r="K10" s="743"/>
      <c r="L10" s="744"/>
      <c r="M10" s="735" t="s">
        <v>219</v>
      </c>
      <c r="N10" s="749" t="s">
        <v>397</v>
      </c>
      <c r="O10" s="750"/>
      <c r="P10" s="237" t="s">
        <v>252</v>
      </c>
      <c r="Q10" s="742"/>
      <c r="R10" s="743"/>
      <c r="S10" s="743"/>
      <c r="T10" s="743"/>
      <c r="U10" s="743"/>
      <c r="V10" s="743"/>
      <c r="W10" s="744"/>
    </row>
    <row r="11" spans="2:23" s="31" customFormat="1" ht="25.5" customHeight="1" x14ac:dyDescent="0.2">
      <c r="B11" s="748"/>
      <c r="C11" s="749" t="s">
        <v>218</v>
      </c>
      <c r="D11" s="750"/>
      <c r="E11" s="178" t="s">
        <v>533</v>
      </c>
      <c r="F11" s="742"/>
      <c r="G11" s="743"/>
      <c r="H11" s="743"/>
      <c r="I11" s="743"/>
      <c r="J11" s="743"/>
      <c r="K11" s="743"/>
      <c r="L11" s="744"/>
      <c r="M11" s="748"/>
      <c r="N11" s="749" t="s">
        <v>218</v>
      </c>
      <c r="O11" s="750"/>
      <c r="P11" s="178" t="s">
        <v>533</v>
      </c>
      <c r="Q11" s="742"/>
      <c r="R11" s="743"/>
      <c r="S11" s="743"/>
      <c r="T11" s="743"/>
      <c r="U11" s="743"/>
      <c r="V11" s="743"/>
      <c r="W11" s="744"/>
    </row>
    <row r="12" spans="2:23" s="31" customFormat="1" ht="25.5" customHeight="1" x14ac:dyDescent="0.2">
      <c r="B12" s="736"/>
      <c r="C12" s="751" t="s">
        <v>220</v>
      </c>
      <c r="D12" s="751"/>
      <c r="E12" s="178" t="s">
        <v>535</v>
      </c>
      <c r="F12" s="745"/>
      <c r="G12" s="746"/>
      <c r="H12" s="746"/>
      <c r="I12" s="746"/>
      <c r="J12" s="746"/>
      <c r="K12" s="746"/>
      <c r="L12" s="747"/>
      <c r="M12" s="736"/>
      <c r="N12" s="751" t="s">
        <v>220</v>
      </c>
      <c r="O12" s="751"/>
      <c r="P12" s="178" t="s">
        <v>535</v>
      </c>
      <c r="Q12" s="742"/>
      <c r="R12" s="743"/>
      <c r="S12" s="743"/>
      <c r="T12" s="743"/>
      <c r="U12" s="743"/>
      <c r="V12" s="743"/>
      <c r="W12" s="744"/>
    </row>
    <row r="13" spans="2:23" s="31" customFormat="1" ht="25.5" customHeight="1" x14ac:dyDescent="0.2">
      <c r="B13" s="754" t="s">
        <v>398</v>
      </c>
      <c r="C13" s="754"/>
      <c r="D13" s="754"/>
      <c r="E13" s="767" t="s">
        <v>659</v>
      </c>
      <c r="F13" s="768"/>
      <c r="G13" s="769"/>
      <c r="H13" s="754" t="s">
        <v>434</v>
      </c>
      <c r="I13" s="754"/>
      <c r="J13" s="756"/>
      <c r="K13" s="756"/>
      <c r="L13" s="756"/>
      <c r="M13" s="754" t="s">
        <v>398</v>
      </c>
      <c r="N13" s="754"/>
      <c r="O13" s="754"/>
      <c r="P13" s="770" t="s">
        <v>660</v>
      </c>
      <c r="Q13" s="771"/>
      <c r="R13" s="772"/>
      <c r="S13" s="754" t="s">
        <v>434</v>
      </c>
      <c r="T13" s="754"/>
      <c r="U13" s="755"/>
      <c r="V13" s="756"/>
      <c r="W13" s="756"/>
    </row>
    <row r="14" spans="2:23" s="31" customFormat="1" ht="25.5" customHeight="1" x14ac:dyDescent="0.2">
      <c r="B14" s="757" t="s">
        <v>234</v>
      </c>
      <c r="C14" s="757"/>
      <c r="D14" s="757"/>
      <c r="E14" s="758" t="s">
        <v>540</v>
      </c>
      <c r="F14" s="758"/>
      <c r="G14" s="758"/>
      <c r="H14" s="759" t="s">
        <v>4</v>
      </c>
      <c r="I14" s="760"/>
      <c r="J14" s="761" t="s">
        <v>540</v>
      </c>
      <c r="K14" s="762"/>
      <c r="L14" s="763"/>
      <c r="M14" s="759" t="s">
        <v>234</v>
      </c>
      <c r="N14" s="760"/>
      <c r="O14" s="764"/>
      <c r="P14" s="758" t="s">
        <v>540</v>
      </c>
      <c r="Q14" s="758"/>
      <c r="R14" s="758"/>
      <c r="S14" s="765" t="s">
        <v>4</v>
      </c>
      <c r="T14" s="766"/>
      <c r="U14" s="761" t="s">
        <v>540</v>
      </c>
      <c r="V14" s="762"/>
      <c r="W14" s="763"/>
    </row>
    <row r="15" spans="2:23" s="31" customFormat="1" ht="39.75" customHeight="1" x14ac:dyDescent="0.2">
      <c r="B15" s="751" t="s">
        <v>399</v>
      </c>
      <c r="C15" s="751"/>
      <c r="D15" s="751"/>
      <c r="E15" s="773" t="s">
        <v>629</v>
      </c>
      <c r="F15" s="774"/>
      <c r="G15" s="774"/>
      <c r="H15" s="774"/>
      <c r="I15" s="774"/>
      <c r="J15" s="774"/>
      <c r="K15" s="774"/>
      <c r="L15" s="775"/>
      <c r="M15" s="751" t="s">
        <v>399</v>
      </c>
      <c r="N15" s="751"/>
      <c r="O15" s="751"/>
      <c r="P15" s="773" t="s">
        <v>657</v>
      </c>
      <c r="Q15" s="774"/>
      <c r="R15" s="774"/>
      <c r="S15" s="774"/>
      <c r="T15" s="774"/>
      <c r="U15" s="774"/>
      <c r="V15" s="774"/>
      <c r="W15" s="775"/>
    </row>
    <row r="16" spans="2:23" s="31" customFormat="1" ht="25.5" customHeight="1" x14ac:dyDescent="0.2">
      <c r="B16" s="753" t="s">
        <v>32</v>
      </c>
      <c r="C16" s="753" t="s">
        <v>190</v>
      </c>
      <c r="D16" s="753"/>
      <c r="E16" s="236">
        <v>9</v>
      </c>
      <c r="F16" s="739"/>
      <c r="G16" s="740"/>
      <c r="H16" s="740"/>
      <c r="I16" s="740"/>
      <c r="J16" s="740"/>
      <c r="K16" s="740"/>
      <c r="L16" s="741"/>
      <c r="M16" s="753" t="s">
        <v>32</v>
      </c>
      <c r="N16" s="753" t="s">
        <v>190</v>
      </c>
      <c r="O16" s="753"/>
      <c r="P16" s="236">
        <v>9</v>
      </c>
      <c r="Q16" s="742"/>
      <c r="R16" s="743"/>
      <c r="S16" s="743"/>
      <c r="T16" s="743"/>
      <c r="U16" s="743"/>
      <c r="V16" s="743"/>
      <c r="W16" s="744"/>
    </row>
    <row r="17" spans="2:24" s="31" customFormat="1" ht="25.5" customHeight="1" x14ac:dyDescent="0.2">
      <c r="B17" s="753"/>
      <c r="C17" s="753" t="s">
        <v>322</v>
      </c>
      <c r="D17" s="753"/>
      <c r="E17" s="237">
        <v>2</v>
      </c>
      <c r="F17" s="742"/>
      <c r="G17" s="743"/>
      <c r="H17" s="743"/>
      <c r="I17" s="743"/>
      <c r="J17" s="743"/>
      <c r="K17" s="743"/>
      <c r="L17" s="744"/>
      <c r="M17" s="753"/>
      <c r="N17" s="753" t="s">
        <v>322</v>
      </c>
      <c r="O17" s="753"/>
      <c r="P17" s="237">
        <v>3</v>
      </c>
      <c r="Q17" s="742"/>
      <c r="R17" s="743"/>
      <c r="S17" s="743"/>
      <c r="T17" s="743"/>
      <c r="U17" s="743"/>
      <c r="V17" s="743"/>
      <c r="W17" s="744"/>
    </row>
    <row r="18" spans="2:24" s="31" customFormat="1" ht="25.5" customHeight="1" x14ac:dyDescent="0.2">
      <c r="B18" s="753" t="s">
        <v>30</v>
      </c>
      <c r="C18" s="753" t="s">
        <v>167</v>
      </c>
      <c r="D18" s="753"/>
      <c r="E18" s="238" t="s">
        <v>464</v>
      </c>
      <c r="F18" s="742"/>
      <c r="G18" s="743"/>
      <c r="H18" s="743"/>
      <c r="I18" s="743"/>
      <c r="J18" s="743"/>
      <c r="K18" s="743"/>
      <c r="L18" s="744"/>
      <c r="M18" s="753" t="s">
        <v>30</v>
      </c>
      <c r="N18" s="753" t="s">
        <v>167</v>
      </c>
      <c r="O18" s="753"/>
      <c r="P18" s="238" t="s">
        <v>464</v>
      </c>
      <c r="Q18" s="742"/>
      <c r="R18" s="743"/>
      <c r="S18" s="743"/>
      <c r="T18" s="743"/>
      <c r="U18" s="743"/>
      <c r="V18" s="743"/>
      <c r="W18" s="744"/>
    </row>
    <row r="19" spans="2:24" s="31" customFormat="1" ht="25.5" customHeight="1" x14ac:dyDescent="0.2">
      <c r="B19" s="753"/>
      <c r="C19" s="753" t="s">
        <v>166</v>
      </c>
      <c r="D19" s="753"/>
      <c r="E19" s="236" t="s">
        <v>338</v>
      </c>
      <c r="F19" s="742"/>
      <c r="G19" s="743"/>
      <c r="H19" s="743"/>
      <c r="I19" s="743"/>
      <c r="J19" s="743"/>
      <c r="K19" s="743"/>
      <c r="L19" s="744"/>
      <c r="M19" s="753"/>
      <c r="N19" s="753" t="s">
        <v>166</v>
      </c>
      <c r="O19" s="753"/>
      <c r="P19" s="236" t="s">
        <v>338</v>
      </c>
      <c r="Q19" s="742"/>
      <c r="R19" s="743"/>
      <c r="S19" s="743"/>
      <c r="T19" s="743"/>
      <c r="U19" s="743"/>
      <c r="V19" s="743"/>
      <c r="W19" s="744"/>
    </row>
    <row r="20" spans="2:24" s="31" customFormat="1" ht="25.5" customHeight="1" x14ac:dyDescent="0.2">
      <c r="B20" s="751" t="s">
        <v>31</v>
      </c>
      <c r="C20" s="751"/>
      <c r="D20" s="751"/>
      <c r="E20" s="239" t="s">
        <v>473</v>
      </c>
      <c r="F20" s="742"/>
      <c r="G20" s="743"/>
      <c r="H20" s="743"/>
      <c r="I20" s="743"/>
      <c r="J20" s="743"/>
      <c r="K20" s="743"/>
      <c r="L20" s="744"/>
      <c r="M20" s="751" t="s">
        <v>31</v>
      </c>
      <c r="N20" s="751"/>
      <c r="O20" s="751"/>
      <c r="P20" s="239" t="s">
        <v>473</v>
      </c>
      <c r="Q20" s="742"/>
      <c r="R20" s="743"/>
      <c r="S20" s="743"/>
      <c r="T20" s="743"/>
      <c r="U20" s="743"/>
      <c r="V20" s="743"/>
      <c r="W20" s="744"/>
    </row>
    <row r="21" spans="2:24" s="31" customFormat="1" ht="25.5" customHeight="1" x14ac:dyDescent="0.2">
      <c r="B21" s="735" t="s">
        <v>219</v>
      </c>
      <c r="C21" s="751" t="s">
        <v>397</v>
      </c>
      <c r="D21" s="751"/>
      <c r="E21" s="237" t="s">
        <v>252</v>
      </c>
      <c r="F21" s="742"/>
      <c r="G21" s="743"/>
      <c r="H21" s="743"/>
      <c r="I21" s="743"/>
      <c r="J21" s="743"/>
      <c r="K21" s="743"/>
      <c r="L21" s="744"/>
      <c r="M21" s="735" t="s">
        <v>219</v>
      </c>
      <c r="N21" s="751" t="s">
        <v>397</v>
      </c>
      <c r="O21" s="751"/>
      <c r="P21" s="237" t="s">
        <v>252</v>
      </c>
      <c r="Q21" s="742"/>
      <c r="R21" s="743"/>
      <c r="S21" s="743"/>
      <c r="T21" s="743"/>
      <c r="U21" s="743"/>
      <c r="V21" s="743"/>
      <c r="W21" s="744"/>
    </row>
    <row r="22" spans="2:24" s="31" customFormat="1" ht="25.5" customHeight="1" x14ac:dyDescent="0.2">
      <c r="B22" s="748"/>
      <c r="C22" s="751" t="s">
        <v>218</v>
      </c>
      <c r="D22" s="751"/>
      <c r="E22" s="178" t="s">
        <v>533</v>
      </c>
      <c r="F22" s="742"/>
      <c r="G22" s="743"/>
      <c r="H22" s="743"/>
      <c r="I22" s="743"/>
      <c r="J22" s="743"/>
      <c r="K22" s="743"/>
      <c r="L22" s="744"/>
      <c r="M22" s="748"/>
      <c r="N22" s="751" t="s">
        <v>218</v>
      </c>
      <c r="O22" s="751"/>
      <c r="P22" s="178" t="s">
        <v>533</v>
      </c>
      <c r="Q22" s="742"/>
      <c r="R22" s="743"/>
      <c r="S22" s="743"/>
      <c r="T22" s="743"/>
      <c r="U22" s="743"/>
      <c r="V22" s="743"/>
      <c r="W22" s="744"/>
    </row>
    <row r="23" spans="2:24" s="31" customFormat="1" ht="25.5" customHeight="1" x14ac:dyDescent="0.2">
      <c r="B23" s="736"/>
      <c r="C23" s="751" t="s">
        <v>220</v>
      </c>
      <c r="D23" s="751"/>
      <c r="E23" s="178" t="s">
        <v>535</v>
      </c>
      <c r="F23" s="745"/>
      <c r="G23" s="746"/>
      <c r="H23" s="746"/>
      <c r="I23" s="746"/>
      <c r="J23" s="746"/>
      <c r="K23" s="746"/>
      <c r="L23" s="747"/>
      <c r="M23" s="736"/>
      <c r="N23" s="751" t="s">
        <v>220</v>
      </c>
      <c r="O23" s="751"/>
      <c r="P23" s="178" t="s">
        <v>595</v>
      </c>
      <c r="Q23" s="742"/>
      <c r="R23" s="743"/>
      <c r="S23" s="743"/>
      <c r="T23" s="743"/>
      <c r="U23" s="743"/>
      <c r="V23" s="743"/>
      <c r="W23" s="744"/>
    </row>
    <row r="24" spans="2:24" s="31" customFormat="1" ht="25.5" customHeight="1" x14ac:dyDescent="0.2">
      <c r="B24" s="754" t="s">
        <v>398</v>
      </c>
      <c r="C24" s="754"/>
      <c r="D24" s="754"/>
      <c r="E24" s="770" t="s">
        <v>661</v>
      </c>
      <c r="F24" s="771"/>
      <c r="G24" s="772"/>
      <c r="H24" s="754" t="s">
        <v>434</v>
      </c>
      <c r="I24" s="754"/>
      <c r="J24" s="767"/>
      <c r="K24" s="768"/>
      <c r="L24" s="769"/>
      <c r="M24" s="754" t="s">
        <v>398</v>
      </c>
      <c r="N24" s="754"/>
      <c r="O24" s="754"/>
      <c r="P24" s="770" t="s">
        <v>662</v>
      </c>
      <c r="Q24" s="771"/>
      <c r="R24" s="772"/>
      <c r="S24" s="754" t="s">
        <v>434</v>
      </c>
      <c r="T24" s="754"/>
      <c r="U24" s="756" t="s">
        <v>663</v>
      </c>
      <c r="V24" s="756"/>
      <c r="W24" s="756"/>
    </row>
    <row r="25" spans="2:24" s="31" customFormat="1" ht="25.5" customHeight="1" x14ac:dyDescent="0.2">
      <c r="B25" s="757" t="s">
        <v>234</v>
      </c>
      <c r="C25" s="757"/>
      <c r="D25" s="757"/>
      <c r="E25" s="758" t="s">
        <v>540</v>
      </c>
      <c r="F25" s="758"/>
      <c r="G25" s="758"/>
      <c r="H25" s="759" t="s">
        <v>4</v>
      </c>
      <c r="I25" s="760"/>
      <c r="J25" s="761" t="s">
        <v>540</v>
      </c>
      <c r="K25" s="762"/>
      <c r="L25" s="763"/>
      <c r="M25" s="759" t="s">
        <v>234</v>
      </c>
      <c r="N25" s="760"/>
      <c r="O25" s="764"/>
      <c r="P25" s="758" t="s">
        <v>540</v>
      </c>
      <c r="Q25" s="758"/>
      <c r="R25" s="758"/>
      <c r="S25" s="765" t="s">
        <v>4</v>
      </c>
      <c r="T25" s="766"/>
      <c r="U25" s="761" t="s">
        <v>540</v>
      </c>
      <c r="V25" s="762"/>
      <c r="W25" s="763"/>
    </row>
    <row r="26" spans="2:24" s="31" customFormat="1" ht="39.75" customHeight="1" x14ac:dyDescent="0.2">
      <c r="B26" s="751" t="s">
        <v>399</v>
      </c>
      <c r="C26" s="751"/>
      <c r="D26" s="751"/>
      <c r="E26" s="773" t="s">
        <v>657</v>
      </c>
      <c r="F26" s="774"/>
      <c r="G26" s="774"/>
      <c r="H26" s="774"/>
      <c r="I26" s="774"/>
      <c r="J26" s="774"/>
      <c r="K26" s="774"/>
      <c r="L26" s="775"/>
      <c r="M26" s="751" t="s">
        <v>399</v>
      </c>
      <c r="N26" s="751"/>
      <c r="O26" s="751"/>
      <c r="P26" s="773" t="s">
        <v>664</v>
      </c>
      <c r="Q26" s="774"/>
      <c r="R26" s="774"/>
      <c r="S26" s="774"/>
      <c r="T26" s="774"/>
      <c r="U26" s="774"/>
      <c r="V26" s="774"/>
      <c r="W26" s="775"/>
    </row>
    <row r="27" spans="2:24" s="31" customFormat="1" ht="15" customHeight="1" x14ac:dyDescent="0.2">
      <c r="B27" s="240"/>
      <c r="C27" s="776" t="s">
        <v>521</v>
      </c>
      <c r="D27" s="777"/>
      <c r="E27" s="777"/>
      <c r="F27" s="777"/>
      <c r="G27" s="777"/>
      <c r="H27" s="777"/>
      <c r="I27" s="777"/>
      <c r="J27" s="777"/>
      <c r="K27" s="777"/>
      <c r="L27" s="777"/>
      <c r="M27" s="241"/>
      <c r="N27" s="241" t="s">
        <v>429</v>
      </c>
      <c r="O27" s="241"/>
      <c r="P27" s="241"/>
      <c r="Q27" s="241"/>
      <c r="R27" s="241"/>
      <c r="S27" s="241"/>
      <c r="T27" s="241"/>
      <c r="U27" s="241"/>
      <c r="V27" s="241"/>
      <c r="W27" s="241"/>
    </row>
    <row r="28" spans="2:24" s="31" customFormat="1" ht="15" customHeight="1" x14ac:dyDescent="0.2">
      <c r="B28" s="240"/>
      <c r="C28" s="778"/>
      <c r="D28" s="778"/>
      <c r="E28" s="778"/>
      <c r="F28" s="778"/>
      <c r="G28" s="778"/>
      <c r="H28" s="778"/>
      <c r="I28" s="778"/>
      <c r="J28" s="778"/>
      <c r="K28" s="778"/>
      <c r="L28" s="778"/>
      <c r="M28" s="241"/>
      <c r="N28" s="241" t="s">
        <v>522</v>
      </c>
      <c r="O28" s="241"/>
      <c r="P28" s="241"/>
      <c r="Q28" s="241"/>
      <c r="R28" s="241"/>
      <c r="S28" s="241"/>
      <c r="T28" s="241"/>
      <c r="U28" s="241"/>
      <c r="V28" s="241"/>
      <c r="W28" s="241"/>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553103A8-8C22-4803-8915-EAA5328EFAB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50747CB-D4DF-41F7-B547-1827CA41CBB1}">
          <x14:formula1>
            <xm:f>'(参考)リスト'!$F$16:$F$21</xm:f>
          </x14:formula1>
          <xm:sqref>E11:E12 E22:E23 P11:P12 P22:P23</xm:sqref>
        </x14:dataValidation>
        <x14:dataValidation type="list" allowBlank="1" showInputMessage="1" showErrorMessage="1" xr:uid="{13718835-D165-490B-A4B4-F7602797DBD5}">
          <x14:formula1>
            <xm:f>'(参考)リスト'!$D$16:$D$18</xm:f>
          </x14:formula1>
          <xm:sqref>E10 E21 P10 P21</xm:sqref>
        </x14:dataValidation>
        <x14:dataValidation type="list" allowBlank="1" showInputMessage="1" showErrorMessage="1" xr:uid="{791281C1-F4CA-4036-941F-8BBF857AAEE9}">
          <x14:formula1>
            <xm:f>'(参考)リスト'!$E$16:$E$27</xm:f>
          </x14:formula1>
          <xm:sqref>E9 E20 P9 P20</xm:sqref>
        </x14:dataValidation>
        <x14:dataValidation type="list" allowBlank="1" showInputMessage="1" showErrorMessage="1" xr:uid="{9EF6FD95-EE5D-42E0-800D-8C7B28F038F0}">
          <x14:formula1>
            <xm:f>'(参考)リスト'!$B$16:$B$21</xm:f>
          </x14:formula1>
          <xm:sqref>E7 E18 P7 P18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9CFED-62A3-4694-9FBF-98A999744533}">
  <dimension ref="B1:X31"/>
  <sheetViews>
    <sheetView showGridLines="0" showZeros="0" view="pageBreakPreview" zoomScale="90" zoomScaleNormal="70" zoomScaleSheetLayoutView="90" workbookViewId="0">
      <selection activeCell="AP12" sqref="AP12:AQ12"/>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4" t="s">
        <v>508</v>
      </c>
      <c r="C2" s="235"/>
      <c r="D2" s="235"/>
      <c r="E2" s="235"/>
      <c r="F2" s="235"/>
      <c r="G2" s="235"/>
      <c r="H2" s="235"/>
      <c r="I2" s="235"/>
      <c r="J2" s="235"/>
      <c r="K2" s="235"/>
      <c r="L2" s="235"/>
      <c r="M2" s="235"/>
      <c r="N2" s="235"/>
      <c r="O2" s="235"/>
      <c r="P2" s="235"/>
      <c r="Q2" s="235"/>
      <c r="R2" s="331" t="s">
        <v>412</v>
      </c>
      <c r="S2" s="331"/>
      <c r="T2" s="536" t="s">
        <v>695</v>
      </c>
      <c r="U2" s="536"/>
      <c r="V2" s="536"/>
      <c r="W2" s="536"/>
    </row>
    <row r="3" spans="2:23" ht="25.2" customHeight="1" x14ac:dyDescent="0.15">
      <c r="B3" s="714" t="s">
        <v>34</v>
      </c>
      <c r="C3" s="715"/>
      <c r="D3" s="715"/>
      <c r="E3" s="716" t="s">
        <v>550</v>
      </c>
      <c r="F3" s="717"/>
      <c r="G3" s="718"/>
      <c r="H3" s="708" t="s">
        <v>27</v>
      </c>
      <c r="I3" s="709"/>
      <c r="J3" s="719" t="s">
        <v>552</v>
      </c>
      <c r="K3" s="720"/>
      <c r="L3" s="721"/>
      <c r="M3" s="723" t="s">
        <v>448</v>
      </c>
      <c r="N3" s="731"/>
      <c r="O3" s="724"/>
      <c r="P3" s="722" t="s">
        <v>531</v>
      </c>
      <c r="Q3" s="722"/>
      <c r="R3" s="722"/>
      <c r="S3" s="723" t="s">
        <v>185</v>
      </c>
      <c r="T3" s="724"/>
      <c r="U3" s="727">
        <v>45588</v>
      </c>
      <c r="V3" s="728"/>
      <c r="W3" s="729"/>
    </row>
    <row r="4" spans="2:23" ht="25.2" customHeight="1" x14ac:dyDescent="0.2">
      <c r="B4" s="703" t="s">
        <v>28</v>
      </c>
      <c r="C4" s="704"/>
      <c r="D4" s="704"/>
      <c r="E4" s="705" t="s">
        <v>551</v>
      </c>
      <c r="F4" s="706"/>
      <c r="G4" s="707"/>
      <c r="H4" s="708" t="s">
        <v>33</v>
      </c>
      <c r="I4" s="709"/>
      <c r="J4" s="710" t="s">
        <v>538</v>
      </c>
      <c r="K4" s="711"/>
      <c r="L4" s="712"/>
      <c r="M4" s="732"/>
      <c r="N4" s="733"/>
      <c r="O4" s="734"/>
      <c r="P4" s="713" t="s">
        <v>532</v>
      </c>
      <c r="Q4" s="713"/>
      <c r="R4" s="713"/>
      <c r="S4" s="725"/>
      <c r="T4" s="726"/>
      <c r="U4" s="725"/>
      <c r="V4" s="730"/>
      <c r="W4" s="726"/>
    </row>
    <row r="5" spans="2:23" s="31" customFormat="1" ht="25.5" customHeight="1" x14ac:dyDescent="0.2">
      <c r="B5" s="735" t="s">
        <v>32</v>
      </c>
      <c r="C5" s="737" t="s">
        <v>190</v>
      </c>
      <c r="D5" s="738"/>
      <c r="E5" s="236">
        <v>9</v>
      </c>
      <c r="F5" s="739"/>
      <c r="G5" s="740"/>
      <c r="H5" s="740"/>
      <c r="I5" s="740"/>
      <c r="J5" s="740"/>
      <c r="K5" s="740"/>
      <c r="L5" s="741"/>
      <c r="M5" s="735" t="s">
        <v>32</v>
      </c>
      <c r="N5" s="737" t="s">
        <v>190</v>
      </c>
      <c r="O5" s="738"/>
      <c r="P5" s="236">
        <v>9</v>
      </c>
      <c r="Q5" s="742"/>
      <c r="R5" s="743"/>
      <c r="S5" s="743"/>
      <c r="T5" s="743"/>
      <c r="U5" s="743"/>
      <c r="V5" s="743"/>
      <c r="W5" s="744"/>
    </row>
    <row r="6" spans="2:23" s="31" customFormat="1" ht="25.5" customHeight="1" x14ac:dyDescent="0.2">
      <c r="B6" s="736"/>
      <c r="C6" s="737" t="s">
        <v>322</v>
      </c>
      <c r="D6" s="738"/>
      <c r="E6" s="237">
        <v>3</v>
      </c>
      <c r="F6" s="742"/>
      <c r="G6" s="743"/>
      <c r="H6" s="743"/>
      <c r="I6" s="743"/>
      <c r="J6" s="743"/>
      <c r="K6" s="743"/>
      <c r="L6" s="744"/>
      <c r="M6" s="736"/>
      <c r="N6" s="737" t="s">
        <v>322</v>
      </c>
      <c r="O6" s="738"/>
      <c r="P6" s="237">
        <v>5</v>
      </c>
      <c r="Q6" s="742"/>
      <c r="R6" s="743"/>
      <c r="S6" s="743"/>
      <c r="T6" s="743"/>
      <c r="U6" s="743"/>
      <c r="V6" s="743"/>
      <c r="W6" s="744"/>
    </row>
    <row r="7" spans="2:23" s="31" customFormat="1" ht="25.5" customHeight="1" x14ac:dyDescent="0.2">
      <c r="B7" s="735" t="s">
        <v>30</v>
      </c>
      <c r="C7" s="737" t="s">
        <v>167</v>
      </c>
      <c r="D7" s="738"/>
      <c r="E7" s="238" t="s">
        <v>250</v>
      </c>
      <c r="F7" s="742"/>
      <c r="G7" s="743"/>
      <c r="H7" s="743"/>
      <c r="I7" s="743"/>
      <c r="J7" s="743"/>
      <c r="K7" s="743"/>
      <c r="L7" s="744"/>
      <c r="M7" s="735" t="s">
        <v>30</v>
      </c>
      <c r="N7" s="737" t="s">
        <v>167</v>
      </c>
      <c r="O7" s="738"/>
      <c r="P7" s="238" t="s">
        <v>464</v>
      </c>
      <c r="Q7" s="742"/>
      <c r="R7" s="743"/>
      <c r="S7" s="743"/>
      <c r="T7" s="743"/>
      <c r="U7" s="743"/>
      <c r="V7" s="743"/>
      <c r="W7" s="744"/>
    </row>
    <row r="8" spans="2:23" s="31" customFormat="1" ht="25.5" customHeight="1" x14ac:dyDescent="0.2">
      <c r="B8" s="748"/>
      <c r="C8" s="737" t="s">
        <v>166</v>
      </c>
      <c r="D8" s="738"/>
      <c r="E8" s="236" t="s">
        <v>265</v>
      </c>
      <c r="F8" s="742"/>
      <c r="G8" s="743"/>
      <c r="H8" s="743"/>
      <c r="I8" s="743"/>
      <c r="J8" s="743"/>
      <c r="K8" s="743"/>
      <c r="L8" s="744"/>
      <c r="M8" s="748"/>
      <c r="N8" s="737" t="s">
        <v>166</v>
      </c>
      <c r="O8" s="738"/>
      <c r="P8" s="236" t="s">
        <v>339</v>
      </c>
      <c r="Q8" s="742"/>
      <c r="R8" s="743"/>
      <c r="S8" s="743"/>
      <c r="T8" s="743"/>
      <c r="U8" s="743"/>
      <c r="V8" s="743"/>
      <c r="W8" s="744"/>
    </row>
    <row r="9" spans="2:23" s="31" customFormat="1" ht="25.5" customHeight="1" x14ac:dyDescent="0.2">
      <c r="B9" s="749" t="s">
        <v>31</v>
      </c>
      <c r="C9" s="752"/>
      <c r="D9" s="750"/>
      <c r="E9" s="239" t="s">
        <v>474</v>
      </c>
      <c r="F9" s="742"/>
      <c r="G9" s="743"/>
      <c r="H9" s="743"/>
      <c r="I9" s="743"/>
      <c r="J9" s="743"/>
      <c r="K9" s="743"/>
      <c r="L9" s="744"/>
      <c r="M9" s="749" t="s">
        <v>31</v>
      </c>
      <c r="N9" s="752"/>
      <c r="O9" s="750"/>
      <c r="P9" s="239" t="s">
        <v>466</v>
      </c>
      <c r="Q9" s="742"/>
      <c r="R9" s="743"/>
      <c r="S9" s="743"/>
      <c r="T9" s="743"/>
      <c r="U9" s="743"/>
      <c r="V9" s="743"/>
      <c r="W9" s="744"/>
    </row>
    <row r="10" spans="2:23" s="31" customFormat="1" ht="25.5" customHeight="1" x14ac:dyDescent="0.2">
      <c r="B10" s="735" t="s">
        <v>219</v>
      </c>
      <c r="C10" s="749" t="s">
        <v>397</v>
      </c>
      <c r="D10" s="750"/>
      <c r="E10" s="237" t="s">
        <v>252</v>
      </c>
      <c r="F10" s="742"/>
      <c r="G10" s="743"/>
      <c r="H10" s="743"/>
      <c r="I10" s="743"/>
      <c r="J10" s="743"/>
      <c r="K10" s="743"/>
      <c r="L10" s="744"/>
      <c r="M10" s="735" t="s">
        <v>219</v>
      </c>
      <c r="N10" s="749" t="s">
        <v>397</v>
      </c>
      <c r="O10" s="750"/>
      <c r="P10" s="237" t="s">
        <v>251</v>
      </c>
      <c r="Q10" s="742"/>
      <c r="R10" s="743"/>
      <c r="S10" s="743"/>
      <c r="T10" s="743"/>
      <c r="U10" s="743"/>
      <c r="V10" s="743"/>
      <c r="W10" s="744"/>
    </row>
    <row r="11" spans="2:23" s="31" customFormat="1" ht="25.5" customHeight="1" x14ac:dyDescent="0.2">
      <c r="B11" s="748"/>
      <c r="C11" s="749" t="s">
        <v>218</v>
      </c>
      <c r="D11" s="750"/>
      <c r="E11" s="178" t="s">
        <v>533</v>
      </c>
      <c r="F11" s="742"/>
      <c r="G11" s="743"/>
      <c r="H11" s="743"/>
      <c r="I11" s="743"/>
      <c r="J11" s="743"/>
      <c r="K11" s="743"/>
      <c r="L11" s="744"/>
      <c r="M11" s="748"/>
      <c r="N11" s="749" t="s">
        <v>218</v>
      </c>
      <c r="O11" s="750"/>
      <c r="P11" s="178" t="s">
        <v>533</v>
      </c>
      <c r="Q11" s="742"/>
      <c r="R11" s="743"/>
      <c r="S11" s="743"/>
      <c r="T11" s="743"/>
      <c r="U11" s="743"/>
      <c r="V11" s="743"/>
      <c r="W11" s="744"/>
    </row>
    <row r="12" spans="2:23" s="31" customFormat="1" ht="25.5" customHeight="1" x14ac:dyDescent="0.2">
      <c r="B12" s="736"/>
      <c r="C12" s="751" t="s">
        <v>220</v>
      </c>
      <c r="D12" s="751"/>
      <c r="E12" s="178" t="s">
        <v>595</v>
      </c>
      <c r="F12" s="745"/>
      <c r="G12" s="746"/>
      <c r="H12" s="746"/>
      <c r="I12" s="746"/>
      <c r="J12" s="746"/>
      <c r="K12" s="746"/>
      <c r="L12" s="747"/>
      <c r="M12" s="736"/>
      <c r="N12" s="751" t="s">
        <v>220</v>
      </c>
      <c r="O12" s="751"/>
      <c r="P12" s="178" t="s">
        <v>535</v>
      </c>
      <c r="Q12" s="742"/>
      <c r="R12" s="743"/>
      <c r="S12" s="743"/>
      <c r="T12" s="743"/>
      <c r="U12" s="743"/>
      <c r="V12" s="743"/>
      <c r="W12" s="744"/>
    </row>
    <row r="13" spans="2:23" s="31" customFormat="1" ht="25.5" customHeight="1" x14ac:dyDescent="0.2">
      <c r="B13" s="754" t="s">
        <v>398</v>
      </c>
      <c r="C13" s="754"/>
      <c r="D13" s="754"/>
      <c r="E13" s="767" t="s">
        <v>665</v>
      </c>
      <c r="F13" s="768"/>
      <c r="G13" s="769"/>
      <c r="H13" s="754" t="s">
        <v>434</v>
      </c>
      <c r="I13" s="754"/>
      <c r="J13" s="756"/>
      <c r="K13" s="756"/>
      <c r="L13" s="756"/>
      <c r="M13" s="754" t="s">
        <v>398</v>
      </c>
      <c r="N13" s="754"/>
      <c r="O13" s="754"/>
      <c r="P13" s="770" t="s">
        <v>666</v>
      </c>
      <c r="Q13" s="771"/>
      <c r="R13" s="772"/>
      <c r="S13" s="754" t="s">
        <v>434</v>
      </c>
      <c r="T13" s="754"/>
      <c r="U13" s="755" t="s">
        <v>667</v>
      </c>
      <c r="V13" s="756"/>
      <c r="W13" s="756"/>
    </row>
    <row r="14" spans="2:23" s="31" customFormat="1" ht="25.5" customHeight="1" x14ac:dyDescent="0.2">
      <c r="B14" s="757" t="s">
        <v>234</v>
      </c>
      <c r="C14" s="757"/>
      <c r="D14" s="757"/>
      <c r="E14" s="758" t="s">
        <v>540</v>
      </c>
      <c r="F14" s="758"/>
      <c r="G14" s="758"/>
      <c r="H14" s="759" t="s">
        <v>4</v>
      </c>
      <c r="I14" s="760"/>
      <c r="J14" s="761" t="s">
        <v>540</v>
      </c>
      <c r="K14" s="762"/>
      <c r="L14" s="763"/>
      <c r="M14" s="759" t="s">
        <v>234</v>
      </c>
      <c r="N14" s="760"/>
      <c r="O14" s="764"/>
      <c r="P14" s="758" t="s">
        <v>540</v>
      </c>
      <c r="Q14" s="758"/>
      <c r="R14" s="758"/>
      <c r="S14" s="765" t="s">
        <v>4</v>
      </c>
      <c r="T14" s="766"/>
      <c r="U14" s="761" t="s">
        <v>540</v>
      </c>
      <c r="V14" s="762"/>
      <c r="W14" s="763"/>
    </row>
    <row r="15" spans="2:23" s="31" customFormat="1" ht="39.75" customHeight="1" x14ac:dyDescent="0.2">
      <c r="B15" s="751" t="s">
        <v>399</v>
      </c>
      <c r="C15" s="751"/>
      <c r="D15" s="751"/>
      <c r="E15" s="773" t="s">
        <v>620</v>
      </c>
      <c r="F15" s="774"/>
      <c r="G15" s="774"/>
      <c r="H15" s="774"/>
      <c r="I15" s="774"/>
      <c r="J15" s="774"/>
      <c r="K15" s="774"/>
      <c r="L15" s="775"/>
      <c r="M15" s="751" t="s">
        <v>399</v>
      </c>
      <c r="N15" s="751"/>
      <c r="O15" s="751"/>
      <c r="P15" s="773" t="s">
        <v>635</v>
      </c>
      <c r="Q15" s="774"/>
      <c r="R15" s="774"/>
      <c r="S15" s="774"/>
      <c r="T15" s="774"/>
      <c r="U15" s="774"/>
      <c r="V15" s="774"/>
      <c r="W15" s="775"/>
    </row>
    <row r="16" spans="2:23" s="31" customFormat="1" ht="25.5" customHeight="1" x14ac:dyDescent="0.2">
      <c r="B16" s="753" t="s">
        <v>32</v>
      </c>
      <c r="C16" s="753" t="s">
        <v>190</v>
      </c>
      <c r="D16" s="753"/>
      <c r="E16" s="236">
        <v>9</v>
      </c>
      <c r="F16" s="739"/>
      <c r="G16" s="740"/>
      <c r="H16" s="740"/>
      <c r="I16" s="740"/>
      <c r="J16" s="740"/>
      <c r="K16" s="740"/>
      <c r="L16" s="741"/>
      <c r="M16" s="753" t="s">
        <v>32</v>
      </c>
      <c r="N16" s="753" t="s">
        <v>190</v>
      </c>
      <c r="O16" s="753"/>
      <c r="P16" s="236" t="s">
        <v>546</v>
      </c>
      <c r="Q16" s="742"/>
      <c r="R16" s="743"/>
      <c r="S16" s="743"/>
      <c r="T16" s="743"/>
      <c r="U16" s="743"/>
      <c r="V16" s="743"/>
      <c r="W16" s="744"/>
    </row>
    <row r="17" spans="2:24" s="31" customFormat="1" ht="25.5" customHeight="1" x14ac:dyDescent="0.2">
      <c r="B17" s="753"/>
      <c r="C17" s="753" t="s">
        <v>322</v>
      </c>
      <c r="D17" s="753"/>
      <c r="E17" s="237">
        <v>6</v>
      </c>
      <c r="F17" s="742"/>
      <c r="G17" s="743"/>
      <c r="H17" s="743"/>
      <c r="I17" s="743"/>
      <c r="J17" s="743"/>
      <c r="K17" s="743"/>
      <c r="L17" s="744"/>
      <c r="M17" s="753"/>
      <c r="N17" s="753" t="s">
        <v>322</v>
      </c>
      <c r="O17" s="753"/>
      <c r="P17" s="237">
        <v>1</v>
      </c>
      <c r="Q17" s="742"/>
      <c r="R17" s="743"/>
      <c r="S17" s="743"/>
      <c r="T17" s="743"/>
      <c r="U17" s="743"/>
      <c r="V17" s="743"/>
      <c r="W17" s="744"/>
    </row>
    <row r="18" spans="2:24" s="31" customFormat="1" ht="25.5" customHeight="1" x14ac:dyDescent="0.2">
      <c r="B18" s="753" t="s">
        <v>30</v>
      </c>
      <c r="C18" s="753" t="s">
        <v>167</v>
      </c>
      <c r="D18" s="753"/>
      <c r="E18" s="238" t="s">
        <v>464</v>
      </c>
      <c r="F18" s="742"/>
      <c r="G18" s="743"/>
      <c r="H18" s="743"/>
      <c r="I18" s="743"/>
      <c r="J18" s="743"/>
      <c r="K18" s="743"/>
      <c r="L18" s="744"/>
      <c r="M18" s="753" t="s">
        <v>30</v>
      </c>
      <c r="N18" s="753" t="s">
        <v>167</v>
      </c>
      <c r="O18" s="753"/>
      <c r="P18" s="238" t="s">
        <v>464</v>
      </c>
      <c r="Q18" s="742"/>
      <c r="R18" s="743"/>
      <c r="S18" s="743"/>
      <c r="T18" s="743"/>
      <c r="U18" s="743"/>
      <c r="V18" s="743"/>
      <c r="W18" s="744"/>
    </row>
    <row r="19" spans="2:24" s="31" customFormat="1" ht="25.5" customHeight="1" x14ac:dyDescent="0.2">
      <c r="B19" s="753"/>
      <c r="C19" s="753" t="s">
        <v>166</v>
      </c>
      <c r="D19" s="753"/>
      <c r="E19" s="236" t="s">
        <v>336</v>
      </c>
      <c r="F19" s="742"/>
      <c r="G19" s="743"/>
      <c r="H19" s="743"/>
      <c r="I19" s="743"/>
      <c r="J19" s="743"/>
      <c r="K19" s="743"/>
      <c r="L19" s="744"/>
      <c r="M19" s="753"/>
      <c r="N19" s="753" t="s">
        <v>166</v>
      </c>
      <c r="O19" s="753"/>
      <c r="P19" s="236" t="s">
        <v>343</v>
      </c>
      <c r="Q19" s="742"/>
      <c r="R19" s="743"/>
      <c r="S19" s="743"/>
      <c r="T19" s="743"/>
      <c r="U19" s="743"/>
      <c r="V19" s="743"/>
      <c r="W19" s="744"/>
    </row>
    <row r="20" spans="2:24" s="31" customFormat="1" ht="25.5" customHeight="1" x14ac:dyDescent="0.2">
      <c r="B20" s="751" t="s">
        <v>31</v>
      </c>
      <c r="C20" s="751"/>
      <c r="D20" s="751"/>
      <c r="E20" s="239" t="s">
        <v>466</v>
      </c>
      <c r="F20" s="742"/>
      <c r="G20" s="743"/>
      <c r="H20" s="743"/>
      <c r="I20" s="743"/>
      <c r="J20" s="743"/>
      <c r="K20" s="743"/>
      <c r="L20" s="744"/>
      <c r="M20" s="751" t="s">
        <v>31</v>
      </c>
      <c r="N20" s="751"/>
      <c r="O20" s="751"/>
      <c r="P20" s="239" t="s">
        <v>473</v>
      </c>
      <c r="Q20" s="742"/>
      <c r="R20" s="743"/>
      <c r="S20" s="743"/>
      <c r="T20" s="743"/>
      <c r="U20" s="743"/>
      <c r="V20" s="743"/>
      <c r="W20" s="744"/>
    </row>
    <row r="21" spans="2:24" s="31" customFormat="1" ht="25.5" customHeight="1" x14ac:dyDescent="0.2">
      <c r="B21" s="735" t="s">
        <v>219</v>
      </c>
      <c r="C21" s="751" t="s">
        <v>397</v>
      </c>
      <c r="D21" s="751"/>
      <c r="E21" s="237" t="s">
        <v>251</v>
      </c>
      <c r="F21" s="742"/>
      <c r="G21" s="743"/>
      <c r="H21" s="743"/>
      <c r="I21" s="743"/>
      <c r="J21" s="743"/>
      <c r="K21" s="743"/>
      <c r="L21" s="744"/>
      <c r="M21" s="735" t="s">
        <v>219</v>
      </c>
      <c r="N21" s="751" t="s">
        <v>397</v>
      </c>
      <c r="O21" s="751"/>
      <c r="P21" s="237" t="s">
        <v>252</v>
      </c>
      <c r="Q21" s="742"/>
      <c r="R21" s="743"/>
      <c r="S21" s="743"/>
      <c r="T21" s="743"/>
      <c r="U21" s="743"/>
      <c r="V21" s="743"/>
      <c r="W21" s="744"/>
    </row>
    <row r="22" spans="2:24" s="31" customFormat="1" ht="25.5" customHeight="1" x14ac:dyDescent="0.2">
      <c r="B22" s="748"/>
      <c r="C22" s="751" t="s">
        <v>218</v>
      </c>
      <c r="D22" s="751"/>
      <c r="E22" s="178" t="s">
        <v>533</v>
      </c>
      <c r="F22" s="742"/>
      <c r="G22" s="743"/>
      <c r="H22" s="743"/>
      <c r="I22" s="743"/>
      <c r="J22" s="743"/>
      <c r="K22" s="743"/>
      <c r="L22" s="744"/>
      <c r="M22" s="748"/>
      <c r="N22" s="751" t="s">
        <v>218</v>
      </c>
      <c r="O22" s="751"/>
      <c r="P22" s="178" t="s">
        <v>533</v>
      </c>
      <c r="Q22" s="742"/>
      <c r="R22" s="743"/>
      <c r="S22" s="743"/>
      <c r="T22" s="743"/>
      <c r="U22" s="743"/>
      <c r="V22" s="743"/>
      <c r="W22" s="744"/>
    </row>
    <row r="23" spans="2:24" s="31" customFormat="1" ht="25.5" customHeight="1" x14ac:dyDescent="0.2">
      <c r="B23" s="736"/>
      <c r="C23" s="751" t="s">
        <v>220</v>
      </c>
      <c r="D23" s="751"/>
      <c r="E23" s="178" t="s">
        <v>535</v>
      </c>
      <c r="F23" s="745"/>
      <c r="G23" s="746"/>
      <c r="H23" s="746"/>
      <c r="I23" s="746"/>
      <c r="J23" s="746"/>
      <c r="K23" s="746"/>
      <c r="L23" s="747"/>
      <c r="M23" s="736"/>
      <c r="N23" s="751" t="s">
        <v>220</v>
      </c>
      <c r="O23" s="751"/>
      <c r="P23" s="178" t="s">
        <v>595</v>
      </c>
      <c r="Q23" s="742"/>
      <c r="R23" s="743"/>
      <c r="S23" s="743"/>
      <c r="T23" s="743"/>
      <c r="U23" s="743"/>
      <c r="V23" s="743"/>
      <c r="W23" s="744"/>
    </row>
    <row r="24" spans="2:24" s="31" customFormat="1" ht="25.5" customHeight="1" x14ac:dyDescent="0.2">
      <c r="B24" s="754" t="s">
        <v>398</v>
      </c>
      <c r="C24" s="754"/>
      <c r="D24" s="754"/>
      <c r="E24" s="770" t="s">
        <v>668</v>
      </c>
      <c r="F24" s="771"/>
      <c r="G24" s="772"/>
      <c r="H24" s="754" t="s">
        <v>434</v>
      </c>
      <c r="I24" s="754"/>
      <c r="J24" s="767" t="s">
        <v>669</v>
      </c>
      <c r="K24" s="768"/>
      <c r="L24" s="769"/>
      <c r="M24" s="754" t="s">
        <v>398</v>
      </c>
      <c r="N24" s="754"/>
      <c r="O24" s="754"/>
      <c r="P24" s="770" t="s">
        <v>671</v>
      </c>
      <c r="Q24" s="771"/>
      <c r="R24" s="772"/>
      <c r="S24" s="754" t="s">
        <v>434</v>
      </c>
      <c r="T24" s="754"/>
      <c r="U24" s="756" t="s">
        <v>672</v>
      </c>
      <c r="V24" s="756"/>
      <c r="W24" s="756"/>
    </row>
    <row r="25" spans="2:24" s="31" customFormat="1" ht="25.5" customHeight="1" x14ac:dyDescent="0.2">
      <c r="B25" s="757" t="s">
        <v>234</v>
      </c>
      <c r="C25" s="757"/>
      <c r="D25" s="757"/>
      <c r="E25" s="758" t="s">
        <v>540</v>
      </c>
      <c r="F25" s="758"/>
      <c r="G25" s="758"/>
      <c r="H25" s="759" t="s">
        <v>4</v>
      </c>
      <c r="I25" s="760"/>
      <c r="J25" s="761" t="s">
        <v>540</v>
      </c>
      <c r="K25" s="762"/>
      <c r="L25" s="763"/>
      <c r="M25" s="759" t="s">
        <v>234</v>
      </c>
      <c r="N25" s="760"/>
      <c r="O25" s="764"/>
      <c r="P25" s="758" t="s">
        <v>540</v>
      </c>
      <c r="Q25" s="758"/>
      <c r="R25" s="758"/>
      <c r="S25" s="765" t="s">
        <v>4</v>
      </c>
      <c r="T25" s="766"/>
      <c r="U25" s="761" t="s">
        <v>540</v>
      </c>
      <c r="V25" s="762"/>
      <c r="W25" s="763"/>
    </row>
    <row r="26" spans="2:24" s="31" customFormat="1" ht="39.75" customHeight="1" x14ac:dyDescent="0.2">
      <c r="B26" s="751" t="s">
        <v>399</v>
      </c>
      <c r="C26" s="751"/>
      <c r="D26" s="751"/>
      <c r="E26" s="773" t="s">
        <v>670</v>
      </c>
      <c r="F26" s="774"/>
      <c r="G26" s="774"/>
      <c r="H26" s="774"/>
      <c r="I26" s="774"/>
      <c r="J26" s="774"/>
      <c r="K26" s="774"/>
      <c r="L26" s="775"/>
      <c r="M26" s="751" t="s">
        <v>399</v>
      </c>
      <c r="N26" s="751"/>
      <c r="O26" s="751"/>
      <c r="P26" s="773" t="s">
        <v>673</v>
      </c>
      <c r="Q26" s="774"/>
      <c r="R26" s="774"/>
      <c r="S26" s="774"/>
      <c r="T26" s="774"/>
      <c r="U26" s="774"/>
      <c r="V26" s="774"/>
      <c r="W26" s="775"/>
    </row>
    <row r="27" spans="2:24" s="31" customFormat="1" ht="15" customHeight="1" x14ac:dyDescent="0.2">
      <c r="B27" s="240"/>
      <c r="C27" s="776" t="s">
        <v>521</v>
      </c>
      <c r="D27" s="777"/>
      <c r="E27" s="777"/>
      <c r="F27" s="777"/>
      <c r="G27" s="777"/>
      <c r="H27" s="777"/>
      <c r="I27" s="777"/>
      <c r="J27" s="777"/>
      <c r="K27" s="777"/>
      <c r="L27" s="777"/>
      <c r="M27" s="241"/>
      <c r="N27" s="241" t="s">
        <v>429</v>
      </c>
      <c r="O27" s="241"/>
      <c r="P27" s="241"/>
      <c r="Q27" s="241"/>
      <c r="R27" s="241"/>
      <c r="S27" s="241"/>
      <c r="T27" s="241"/>
      <c r="U27" s="241"/>
      <c r="V27" s="241"/>
      <c r="W27" s="241"/>
    </row>
    <row r="28" spans="2:24" s="31" customFormat="1" ht="15" customHeight="1" x14ac:dyDescent="0.2">
      <c r="B28" s="240"/>
      <c r="C28" s="778"/>
      <c r="D28" s="778"/>
      <c r="E28" s="778"/>
      <c r="F28" s="778"/>
      <c r="G28" s="778"/>
      <c r="H28" s="778"/>
      <c r="I28" s="778"/>
      <c r="J28" s="778"/>
      <c r="K28" s="778"/>
      <c r="L28" s="778"/>
      <c r="M28" s="241"/>
      <c r="N28" s="241" t="s">
        <v>522</v>
      </c>
      <c r="O28" s="241"/>
      <c r="P28" s="241"/>
      <c r="Q28" s="241"/>
      <c r="R28" s="241"/>
      <c r="S28" s="241"/>
      <c r="T28" s="241"/>
      <c r="U28" s="241"/>
      <c r="V28" s="241"/>
      <c r="W28" s="241"/>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878BC256-DFEB-40CE-B000-681A127CFD2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985BD26-4929-4963-98E7-D7B71CB88AD0}">
          <x14:formula1>
            <xm:f>'(参考)リスト'!$B$16:$B$21</xm:f>
          </x14:formula1>
          <xm:sqref>E7 E18 P7 P18</xm:sqref>
        </x14:dataValidation>
        <x14:dataValidation type="list" allowBlank="1" showInputMessage="1" showErrorMessage="1" xr:uid="{9F0B2E5D-6FC7-474A-B1EE-6ABD91DE6EFE}">
          <x14:formula1>
            <xm:f>'(参考)リスト'!$E$16:$E$27</xm:f>
          </x14:formula1>
          <xm:sqref>E9 E20 P9 P20</xm:sqref>
        </x14:dataValidation>
        <x14:dataValidation type="list" allowBlank="1" showInputMessage="1" showErrorMessage="1" xr:uid="{AF97D467-EBBD-46A7-8C15-5B010795EF13}">
          <x14:formula1>
            <xm:f>'(参考)リスト'!$D$16:$D$18</xm:f>
          </x14:formula1>
          <xm:sqref>E10 E21 P10 P21</xm:sqref>
        </x14:dataValidation>
        <x14:dataValidation type="list" allowBlank="1" showInputMessage="1" showErrorMessage="1" xr:uid="{C6E62BAF-06EB-4390-8DAB-0648DDA8E0A4}">
          <x14:formula1>
            <xm:f>'(参考)リスト'!$F$16:$F$21</xm:f>
          </x14:formula1>
          <xm:sqref>E11:E12 E22:E23 P11:P12 P22:P23</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94050-7D5A-4C07-A7DB-47359A52A8B7}">
  <dimension ref="B1:X31"/>
  <sheetViews>
    <sheetView showGridLines="0" showZeros="0" view="pageBreakPreview" zoomScale="90" zoomScaleNormal="70" zoomScaleSheetLayoutView="90" workbookViewId="0">
      <selection activeCell="AP12" sqref="AP12:AQ12"/>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4" t="s">
        <v>508</v>
      </c>
      <c r="C2" s="235"/>
      <c r="D2" s="235"/>
      <c r="E2" s="235"/>
      <c r="F2" s="235"/>
      <c r="G2" s="235"/>
      <c r="H2" s="235"/>
      <c r="I2" s="235"/>
      <c r="J2" s="235"/>
      <c r="K2" s="235"/>
      <c r="L2" s="235"/>
      <c r="M2" s="235"/>
      <c r="N2" s="235"/>
      <c r="O2" s="235"/>
      <c r="P2" s="235"/>
      <c r="Q2" s="235"/>
      <c r="R2" s="331" t="s">
        <v>412</v>
      </c>
      <c r="S2" s="331"/>
      <c r="T2" s="536" t="s">
        <v>695</v>
      </c>
      <c r="U2" s="536"/>
      <c r="V2" s="536"/>
      <c r="W2" s="536"/>
    </row>
    <row r="3" spans="2:23" ht="25.2" customHeight="1" x14ac:dyDescent="0.15">
      <c r="B3" s="714" t="s">
        <v>34</v>
      </c>
      <c r="C3" s="715"/>
      <c r="D3" s="715"/>
      <c r="E3" s="716" t="s">
        <v>550</v>
      </c>
      <c r="F3" s="717"/>
      <c r="G3" s="718"/>
      <c r="H3" s="708" t="s">
        <v>27</v>
      </c>
      <c r="I3" s="709"/>
      <c r="J3" s="719" t="s">
        <v>552</v>
      </c>
      <c r="K3" s="720"/>
      <c r="L3" s="721"/>
      <c r="M3" s="723" t="s">
        <v>448</v>
      </c>
      <c r="N3" s="731"/>
      <c r="O3" s="724"/>
      <c r="P3" s="722" t="s">
        <v>531</v>
      </c>
      <c r="Q3" s="722"/>
      <c r="R3" s="722"/>
      <c r="S3" s="723" t="s">
        <v>185</v>
      </c>
      <c r="T3" s="724"/>
      <c r="U3" s="727">
        <v>45588</v>
      </c>
      <c r="V3" s="728"/>
      <c r="W3" s="729"/>
    </row>
    <row r="4" spans="2:23" ht="25.2" customHeight="1" x14ac:dyDescent="0.2">
      <c r="B4" s="703" t="s">
        <v>28</v>
      </c>
      <c r="C4" s="704"/>
      <c r="D4" s="704"/>
      <c r="E4" s="705" t="s">
        <v>551</v>
      </c>
      <c r="F4" s="706"/>
      <c r="G4" s="707"/>
      <c r="H4" s="708" t="s">
        <v>33</v>
      </c>
      <c r="I4" s="709"/>
      <c r="J4" s="710" t="s">
        <v>538</v>
      </c>
      <c r="K4" s="711"/>
      <c r="L4" s="712"/>
      <c r="M4" s="732"/>
      <c r="N4" s="733"/>
      <c r="O4" s="734"/>
      <c r="P4" s="713" t="s">
        <v>532</v>
      </c>
      <c r="Q4" s="713"/>
      <c r="R4" s="713"/>
      <c r="S4" s="725"/>
      <c r="T4" s="726"/>
      <c r="U4" s="725"/>
      <c r="V4" s="730"/>
      <c r="W4" s="726"/>
    </row>
    <row r="5" spans="2:23" s="31" customFormat="1" ht="25.5" customHeight="1" x14ac:dyDescent="0.2">
      <c r="B5" s="735" t="s">
        <v>32</v>
      </c>
      <c r="C5" s="737" t="s">
        <v>190</v>
      </c>
      <c r="D5" s="738"/>
      <c r="E5" s="236" t="s">
        <v>546</v>
      </c>
      <c r="F5" s="739"/>
      <c r="G5" s="740"/>
      <c r="H5" s="740"/>
      <c r="I5" s="740"/>
      <c r="J5" s="740"/>
      <c r="K5" s="740"/>
      <c r="L5" s="741"/>
      <c r="M5" s="735" t="s">
        <v>32</v>
      </c>
      <c r="N5" s="737" t="s">
        <v>190</v>
      </c>
      <c r="O5" s="738"/>
      <c r="P5" s="236" t="s">
        <v>546</v>
      </c>
      <c r="Q5" s="742"/>
      <c r="R5" s="743"/>
      <c r="S5" s="743"/>
      <c r="T5" s="743"/>
      <c r="U5" s="743"/>
      <c r="V5" s="743"/>
      <c r="W5" s="744"/>
    </row>
    <row r="6" spans="2:23" s="31" customFormat="1" ht="25.5" customHeight="1" x14ac:dyDescent="0.2">
      <c r="B6" s="736"/>
      <c r="C6" s="737" t="s">
        <v>322</v>
      </c>
      <c r="D6" s="738"/>
      <c r="E6" s="237">
        <v>1</v>
      </c>
      <c r="F6" s="742"/>
      <c r="G6" s="743"/>
      <c r="H6" s="743"/>
      <c r="I6" s="743"/>
      <c r="J6" s="743"/>
      <c r="K6" s="743"/>
      <c r="L6" s="744"/>
      <c r="M6" s="736"/>
      <c r="N6" s="737" t="s">
        <v>322</v>
      </c>
      <c r="O6" s="738"/>
      <c r="P6" s="237">
        <v>2</v>
      </c>
      <c r="Q6" s="742"/>
      <c r="R6" s="743"/>
      <c r="S6" s="743"/>
      <c r="T6" s="743"/>
      <c r="U6" s="743"/>
      <c r="V6" s="743"/>
      <c r="W6" s="744"/>
    </row>
    <row r="7" spans="2:23" s="31" customFormat="1" ht="25.5" customHeight="1" x14ac:dyDescent="0.2">
      <c r="B7" s="735" t="s">
        <v>30</v>
      </c>
      <c r="C7" s="737" t="s">
        <v>167</v>
      </c>
      <c r="D7" s="738"/>
      <c r="E7" s="238" t="s">
        <v>250</v>
      </c>
      <c r="F7" s="742"/>
      <c r="G7" s="743"/>
      <c r="H7" s="743"/>
      <c r="I7" s="743"/>
      <c r="J7" s="743"/>
      <c r="K7" s="743"/>
      <c r="L7" s="744"/>
      <c r="M7" s="735" t="s">
        <v>30</v>
      </c>
      <c r="N7" s="737" t="s">
        <v>167</v>
      </c>
      <c r="O7" s="738"/>
      <c r="P7" s="238" t="s">
        <v>464</v>
      </c>
      <c r="Q7" s="742"/>
      <c r="R7" s="743"/>
      <c r="S7" s="743"/>
      <c r="T7" s="743"/>
      <c r="U7" s="743"/>
      <c r="V7" s="743"/>
      <c r="W7" s="744"/>
    </row>
    <row r="8" spans="2:23" s="31" customFormat="1" ht="25.5" customHeight="1" x14ac:dyDescent="0.2">
      <c r="B8" s="748"/>
      <c r="C8" s="737" t="s">
        <v>166</v>
      </c>
      <c r="D8" s="738"/>
      <c r="E8" s="236" t="s">
        <v>265</v>
      </c>
      <c r="F8" s="742"/>
      <c r="G8" s="743"/>
      <c r="H8" s="743"/>
      <c r="I8" s="743"/>
      <c r="J8" s="743"/>
      <c r="K8" s="743"/>
      <c r="L8" s="744"/>
      <c r="M8" s="748"/>
      <c r="N8" s="737" t="s">
        <v>166</v>
      </c>
      <c r="O8" s="738"/>
      <c r="P8" s="236" t="s">
        <v>338</v>
      </c>
      <c r="Q8" s="742"/>
      <c r="R8" s="743"/>
      <c r="S8" s="743"/>
      <c r="T8" s="743"/>
      <c r="U8" s="743"/>
      <c r="V8" s="743"/>
      <c r="W8" s="744"/>
    </row>
    <row r="9" spans="2:23" s="31" customFormat="1" ht="25.5" customHeight="1" x14ac:dyDescent="0.2">
      <c r="B9" s="749" t="s">
        <v>31</v>
      </c>
      <c r="C9" s="752"/>
      <c r="D9" s="750"/>
      <c r="E9" s="239" t="s">
        <v>474</v>
      </c>
      <c r="F9" s="742"/>
      <c r="G9" s="743"/>
      <c r="H9" s="743"/>
      <c r="I9" s="743"/>
      <c r="J9" s="743"/>
      <c r="K9" s="743"/>
      <c r="L9" s="744"/>
      <c r="M9" s="749" t="s">
        <v>31</v>
      </c>
      <c r="N9" s="752"/>
      <c r="O9" s="750"/>
      <c r="P9" s="239" t="s">
        <v>467</v>
      </c>
      <c r="Q9" s="742"/>
      <c r="R9" s="743"/>
      <c r="S9" s="743"/>
      <c r="T9" s="743"/>
      <c r="U9" s="743"/>
      <c r="V9" s="743"/>
      <c r="W9" s="744"/>
    </row>
    <row r="10" spans="2:23" s="31" customFormat="1" ht="25.5" customHeight="1" x14ac:dyDescent="0.2">
      <c r="B10" s="735" t="s">
        <v>219</v>
      </c>
      <c r="C10" s="749" t="s">
        <v>397</v>
      </c>
      <c r="D10" s="750"/>
      <c r="E10" s="237" t="s">
        <v>252</v>
      </c>
      <c r="F10" s="742"/>
      <c r="G10" s="743"/>
      <c r="H10" s="743"/>
      <c r="I10" s="743"/>
      <c r="J10" s="743"/>
      <c r="K10" s="743"/>
      <c r="L10" s="744"/>
      <c r="M10" s="735" t="s">
        <v>219</v>
      </c>
      <c r="N10" s="749" t="s">
        <v>397</v>
      </c>
      <c r="O10" s="750"/>
      <c r="P10" s="237" t="s">
        <v>251</v>
      </c>
      <c r="Q10" s="742"/>
      <c r="R10" s="743"/>
      <c r="S10" s="743"/>
      <c r="T10" s="743"/>
      <c r="U10" s="743"/>
      <c r="V10" s="743"/>
      <c r="W10" s="744"/>
    </row>
    <row r="11" spans="2:23" s="31" customFormat="1" ht="25.5" customHeight="1" x14ac:dyDescent="0.2">
      <c r="B11" s="748"/>
      <c r="C11" s="749" t="s">
        <v>218</v>
      </c>
      <c r="D11" s="750"/>
      <c r="E11" s="178" t="s">
        <v>533</v>
      </c>
      <c r="F11" s="742"/>
      <c r="G11" s="743"/>
      <c r="H11" s="743"/>
      <c r="I11" s="743"/>
      <c r="J11" s="743"/>
      <c r="K11" s="743"/>
      <c r="L11" s="744"/>
      <c r="M11" s="748"/>
      <c r="N11" s="749" t="s">
        <v>218</v>
      </c>
      <c r="O11" s="750"/>
      <c r="P11" s="178" t="s">
        <v>533</v>
      </c>
      <c r="Q11" s="742"/>
      <c r="R11" s="743"/>
      <c r="S11" s="743"/>
      <c r="T11" s="743"/>
      <c r="U11" s="743"/>
      <c r="V11" s="743"/>
      <c r="W11" s="744"/>
    </row>
    <row r="12" spans="2:23" s="31" customFormat="1" ht="25.5" customHeight="1" x14ac:dyDescent="0.2">
      <c r="B12" s="736"/>
      <c r="C12" s="751" t="s">
        <v>220</v>
      </c>
      <c r="D12" s="751"/>
      <c r="E12" s="178" t="s">
        <v>595</v>
      </c>
      <c r="F12" s="745"/>
      <c r="G12" s="746"/>
      <c r="H12" s="746"/>
      <c r="I12" s="746"/>
      <c r="J12" s="746"/>
      <c r="K12" s="746"/>
      <c r="L12" s="747"/>
      <c r="M12" s="736"/>
      <c r="N12" s="751" t="s">
        <v>220</v>
      </c>
      <c r="O12" s="751"/>
      <c r="P12" s="178" t="s">
        <v>535</v>
      </c>
      <c r="Q12" s="742"/>
      <c r="R12" s="743"/>
      <c r="S12" s="743"/>
      <c r="T12" s="743"/>
      <c r="U12" s="743"/>
      <c r="V12" s="743"/>
      <c r="W12" s="744"/>
    </row>
    <row r="13" spans="2:23" s="31" customFormat="1" ht="25.5" customHeight="1" x14ac:dyDescent="0.2">
      <c r="B13" s="754" t="s">
        <v>398</v>
      </c>
      <c r="C13" s="754"/>
      <c r="D13" s="754"/>
      <c r="E13" s="767" t="s">
        <v>674</v>
      </c>
      <c r="F13" s="768"/>
      <c r="G13" s="769"/>
      <c r="H13" s="754" t="s">
        <v>434</v>
      </c>
      <c r="I13" s="754"/>
      <c r="J13" s="756"/>
      <c r="K13" s="756"/>
      <c r="L13" s="756"/>
      <c r="M13" s="754" t="s">
        <v>398</v>
      </c>
      <c r="N13" s="754"/>
      <c r="O13" s="754"/>
      <c r="P13" s="770" t="s">
        <v>676</v>
      </c>
      <c r="Q13" s="771"/>
      <c r="R13" s="772"/>
      <c r="S13" s="754" t="s">
        <v>434</v>
      </c>
      <c r="T13" s="754"/>
      <c r="U13" s="755" t="s">
        <v>677</v>
      </c>
      <c r="V13" s="756"/>
      <c r="W13" s="756"/>
    </row>
    <row r="14" spans="2:23" s="31" customFormat="1" ht="25.5" customHeight="1" x14ac:dyDescent="0.2">
      <c r="B14" s="757" t="s">
        <v>234</v>
      </c>
      <c r="C14" s="757"/>
      <c r="D14" s="757"/>
      <c r="E14" s="758" t="s">
        <v>540</v>
      </c>
      <c r="F14" s="758"/>
      <c r="G14" s="758"/>
      <c r="H14" s="759" t="s">
        <v>4</v>
      </c>
      <c r="I14" s="760"/>
      <c r="J14" s="761" t="s">
        <v>540</v>
      </c>
      <c r="K14" s="762"/>
      <c r="L14" s="763"/>
      <c r="M14" s="759" t="s">
        <v>234</v>
      </c>
      <c r="N14" s="760"/>
      <c r="O14" s="764"/>
      <c r="P14" s="758" t="s">
        <v>540</v>
      </c>
      <c r="Q14" s="758"/>
      <c r="R14" s="758"/>
      <c r="S14" s="765" t="s">
        <v>4</v>
      </c>
      <c r="T14" s="766"/>
      <c r="U14" s="761" t="s">
        <v>540</v>
      </c>
      <c r="V14" s="762"/>
      <c r="W14" s="763"/>
    </row>
    <row r="15" spans="2:23" s="31" customFormat="1" ht="39.75" customHeight="1" x14ac:dyDescent="0.2">
      <c r="B15" s="751" t="s">
        <v>399</v>
      </c>
      <c r="C15" s="751"/>
      <c r="D15" s="751"/>
      <c r="E15" s="773" t="s">
        <v>675</v>
      </c>
      <c r="F15" s="774"/>
      <c r="G15" s="774"/>
      <c r="H15" s="774"/>
      <c r="I15" s="774"/>
      <c r="J15" s="774"/>
      <c r="K15" s="774"/>
      <c r="L15" s="775"/>
      <c r="M15" s="751" t="s">
        <v>399</v>
      </c>
      <c r="N15" s="751"/>
      <c r="O15" s="751"/>
      <c r="P15" s="773" t="s">
        <v>678</v>
      </c>
      <c r="Q15" s="774"/>
      <c r="R15" s="774"/>
      <c r="S15" s="774"/>
      <c r="T15" s="774"/>
      <c r="U15" s="774"/>
      <c r="V15" s="774"/>
      <c r="W15" s="775"/>
    </row>
    <row r="16" spans="2:23" s="31" customFormat="1" ht="25.5" customHeight="1" x14ac:dyDescent="0.2">
      <c r="B16" s="753" t="s">
        <v>32</v>
      </c>
      <c r="C16" s="753" t="s">
        <v>190</v>
      </c>
      <c r="D16" s="753"/>
      <c r="E16" s="236" t="s">
        <v>546</v>
      </c>
      <c r="F16" s="739"/>
      <c r="G16" s="740"/>
      <c r="H16" s="740"/>
      <c r="I16" s="740"/>
      <c r="J16" s="740"/>
      <c r="K16" s="740"/>
      <c r="L16" s="741"/>
      <c r="M16" s="753" t="s">
        <v>32</v>
      </c>
      <c r="N16" s="753" t="s">
        <v>190</v>
      </c>
      <c r="O16" s="753"/>
      <c r="P16" s="236" t="s">
        <v>546</v>
      </c>
      <c r="Q16" s="742"/>
      <c r="R16" s="743"/>
      <c r="S16" s="743"/>
      <c r="T16" s="743"/>
      <c r="U16" s="743"/>
      <c r="V16" s="743"/>
      <c r="W16" s="744"/>
    </row>
    <row r="17" spans="2:24" s="31" customFormat="1" ht="25.5" customHeight="1" x14ac:dyDescent="0.2">
      <c r="B17" s="753"/>
      <c r="C17" s="753" t="s">
        <v>322</v>
      </c>
      <c r="D17" s="753"/>
      <c r="E17" s="237">
        <v>3</v>
      </c>
      <c r="F17" s="742"/>
      <c r="G17" s="743"/>
      <c r="H17" s="743"/>
      <c r="I17" s="743"/>
      <c r="J17" s="743"/>
      <c r="K17" s="743"/>
      <c r="L17" s="744"/>
      <c r="M17" s="753"/>
      <c r="N17" s="753" t="s">
        <v>322</v>
      </c>
      <c r="O17" s="753"/>
      <c r="P17" s="237">
        <v>4</v>
      </c>
      <c r="Q17" s="742"/>
      <c r="R17" s="743"/>
      <c r="S17" s="743"/>
      <c r="T17" s="743"/>
      <c r="U17" s="743"/>
      <c r="V17" s="743"/>
      <c r="W17" s="744"/>
    </row>
    <row r="18" spans="2:24" s="31" customFormat="1" ht="25.5" customHeight="1" x14ac:dyDescent="0.2">
      <c r="B18" s="753" t="s">
        <v>30</v>
      </c>
      <c r="C18" s="753" t="s">
        <v>167</v>
      </c>
      <c r="D18" s="753"/>
      <c r="E18" s="238" t="s">
        <v>464</v>
      </c>
      <c r="F18" s="742"/>
      <c r="G18" s="743"/>
      <c r="H18" s="743"/>
      <c r="I18" s="743"/>
      <c r="J18" s="743"/>
      <c r="K18" s="743"/>
      <c r="L18" s="744"/>
      <c r="M18" s="753" t="s">
        <v>30</v>
      </c>
      <c r="N18" s="753" t="s">
        <v>167</v>
      </c>
      <c r="O18" s="753"/>
      <c r="P18" s="238" t="s">
        <v>464</v>
      </c>
      <c r="Q18" s="742"/>
      <c r="R18" s="743"/>
      <c r="S18" s="743"/>
      <c r="T18" s="743"/>
      <c r="U18" s="743"/>
      <c r="V18" s="743"/>
      <c r="W18" s="744"/>
    </row>
    <row r="19" spans="2:24" s="31" customFormat="1" ht="25.5" customHeight="1" x14ac:dyDescent="0.2">
      <c r="B19" s="753"/>
      <c r="C19" s="753" t="s">
        <v>166</v>
      </c>
      <c r="D19" s="753"/>
      <c r="E19" s="236" t="s">
        <v>338</v>
      </c>
      <c r="F19" s="742"/>
      <c r="G19" s="743"/>
      <c r="H19" s="743"/>
      <c r="I19" s="743"/>
      <c r="J19" s="743"/>
      <c r="K19" s="743"/>
      <c r="L19" s="744"/>
      <c r="M19" s="753"/>
      <c r="N19" s="753" t="s">
        <v>166</v>
      </c>
      <c r="O19" s="753"/>
      <c r="P19" s="236" t="s">
        <v>338</v>
      </c>
      <c r="Q19" s="742"/>
      <c r="R19" s="743"/>
      <c r="S19" s="743"/>
      <c r="T19" s="743"/>
      <c r="U19" s="743"/>
      <c r="V19" s="743"/>
      <c r="W19" s="744"/>
    </row>
    <row r="20" spans="2:24" s="31" customFormat="1" ht="25.5" customHeight="1" x14ac:dyDescent="0.2">
      <c r="B20" s="751" t="s">
        <v>31</v>
      </c>
      <c r="C20" s="751"/>
      <c r="D20" s="751"/>
      <c r="E20" s="239" t="s">
        <v>467</v>
      </c>
      <c r="F20" s="742"/>
      <c r="G20" s="743"/>
      <c r="H20" s="743"/>
      <c r="I20" s="743"/>
      <c r="J20" s="743"/>
      <c r="K20" s="743"/>
      <c r="L20" s="744"/>
      <c r="M20" s="751" t="s">
        <v>31</v>
      </c>
      <c r="N20" s="751"/>
      <c r="O20" s="751"/>
      <c r="P20" s="239" t="s">
        <v>467</v>
      </c>
      <c r="Q20" s="742"/>
      <c r="R20" s="743"/>
      <c r="S20" s="743"/>
      <c r="T20" s="743"/>
      <c r="U20" s="743"/>
      <c r="V20" s="743"/>
      <c r="W20" s="744"/>
    </row>
    <row r="21" spans="2:24" s="31" customFormat="1" ht="25.5" customHeight="1" x14ac:dyDescent="0.2">
      <c r="B21" s="735" t="s">
        <v>219</v>
      </c>
      <c r="C21" s="751" t="s">
        <v>397</v>
      </c>
      <c r="D21" s="751"/>
      <c r="E21" s="237" t="s">
        <v>251</v>
      </c>
      <c r="F21" s="742"/>
      <c r="G21" s="743"/>
      <c r="H21" s="743"/>
      <c r="I21" s="743"/>
      <c r="J21" s="743"/>
      <c r="K21" s="743"/>
      <c r="L21" s="744"/>
      <c r="M21" s="735" t="s">
        <v>219</v>
      </c>
      <c r="N21" s="751" t="s">
        <v>397</v>
      </c>
      <c r="O21" s="751"/>
      <c r="P21" s="237" t="s">
        <v>251</v>
      </c>
      <c r="Q21" s="742"/>
      <c r="R21" s="743"/>
      <c r="S21" s="743"/>
      <c r="T21" s="743"/>
      <c r="U21" s="743"/>
      <c r="V21" s="743"/>
      <c r="W21" s="744"/>
    </row>
    <row r="22" spans="2:24" s="31" customFormat="1" ht="25.5" customHeight="1" x14ac:dyDescent="0.2">
      <c r="B22" s="748"/>
      <c r="C22" s="751" t="s">
        <v>218</v>
      </c>
      <c r="D22" s="751"/>
      <c r="E22" s="178" t="s">
        <v>533</v>
      </c>
      <c r="F22" s="742"/>
      <c r="G22" s="743"/>
      <c r="H22" s="743"/>
      <c r="I22" s="743"/>
      <c r="J22" s="743"/>
      <c r="K22" s="743"/>
      <c r="L22" s="744"/>
      <c r="M22" s="748"/>
      <c r="N22" s="751" t="s">
        <v>218</v>
      </c>
      <c r="O22" s="751"/>
      <c r="P22" s="178" t="s">
        <v>533</v>
      </c>
      <c r="Q22" s="742"/>
      <c r="R22" s="743"/>
      <c r="S22" s="743"/>
      <c r="T22" s="743"/>
      <c r="U22" s="743"/>
      <c r="V22" s="743"/>
      <c r="W22" s="744"/>
    </row>
    <row r="23" spans="2:24" s="31" customFormat="1" ht="25.5" customHeight="1" x14ac:dyDescent="0.2">
      <c r="B23" s="736"/>
      <c r="C23" s="751" t="s">
        <v>220</v>
      </c>
      <c r="D23" s="751"/>
      <c r="E23" s="178" t="s">
        <v>535</v>
      </c>
      <c r="F23" s="745"/>
      <c r="G23" s="746"/>
      <c r="H23" s="746"/>
      <c r="I23" s="746"/>
      <c r="J23" s="746"/>
      <c r="K23" s="746"/>
      <c r="L23" s="747"/>
      <c r="M23" s="736"/>
      <c r="N23" s="751" t="s">
        <v>220</v>
      </c>
      <c r="O23" s="751"/>
      <c r="P23" s="178" t="s">
        <v>535</v>
      </c>
      <c r="Q23" s="742"/>
      <c r="R23" s="743"/>
      <c r="S23" s="743"/>
      <c r="T23" s="743"/>
      <c r="U23" s="743"/>
      <c r="V23" s="743"/>
      <c r="W23" s="744"/>
    </row>
    <row r="24" spans="2:24" s="31" customFormat="1" ht="25.5" customHeight="1" x14ac:dyDescent="0.2">
      <c r="B24" s="754" t="s">
        <v>398</v>
      </c>
      <c r="C24" s="754"/>
      <c r="D24" s="754"/>
      <c r="E24" s="770" t="s">
        <v>679</v>
      </c>
      <c r="F24" s="771"/>
      <c r="G24" s="772"/>
      <c r="H24" s="754" t="s">
        <v>434</v>
      </c>
      <c r="I24" s="754"/>
      <c r="J24" s="767" t="s">
        <v>680</v>
      </c>
      <c r="K24" s="768"/>
      <c r="L24" s="769"/>
      <c r="M24" s="754" t="s">
        <v>398</v>
      </c>
      <c r="N24" s="754"/>
      <c r="O24" s="754"/>
      <c r="P24" s="770" t="s">
        <v>682</v>
      </c>
      <c r="Q24" s="771"/>
      <c r="R24" s="772"/>
      <c r="S24" s="754" t="s">
        <v>434</v>
      </c>
      <c r="T24" s="754"/>
      <c r="U24" s="756" t="s">
        <v>683</v>
      </c>
      <c r="V24" s="756"/>
      <c r="W24" s="756"/>
    </row>
    <row r="25" spans="2:24" s="31" customFormat="1" ht="25.5" customHeight="1" x14ac:dyDescent="0.2">
      <c r="B25" s="757" t="s">
        <v>234</v>
      </c>
      <c r="C25" s="757"/>
      <c r="D25" s="757"/>
      <c r="E25" s="758" t="s">
        <v>540</v>
      </c>
      <c r="F25" s="758"/>
      <c r="G25" s="758"/>
      <c r="H25" s="759" t="s">
        <v>4</v>
      </c>
      <c r="I25" s="760"/>
      <c r="J25" s="761" t="s">
        <v>540</v>
      </c>
      <c r="K25" s="762"/>
      <c r="L25" s="763"/>
      <c r="M25" s="759" t="s">
        <v>234</v>
      </c>
      <c r="N25" s="760"/>
      <c r="O25" s="764"/>
      <c r="P25" s="758" t="s">
        <v>540</v>
      </c>
      <c r="Q25" s="758"/>
      <c r="R25" s="758"/>
      <c r="S25" s="765" t="s">
        <v>4</v>
      </c>
      <c r="T25" s="766"/>
      <c r="U25" s="761" t="s">
        <v>540</v>
      </c>
      <c r="V25" s="762"/>
      <c r="W25" s="763"/>
    </row>
    <row r="26" spans="2:24" s="31" customFormat="1" ht="39.75" customHeight="1" x14ac:dyDescent="0.2">
      <c r="B26" s="751" t="s">
        <v>399</v>
      </c>
      <c r="C26" s="751"/>
      <c r="D26" s="751"/>
      <c r="E26" s="773" t="s">
        <v>681</v>
      </c>
      <c r="F26" s="774"/>
      <c r="G26" s="774"/>
      <c r="H26" s="774"/>
      <c r="I26" s="774"/>
      <c r="J26" s="774"/>
      <c r="K26" s="774"/>
      <c r="L26" s="775"/>
      <c r="M26" s="751" t="s">
        <v>399</v>
      </c>
      <c r="N26" s="751"/>
      <c r="O26" s="751"/>
      <c r="P26" s="773" t="s">
        <v>681</v>
      </c>
      <c r="Q26" s="774"/>
      <c r="R26" s="774"/>
      <c r="S26" s="774"/>
      <c r="T26" s="774"/>
      <c r="U26" s="774"/>
      <c r="V26" s="774"/>
      <c r="W26" s="775"/>
    </row>
    <row r="27" spans="2:24" s="31" customFormat="1" ht="15" customHeight="1" x14ac:dyDescent="0.2">
      <c r="B27" s="240"/>
      <c r="C27" s="776" t="s">
        <v>521</v>
      </c>
      <c r="D27" s="777"/>
      <c r="E27" s="777"/>
      <c r="F27" s="777"/>
      <c r="G27" s="777"/>
      <c r="H27" s="777"/>
      <c r="I27" s="777"/>
      <c r="J27" s="777"/>
      <c r="K27" s="777"/>
      <c r="L27" s="777"/>
      <c r="M27" s="241"/>
      <c r="N27" s="241" t="s">
        <v>429</v>
      </c>
      <c r="O27" s="241"/>
      <c r="P27" s="241"/>
      <c r="Q27" s="241"/>
      <c r="R27" s="241"/>
      <c r="S27" s="241"/>
      <c r="T27" s="241"/>
      <c r="U27" s="241"/>
      <c r="V27" s="241"/>
      <c r="W27" s="241"/>
    </row>
    <row r="28" spans="2:24" s="31" customFormat="1" ht="15" customHeight="1" x14ac:dyDescent="0.2">
      <c r="B28" s="240"/>
      <c r="C28" s="778"/>
      <c r="D28" s="778"/>
      <c r="E28" s="778"/>
      <c r="F28" s="778"/>
      <c r="G28" s="778"/>
      <c r="H28" s="778"/>
      <c r="I28" s="778"/>
      <c r="J28" s="778"/>
      <c r="K28" s="778"/>
      <c r="L28" s="778"/>
      <c r="M28" s="241"/>
      <c r="N28" s="241" t="s">
        <v>522</v>
      </c>
      <c r="O28" s="241"/>
      <c r="P28" s="241"/>
      <c r="Q28" s="241"/>
      <c r="R28" s="241"/>
      <c r="S28" s="241"/>
      <c r="T28" s="241"/>
      <c r="U28" s="241"/>
      <c r="V28" s="241"/>
      <c r="W28" s="241"/>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5041B23B-A23F-488F-97EB-AB749EDBD77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C5F5CD4-F948-4DE5-83E3-2BAD5786BC7E}">
          <x14:formula1>
            <xm:f>'(参考)リスト'!$F$16:$F$21</xm:f>
          </x14:formula1>
          <xm:sqref>E11:E12 E22:E23 P11:P12 P22:P23</xm:sqref>
        </x14:dataValidation>
        <x14:dataValidation type="list" allowBlank="1" showInputMessage="1" showErrorMessage="1" xr:uid="{CAA66903-4C27-486B-B101-05A197D876BB}">
          <x14:formula1>
            <xm:f>'(参考)リスト'!$D$16:$D$18</xm:f>
          </x14:formula1>
          <xm:sqref>E10 E21 P10 P21</xm:sqref>
        </x14:dataValidation>
        <x14:dataValidation type="list" allowBlank="1" showInputMessage="1" showErrorMessage="1" xr:uid="{DE121BD4-58CF-4690-8063-35F5F21E9953}">
          <x14:formula1>
            <xm:f>'(参考)リスト'!$E$16:$E$27</xm:f>
          </x14:formula1>
          <xm:sqref>E9 E20 P9 P20</xm:sqref>
        </x14:dataValidation>
        <x14:dataValidation type="list" allowBlank="1" showInputMessage="1" showErrorMessage="1" xr:uid="{9D3BFDD1-3694-4381-A087-588405371A31}">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B1:Y112"/>
  <sheetViews>
    <sheetView showGridLines="0" showZeros="0" view="pageBreakPreview" zoomScaleNormal="70" zoomScaleSheetLayoutView="100" workbookViewId="0">
      <selection activeCell="R63" sqref="R63:Y75"/>
    </sheetView>
  </sheetViews>
  <sheetFormatPr defaultColWidth="7.6640625" defaultRowHeight="28.2" customHeight="1" x14ac:dyDescent="0.2"/>
  <cols>
    <col min="1" max="1" width="7" style="28" customWidth="1"/>
    <col min="2" max="2" width="7.33203125" style="28" customWidth="1"/>
    <col min="3" max="3" width="5.88671875" style="28" customWidth="1"/>
    <col min="4" max="6" width="6.88671875" style="28" customWidth="1"/>
    <col min="7" max="8" width="5.88671875" style="28" customWidth="1"/>
    <col min="9" max="9" width="8.88671875" style="28" customWidth="1"/>
    <col min="10" max="10" width="7.33203125" style="28" customWidth="1"/>
    <col min="11" max="11" width="5.88671875" style="28" customWidth="1"/>
    <col min="12" max="14" width="6.77734375" style="28" customWidth="1"/>
    <col min="15" max="16" width="5.88671875" style="28" customWidth="1"/>
    <col min="17" max="17" width="8.88671875" style="28" customWidth="1"/>
    <col min="18" max="18" width="7.33203125" style="28" customWidth="1"/>
    <col min="19" max="19" width="5.88671875" style="28" customWidth="1"/>
    <col min="20" max="22" width="6.77734375" style="28" customWidth="1"/>
    <col min="23" max="24" width="5.88671875" style="28" customWidth="1"/>
    <col min="25" max="25" width="8.88671875" style="28" customWidth="1"/>
    <col min="26" max="16384" width="7.6640625" style="28"/>
  </cols>
  <sheetData>
    <row r="1" spans="2:25" ht="9" customHeight="1" x14ac:dyDescent="0.2"/>
    <row r="2" spans="2:25" ht="18" customHeight="1" x14ac:dyDescent="0.2">
      <c r="B2" s="234" t="s">
        <v>244</v>
      </c>
      <c r="C2" s="235"/>
      <c r="D2" s="235"/>
      <c r="E2" s="235"/>
      <c r="F2" s="235"/>
      <c r="G2" s="235"/>
      <c r="H2" s="235"/>
      <c r="I2" s="235"/>
      <c r="J2" s="235"/>
      <c r="K2" s="235"/>
      <c r="L2" s="235"/>
      <c r="M2" s="235"/>
      <c r="N2" s="235"/>
      <c r="O2" s="235"/>
      <c r="P2" s="235"/>
      <c r="Q2" s="235"/>
    </row>
    <row r="3" spans="2:25" ht="25.2" customHeight="1" x14ac:dyDescent="0.15">
      <c r="B3" s="807" t="s">
        <v>34</v>
      </c>
      <c r="C3" s="807"/>
      <c r="D3" s="807"/>
      <c r="E3" s="808" t="s">
        <v>550</v>
      </c>
      <c r="F3" s="808"/>
      <c r="G3" s="808"/>
      <c r="H3" s="808"/>
      <c r="I3" s="788" t="s">
        <v>27</v>
      </c>
      <c r="J3" s="789"/>
      <c r="K3" s="790"/>
      <c r="L3" s="719" t="s">
        <v>552</v>
      </c>
      <c r="M3" s="720"/>
      <c r="N3" s="721"/>
      <c r="O3" s="817" t="s">
        <v>448</v>
      </c>
      <c r="P3" s="818"/>
      <c r="Q3" s="819"/>
      <c r="R3" s="809" t="s">
        <v>531</v>
      </c>
      <c r="S3" s="810"/>
      <c r="T3" s="811"/>
      <c r="U3" s="823" t="s">
        <v>213</v>
      </c>
      <c r="V3" s="824"/>
      <c r="W3" s="825">
        <v>45588</v>
      </c>
      <c r="X3" s="826"/>
      <c r="Y3" s="827"/>
    </row>
    <row r="4" spans="2:25" ht="25.2" customHeight="1" x14ac:dyDescent="0.2">
      <c r="B4" s="802" t="s">
        <v>28</v>
      </c>
      <c r="C4" s="802"/>
      <c r="D4" s="802"/>
      <c r="E4" s="803" t="s">
        <v>551</v>
      </c>
      <c r="F4" s="803"/>
      <c r="G4" s="803"/>
      <c r="H4" s="803"/>
      <c r="I4" s="788" t="s">
        <v>33</v>
      </c>
      <c r="J4" s="789"/>
      <c r="K4" s="790"/>
      <c r="L4" s="770" t="s">
        <v>538</v>
      </c>
      <c r="M4" s="771"/>
      <c r="N4" s="772"/>
      <c r="O4" s="820"/>
      <c r="P4" s="821"/>
      <c r="Q4" s="822"/>
      <c r="R4" s="804" t="s">
        <v>532</v>
      </c>
      <c r="S4" s="805"/>
      <c r="T4" s="806"/>
      <c r="U4" s="652"/>
      <c r="V4" s="653"/>
      <c r="W4" s="828"/>
      <c r="X4" s="829"/>
      <c r="Y4" s="830"/>
    </row>
    <row r="5" spans="2:25" ht="15" customHeight="1" x14ac:dyDescent="0.2">
      <c r="B5" s="788" t="s">
        <v>198</v>
      </c>
      <c r="C5" s="789"/>
      <c r="D5" s="790"/>
      <c r="E5" s="242" t="s">
        <v>684</v>
      </c>
      <c r="F5" s="788" t="s">
        <v>197</v>
      </c>
      <c r="G5" s="789"/>
      <c r="H5" s="790"/>
      <c r="I5" s="243">
        <v>101</v>
      </c>
      <c r="J5" s="788" t="s">
        <v>198</v>
      </c>
      <c r="K5" s="789"/>
      <c r="L5" s="790"/>
      <c r="M5" s="242" t="s">
        <v>686</v>
      </c>
      <c r="N5" s="788" t="s">
        <v>197</v>
      </c>
      <c r="O5" s="789"/>
      <c r="P5" s="790"/>
      <c r="Q5" s="243">
        <v>101</v>
      </c>
      <c r="R5" s="792" t="s">
        <v>198</v>
      </c>
      <c r="S5" s="794"/>
      <c r="T5" s="793"/>
      <c r="U5" s="107" t="s">
        <v>687</v>
      </c>
      <c r="V5" s="792" t="s">
        <v>197</v>
      </c>
      <c r="W5" s="794"/>
      <c r="X5" s="793"/>
      <c r="Y5" s="121">
        <v>101</v>
      </c>
    </row>
    <row r="6" spans="2:25" ht="15" customHeight="1" x14ac:dyDescent="0.2">
      <c r="B6" s="788" t="s">
        <v>196</v>
      </c>
      <c r="C6" s="789"/>
      <c r="D6" s="178" t="s">
        <v>279</v>
      </c>
      <c r="E6" s="795" t="s">
        <v>499</v>
      </c>
      <c r="F6" s="796"/>
      <c r="G6" s="796"/>
      <c r="H6" s="796"/>
      <c r="I6" s="797"/>
      <c r="J6" s="788" t="s">
        <v>196</v>
      </c>
      <c r="K6" s="789"/>
      <c r="L6" s="178" t="s">
        <v>279</v>
      </c>
      <c r="M6" s="795" t="s">
        <v>499</v>
      </c>
      <c r="N6" s="796"/>
      <c r="O6" s="796"/>
      <c r="P6" s="796"/>
      <c r="Q6" s="797"/>
      <c r="R6" s="792" t="s">
        <v>196</v>
      </c>
      <c r="S6" s="794"/>
      <c r="T6" s="149" t="s">
        <v>279</v>
      </c>
      <c r="U6" s="812" t="s">
        <v>499</v>
      </c>
      <c r="V6" s="813"/>
      <c r="W6" s="813"/>
      <c r="X6" s="813"/>
      <c r="Y6" s="814"/>
    </row>
    <row r="7" spans="2:25" ht="15" customHeight="1" x14ac:dyDescent="0.2">
      <c r="B7" s="788" t="s">
        <v>195</v>
      </c>
      <c r="C7" s="790"/>
      <c r="D7" s="719" t="s">
        <v>286</v>
      </c>
      <c r="E7" s="721"/>
      <c r="F7" s="788" t="s">
        <v>194</v>
      </c>
      <c r="G7" s="790"/>
      <c r="H7" s="302" t="s">
        <v>486</v>
      </c>
      <c r="I7" s="302"/>
      <c r="J7" s="788" t="s">
        <v>195</v>
      </c>
      <c r="K7" s="790"/>
      <c r="L7" s="719" t="s">
        <v>286</v>
      </c>
      <c r="M7" s="721"/>
      <c r="N7" s="788" t="s">
        <v>194</v>
      </c>
      <c r="O7" s="790"/>
      <c r="P7" s="302" t="s">
        <v>486</v>
      </c>
      <c r="Q7" s="302"/>
      <c r="R7" s="792" t="s">
        <v>195</v>
      </c>
      <c r="S7" s="793"/>
      <c r="T7" s="815" t="s">
        <v>286</v>
      </c>
      <c r="U7" s="816"/>
      <c r="V7" s="792" t="s">
        <v>194</v>
      </c>
      <c r="W7" s="793"/>
      <c r="X7" s="301" t="s">
        <v>486</v>
      </c>
      <c r="Y7" s="301"/>
    </row>
    <row r="8" spans="2:25" ht="15" customHeight="1" x14ac:dyDescent="0.2">
      <c r="B8" s="799" t="s">
        <v>205</v>
      </c>
      <c r="C8" s="799"/>
      <c r="D8" s="178" t="s">
        <v>613</v>
      </c>
      <c r="E8" s="244" t="s">
        <v>193</v>
      </c>
      <c r="F8" s="800" t="s">
        <v>685</v>
      </c>
      <c r="G8" s="800"/>
      <c r="H8" s="800"/>
      <c r="I8" s="800"/>
      <c r="J8" s="799" t="s">
        <v>205</v>
      </c>
      <c r="K8" s="799"/>
      <c r="L8" s="178" t="s">
        <v>613</v>
      </c>
      <c r="M8" s="244" t="s">
        <v>193</v>
      </c>
      <c r="N8" s="800" t="s">
        <v>685</v>
      </c>
      <c r="O8" s="800"/>
      <c r="P8" s="800"/>
      <c r="Q8" s="800"/>
      <c r="R8" s="801" t="s">
        <v>205</v>
      </c>
      <c r="S8" s="801"/>
      <c r="T8" s="149" t="s">
        <v>613</v>
      </c>
      <c r="U8" s="124" t="s">
        <v>193</v>
      </c>
      <c r="V8" s="798" t="s">
        <v>685</v>
      </c>
      <c r="W8" s="798"/>
      <c r="X8" s="798"/>
      <c r="Y8" s="798"/>
    </row>
    <row r="9" spans="2:25" s="31" customFormat="1" ht="14.1" customHeight="1" x14ac:dyDescent="0.2">
      <c r="B9" s="791"/>
      <c r="C9" s="791"/>
      <c r="D9" s="791"/>
      <c r="E9" s="791"/>
      <c r="F9" s="791"/>
      <c r="G9" s="791"/>
      <c r="H9" s="791"/>
      <c r="I9" s="791"/>
      <c r="J9" s="756"/>
      <c r="K9" s="756"/>
      <c r="L9" s="756"/>
      <c r="M9" s="756"/>
      <c r="N9" s="756"/>
      <c r="O9" s="756"/>
      <c r="P9" s="756"/>
      <c r="Q9" s="756"/>
      <c r="R9" s="783"/>
      <c r="S9" s="783"/>
      <c r="T9" s="783"/>
      <c r="U9" s="783"/>
      <c r="V9" s="783"/>
      <c r="W9" s="783"/>
      <c r="X9" s="783"/>
      <c r="Y9" s="784"/>
    </row>
    <row r="10" spans="2:25" s="31" customFormat="1" ht="14.1" customHeight="1" x14ac:dyDescent="0.2">
      <c r="B10" s="755"/>
      <c r="C10" s="755"/>
      <c r="D10" s="755"/>
      <c r="E10" s="755"/>
      <c r="F10" s="755"/>
      <c r="G10" s="755"/>
      <c r="H10" s="755"/>
      <c r="I10" s="755"/>
      <c r="J10" s="756"/>
      <c r="K10" s="756"/>
      <c r="L10" s="756"/>
      <c r="M10" s="756"/>
      <c r="N10" s="756"/>
      <c r="O10" s="756"/>
      <c r="P10" s="756"/>
      <c r="Q10" s="756"/>
      <c r="R10" s="783"/>
      <c r="S10" s="783"/>
      <c r="T10" s="783"/>
      <c r="U10" s="783"/>
      <c r="V10" s="783"/>
      <c r="W10" s="783"/>
      <c r="X10" s="783"/>
      <c r="Y10" s="784"/>
    </row>
    <row r="11" spans="2:25" s="31" customFormat="1" ht="14.1" customHeight="1" x14ac:dyDescent="0.2">
      <c r="B11" s="755"/>
      <c r="C11" s="755"/>
      <c r="D11" s="755"/>
      <c r="E11" s="755"/>
      <c r="F11" s="755"/>
      <c r="G11" s="755"/>
      <c r="H11" s="755"/>
      <c r="I11" s="755"/>
      <c r="J11" s="756"/>
      <c r="K11" s="756"/>
      <c r="L11" s="756"/>
      <c r="M11" s="756"/>
      <c r="N11" s="756"/>
      <c r="O11" s="756"/>
      <c r="P11" s="756"/>
      <c r="Q11" s="756"/>
      <c r="R11" s="783"/>
      <c r="S11" s="783"/>
      <c r="T11" s="783"/>
      <c r="U11" s="783"/>
      <c r="V11" s="783"/>
      <c r="W11" s="783"/>
      <c r="X11" s="783"/>
      <c r="Y11" s="784"/>
    </row>
    <row r="12" spans="2:25" s="31" customFormat="1" ht="14.1" customHeight="1" x14ac:dyDescent="0.2">
      <c r="B12" s="755"/>
      <c r="C12" s="755"/>
      <c r="D12" s="755"/>
      <c r="E12" s="755"/>
      <c r="F12" s="755"/>
      <c r="G12" s="755"/>
      <c r="H12" s="755"/>
      <c r="I12" s="755"/>
      <c r="J12" s="756"/>
      <c r="K12" s="756"/>
      <c r="L12" s="756"/>
      <c r="M12" s="756"/>
      <c r="N12" s="756"/>
      <c r="O12" s="756"/>
      <c r="P12" s="756"/>
      <c r="Q12" s="756"/>
      <c r="R12" s="783"/>
      <c r="S12" s="783"/>
      <c r="T12" s="783"/>
      <c r="U12" s="783"/>
      <c r="V12" s="783"/>
      <c r="W12" s="783"/>
      <c r="X12" s="783"/>
      <c r="Y12" s="784"/>
    </row>
    <row r="13" spans="2:25" s="31" customFormat="1" ht="14.1" customHeight="1" x14ac:dyDescent="0.2">
      <c r="B13" s="755"/>
      <c r="C13" s="755"/>
      <c r="D13" s="755"/>
      <c r="E13" s="755"/>
      <c r="F13" s="755"/>
      <c r="G13" s="755"/>
      <c r="H13" s="755"/>
      <c r="I13" s="755"/>
      <c r="J13" s="756"/>
      <c r="K13" s="756"/>
      <c r="L13" s="756"/>
      <c r="M13" s="756"/>
      <c r="N13" s="756"/>
      <c r="O13" s="756"/>
      <c r="P13" s="756"/>
      <c r="Q13" s="756"/>
      <c r="R13" s="783"/>
      <c r="S13" s="783"/>
      <c r="T13" s="783"/>
      <c r="U13" s="783"/>
      <c r="V13" s="783"/>
      <c r="W13" s="783"/>
      <c r="X13" s="783"/>
      <c r="Y13" s="784"/>
    </row>
    <row r="14" spans="2:25" s="31" customFormat="1" ht="14.1" customHeight="1" x14ac:dyDescent="0.2">
      <c r="B14" s="755"/>
      <c r="C14" s="755"/>
      <c r="D14" s="755"/>
      <c r="E14" s="755"/>
      <c r="F14" s="755"/>
      <c r="G14" s="755"/>
      <c r="H14" s="755"/>
      <c r="I14" s="755"/>
      <c r="J14" s="756"/>
      <c r="K14" s="756"/>
      <c r="L14" s="756"/>
      <c r="M14" s="756"/>
      <c r="N14" s="756"/>
      <c r="O14" s="756"/>
      <c r="P14" s="756"/>
      <c r="Q14" s="756"/>
      <c r="R14" s="783"/>
      <c r="S14" s="783"/>
      <c r="T14" s="783"/>
      <c r="U14" s="783"/>
      <c r="V14" s="783"/>
      <c r="W14" s="783"/>
      <c r="X14" s="783"/>
      <c r="Y14" s="784"/>
    </row>
    <row r="15" spans="2:25" s="31" customFormat="1" ht="14.1" customHeight="1" x14ac:dyDescent="0.2">
      <c r="B15" s="755"/>
      <c r="C15" s="755"/>
      <c r="D15" s="755"/>
      <c r="E15" s="755"/>
      <c r="F15" s="755"/>
      <c r="G15" s="755"/>
      <c r="H15" s="755"/>
      <c r="I15" s="755"/>
      <c r="J15" s="756"/>
      <c r="K15" s="756"/>
      <c r="L15" s="756"/>
      <c r="M15" s="756"/>
      <c r="N15" s="756"/>
      <c r="O15" s="756"/>
      <c r="P15" s="756"/>
      <c r="Q15" s="756"/>
      <c r="R15" s="783"/>
      <c r="S15" s="783"/>
      <c r="T15" s="783"/>
      <c r="U15" s="783"/>
      <c r="V15" s="783"/>
      <c r="W15" s="783"/>
      <c r="X15" s="783"/>
      <c r="Y15" s="784"/>
    </row>
    <row r="16" spans="2:25" s="31" customFormat="1" ht="14.1" customHeight="1" x14ac:dyDescent="0.2">
      <c r="B16" s="755"/>
      <c r="C16" s="755"/>
      <c r="D16" s="755"/>
      <c r="E16" s="755"/>
      <c r="F16" s="755"/>
      <c r="G16" s="755"/>
      <c r="H16" s="755"/>
      <c r="I16" s="755"/>
      <c r="J16" s="756"/>
      <c r="K16" s="756"/>
      <c r="L16" s="756"/>
      <c r="M16" s="756"/>
      <c r="N16" s="756"/>
      <c r="O16" s="756"/>
      <c r="P16" s="756"/>
      <c r="Q16" s="756"/>
      <c r="R16" s="783"/>
      <c r="S16" s="783"/>
      <c r="T16" s="783"/>
      <c r="U16" s="783"/>
      <c r="V16" s="783"/>
      <c r="W16" s="783"/>
      <c r="X16" s="783"/>
      <c r="Y16" s="784"/>
    </row>
    <row r="17" spans="2:25" s="31" customFormat="1" ht="14.1" customHeight="1" x14ac:dyDescent="0.2">
      <c r="B17" s="755"/>
      <c r="C17" s="755"/>
      <c r="D17" s="755"/>
      <c r="E17" s="755"/>
      <c r="F17" s="755"/>
      <c r="G17" s="755"/>
      <c r="H17" s="755"/>
      <c r="I17" s="755"/>
      <c r="J17" s="756"/>
      <c r="K17" s="756"/>
      <c r="L17" s="756"/>
      <c r="M17" s="756"/>
      <c r="N17" s="756"/>
      <c r="O17" s="756"/>
      <c r="P17" s="756"/>
      <c r="Q17" s="756"/>
      <c r="R17" s="783"/>
      <c r="S17" s="783"/>
      <c r="T17" s="783"/>
      <c r="U17" s="783"/>
      <c r="V17" s="783"/>
      <c r="W17" s="783"/>
      <c r="X17" s="783"/>
      <c r="Y17" s="784"/>
    </row>
    <row r="18" spans="2:25" s="31" customFormat="1" ht="14.1" customHeight="1" x14ac:dyDescent="0.2">
      <c r="B18" s="755"/>
      <c r="C18" s="755"/>
      <c r="D18" s="755"/>
      <c r="E18" s="755"/>
      <c r="F18" s="755"/>
      <c r="G18" s="755"/>
      <c r="H18" s="755"/>
      <c r="I18" s="755"/>
      <c r="J18" s="756"/>
      <c r="K18" s="756"/>
      <c r="L18" s="756"/>
      <c r="M18" s="756"/>
      <c r="N18" s="756"/>
      <c r="O18" s="756"/>
      <c r="P18" s="756"/>
      <c r="Q18" s="756"/>
      <c r="R18" s="783"/>
      <c r="S18" s="783"/>
      <c r="T18" s="783"/>
      <c r="U18" s="783"/>
      <c r="V18" s="783"/>
      <c r="W18" s="783"/>
      <c r="X18" s="783"/>
      <c r="Y18" s="784"/>
    </row>
    <row r="19" spans="2:25" s="31" customFormat="1" ht="14.1" customHeight="1" x14ac:dyDescent="0.2">
      <c r="B19" s="755"/>
      <c r="C19" s="755"/>
      <c r="D19" s="755"/>
      <c r="E19" s="755"/>
      <c r="F19" s="755"/>
      <c r="G19" s="755"/>
      <c r="H19" s="755"/>
      <c r="I19" s="755"/>
      <c r="J19" s="756"/>
      <c r="K19" s="756"/>
      <c r="L19" s="756"/>
      <c r="M19" s="756"/>
      <c r="N19" s="756"/>
      <c r="O19" s="756"/>
      <c r="P19" s="756"/>
      <c r="Q19" s="756"/>
      <c r="R19" s="783"/>
      <c r="S19" s="783"/>
      <c r="T19" s="783"/>
      <c r="U19" s="783"/>
      <c r="V19" s="783"/>
      <c r="W19" s="783"/>
      <c r="X19" s="783"/>
      <c r="Y19" s="784"/>
    </row>
    <row r="20" spans="2:25" s="31" customFormat="1" ht="14.1" customHeight="1" x14ac:dyDescent="0.2">
      <c r="B20" s="755"/>
      <c r="C20" s="755"/>
      <c r="D20" s="755"/>
      <c r="E20" s="755"/>
      <c r="F20" s="755"/>
      <c r="G20" s="755"/>
      <c r="H20" s="755"/>
      <c r="I20" s="755"/>
      <c r="J20" s="756"/>
      <c r="K20" s="756"/>
      <c r="L20" s="756"/>
      <c r="M20" s="756"/>
      <c r="N20" s="756"/>
      <c r="O20" s="756"/>
      <c r="P20" s="756"/>
      <c r="Q20" s="756"/>
      <c r="R20" s="783"/>
      <c r="S20" s="783"/>
      <c r="T20" s="783"/>
      <c r="U20" s="783"/>
      <c r="V20" s="783"/>
      <c r="W20" s="783"/>
      <c r="X20" s="783"/>
      <c r="Y20" s="784"/>
    </row>
    <row r="21" spans="2:25" s="31" customFormat="1" ht="14.1" customHeight="1" x14ac:dyDescent="0.2">
      <c r="B21" s="755"/>
      <c r="C21" s="755"/>
      <c r="D21" s="755"/>
      <c r="E21" s="755"/>
      <c r="F21" s="755"/>
      <c r="G21" s="755"/>
      <c r="H21" s="755"/>
      <c r="I21" s="755"/>
      <c r="J21" s="756"/>
      <c r="K21" s="756"/>
      <c r="L21" s="756"/>
      <c r="M21" s="756"/>
      <c r="N21" s="756"/>
      <c r="O21" s="756"/>
      <c r="P21" s="756"/>
      <c r="Q21" s="756"/>
      <c r="R21" s="783"/>
      <c r="S21" s="783"/>
      <c r="T21" s="783"/>
      <c r="U21" s="783"/>
      <c r="V21" s="783"/>
      <c r="W21" s="783"/>
      <c r="X21" s="783"/>
      <c r="Y21" s="784"/>
    </row>
    <row r="22" spans="2:25" ht="15" customHeight="1" x14ac:dyDescent="0.2">
      <c r="B22" s="788" t="s">
        <v>198</v>
      </c>
      <c r="C22" s="789"/>
      <c r="D22" s="790"/>
      <c r="E22" s="242" t="s">
        <v>688</v>
      </c>
      <c r="F22" s="788" t="s">
        <v>197</v>
      </c>
      <c r="G22" s="789"/>
      <c r="H22" s="790"/>
      <c r="I22" s="243">
        <v>101</v>
      </c>
      <c r="J22" s="788" t="s">
        <v>198</v>
      </c>
      <c r="K22" s="789"/>
      <c r="L22" s="790"/>
      <c r="M22" s="242" t="s">
        <v>689</v>
      </c>
      <c r="N22" s="788" t="s">
        <v>197</v>
      </c>
      <c r="O22" s="789"/>
      <c r="P22" s="790"/>
      <c r="Q22" s="243">
        <v>101</v>
      </c>
      <c r="R22" s="792" t="s">
        <v>198</v>
      </c>
      <c r="S22" s="794"/>
      <c r="T22" s="793"/>
      <c r="U22" s="107" t="s">
        <v>690</v>
      </c>
      <c r="V22" s="792" t="s">
        <v>197</v>
      </c>
      <c r="W22" s="794"/>
      <c r="X22" s="793"/>
      <c r="Y22" s="121">
        <v>101</v>
      </c>
    </row>
    <row r="23" spans="2:25" ht="15" customHeight="1" x14ac:dyDescent="0.2">
      <c r="B23" s="788" t="s">
        <v>196</v>
      </c>
      <c r="C23" s="789"/>
      <c r="D23" s="178" t="s">
        <v>279</v>
      </c>
      <c r="E23" s="795" t="s">
        <v>499</v>
      </c>
      <c r="F23" s="796"/>
      <c r="G23" s="796"/>
      <c r="H23" s="796"/>
      <c r="I23" s="797"/>
      <c r="J23" s="788" t="s">
        <v>196</v>
      </c>
      <c r="K23" s="789"/>
      <c r="L23" s="178" t="s">
        <v>279</v>
      </c>
      <c r="M23" s="795" t="s">
        <v>499</v>
      </c>
      <c r="N23" s="796"/>
      <c r="O23" s="796"/>
      <c r="P23" s="796"/>
      <c r="Q23" s="797"/>
      <c r="R23" s="792" t="s">
        <v>196</v>
      </c>
      <c r="S23" s="794"/>
      <c r="T23" s="149" t="s">
        <v>279</v>
      </c>
      <c r="U23" s="812" t="s">
        <v>499</v>
      </c>
      <c r="V23" s="813"/>
      <c r="W23" s="813"/>
      <c r="X23" s="813"/>
      <c r="Y23" s="814"/>
    </row>
    <row r="24" spans="2:25" ht="15" customHeight="1" x14ac:dyDescent="0.2">
      <c r="B24" s="788" t="s">
        <v>195</v>
      </c>
      <c r="C24" s="790"/>
      <c r="D24" s="719" t="s">
        <v>286</v>
      </c>
      <c r="E24" s="721"/>
      <c r="F24" s="788" t="s">
        <v>194</v>
      </c>
      <c r="G24" s="790"/>
      <c r="H24" s="302" t="s">
        <v>486</v>
      </c>
      <c r="I24" s="302"/>
      <c r="J24" s="788" t="s">
        <v>195</v>
      </c>
      <c r="K24" s="790"/>
      <c r="L24" s="719" t="s">
        <v>286</v>
      </c>
      <c r="M24" s="721"/>
      <c r="N24" s="788" t="s">
        <v>194</v>
      </c>
      <c r="O24" s="790"/>
      <c r="P24" s="302" t="s">
        <v>486</v>
      </c>
      <c r="Q24" s="302"/>
      <c r="R24" s="792" t="s">
        <v>195</v>
      </c>
      <c r="S24" s="793"/>
      <c r="T24" s="815" t="s">
        <v>286</v>
      </c>
      <c r="U24" s="816"/>
      <c r="V24" s="792" t="s">
        <v>194</v>
      </c>
      <c r="W24" s="793"/>
      <c r="X24" s="301" t="s">
        <v>486</v>
      </c>
      <c r="Y24" s="301"/>
    </row>
    <row r="25" spans="2:25" ht="15" customHeight="1" x14ac:dyDescent="0.2">
      <c r="B25" s="799" t="s">
        <v>205</v>
      </c>
      <c r="C25" s="799"/>
      <c r="D25" s="178" t="s">
        <v>613</v>
      </c>
      <c r="E25" s="244" t="s">
        <v>193</v>
      </c>
      <c r="F25" s="800" t="s">
        <v>685</v>
      </c>
      <c r="G25" s="800"/>
      <c r="H25" s="800"/>
      <c r="I25" s="800"/>
      <c r="J25" s="799" t="s">
        <v>205</v>
      </c>
      <c r="K25" s="799"/>
      <c r="L25" s="178" t="s">
        <v>613</v>
      </c>
      <c r="M25" s="244" t="s">
        <v>193</v>
      </c>
      <c r="N25" s="800" t="s">
        <v>685</v>
      </c>
      <c r="O25" s="800"/>
      <c r="P25" s="800"/>
      <c r="Q25" s="800"/>
      <c r="R25" s="801" t="s">
        <v>205</v>
      </c>
      <c r="S25" s="801"/>
      <c r="T25" s="149" t="s">
        <v>613</v>
      </c>
      <c r="U25" s="124" t="s">
        <v>193</v>
      </c>
      <c r="V25" s="798" t="s">
        <v>685</v>
      </c>
      <c r="W25" s="798"/>
      <c r="X25" s="798"/>
      <c r="Y25" s="798"/>
    </row>
    <row r="26" spans="2:25" s="31" customFormat="1" ht="14.1" customHeight="1" x14ac:dyDescent="0.2">
      <c r="B26" s="791"/>
      <c r="C26" s="791"/>
      <c r="D26" s="791"/>
      <c r="E26" s="791"/>
      <c r="F26" s="791"/>
      <c r="G26" s="791"/>
      <c r="H26" s="791"/>
      <c r="I26" s="791"/>
      <c r="J26" s="756"/>
      <c r="K26" s="756"/>
      <c r="L26" s="756"/>
      <c r="M26" s="756"/>
      <c r="N26" s="756"/>
      <c r="O26" s="756"/>
      <c r="P26" s="756"/>
      <c r="Q26" s="756"/>
      <c r="R26" s="779"/>
      <c r="S26" s="780"/>
      <c r="T26" s="780"/>
      <c r="U26" s="780"/>
      <c r="V26" s="780"/>
      <c r="W26" s="780"/>
      <c r="X26" s="780"/>
      <c r="Y26" s="781"/>
    </row>
    <row r="27" spans="2:25" s="31" customFormat="1" ht="14.1" customHeight="1" x14ac:dyDescent="0.2">
      <c r="B27" s="755"/>
      <c r="C27" s="755"/>
      <c r="D27" s="755"/>
      <c r="E27" s="755"/>
      <c r="F27" s="755"/>
      <c r="G27" s="755"/>
      <c r="H27" s="755"/>
      <c r="I27" s="755"/>
      <c r="J27" s="756"/>
      <c r="K27" s="756"/>
      <c r="L27" s="756"/>
      <c r="M27" s="756"/>
      <c r="N27" s="756"/>
      <c r="O27" s="756"/>
      <c r="P27" s="756"/>
      <c r="Q27" s="756"/>
      <c r="R27" s="782"/>
      <c r="S27" s="783"/>
      <c r="T27" s="783"/>
      <c r="U27" s="783"/>
      <c r="V27" s="783"/>
      <c r="W27" s="783"/>
      <c r="X27" s="783"/>
      <c r="Y27" s="784"/>
    </row>
    <row r="28" spans="2:25" s="31" customFormat="1" ht="14.1" customHeight="1" x14ac:dyDescent="0.2">
      <c r="B28" s="755"/>
      <c r="C28" s="755"/>
      <c r="D28" s="755"/>
      <c r="E28" s="755"/>
      <c r="F28" s="755"/>
      <c r="G28" s="755"/>
      <c r="H28" s="755"/>
      <c r="I28" s="755"/>
      <c r="J28" s="756"/>
      <c r="K28" s="756"/>
      <c r="L28" s="756"/>
      <c r="M28" s="756"/>
      <c r="N28" s="756"/>
      <c r="O28" s="756"/>
      <c r="P28" s="756"/>
      <c r="Q28" s="756"/>
      <c r="R28" s="782"/>
      <c r="S28" s="783"/>
      <c r="T28" s="783"/>
      <c r="U28" s="783"/>
      <c r="V28" s="783"/>
      <c r="W28" s="783"/>
      <c r="X28" s="783"/>
      <c r="Y28" s="784"/>
    </row>
    <row r="29" spans="2:25" s="31" customFormat="1" ht="14.1" customHeight="1" x14ac:dyDescent="0.2">
      <c r="B29" s="755"/>
      <c r="C29" s="755"/>
      <c r="D29" s="755"/>
      <c r="E29" s="755"/>
      <c r="F29" s="755"/>
      <c r="G29" s="755"/>
      <c r="H29" s="755"/>
      <c r="I29" s="755"/>
      <c r="J29" s="756"/>
      <c r="K29" s="756"/>
      <c r="L29" s="756"/>
      <c r="M29" s="756"/>
      <c r="N29" s="756"/>
      <c r="O29" s="756"/>
      <c r="P29" s="756"/>
      <c r="Q29" s="756"/>
      <c r="R29" s="782"/>
      <c r="S29" s="783"/>
      <c r="T29" s="783"/>
      <c r="U29" s="783"/>
      <c r="V29" s="783"/>
      <c r="W29" s="783"/>
      <c r="X29" s="783"/>
      <c r="Y29" s="784"/>
    </row>
    <row r="30" spans="2:25" s="31" customFormat="1" ht="14.1" customHeight="1" x14ac:dyDescent="0.2">
      <c r="B30" s="755"/>
      <c r="C30" s="755"/>
      <c r="D30" s="755"/>
      <c r="E30" s="755"/>
      <c r="F30" s="755"/>
      <c r="G30" s="755"/>
      <c r="H30" s="755"/>
      <c r="I30" s="755"/>
      <c r="J30" s="756"/>
      <c r="K30" s="756"/>
      <c r="L30" s="756"/>
      <c r="M30" s="756"/>
      <c r="N30" s="756"/>
      <c r="O30" s="756"/>
      <c r="P30" s="756"/>
      <c r="Q30" s="756"/>
      <c r="R30" s="782"/>
      <c r="S30" s="783"/>
      <c r="T30" s="783"/>
      <c r="U30" s="783"/>
      <c r="V30" s="783"/>
      <c r="W30" s="783"/>
      <c r="X30" s="783"/>
      <c r="Y30" s="784"/>
    </row>
    <row r="31" spans="2:25" s="31" customFormat="1" ht="14.1" customHeight="1" x14ac:dyDescent="0.2">
      <c r="B31" s="755"/>
      <c r="C31" s="755"/>
      <c r="D31" s="755"/>
      <c r="E31" s="755"/>
      <c r="F31" s="755"/>
      <c r="G31" s="755"/>
      <c r="H31" s="755"/>
      <c r="I31" s="755"/>
      <c r="J31" s="756"/>
      <c r="K31" s="756"/>
      <c r="L31" s="756"/>
      <c r="M31" s="756"/>
      <c r="N31" s="756"/>
      <c r="O31" s="756"/>
      <c r="P31" s="756"/>
      <c r="Q31" s="756"/>
      <c r="R31" s="782"/>
      <c r="S31" s="783"/>
      <c r="T31" s="783"/>
      <c r="U31" s="783"/>
      <c r="V31" s="783"/>
      <c r="W31" s="783"/>
      <c r="X31" s="783"/>
      <c r="Y31" s="784"/>
    </row>
    <row r="32" spans="2:25" s="31" customFormat="1" ht="14.1" customHeight="1" x14ac:dyDescent="0.2">
      <c r="B32" s="755"/>
      <c r="C32" s="755"/>
      <c r="D32" s="755"/>
      <c r="E32" s="755"/>
      <c r="F32" s="755"/>
      <c r="G32" s="755"/>
      <c r="H32" s="755"/>
      <c r="I32" s="755"/>
      <c r="J32" s="756"/>
      <c r="K32" s="756"/>
      <c r="L32" s="756"/>
      <c r="M32" s="756"/>
      <c r="N32" s="756"/>
      <c r="O32" s="756"/>
      <c r="P32" s="756"/>
      <c r="Q32" s="756"/>
      <c r="R32" s="782"/>
      <c r="S32" s="783"/>
      <c r="T32" s="783"/>
      <c r="U32" s="783"/>
      <c r="V32" s="783"/>
      <c r="W32" s="783"/>
      <c r="X32" s="783"/>
      <c r="Y32" s="784"/>
    </row>
    <row r="33" spans="2:25" s="31" customFormat="1" ht="14.1" customHeight="1" x14ac:dyDescent="0.2">
      <c r="B33" s="755"/>
      <c r="C33" s="755"/>
      <c r="D33" s="755"/>
      <c r="E33" s="755"/>
      <c r="F33" s="755"/>
      <c r="G33" s="755"/>
      <c r="H33" s="755"/>
      <c r="I33" s="755"/>
      <c r="J33" s="756"/>
      <c r="K33" s="756"/>
      <c r="L33" s="756"/>
      <c r="M33" s="756"/>
      <c r="N33" s="756"/>
      <c r="O33" s="756"/>
      <c r="P33" s="756"/>
      <c r="Q33" s="756"/>
      <c r="R33" s="782"/>
      <c r="S33" s="783"/>
      <c r="T33" s="783"/>
      <c r="U33" s="783"/>
      <c r="V33" s="783"/>
      <c r="W33" s="783"/>
      <c r="X33" s="783"/>
      <c r="Y33" s="784"/>
    </row>
    <row r="34" spans="2:25" s="31" customFormat="1" ht="14.1" customHeight="1" x14ac:dyDescent="0.2">
      <c r="B34" s="755"/>
      <c r="C34" s="755"/>
      <c r="D34" s="755"/>
      <c r="E34" s="755"/>
      <c r="F34" s="755"/>
      <c r="G34" s="755"/>
      <c r="H34" s="755"/>
      <c r="I34" s="755"/>
      <c r="J34" s="756"/>
      <c r="K34" s="756"/>
      <c r="L34" s="756"/>
      <c r="M34" s="756"/>
      <c r="N34" s="756"/>
      <c r="O34" s="756"/>
      <c r="P34" s="756"/>
      <c r="Q34" s="756"/>
      <c r="R34" s="782"/>
      <c r="S34" s="783"/>
      <c r="T34" s="783"/>
      <c r="U34" s="783"/>
      <c r="V34" s="783"/>
      <c r="W34" s="783"/>
      <c r="X34" s="783"/>
      <c r="Y34" s="784"/>
    </row>
    <row r="35" spans="2:25" s="31" customFormat="1" ht="14.1" customHeight="1" x14ac:dyDescent="0.2">
      <c r="B35" s="755"/>
      <c r="C35" s="755"/>
      <c r="D35" s="755"/>
      <c r="E35" s="755"/>
      <c r="F35" s="755"/>
      <c r="G35" s="755"/>
      <c r="H35" s="755"/>
      <c r="I35" s="755"/>
      <c r="J35" s="756"/>
      <c r="K35" s="756"/>
      <c r="L35" s="756"/>
      <c r="M35" s="756"/>
      <c r="N35" s="756"/>
      <c r="O35" s="756"/>
      <c r="P35" s="756"/>
      <c r="Q35" s="756"/>
      <c r="R35" s="782"/>
      <c r="S35" s="783"/>
      <c r="T35" s="783"/>
      <c r="U35" s="783"/>
      <c r="V35" s="783"/>
      <c r="W35" s="783"/>
      <c r="X35" s="783"/>
      <c r="Y35" s="784"/>
    </row>
    <row r="36" spans="2:25" s="31" customFormat="1" ht="14.1" customHeight="1" x14ac:dyDescent="0.2">
      <c r="B36" s="755"/>
      <c r="C36" s="755"/>
      <c r="D36" s="755"/>
      <c r="E36" s="755"/>
      <c r="F36" s="755"/>
      <c r="G36" s="755"/>
      <c r="H36" s="755"/>
      <c r="I36" s="755"/>
      <c r="J36" s="756"/>
      <c r="K36" s="756"/>
      <c r="L36" s="756"/>
      <c r="M36" s="756"/>
      <c r="N36" s="756"/>
      <c r="O36" s="756"/>
      <c r="P36" s="756"/>
      <c r="Q36" s="756"/>
      <c r="R36" s="782"/>
      <c r="S36" s="783"/>
      <c r="T36" s="783"/>
      <c r="U36" s="783"/>
      <c r="V36" s="783"/>
      <c r="W36" s="783"/>
      <c r="X36" s="783"/>
      <c r="Y36" s="784"/>
    </row>
    <row r="37" spans="2:25" s="31" customFormat="1" ht="14.1" customHeight="1" x14ac:dyDescent="0.2">
      <c r="B37" s="755"/>
      <c r="C37" s="755"/>
      <c r="D37" s="755"/>
      <c r="E37" s="755"/>
      <c r="F37" s="755"/>
      <c r="G37" s="755"/>
      <c r="H37" s="755"/>
      <c r="I37" s="755"/>
      <c r="J37" s="756"/>
      <c r="K37" s="756"/>
      <c r="L37" s="756"/>
      <c r="M37" s="756"/>
      <c r="N37" s="756"/>
      <c r="O37" s="756"/>
      <c r="P37" s="756"/>
      <c r="Q37" s="756"/>
      <c r="R37" s="782"/>
      <c r="S37" s="783"/>
      <c r="T37" s="783"/>
      <c r="U37" s="783"/>
      <c r="V37" s="783"/>
      <c r="W37" s="783"/>
      <c r="X37" s="783"/>
      <c r="Y37" s="784"/>
    </row>
    <row r="38" spans="2:25" s="31" customFormat="1" ht="14.1" customHeight="1" x14ac:dyDescent="0.2">
      <c r="B38" s="755"/>
      <c r="C38" s="755"/>
      <c r="D38" s="755"/>
      <c r="E38" s="755"/>
      <c r="F38" s="755"/>
      <c r="G38" s="755"/>
      <c r="H38" s="755"/>
      <c r="I38" s="755"/>
      <c r="J38" s="756"/>
      <c r="K38" s="756"/>
      <c r="L38" s="756"/>
      <c r="M38" s="756"/>
      <c r="N38" s="756"/>
      <c r="O38" s="756"/>
      <c r="P38" s="756"/>
      <c r="Q38" s="756"/>
      <c r="R38" s="785"/>
      <c r="S38" s="786"/>
      <c r="T38" s="786"/>
      <c r="U38" s="786"/>
      <c r="V38" s="786"/>
      <c r="W38" s="786"/>
      <c r="X38" s="786"/>
      <c r="Y38" s="787"/>
    </row>
    <row r="39" spans="2:25" ht="15" customHeight="1" x14ac:dyDescent="0.2">
      <c r="B39" s="788" t="s">
        <v>198</v>
      </c>
      <c r="C39" s="789"/>
      <c r="D39" s="790"/>
      <c r="E39" s="242" t="s">
        <v>691</v>
      </c>
      <c r="F39" s="788" t="s">
        <v>197</v>
      </c>
      <c r="G39" s="789"/>
      <c r="H39" s="790"/>
      <c r="I39" s="243">
        <v>101</v>
      </c>
      <c r="J39" s="788" t="s">
        <v>198</v>
      </c>
      <c r="K39" s="789"/>
      <c r="L39" s="790"/>
      <c r="M39" s="242" t="s">
        <v>692</v>
      </c>
      <c r="N39" s="788" t="s">
        <v>197</v>
      </c>
      <c r="O39" s="789"/>
      <c r="P39" s="790"/>
      <c r="Q39" s="243">
        <v>101</v>
      </c>
      <c r="R39" s="792" t="s">
        <v>198</v>
      </c>
      <c r="S39" s="794"/>
      <c r="T39" s="793"/>
      <c r="U39" s="107" t="s">
        <v>546</v>
      </c>
      <c r="V39" s="792" t="s">
        <v>197</v>
      </c>
      <c r="W39" s="794"/>
      <c r="X39" s="793"/>
      <c r="Y39" s="121">
        <v>101</v>
      </c>
    </row>
    <row r="40" spans="2:25" ht="15" customHeight="1" x14ac:dyDescent="0.2">
      <c r="B40" s="788" t="s">
        <v>196</v>
      </c>
      <c r="C40" s="789"/>
      <c r="D40" s="178" t="s">
        <v>279</v>
      </c>
      <c r="E40" s="795" t="s">
        <v>499</v>
      </c>
      <c r="F40" s="796"/>
      <c r="G40" s="796"/>
      <c r="H40" s="796"/>
      <c r="I40" s="797"/>
      <c r="J40" s="788" t="s">
        <v>196</v>
      </c>
      <c r="K40" s="789"/>
      <c r="L40" s="178" t="s">
        <v>279</v>
      </c>
      <c r="M40" s="795" t="s">
        <v>499</v>
      </c>
      <c r="N40" s="796"/>
      <c r="O40" s="796"/>
      <c r="P40" s="796"/>
      <c r="Q40" s="797"/>
      <c r="R40" s="792" t="s">
        <v>196</v>
      </c>
      <c r="S40" s="794"/>
      <c r="T40" s="149" t="s">
        <v>279</v>
      </c>
      <c r="U40" s="812" t="s">
        <v>499</v>
      </c>
      <c r="V40" s="813"/>
      <c r="W40" s="813"/>
      <c r="X40" s="813"/>
      <c r="Y40" s="814"/>
    </row>
    <row r="41" spans="2:25" ht="15" customHeight="1" x14ac:dyDescent="0.2">
      <c r="B41" s="788" t="s">
        <v>195</v>
      </c>
      <c r="C41" s="790"/>
      <c r="D41" s="719" t="s">
        <v>286</v>
      </c>
      <c r="E41" s="721"/>
      <c r="F41" s="788" t="s">
        <v>194</v>
      </c>
      <c r="G41" s="790"/>
      <c r="H41" s="302" t="s">
        <v>486</v>
      </c>
      <c r="I41" s="302"/>
      <c r="J41" s="788" t="s">
        <v>195</v>
      </c>
      <c r="K41" s="790"/>
      <c r="L41" s="719" t="s">
        <v>286</v>
      </c>
      <c r="M41" s="721"/>
      <c r="N41" s="788" t="s">
        <v>194</v>
      </c>
      <c r="O41" s="790"/>
      <c r="P41" s="302" t="s">
        <v>486</v>
      </c>
      <c r="Q41" s="302"/>
      <c r="R41" s="792" t="s">
        <v>195</v>
      </c>
      <c r="S41" s="793"/>
      <c r="T41" s="815" t="s">
        <v>286</v>
      </c>
      <c r="U41" s="816"/>
      <c r="V41" s="792" t="s">
        <v>194</v>
      </c>
      <c r="W41" s="793"/>
      <c r="X41" s="301" t="s">
        <v>486</v>
      </c>
      <c r="Y41" s="301"/>
    </row>
    <row r="42" spans="2:25" ht="15" customHeight="1" x14ac:dyDescent="0.2">
      <c r="B42" s="799" t="s">
        <v>205</v>
      </c>
      <c r="C42" s="799"/>
      <c r="D42" s="178" t="s">
        <v>613</v>
      </c>
      <c r="E42" s="244" t="s">
        <v>193</v>
      </c>
      <c r="F42" s="800" t="s">
        <v>685</v>
      </c>
      <c r="G42" s="800"/>
      <c r="H42" s="800"/>
      <c r="I42" s="800"/>
      <c r="J42" s="799" t="s">
        <v>205</v>
      </c>
      <c r="K42" s="799"/>
      <c r="L42" s="178" t="s">
        <v>613</v>
      </c>
      <c r="M42" s="244" t="s">
        <v>193</v>
      </c>
      <c r="N42" s="800" t="s">
        <v>685</v>
      </c>
      <c r="O42" s="800"/>
      <c r="P42" s="800"/>
      <c r="Q42" s="800"/>
      <c r="R42" s="801" t="s">
        <v>205</v>
      </c>
      <c r="S42" s="801"/>
      <c r="T42" s="149" t="s">
        <v>613</v>
      </c>
      <c r="U42" s="124" t="s">
        <v>193</v>
      </c>
      <c r="V42" s="798" t="s">
        <v>685</v>
      </c>
      <c r="W42" s="798"/>
      <c r="X42" s="798"/>
      <c r="Y42" s="798"/>
    </row>
    <row r="43" spans="2:25" s="31" customFormat="1" ht="14.1" customHeight="1" x14ac:dyDescent="0.2">
      <c r="B43" s="791"/>
      <c r="C43" s="791"/>
      <c r="D43" s="791"/>
      <c r="E43" s="791"/>
      <c r="F43" s="791"/>
      <c r="G43" s="791"/>
      <c r="H43" s="791"/>
      <c r="I43" s="791"/>
      <c r="J43" s="756"/>
      <c r="K43" s="756"/>
      <c r="L43" s="756"/>
      <c r="M43" s="756"/>
      <c r="N43" s="756"/>
      <c r="O43" s="756"/>
      <c r="P43" s="756"/>
      <c r="Q43" s="756"/>
      <c r="R43" s="779"/>
      <c r="S43" s="780"/>
      <c r="T43" s="780"/>
      <c r="U43" s="780"/>
      <c r="V43" s="780"/>
      <c r="W43" s="780"/>
      <c r="X43" s="780"/>
      <c r="Y43" s="781"/>
    </row>
    <row r="44" spans="2:25" s="31" customFormat="1" ht="14.1" customHeight="1" x14ac:dyDescent="0.2">
      <c r="B44" s="755"/>
      <c r="C44" s="755"/>
      <c r="D44" s="755"/>
      <c r="E44" s="755"/>
      <c r="F44" s="755"/>
      <c r="G44" s="755"/>
      <c r="H44" s="755"/>
      <c r="I44" s="755"/>
      <c r="J44" s="756"/>
      <c r="K44" s="756"/>
      <c r="L44" s="756"/>
      <c r="M44" s="756"/>
      <c r="N44" s="756"/>
      <c r="O44" s="756"/>
      <c r="P44" s="756"/>
      <c r="Q44" s="756"/>
      <c r="R44" s="782"/>
      <c r="S44" s="783"/>
      <c r="T44" s="783"/>
      <c r="U44" s="783"/>
      <c r="V44" s="783"/>
      <c r="W44" s="783"/>
      <c r="X44" s="783"/>
      <c r="Y44" s="784"/>
    </row>
    <row r="45" spans="2:25" s="31" customFormat="1" ht="14.1" customHeight="1" x14ac:dyDescent="0.2">
      <c r="B45" s="755"/>
      <c r="C45" s="755"/>
      <c r="D45" s="755"/>
      <c r="E45" s="755"/>
      <c r="F45" s="755"/>
      <c r="G45" s="755"/>
      <c r="H45" s="755"/>
      <c r="I45" s="755"/>
      <c r="J45" s="756"/>
      <c r="K45" s="756"/>
      <c r="L45" s="756"/>
      <c r="M45" s="756"/>
      <c r="N45" s="756"/>
      <c r="O45" s="756"/>
      <c r="P45" s="756"/>
      <c r="Q45" s="756"/>
      <c r="R45" s="782"/>
      <c r="S45" s="783"/>
      <c r="T45" s="783"/>
      <c r="U45" s="783"/>
      <c r="V45" s="783"/>
      <c r="W45" s="783"/>
      <c r="X45" s="783"/>
      <c r="Y45" s="784"/>
    </row>
    <row r="46" spans="2:25" s="31" customFormat="1" ht="14.1" customHeight="1" x14ac:dyDescent="0.2">
      <c r="B46" s="755"/>
      <c r="C46" s="755"/>
      <c r="D46" s="755"/>
      <c r="E46" s="755"/>
      <c r="F46" s="755"/>
      <c r="G46" s="755"/>
      <c r="H46" s="755"/>
      <c r="I46" s="755"/>
      <c r="J46" s="756"/>
      <c r="K46" s="756"/>
      <c r="L46" s="756"/>
      <c r="M46" s="756"/>
      <c r="N46" s="756"/>
      <c r="O46" s="756"/>
      <c r="P46" s="756"/>
      <c r="Q46" s="756"/>
      <c r="R46" s="782"/>
      <c r="S46" s="783"/>
      <c r="T46" s="783"/>
      <c r="U46" s="783"/>
      <c r="V46" s="783"/>
      <c r="W46" s="783"/>
      <c r="X46" s="783"/>
      <c r="Y46" s="784"/>
    </row>
    <row r="47" spans="2:25" s="31" customFormat="1" ht="14.1" customHeight="1" x14ac:dyDescent="0.2">
      <c r="B47" s="755"/>
      <c r="C47" s="755"/>
      <c r="D47" s="755"/>
      <c r="E47" s="755"/>
      <c r="F47" s="755"/>
      <c r="G47" s="755"/>
      <c r="H47" s="755"/>
      <c r="I47" s="755"/>
      <c r="J47" s="756"/>
      <c r="K47" s="756"/>
      <c r="L47" s="756"/>
      <c r="M47" s="756"/>
      <c r="N47" s="756"/>
      <c r="O47" s="756"/>
      <c r="P47" s="756"/>
      <c r="Q47" s="756"/>
      <c r="R47" s="782"/>
      <c r="S47" s="783"/>
      <c r="T47" s="783"/>
      <c r="U47" s="783"/>
      <c r="V47" s="783"/>
      <c r="W47" s="783"/>
      <c r="X47" s="783"/>
      <c r="Y47" s="784"/>
    </row>
    <row r="48" spans="2:25" s="31" customFormat="1" ht="14.1" customHeight="1" x14ac:dyDescent="0.2">
      <c r="B48" s="755"/>
      <c r="C48" s="755"/>
      <c r="D48" s="755"/>
      <c r="E48" s="755"/>
      <c r="F48" s="755"/>
      <c r="G48" s="755"/>
      <c r="H48" s="755"/>
      <c r="I48" s="755"/>
      <c r="J48" s="756"/>
      <c r="K48" s="756"/>
      <c r="L48" s="756"/>
      <c r="M48" s="756"/>
      <c r="N48" s="756"/>
      <c r="O48" s="756"/>
      <c r="P48" s="756"/>
      <c r="Q48" s="756"/>
      <c r="R48" s="782"/>
      <c r="S48" s="783"/>
      <c r="T48" s="783"/>
      <c r="U48" s="783"/>
      <c r="V48" s="783"/>
      <c r="W48" s="783"/>
      <c r="X48" s="783"/>
      <c r="Y48" s="784"/>
    </row>
    <row r="49" spans="2:25" s="31" customFormat="1" ht="14.1" customHeight="1" x14ac:dyDescent="0.2">
      <c r="B49" s="755"/>
      <c r="C49" s="755"/>
      <c r="D49" s="755"/>
      <c r="E49" s="755"/>
      <c r="F49" s="755"/>
      <c r="G49" s="755"/>
      <c r="H49" s="755"/>
      <c r="I49" s="755"/>
      <c r="J49" s="756"/>
      <c r="K49" s="756"/>
      <c r="L49" s="756"/>
      <c r="M49" s="756"/>
      <c r="N49" s="756"/>
      <c r="O49" s="756"/>
      <c r="P49" s="756"/>
      <c r="Q49" s="756"/>
      <c r="R49" s="782"/>
      <c r="S49" s="783"/>
      <c r="T49" s="783"/>
      <c r="U49" s="783"/>
      <c r="V49" s="783"/>
      <c r="W49" s="783"/>
      <c r="X49" s="783"/>
      <c r="Y49" s="784"/>
    </row>
    <row r="50" spans="2:25" s="31" customFormat="1" ht="14.1" customHeight="1" x14ac:dyDescent="0.2">
      <c r="B50" s="755"/>
      <c r="C50" s="755"/>
      <c r="D50" s="755"/>
      <c r="E50" s="755"/>
      <c r="F50" s="755"/>
      <c r="G50" s="755"/>
      <c r="H50" s="755"/>
      <c r="I50" s="755"/>
      <c r="J50" s="756"/>
      <c r="K50" s="756"/>
      <c r="L50" s="756"/>
      <c r="M50" s="756"/>
      <c r="N50" s="756"/>
      <c r="O50" s="756"/>
      <c r="P50" s="756"/>
      <c r="Q50" s="756"/>
      <c r="R50" s="782"/>
      <c r="S50" s="783"/>
      <c r="T50" s="783"/>
      <c r="U50" s="783"/>
      <c r="V50" s="783"/>
      <c r="W50" s="783"/>
      <c r="X50" s="783"/>
      <c r="Y50" s="784"/>
    </row>
    <row r="51" spans="2:25" s="31" customFormat="1" ht="14.1" customHeight="1" x14ac:dyDescent="0.2">
      <c r="B51" s="755"/>
      <c r="C51" s="755"/>
      <c r="D51" s="755"/>
      <c r="E51" s="755"/>
      <c r="F51" s="755"/>
      <c r="G51" s="755"/>
      <c r="H51" s="755"/>
      <c r="I51" s="755"/>
      <c r="J51" s="756"/>
      <c r="K51" s="756"/>
      <c r="L51" s="756"/>
      <c r="M51" s="756"/>
      <c r="N51" s="756"/>
      <c r="O51" s="756"/>
      <c r="P51" s="756"/>
      <c r="Q51" s="756"/>
      <c r="R51" s="782"/>
      <c r="S51" s="783"/>
      <c r="T51" s="783"/>
      <c r="U51" s="783"/>
      <c r="V51" s="783"/>
      <c r="W51" s="783"/>
      <c r="X51" s="783"/>
      <c r="Y51" s="784"/>
    </row>
    <row r="52" spans="2:25" s="31" customFormat="1" ht="14.1" customHeight="1" x14ac:dyDescent="0.2">
      <c r="B52" s="755"/>
      <c r="C52" s="755"/>
      <c r="D52" s="755"/>
      <c r="E52" s="755"/>
      <c r="F52" s="755"/>
      <c r="G52" s="755"/>
      <c r="H52" s="755"/>
      <c r="I52" s="755"/>
      <c r="J52" s="756"/>
      <c r="K52" s="756"/>
      <c r="L52" s="756"/>
      <c r="M52" s="756"/>
      <c r="N52" s="756"/>
      <c r="O52" s="756"/>
      <c r="P52" s="756"/>
      <c r="Q52" s="756"/>
      <c r="R52" s="782"/>
      <c r="S52" s="783"/>
      <c r="T52" s="783"/>
      <c r="U52" s="783"/>
      <c r="V52" s="783"/>
      <c r="W52" s="783"/>
      <c r="X52" s="783"/>
      <c r="Y52" s="784"/>
    </row>
    <row r="53" spans="2:25" s="31" customFormat="1" ht="14.1" customHeight="1" x14ac:dyDescent="0.2">
      <c r="B53" s="755"/>
      <c r="C53" s="755"/>
      <c r="D53" s="755"/>
      <c r="E53" s="755"/>
      <c r="F53" s="755"/>
      <c r="G53" s="755"/>
      <c r="H53" s="755"/>
      <c r="I53" s="755"/>
      <c r="J53" s="756"/>
      <c r="K53" s="756"/>
      <c r="L53" s="756"/>
      <c r="M53" s="756"/>
      <c r="N53" s="756"/>
      <c r="O53" s="756"/>
      <c r="P53" s="756"/>
      <c r="Q53" s="756"/>
      <c r="R53" s="782"/>
      <c r="S53" s="783"/>
      <c r="T53" s="783"/>
      <c r="U53" s="783"/>
      <c r="V53" s="783"/>
      <c r="W53" s="783"/>
      <c r="X53" s="783"/>
      <c r="Y53" s="784"/>
    </row>
    <row r="54" spans="2:25" s="31" customFormat="1" ht="14.1" customHeight="1" x14ac:dyDescent="0.2">
      <c r="B54" s="755"/>
      <c r="C54" s="755"/>
      <c r="D54" s="755"/>
      <c r="E54" s="755"/>
      <c r="F54" s="755"/>
      <c r="G54" s="755"/>
      <c r="H54" s="755"/>
      <c r="I54" s="755"/>
      <c r="J54" s="756"/>
      <c r="K54" s="756"/>
      <c r="L54" s="756"/>
      <c r="M54" s="756"/>
      <c r="N54" s="756"/>
      <c r="O54" s="756"/>
      <c r="P54" s="756"/>
      <c r="Q54" s="756"/>
      <c r="R54" s="782"/>
      <c r="S54" s="783"/>
      <c r="T54" s="783"/>
      <c r="U54" s="783"/>
      <c r="V54" s="783"/>
      <c r="W54" s="783"/>
      <c r="X54" s="783"/>
      <c r="Y54" s="784"/>
    </row>
    <row r="55" spans="2:25" s="31" customFormat="1" ht="14.1" customHeight="1" x14ac:dyDescent="0.2">
      <c r="B55" s="755"/>
      <c r="C55" s="755"/>
      <c r="D55" s="755"/>
      <c r="E55" s="755"/>
      <c r="F55" s="755"/>
      <c r="G55" s="755"/>
      <c r="H55" s="755"/>
      <c r="I55" s="755"/>
      <c r="J55" s="756"/>
      <c r="K55" s="756"/>
      <c r="L55" s="756"/>
      <c r="M55" s="756"/>
      <c r="N55" s="756"/>
      <c r="O55" s="756"/>
      <c r="P55" s="756"/>
      <c r="Q55" s="756"/>
      <c r="R55" s="785"/>
      <c r="S55" s="786"/>
      <c r="T55" s="786"/>
      <c r="U55" s="786"/>
      <c r="V55" s="786"/>
      <c r="W55" s="786"/>
      <c r="X55" s="786"/>
      <c r="Y55" s="787"/>
    </row>
    <row r="56" spans="2:25" ht="15" customHeight="1" x14ac:dyDescent="0.2">
      <c r="B56" s="32"/>
      <c r="C56" s="35" t="s">
        <v>221</v>
      </c>
      <c r="D56" s="31"/>
      <c r="E56" s="32"/>
      <c r="F56" s="32"/>
      <c r="G56" s="32"/>
      <c r="H56" s="32"/>
      <c r="I56" s="32"/>
      <c r="J56" s="29"/>
      <c r="K56" s="29"/>
      <c r="L56" s="29"/>
      <c r="M56" s="29"/>
      <c r="N56" s="29"/>
      <c r="O56" s="29"/>
      <c r="P56" s="29"/>
      <c r="Q56" s="29"/>
      <c r="R56" s="33"/>
      <c r="S56" s="33"/>
      <c r="T56" s="33"/>
      <c r="U56" s="33"/>
      <c r="V56" s="33"/>
      <c r="W56" s="33"/>
      <c r="X56" s="33"/>
      <c r="Y56" s="33"/>
    </row>
    <row r="57" spans="2:25" ht="15" customHeight="1" x14ac:dyDescent="0.2">
      <c r="B57" s="29"/>
      <c r="C57" s="34" t="s">
        <v>212</v>
      </c>
      <c r="D57" s="31"/>
      <c r="E57" s="31"/>
      <c r="F57" s="31"/>
      <c r="G57" s="31"/>
      <c r="H57" s="31"/>
      <c r="I57" s="31"/>
      <c r="J57" s="31"/>
      <c r="K57" s="31"/>
      <c r="L57" s="31"/>
      <c r="M57" s="31"/>
      <c r="N57" s="31"/>
      <c r="O57" s="29"/>
      <c r="P57" s="34"/>
      <c r="Q57" s="31"/>
      <c r="R57" s="31"/>
      <c r="S57" s="31"/>
      <c r="T57" s="31"/>
      <c r="U57" s="31"/>
      <c r="V57" s="31"/>
      <c r="W57" s="31"/>
      <c r="X57" s="31"/>
      <c r="Y57" s="31"/>
    </row>
    <row r="58" spans="2:25" ht="15" customHeight="1" x14ac:dyDescent="0.2">
      <c r="C58" s="34" t="s">
        <v>407</v>
      </c>
      <c r="E58" s="34"/>
      <c r="F58" s="29"/>
      <c r="G58" s="31"/>
      <c r="H58" s="31"/>
      <c r="I58" s="31"/>
      <c r="J58" s="31"/>
      <c r="K58" s="31"/>
      <c r="L58" s="30"/>
      <c r="M58" s="31"/>
      <c r="N58" s="31"/>
      <c r="O58" s="31"/>
      <c r="P58" s="29"/>
      <c r="Q58" s="34"/>
      <c r="R58" s="29"/>
      <c r="S58" s="31"/>
      <c r="T58" s="31"/>
      <c r="U58" s="31"/>
      <c r="V58" s="31"/>
      <c r="W58" s="31"/>
      <c r="X58" s="31"/>
      <c r="Y58" s="31"/>
    </row>
    <row r="59" spans="2:25" ht="15" customHeight="1" x14ac:dyDescent="0.2">
      <c r="B59" s="1119"/>
      <c r="C59" s="1119"/>
      <c r="D59" s="1119"/>
      <c r="E59" s="1120"/>
      <c r="F59" s="1119"/>
      <c r="G59" s="1119"/>
      <c r="H59" s="1119"/>
      <c r="I59" s="1121"/>
      <c r="J59" s="1119"/>
      <c r="K59" s="1119"/>
      <c r="L59" s="1119"/>
      <c r="M59" s="1120"/>
      <c r="N59" s="1119"/>
      <c r="O59" s="1119"/>
      <c r="P59" s="1119"/>
      <c r="Q59" s="1121"/>
      <c r="R59" s="1122"/>
      <c r="S59" s="1122"/>
      <c r="T59" s="1122"/>
      <c r="U59" s="1123"/>
      <c r="V59" s="1122"/>
      <c r="W59" s="1122"/>
      <c r="X59" s="1122"/>
      <c r="Y59" s="1124"/>
    </row>
    <row r="60" spans="2:25" ht="15" customHeight="1" x14ac:dyDescent="0.2">
      <c r="B60" s="1125"/>
      <c r="C60" s="1125"/>
      <c r="D60" s="1126"/>
      <c r="E60" s="1127"/>
      <c r="F60" s="1127"/>
      <c r="G60" s="1127"/>
      <c r="H60" s="1127"/>
      <c r="I60" s="1127"/>
      <c r="J60" s="1125"/>
      <c r="K60" s="1125"/>
      <c r="L60" s="1126"/>
      <c r="M60" s="1127"/>
      <c r="N60" s="1127"/>
      <c r="O60" s="1127"/>
      <c r="P60" s="1127"/>
      <c r="Q60" s="1127"/>
      <c r="R60" s="1128"/>
      <c r="S60" s="1128"/>
      <c r="T60" s="1129"/>
      <c r="U60" s="1130"/>
      <c r="V60" s="1130"/>
      <c r="W60" s="1130"/>
      <c r="X60" s="1130"/>
      <c r="Y60" s="1130"/>
    </row>
    <row r="61" spans="2:25" ht="15" customHeight="1" x14ac:dyDescent="0.2">
      <c r="B61" s="1125"/>
      <c r="C61" s="1125"/>
      <c r="D61" s="1131"/>
      <c r="E61" s="1131"/>
      <c r="F61" s="1125"/>
      <c r="G61" s="1125"/>
      <c r="H61" s="1132"/>
      <c r="I61" s="1132"/>
      <c r="J61" s="1125"/>
      <c r="K61" s="1125"/>
      <c r="L61" s="1131"/>
      <c r="M61" s="1131"/>
      <c r="N61" s="1125"/>
      <c r="O61" s="1125"/>
      <c r="P61" s="1132"/>
      <c r="Q61" s="1132"/>
      <c r="R61" s="1128"/>
      <c r="S61" s="1128"/>
      <c r="T61" s="1133"/>
      <c r="U61" s="1133"/>
      <c r="V61" s="1128"/>
      <c r="W61" s="1128"/>
      <c r="X61" s="1134"/>
      <c r="Y61" s="1134"/>
    </row>
    <row r="62" spans="2:25" ht="15" customHeight="1" x14ac:dyDescent="0.2">
      <c r="B62" s="1125"/>
      <c r="C62" s="1125"/>
      <c r="D62" s="1126"/>
      <c r="E62" s="1135"/>
      <c r="F62" s="1127"/>
      <c r="G62" s="1127"/>
      <c r="H62" s="1127"/>
      <c r="I62" s="1127"/>
      <c r="J62" s="1125"/>
      <c r="K62" s="1125"/>
      <c r="L62" s="1126"/>
      <c r="M62" s="1135"/>
      <c r="N62" s="1127"/>
      <c r="O62" s="1127"/>
      <c r="P62" s="1127"/>
      <c r="Q62" s="1127"/>
      <c r="R62" s="1128"/>
      <c r="S62" s="1128"/>
      <c r="T62" s="1129"/>
      <c r="U62" s="1136"/>
      <c r="V62" s="1130"/>
      <c r="W62" s="1130"/>
      <c r="X62" s="1130"/>
      <c r="Y62" s="1130"/>
    </row>
    <row r="63" spans="2:25" s="31" customFormat="1" ht="14.1" customHeight="1" x14ac:dyDescent="0.2">
      <c r="B63" s="1137"/>
      <c r="C63" s="1137"/>
      <c r="D63" s="1137"/>
      <c r="E63" s="1137"/>
      <c r="F63" s="1137"/>
      <c r="G63" s="1137"/>
      <c r="H63" s="1137"/>
      <c r="I63" s="1137"/>
      <c r="J63" s="1138"/>
      <c r="K63" s="1138"/>
      <c r="L63" s="1138"/>
      <c r="M63" s="1138"/>
      <c r="N63" s="1138"/>
      <c r="O63" s="1138"/>
      <c r="P63" s="1138"/>
      <c r="Q63" s="1138"/>
      <c r="R63" s="1139"/>
      <c r="S63" s="1139"/>
      <c r="T63" s="1139"/>
      <c r="U63" s="1139"/>
      <c r="V63" s="1139"/>
      <c r="W63" s="1139"/>
      <c r="X63" s="1139"/>
      <c r="Y63" s="1139"/>
    </row>
    <row r="64" spans="2:25" s="31" customFormat="1" ht="14.1" customHeight="1" x14ac:dyDescent="0.2">
      <c r="B64" s="1137"/>
      <c r="C64" s="1137"/>
      <c r="D64" s="1137"/>
      <c r="E64" s="1137"/>
      <c r="F64" s="1137"/>
      <c r="G64" s="1137"/>
      <c r="H64" s="1137"/>
      <c r="I64" s="1137"/>
      <c r="J64" s="1138"/>
      <c r="K64" s="1138"/>
      <c r="L64" s="1138"/>
      <c r="M64" s="1138"/>
      <c r="N64" s="1138"/>
      <c r="O64" s="1138"/>
      <c r="P64" s="1138"/>
      <c r="Q64" s="1138"/>
      <c r="R64" s="1139"/>
      <c r="S64" s="1139"/>
      <c r="T64" s="1139"/>
      <c r="U64" s="1139"/>
      <c r="V64" s="1139"/>
      <c r="W64" s="1139"/>
      <c r="X64" s="1139"/>
      <c r="Y64" s="1139"/>
    </row>
    <row r="65" spans="2:25" s="31" customFormat="1" ht="14.1" customHeight="1" x14ac:dyDescent="0.2">
      <c r="B65" s="1137"/>
      <c r="C65" s="1137"/>
      <c r="D65" s="1137"/>
      <c r="E65" s="1137"/>
      <c r="F65" s="1137"/>
      <c r="G65" s="1137"/>
      <c r="H65" s="1137"/>
      <c r="I65" s="1137"/>
      <c r="J65" s="1138"/>
      <c r="K65" s="1138"/>
      <c r="L65" s="1138"/>
      <c r="M65" s="1138"/>
      <c r="N65" s="1138"/>
      <c r="O65" s="1138"/>
      <c r="P65" s="1138"/>
      <c r="Q65" s="1138"/>
      <c r="R65" s="1139"/>
      <c r="S65" s="1139"/>
      <c r="T65" s="1139"/>
      <c r="U65" s="1139"/>
      <c r="V65" s="1139"/>
      <c r="W65" s="1139"/>
      <c r="X65" s="1139"/>
      <c r="Y65" s="1139"/>
    </row>
    <row r="66" spans="2:25" s="31" customFormat="1" ht="14.1" customHeight="1" x14ac:dyDescent="0.2">
      <c r="B66" s="1137"/>
      <c r="C66" s="1137"/>
      <c r="D66" s="1137"/>
      <c r="E66" s="1137"/>
      <c r="F66" s="1137"/>
      <c r="G66" s="1137"/>
      <c r="H66" s="1137"/>
      <c r="I66" s="1137"/>
      <c r="J66" s="1138"/>
      <c r="K66" s="1138"/>
      <c r="L66" s="1138"/>
      <c r="M66" s="1138"/>
      <c r="N66" s="1138"/>
      <c r="O66" s="1138"/>
      <c r="P66" s="1138"/>
      <c r="Q66" s="1138"/>
      <c r="R66" s="1139"/>
      <c r="S66" s="1139"/>
      <c r="T66" s="1139"/>
      <c r="U66" s="1139"/>
      <c r="V66" s="1139"/>
      <c r="W66" s="1139"/>
      <c r="X66" s="1139"/>
      <c r="Y66" s="1139"/>
    </row>
    <row r="67" spans="2:25" s="31" customFormat="1" ht="14.1" customHeight="1" x14ac:dyDescent="0.2">
      <c r="B67" s="1137"/>
      <c r="C67" s="1137"/>
      <c r="D67" s="1137"/>
      <c r="E67" s="1137"/>
      <c r="F67" s="1137"/>
      <c r="G67" s="1137"/>
      <c r="H67" s="1137"/>
      <c r="I67" s="1137"/>
      <c r="J67" s="1138"/>
      <c r="K67" s="1138"/>
      <c r="L67" s="1138"/>
      <c r="M67" s="1138"/>
      <c r="N67" s="1138"/>
      <c r="O67" s="1138"/>
      <c r="P67" s="1138"/>
      <c r="Q67" s="1138"/>
      <c r="R67" s="1139"/>
      <c r="S67" s="1139"/>
      <c r="T67" s="1139"/>
      <c r="U67" s="1139"/>
      <c r="V67" s="1139"/>
      <c r="W67" s="1139"/>
      <c r="X67" s="1139"/>
      <c r="Y67" s="1139"/>
    </row>
    <row r="68" spans="2:25" s="31" customFormat="1" ht="14.1" customHeight="1" x14ac:dyDescent="0.2">
      <c r="B68" s="1137"/>
      <c r="C68" s="1137"/>
      <c r="D68" s="1137"/>
      <c r="E68" s="1137"/>
      <c r="F68" s="1137"/>
      <c r="G68" s="1137"/>
      <c r="H68" s="1137"/>
      <c r="I68" s="1137"/>
      <c r="J68" s="1138"/>
      <c r="K68" s="1138"/>
      <c r="L68" s="1138"/>
      <c r="M68" s="1138"/>
      <c r="N68" s="1138"/>
      <c r="O68" s="1138"/>
      <c r="P68" s="1138"/>
      <c r="Q68" s="1138"/>
      <c r="R68" s="1139"/>
      <c r="S68" s="1139"/>
      <c r="T68" s="1139"/>
      <c r="U68" s="1139"/>
      <c r="V68" s="1139"/>
      <c r="W68" s="1139"/>
      <c r="X68" s="1139"/>
      <c r="Y68" s="1139"/>
    </row>
    <row r="69" spans="2:25" s="31" customFormat="1" ht="14.1" customHeight="1" x14ac:dyDescent="0.2">
      <c r="B69" s="1137"/>
      <c r="C69" s="1137"/>
      <c r="D69" s="1137"/>
      <c r="E69" s="1137"/>
      <c r="F69" s="1137"/>
      <c r="G69" s="1137"/>
      <c r="H69" s="1137"/>
      <c r="I69" s="1137"/>
      <c r="J69" s="1138"/>
      <c r="K69" s="1138"/>
      <c r="L69" s="1138"/>
      <c r="M69" s="1138"/>
      <c r="N69" s="1138"/>
      <c r="O69" s="1138"/>
      <c r="P69" s="1138"/>
      <c r="Q69" s="1138"/>
      <c r="R69" s="1139"/>
      <c r="S69" s="1139"/>
      <c r="T69" s="1139"/>
      <c r="U69" s="1139"/>
      <c r="V69" s="1139"/>
      <c r="W69" s="1139"/>
      <c r="X69" s="1139"/>
      <c r="Y69" s="1139"/>
    </row>
    <row r="70" spans="2:25" s="31" customFormat="1" ht="14.1" customHeight="1" x14ac:dyDescent="0.2">
      <c r="B70" s="1137"/>
      <c r="C70" s="1137"/>
      <c r="D70" s="1137"/>
      <c r="E70" s="1137"/>
      <c r="F70" s="1137"/>
      <c r="G70" s="1137"/>
      <c r="H70" s="1137"/>
      <c r="I70" s="1137"/>
      <c r="J70" s="1138"/>
      <c r="K70" s="1138"/>
      <c r="L70" s="1138"/>
      <c r="M70" s="1138"/>
      <c r="N70" s="1138"/>
      <c r="O70" s="1138"/>
      <c r="P70" s="1138"/>
      <c r="Q70" s="1138"/>
      <c r="R70" s="1139"/>
      <c r="S70" s="1139"/>
      <c r="T70" s="1139"/>
      <c r="U70" s="1139"/>
      <c r="V70" s="1139"/>
      <c r="W70" s="1139"/>
      <c r="X70" s="1139"/>
      <c r="Y70" s="1139"/>
    </row>
    <row r="71" spans="2:25" s="31" customFormat="1" ht="14.1" customHeight="1" x14ac:dyDescent="0.2">
      <c r="B71" s="1137"/>
      <c r="C71" s="1137"/>
      <c r="D71" s="1137"/>
      <c r="E71" s="1137"/>
      <c r="F71" s="1137"/>
      <c r="G71" s="1137"/>
      <c r="H71" s="1137"/>
      <c r="I71" s="1137"/>
      <c r="J71" s="1138"/>
      <c r="K71" s="1138"/>
      <c r="L71" s="1138"/>
      <c r="M71" s="1138"/>
      <c r="N71" s="1138"/>
      <c r="O71" s="1138"/>
      <c r="P71" s="1138"/>
      <c r="Q71" s="1138"/>
      <c r="R71" s="1139"/>
      <c r="S71" s="1139"/>
      <c r="T71" s="1139"/>
      <c r="U71" s="1139"/>
      <c r="V71" s="1139"/>
      <c r="W71" s="1139"/>
      <c r="X71" s="1139"/>
      <c r="Y71" s="1139"/>
    </row>
    <row r="72" spans="2:25" s="31" customFormat="1" ht="14.1" customHeight="1" x14ac:dyDescent="0.2">
      <c r="B72" s="1137"/>
      <c r="C72" s="1137"/>
      <c r="D72" s="1137"/>
      <c r="E72" s="1137"/>
      <c r="F72" s="1137"/>
      <c r="G72" s="1137"/>
      <c r="H72" s="1137"/>
      <c r="I72" s="1137"/>
      <c r="J72" s="1138"/>
      <c r="K72" s="1138"/>
      <c r="L72" s="1138"/>
      <c r="M72" s="1138"/>
      <c r="N72" s="1138"/>
      <c r="O72" s="1138"/>
      <c r="P72" s="1138"/>
      <c r="Q72" s="1138"/>
      <c r="R72" s="1139"/>
      <c r="S72" s="1139"/>
      <c r="T72" s="1139"/>
      <c r="U72" s="1139"/>
      <c r="V72" s="1139"/>
      <c r="W72" s="1139"/>
      <c r="X72" s="1139"/>
      <c r="Y72" s="1139"/>
    </row>
    <row r="73" spans="2:25" s="31" customFormat="1" ht="14.1" customHeight="1" x14ac:dyDescent="0.2">
      <c r="B73" s="1137"/>
      <c r="C73" s="1137"/>
      <c r="D73" s="1137"/>
      <c r="E73" s="1137"/>
      <c r="F73" s="1137"/>
      <c r="G73" s="1137"/>
      <c r="H73" s="1137"/>
      <c r="I73" s="1137"/>
      <c r="J73" s="1138"/>
      <c r="K73" s="1138"/>
      <c r="L73" s="1138"/>
      <c r="M73" s="1138"/>
      <c r="N73" s="1138"/>
      <c r="O73" s="1138"/>
      <c r="P73" s="1138"/>
      <c r="Q73" s="1138"/>
      <c r="R73" s="1139"/>
      <c r="S73" s="1139"/>
      <c r="T73" s="1139"/>
      <c r="U73" s="1139"/>
      <c r="V73" s="1139"/>
      <c r="W73" s="1139"/>
      <c r="X73" s="1139"/>
      <c r="Y73" s="1139"/>
    </row>
    <row r="74" spans="2:25" s="31" customFormat="1" ht="14.1" customHeight="1" x14ac:dyDescent="0.2">
      <c r="B74" s="1137"/>
      <c r="C74" s="1137"/>
      <c r="D74" s="1137"/>
      <c r="E74" s="1137"/>
      <c r="F74" s="1137"/>
      <c r="G74" s="1137"/>
      <c r="H74" s="1137"/>
      <c r="I74" s="1137"/>
      <c r="J74" s="1138"/>
      <c r="K74" s="1138"/>
      <c r="L74" s="1138"/>
      <c r="M74" s="1138"/>
      <c r="N74" s="1138"/>
      <c r="O74" s="1138"/>
      <c r="P74" s="1138"/>
      <c r="Q74" s="1138"/>
      <c r="R74" s="1139"/>
      <c r="S74" s="1139"/>
      <c r="T74" s="1139"/>
      <c r="U74" s="1139"/>
      <c r="V74" s="1139"/>
      <c r="W74" s="1139"/>
      <c r="X74" s="1139"/>
      <c r="Y74" s="1139"/>
    </row>
    <row r="75" spans="2:25" s="31" customFormat="1" ht="14.1" customHeight="1" x14ac:dyDescent="0.2">
      <c r="B75" s="1137"/>
      <c r="C75" s="1137"/>
      <c r="D75" s="1137"/>
      <c r="E75" s="1137"/>
      <c r="F75" s="1137"/>
      <c r="G75" s="1137"/>
      <c r="H75" s="1137"/>
      <c r="I75" s="1137"/>
      <c r="J75" s="1138"/>
      <c r="K75" s="1138"/>
      <c r="L75" s="1138"/>
      <c r="M75" s="1138"/>
      <c r="N75" s="1138"/>
      <c r="O75" s="1138"/>
      <c r="P75" s="1138"/>
      <c r="Q75" s="1138"/>
      <c r="R75" s="1139"/>
      <c r="S75" s="1139"/>
      <c r="T75" s="1139"/>
      <c r="U75" s="1139"/>
      <c r="V75" s="1139"/>
      <c r="W75" s="1139"/>
      <c r="X75" s="1139"/>
      <c r="Y75" s="1139"/>
    </row>
    <row r="76" spans="2:25" ht="15" customHeight="1" x14ac:dyDescent="0.2">
      <c r="B76" s="1125"/>
      <c r="C76" s="1125"/>
      <c r="D76" s="1125"/>
      <c r="E76" s="1140"/>
      <c r="F76" s="1125"/>
      <c r="G76" s="1125"/>
      <c r="H76" s="1125"/>
      <c r="I76" s="1135"/>
      <c r="J76" s="1125"/>
      <c r="K76" s="1125"/>
      <c r="L76" s="1125"/>
      <c r="M76" s="1140"/>
      <c r="N76" s="1125"/>
      <c r="O76" s="1125"/>
      <c r="P76" s="1125"/>
      <c r="Q76" s="1135"/>
      <c r="R76" s="1128"/>
      <c r="S76" s="1128"/>
      <c r="T76" s="1128"/>
      <c r="U76" s="1141"/>
      <c r="V76" s="1128"/>
      <c r="W76" s="1128"/>
      <c r="X76" s="1128"/>
      <c r="Y76" s="1136"/>
    </row>
    <row r="77" spans="2:25" ht="15" customHeight="1" x14ac:dyDescent="0.2">
      <c r="B77" s="1125"/>
      <c r="C77" s="1125"/>
      <c r="D77" s="1126"/>
      <c r="E77" s="1127"/>
      <c r="F77" s="1127"/>
      <c r="G77" s="1127"/>
      <c r="H77" s="1127"/>
      <c r="I77" s="1127"/>
      <c r="J77" s="1125"/>
      <c r="K77" s="1125"/>
      <c r="L77" s="1126"/>
      <c r="M77" s="1127"/>
      <c r="N77" s="1127"/>
      <c r="O77" s="1127"/>
      <c r="P77" s="1127"/>
      <c r="Q77" s="1127"/>
      <c r="R77" s="1128"/>
      <c r="S77" s="1128"/>
      <c r="T77" s="1129"/>
      <c r="U77" s="1130"/>
      <c r="V77" s="1130"/>
      <c r="W77" s="1130"/>
      <c r="X77" s="1130"/>
      <c r="Y77" s="1130"/>
    </row>
    <row r="78" spans="2:25" ht="15" customHeight="1" x14ac:dyDescent="0.2">
      <c r="B78" s="1125"/>
      <c r="C78" s="1125"/>
      <c r="D78" s="1131"/>
      <c r="E78" s="1131"/>
      <c r="F78" s="1125"/>
      <c r="G78" s="1125"/>
      <c r="H78" s="1132"/>
      <c r="I78" s="1132"/>
      <c r="J78" s="1125"/>
      <c r="K78" s="1125"/>
      <c r="L78" s="1131"/>
      <c r="M78" s="1131"/>
      <c r="N78" s="1125"/>
      <c r="O78" s="1125"/>
      <c r="P78" s="1132"/>
      <c r="Q78" s="1132"/>
      <c r="R78" s="1128"/>
      <c r="S78" s="1128"/>
      <c r="T78" s="1133"/>
      <c r="U78" s="1133"/>
      <c r="V78" s="1128"/>
      <c r="W78" s="1128"/>
      <c r="X78" s="1134"/>
      <c r="Y78" s="1134"/>
    </row>
    <row r="79" spans="2:25" ht="15" customHeight="1" x14ac:dyDescent="0.2">
      <c r="B79" s="1125"/>
      <c r="C79" s="1125"/>
      <c r="D79" s="1126"/>
      <c r="E79" s="1135"/>
      <c r="F79" s="1127"/>
      <c r="G79" s="1127"/>
      <c r="H79" s="1127"/>
      <c r="I79" s="1127"/>
      <c r="J79" s="1125"/>
      <c r="K79" s="1125"/>
      <c r="L79" s="1126"/>
      <c r="M79" s="1135"/>
      <c r="N79" s="1127"/>
      <c r="O79" s="1127"/>
      <c r="P79" s="1127"/>
      <c r="Q79" s="1127"/>
      <c r="R79" s="1128"/>
      <c r="S79" s="1128"/>
      <c r="T79" s="1129"/>
      <c r="U79" s="1136"/>
      <c r="V79" s="1130"/>
      <c r="W79" s="1130"/>
      <c r="X79" s="1130"/>
      <c r="Y79" s="1130"/>
    </row>
    <row r="80" spans="2:25" s="31" customFormat="1" ht="14.1" customHeight="1" x14ac:dyDescent="0.2">
      <c r="B80" s="1137"/>
      <c r="C80" s="1137"/>
      <c r="D80" s="1137"/>
      <c r="E80" s="1137"/>
      <c r="F80" s="1137"/>
      <c r="G80" s="1137"/>
      <c r="H80" s="1137"/>
      <c r="I80" s="1137"/>
      <c r="J80" s="1138"/>
      <c r="K80" s="1138"/>
      <c r="L80" s="1138"/>
      <c r="M80" s="1138"/>
      <c r="N80" s="1138"/>
      <c r="O80" s="1138"/>
      <c r="P80" s="1138"/>
      <c r="Q80" s="1138"/>
      <c r="R80" s="1139"/>
      <c r="S80" s="1139"/>
      <c r="T80" s="1139"/>
      <c r="U80" s="1139"/>
      <c r="V80" s="1139"/>
      <c r="W80" s="1139"/>
      <c r="X80" s="1139"/>
      <c r="Y80" s="1139"/>
    </row>
    <row r="81" spans="2:25" s="31" customFormat="1" ht="14.1" customHeight="1" x14ac:dyDescent="0.2">
      <c r="B81" s="1137"/>
      <c r="C81" s="1137"/>
      <c r="D81" s="1137"/>
      <c r="E81" s="1137"/>
      <c r="F81" s="1137"/>
      <c r="G81" s="1137"/>
      <c r="H81" s="1137"/>
      <c r="I81" s="1137"/>
      <c r="J81" s="1138"/>
      <c r="K81" s="1138"/>
      <c r="L81" s="1138"/>
      <c r="M81" s="1138"/>
      <c r="N81" s="1138"/>
      <c r="O81" s="1138"/>
      <c r="P81" s="1138"/>
      <c r="Q81" s="1138"/>
      <c r="R81" s="1139"/>
      <c r="S81" s="1139"/>
      <c r="T81" s="1139"/>
      <c r="U81" s="1139"/>
      <c r="V81" s="1139"/>
      <c r="W81" s="1139"/>
      <c r="X81" s="1139"/>
      <c r="Y81" s="1139"/>
    </row>
    <row r="82" spans="2:25" s="31" customFormat="1" ht="14.1" customHeight="1" x14ac:dyDescent="0.2">
      <c r="B82" s="1137"/>
      <c r="C82" s="1137"/>
      <c r="D82" s="1137"/>
      <c r="E82" s="1137"/>
      <c r="F82" s="1137"/>
      <c r="G82" s="1137"/>
      <c r="H82" s="1137"/>
      <c r="I82" s="1137"/>
      <c r="J82" s="1138"/>
      <c r="K82" s="1138"/>
      <c r="L82" s="1138"/>
      <c r="M82" s="1138"/>
      <c r="N82" s="1138"/>
      <c r="O82" s="1138"/>
      <c r="P82" s="1138"/>
      <c r="Q82" s="1138"/>
      <c r="R82" s="1139"/>
      <c r="S82" s="1139"/>
      <c r="T82" s="1139"/>
      <c r="U82" s="1139"/>
      <c r="V82" s="1139"/>
      <c r="W82" s="1139"/>
      <c r="X82" s="1139"/>
      <c r="Y82" s="1139"/>
    </row>
    <row r="83" spans="2:25" s="31" customFormat="1" ht="14.1" customHeight="1" x14ac:dyDescent="0.2">
      <c r="B83" s="1137"/>
      <c r="C83" s="1137"/>
      <c r="D83" s="1137"/>
      <c r="E83" s="1137"/>
      <c r="F83" s="1137"/>
      <c r="G83" s="1137"/>
      <c r="H83" s="1137"/>
      <c r="I83" s="1137"/>
      <c r="J83" s="1138"/>
      <c r="K83" s="1138"/>
      <c r="L83" s="1138"/>
      <c r="M83" s="1138"/>
      <c r="N83" s="1138"/>
      <c r="O83" s="1138"/>
      <c r="P83" s="1138"/>
      <c r="Q83" s="1138"/>
      <c r="R83" s="1139"/>
      <c r="S83" s="1139"/>
      <c r="T83" s="1139"/>
      <c r="U83" s="1139"/>
      <c r="V83" s="1139"/>
      <c r="W83" s="1139"/>
      <c r="X83" s="1139"/>
      <c r="Y83" s="1139"/>
    </row>
    <row r="84" spans="2:25" s="31" customFormat="1" ht="14.1" customHeight="1" x14ac:dyDescent="0.2">
      <c r="B84" s="1137"/>
      <c r="C84" s="1137"/>
      <c r="D84" s="1137"/>
      <c r="E84" s="1137"/>
      <c r="F84" s="1137"/>
      <c r="G84" s="1137"/>
      <c r="H84" s="1137"/>
      <c r="I84" s="1137"/>
      <c r="J84" s="1138"/>
      <c r="K84" s="1138"/>
      <c r="L84" s="1138"/>
      <c r="M84" s="1138"/>
      <c r="N84" s="1138"/>
      <c r="O84" s="1138"/>
      <c r="P84" s="1138"/>
      <c r="Q84" s="1138"/>
      <c r="R84" s="1139"/>
      <c r="S84" s="1139"/>
      <c r="T84" s="1139"/>
      <c r="U84" s="1139"/>
      <c r="V84" s="1139"/>
      <c r="W84" s="1139"/>
      <c r="X84" s="1139"/>
      <c r="Y84" s="1139"/>
    </row>
    <row r="85" spans="2:25" s="31" customFormat="1" ht="14.1" customHeight="1" x14ac:dyDescent="0.2">
      <c r="B85" s="1137"/>
      <c r="C85" s="1137"/>
      <c r="D85" s="1137"/>
      <c r="E85" s="1137"/>
      <c r="F85" s="1137"/>
      <c r="G85" s="1137"/>
      <c r="H85" s="1137"/>
      <c r="I85" s="1137"/>
      <c r="J85" s="1138"/>
      <c r="K85" s="1138"/>
      <c r="L85" s="1138"/>
      <c r="M85" s="1138"/>
      <c r="N85" s="1138"/>
      <c r="O85" s="1138"/>
      <c r="P85" s="1138"/>
      <c r="Q85" s="1138"/>
      <c r="R85" s="1139"/>
      <c r="S85" s="1139"/>
      <c r="T85" s="1139"/>
      <c r="U85" s="1139"/>
      <c r="V85" s="1139"/>
      <c r="W85" s="1139"/>
      <c r="X85" s="1139"/>
      <c r="Y85" s="1139"/>
    </row>
    <row r="86" spans="2:25" s="31" customFormat="1" ht="14.1" customHeight="1" x14ac:dyDescent="0.2">
      <c r="B86" s="1137"/>
      <c r="C86" s="1137"/>
      <c r="D86" s="1137"/>
      <c r="E86" s="1137"/>
      <c r="F86" s="1137"/>
      <c r="G86" s="1137"/>
      <c r="H86" s="1137"/>
      <c r="I86" s="1137"/>
      <c r="J86" s="1138"/>
      <c r="K86" s="1138"/>
      <c r="L86" s="1138"/>
      <c r="M86" s="1138"/>
      <c r="N86" s="1138"/>
      <c r="O86" s="1138"/>
      <c r="P86" s="1138"/>
      <c r="Q86" s="1138"/>
      <c r="R86" s="1139"/>
      <c r="S86" s="1139"/>
      <c r="T86" s="1139"/>
      <c r="U86" s="1139"/>
      <c r="V86" s="1139"/>
      <c r="W86" s="1139"/>
      <c r="X86" s="1139"/>
      <c r="Y86" s="1139"/>
    </row>
    <row r="87" spans="2:25" s="31" customFormat="1" ht="14.1" customHeight="1" x14ac:dyDescent="0.2">
      <c r="B87" s="1137"/>
      <c r="C87" s="1137"/>
      <c r="D87" s="1137"/>
      <c r="E87" s="1137"/>
      <c r="F87" s="1137"/>
      <c r="G87" s="1137"/>
      <c r="H87" s="1137"/>
      <c r="I87" s="1137"/>
      <c r="J87" s="1138"/>
      <c r="K87" s="1138"/>
      <c r="L87" s="1138"/>
      <c r="M87" s="1138"/>
      <c r="N87" s="1138"/>
      <c r="O87" s="1138"/>
      <c r="P87" s="1138"/>
      <c r="Q87" s="1138"/>
      <c r="R87" s="1139"/>
      <c r="S87" s="1139"/>
      <c r="T87" s="1139"/>
      <c r="U87" s="1139"/>
      <c r="V87" s="1139"/>
      <c r="W87" s="1139"/>
      <c r="X87" s="1139"/>
      <c r="Y87" s="1139"/>
    </row>
    <row r="88" spans="2:25" s="31" customFormat="1" ht="14.1" customHeight="1" x14ac:dyDescent="0.2">
      <c r="B88" s="1137"/>
      <c r="C88" s="1137"/>
      <c r="D88" s="1137"/>
      <c r="E88" s="1137"/>
      <c r="F88" s="1137"/>
      <c r="G88" s="1137"/>
      <c r="H88" s="1137"/>
      <c r="I88" s="1137"/>
      <c r="J88" s="1138"/>
      <c r="K88" s="1138"/>
      <c r="L88" s="1138"/>
      <c r="M88" s="1138"/>
      <c r="N88" s="1138"/>
      <c r="O88" s="1138"/>
      <c r="P88" s="1138"/>
      <c r="Q88" s="1138"/>
      <c r="R88" s="1139"/>
      <c r="S88" s="1139"/>
      <c r="T88" s="1139"/>
      <c r="U88" s="1139"/>
      <c r="V88" s="1139"/>
      <c r="W88" s="1139"/>
      <c r="X88" s="1139"/>
      <c r="Y88" s="1139"/>
    </row>
    <row r="89" spans="2:25" s="31" customFormat="1" ht="14.1" customHeight="1" x14ac:dyDescent="0.2">
      <c r="B89" s="1137"/>
      <c r="C89" s="1137"/>
      <c r="D89" s="1137"/>
      <c r="E89" s="1137"/>
      <c r="F89" s="1137"/>
      <c r="G89" s="1137"/>
      <c r="H89" s="1137"/>
      <c r="I89" s="1137"/>
      <c r="J89" s="1138"/>
      <c r="K89" s="1138"/>
      <c r="L89" s="1138"/>
      <c r="M89" s="1138"/>
      <c r="N89" s="1138"/>
      <c r="O89" s="1138"/>
      <c r="P89" s="1138"/>
      <c r="Q89" s="1138"/>
      <c r="R89" s="1139"/>
      <c r="S89" s="1139"/>
      <c r="T89" s="1139"/>
      <c r="U89" s="1139"/>
      <c r="V89" s="1139"/>
      <c r="W89" s="1139"/>
      <c r="X89" s="1139"/>
      <c r="Y89" s="1139"/>
    </row>
    <row r="90" spans="2:25" s="31" customFormat="1" ht="14.1" customHeight="1" x14ac:dyDescent="0.2">
      <c r="B90" s="1137"/>
      <c r="C90" s="1137"/>
      <c r="D90" s="1137"/>
      <c r="E90" s="1137"/>
      <c r="F90" s="1137"/>
      <c r="G90" s="1137"/>
      <c r="H90" s="1137"/>
      <c r="I90" s="1137"/>
      <c r="J90" s="1138"/>
      <c r="K90" s="1138"/>
      <c r="L90" s="1138"/>
      <c r="M90" s="1138"/>
      <c r="N90" s="1138"/>
      <c r="O90" s="1138"/>
      <c r="P90" s="1138"/>
      <c r="Q90" s="1138"/>
      <c r="R90" s="1139"/>
      <c r="S90" s="1139"/>
      <c r="T90" s="1139"/>
      <c r="U90" s="1139"/>
      <c r="V90" s="1139"/>
      <c r="W90" s="1139"/>
      <c r="X90" s="1139"/>
      <c r="Y90" s="1139"/>
    </row>
    <row r="91" spans="2:25" s="31" customFormat="1" ht="14.1" customHeight="1" x14ac:dyDescent="0.2">
      <c r="B91" s="1137"/>
      <c r="C91" s="1137"/>
      <c r="D91" s="1137"/>
      <c r="E91" s="1137"/>
      <c r="F91" s="1137"/>
      <c r="G91" s="1137"/>
      <c r="H91" s="1137"/>
      <c r="I91" s="1137"/>
      <c r="J91" s="1138"/>
      <c r="K91" s="1138"/>
      <c r="L91" s="1138"/>
      <c r="M91" s="1138"/>
      <c r="N91" s="1138"/>
      <c r="O91" s="1138"/>
      <c r="P91" s="1138"/>
      <c r="Q91" s="1138"/>
      <c r="R91" s="1139"/>
      <c r="S91" s="1139"/>
      <c r="T91" s="1139"/>
      <c r="U91" s="1139"/>
      <c r="V91" s="1139"/>
      <c r="W91" s="1139"/>
      <c r="X91" s="1139"/>
      <c r="Y91" s="1139"/>
    </row>
    <row r="92" spans="2:25" s="31" customFormat="1" ht="14.1" customHeight="1" x14ac:dyDescent="0.2">
      <c r="B92" s="1137"/>
      <c r="C92" s="1137"/>
      <c r="D92" s="1137"/>
      <c r="E92" s="1137"/>
      <c r="F92" s="1137"/>
      <c r="G92" s="1137"/>
      <c r="H92" s="1137"/>
      <c r="I92" s="1137"/>
      <c r="J92" s="1138"/>
      <c r="K92" s="1138"/>
      <c r="L92" s="1138"/>
      <c r="M92" s="1138"/>
      <c r="N92" s="1138"/>
      <c r="O92" s="1138"/>
      <c r="P92" s="1138"/>
      <c r="Q92" s="1138"/>
      <c r="R92" s="1139"/>
      <c r="S92" s="1139"/>
      <c r="T92" s="1139"/>
      <c r="U92" s="1139"/>
      <c r="V92" s="1139"/>
      <c r="W92" s="1139"/>
      <c r="X92" s="1139"/>
      <c r="Y92" s="1139"/>
    </row>
    <row r="93" spans="2:25" ht="15" customHeight="1" x14ac:dyDescent="0.2">
      <c r="B93" s="1125"/>
      <c r="C93" s="1125"/>
      <c r="D93" s="1125"/>
      <c r="E93" s="1140"/>
      <c r="F93" s="1125"/>
      <c r="G93" s="1125"/>
      <c r="H93" s="1125"/>
      <c r="I93" s="1135"/>
      <c r="J93" s="1125"/>
      <c r="K93" s="1125"/>
      <c r="L93" s="1125"/>
      <c r="M93" s="1140"/>
      <c r="N93" s="1125"/>
      <c r="O93" s="1125"/>
      <c r="P93" s="1125"/>
      <c r="Q93" s="1135"/>
      <c r="R93" s="1128"/>
      <c r="S93" s="1128"/>
      <c r="T93" s="1128"/>
      <c r="U93" s="1141"/>
      <c r="V93" s="1128"/>
      <c r="W93" s="1128"/>
      <c r="X93" s="1128"/>
      <c r="Y93" s="1136"/>
    </row>
    <row r="94" spans="2:25" ht="15" customHeight="1" x14ac:dyDescent="0.2">
      <c r="B94" s="1125"/>
      <c r="C94" s="1125"/>
      <c r="D94" s="1126"/>
      <c r="E94" s="1127"/>
      <c r="F94" s="1127"/>
      <c r="G94" s="1127"/>
      <c r="H94" s="1127"/>
      <c r="I94" s="1127"/>
      <c r="J94" s="1125"/>
      <c r="K94" s="1125"/>
      <c r="L94" s="1126"/>
      <c r="M94" s="1127"/>
      <c r="N94" s="1127"/>
      <c r="O94" s="1127"/>
      <c r="P94" s="1127"/>
      <c r="Q94" s="1127"/>
      <c r="R94" s="1128"/>
      <c r="S94" s="1128"/>
      <c r="T94" s="1129"/>
      <c r="U94" s="1130"/>
      <c r="V94" s="1130"/>
      <c r="W94" s="1130"/>
      <c r="X94" s="1130"/>
      <c r="Y94" s="1130"/>
    </row>
    <row r="95" spans="2:25" ht="15" customHeight="1" x14ac:dyDescent="0.2">
      <c r="B95" s="1125"/>
      <c r="C95" s="1125"/>
      <c r="D95" s="1131"/>
      <c r="E95" s="1131"/>
      <c r="F95" s="1125"/>
      <c r="G95" s="1125"/>
      <c r="H95" s="1132"/>
      <c r="I95" s="1132"/>
      <c r="J95" s="1125"/>
      <c r="K95" s="1125"/>
      <c r="L95" s="1131"/>
      <c r="M95" s="1131"/>
      <c r="N95" s="1125"/>
      <c r="O95" s="1125"/>
      <c r="P95" s="1132"/>
      <c r="Q95" s="1132"/>
      <c r="R95" s="1128"/>
      <c r="S95" s="1128"/>
      <c r="T95" s="1133"/>
      <c r="U95" s="1133"/>
      <c r="V95" s="1128"/>
      <c r="W95" s="1128"/>
      <c r="X95" s="1134"/>
      <c r="Y95" s="1134"/>
    </row>
    <row r="96" spans="2:25" ht="15" customHeight="1" x14ac:dyDescent="0.2">
      <c r="B96" s="1125"/>
      <c r="C96" s="1125"/>
      <c r="D96" s="1126"/>
      <c r="E96" s="1135"/>
      <c r="F96" s="1127"/>
      <c r="G96" s="1127"/>
      <c r="H96" s="1127"/>
      <c r="I96" s="1127"/>
      <c r="J96" s="1125"/>
      <c r="K96" s="1125"/>
      <c r="L96" s="1126"/>
      <c r="M96" s="1135"/>
      <c r="N96" s="1127"/>
      <c r="O96" s="1127"/>
      <c r="P96" s="1127"/>
      <c r="Q96" s="1127"/>
      <c r="R96" s="1128"/>
      <c r="S96" s="1128"/>
      <c r="T96" s="1129"/>
      <c r="U96" s="1136"/>
      <c r="V96" s="1130"/>
      <c r="W96" s="1130"/>
      <c r="X96" s="1130"/>
      <c r="Y96" s="1130"/>
    </row>
    <row r="97" spans="2:25" s="31" customFormat="1" ht="14.1" customHeight="1" x14ac:dyDescent="0.2">
      <c r="B97" s="1137"/>
      <c r="C97" s="1137"/>
      <c r="D97" s="1137"/>
      <c r="E97" s="1137"/>
      <c r="F97" s="1137"/>
      <c r="G97" s="1137"/>
      <c r="H97" s="1137"/>
      <c r="I97" s="1137"/>
      <c r="J97" s="1138"/>
      <c r="K97" s="1138"/>
      <c r="L97" s="1138"/>
      <c r="M97" s="1138"/>
      <c r="N97" s="1138"/>
      <c r="O97" s="1138"/>
      <c r="P97" s="1138"/>
      <c r="Q97" s="1138"/>
      <c r="R97" s="1139"/>
      <c r="S97" s="1139"/>
      <c r="T97" s="1139"/>
      <c r="U97" s="1139"/>
      <c r="V97" s="1139"/>
      <c r="W97" s="1139"/>
      <c r="X97" s="1139"/>
      <c r="Y97" s="1139"/>
    </row>
    <row r="98" spans="2:25" s="31" customFormat="1" ht="14.1" customHeight="1" x14ac:dyDescent="0.2">
      <c r="B98" s="1137"/>
      <c r="C98" s="1137"/>
      <c r="D98" s="1137"/>
      <c r="E98" s="1137"/>
      <c r="F98" s="1137"/>
      <c r="G98" s="1137"/>
      <c r="H98" s="1137"/>
      <c r="I98" s="1137"/>
      <c r="J98" s="1138"/>
      <c r="K98" s="1138"/>
      <c r="L98" s="1138"/>
      <c r="M98" s="1138"/>
      <c r="N98" s="1138"/>
      <c r="O98" s="1138"/>
      <c r="P98" s="1138"/>
      <c r="Q98" s="1138"/>
      <c r="R98" s="1139"/>
      <c r="S98" s="1139"/>
      <c r="T98" s="1139"/>
      <c r="U98" s="1139"/>
      <c r="V98" s="1139"/>
      <c r="W98" s="1139"/>
      <c r="X98" s="1139"/>
      <c r="Y98" s="1139"/>
    </row>
    <row r="99" spans="2:25" s="31" customFormat="1" ht="14.1" customHeight="1" x14ac:dyDescent="0.2">
      <c r="B99" s="1137"/>
      <c r="C99" s="1137"/>
      <c r="D99" s="1137"/>
      <c r="E99" s="1137"/>
      <c r="F99" s="1137"/>
      <c r="G99" s="1137"/>
      <c r="H99" s="1137"/>
      <c r="I99" s="1137"/>
      <c r="J99" s="1138"/>
      <c r="K99" s="1138"/>
      <c r="L99" s="1138"/>
      <c r="M99" s="1138"/>
      <c r="N99" s="1138"/>
      <c r="O99" s="1138"/>
      <c r="P99" s="1138"/>
      <c r="Q99" s="1138"/>
      <c r="R99" s="1139"/>
      <c r="S99" s="1139"/>
      <c r="T99" s="1139"/>
      <c r="U99" s="1139"/>
      <c r="V99" s="1139"/>
      <c r="W99" s="1139"/>
      <c r="X99" s="1139"/>
      <c r="Y99" s="1139"/>
    </row>
    <row r="100" spans="2:25" s="31" customFormat="1" ht="14.1" customHeight="1" x14ac:dyDescent="0.2">
      <c r="B100" s="1137"/>
      <c r="C100" s="1137"/>
      <c r="D100" s="1137"/>
      <c r="E100" s="1137"/>
      <c r="F100" s="1137"/>
      <c r="G100" s="1137"/>
      <c r="H100" s="1137"/>
      <c r="I100" s="1137"/>
      <c r="J100" s="1138"/>
      <c r="K100" s="1138"/>
      <c r="L100" s="1138"/>
      <c r="M100" s="1138"/>
      <c r="N100" s="1138"/>
      <c r="O100" s="1138"/>
      <c r="P100" s="1138"/>
      <c r="Q100" s="1138"/>
      <c r="R100" s="1139"/>
      <c r="S100" s="1139"/>
      <c r="T100" s="1139"/>
      <c r="U100" s="1139"/>
      <c r="V100" s="1139"/>
      <c r="W100" s="1139"/>
      <c r="X100" s="1139"/>
      <c r="Y100" s="1139"/>
    </row>
    <row r="101" spans="2:25" s="31" customFormat="1" ht="14.1" customHeight="1" x14ac:dyDescent="0.2">
      <c r="B101" s="1137"/>
      <c r="C101" s="1137"/>
      <c r="D101" s="1137"/>
      <c r="E101" s="1137"/>
      <c r="F101" s="1137"/>
      <c r="G101" s="1137"/>
      <c r="H101" s="1137"/>
      <c r="I101" s="1137"/>
      <c r="J101" s="1138"/>
      <c r="K101" s="1138"/>
      <c r="L101" s="1138"/>
      <c r="M101" s="1138"/>
      <c r="N101" s="1138"/>
      <c r="O101" s="1138"/>
      <c r="P101" s="1138"/>
      <c r="Q101" s="1138"/>
      <c r="R101" s="1139"/>
      <c r="S101" s="1139"/>
      <c r="T101" s="1139"/>
      <c r="U101" s="1139"/>
      <c r="V101" s="1139"/>
      <c r="W101" s="1139"/>
      <c r="X101" s="1139"/>
      <c r="Y101" s="1139"/>
    </row>
    <row r="102" spans="2:25" s="31" customFormat="1" ht="14.1" customHeight="1" x14ac:dyDescent="0.2">
      <c r="B102" s="1137"/>
      <c r="C102" s="1137"/>
      <c r="D102" s="1137"/>
      <c r="E102" s="1137"/>
      <c r="F102" s="1137"/>
      <c r="G102" s="1137"/>
      <c r="H102" s="1137"/>
      <c r="I102" s="1137"/>
      <c r="J102" s="1138"/>
      <c r="K102" s="1138"/>
      <c r="L102" s="1138"/>
      <c r="M102" s="1138"/>
      <c r="N102" s="1138"/>
      <c r="O102" s="1138"/>
      <c r="P102" s="1138"/>
      <c r="Q102" s="1138"/>
      <c r="R102" s="1139"/>
      <c r="S102" s="1139"/>
      <c r="T102" s="1139"/>
      <c r="U102" s="1139"/>
      <c r="V102" s="1139"/>
      <c r="W102" s="1139"/>
      <c r="X102" s="1139"/>
      <c r="Y102" s="1139"/>
    </row>
    <row r="103" spans="2:25" s="31" customFormat="1" ht="14.1" customHeight="1" x14ac:dyDescent="0.2">
      <c r="B103" s="1137"/>
      <c r="C103" s="1137"/>
      <c r="D103" s="1137"/>
      <c r="E103" s="1137"/>
      <c r="F103" s="1137"/>
      <c r="G103" s="1137"/>
      <c r="H103" s="1137"/>
      <c r="I103" s="1137"/>
      <c r="J103" s="1138"/>
      <c r="K103" s="1138"/>
      <c r="L103" s="1138"/>
      <c r="M103" s="1138"/>
      <c r="N103" s="1138"/>
      <c r="O103" s="1138"/>
      <c r="P103" s="1138"/>
      <c r="Q103" s="1138"/>
      <c r="R103" s="1139"/>
      <c r="S103" s="1139"/>
      <c r="T103" s="1139"/>
      <c r="U103" s="1139"/>
      <c r="V103" s="1139"/>
      <c r="W103" s="1139"/>
      <c r="X103" s="1139"/>
      <c r="Y103" s="1139"/>
    </row>
    <row r="104" spans="2:25" s="31" customFormat="1" ht="14.1" customHeight="1" x14ac:dyDescent="0.2">
      <c r="B104" s="1137"/>
      <c r="C104" s="1137"/>
      <c r="D104" s="1137"/>
      <c r="E104" s="1137"/>
      <c r="F104" s="1137"/>
      <c r="G104" s="1137"/>
      <c r="H104" s="1137"/>
      <c r="I104" s="1137"/>
      <c r="J104" s="1138"/>
      <c r="K104" s="1138"/>
      <c r="L104" s="1138"/>
      <c r="M104" s="1138"/>
      <c r="N104" s="1138"/>
      <c r="O104" s="1138"/>
      <c r="P104" s="1138"/>
      <c r="Q104" s="1138"/>
      <c r="R104" s="1139"/>
      <c r="S104" s="1139"/>
      <c r="T104" s="1139"/>
      <c r="U104" s="1139"/>
      <c r="V104" s="1139"/>
      <c r="W104" s="1139"/>
      <c r="X104" s="1139"/>
      <c r="Y104" s="1139"/>
    </row>
    <row r="105" spans="2:25" s="31" customFormat="1" ht="14.1" customHeight="1" x14ac:dyDescent="0.2">
      <c r="B105" s="1137"/>
      <c r="C105" s="1137"/>
      <c r="D105" s="1137"/>
      <c r="E105" s="1137"/>
      <c r="F105" s="1137"/>
      <c r="G105" s="1137"/>
      <c r="H105" s="1137"/>
      <c r="I105" s="1137"/>
      <c r="J105" s="1138"/>
      <c r="K105" s="1138"/>
      <c r="L105" s="1138"/>
      <c r="M105" s="1138"/>
      <c r="N105" s="1138"/>
      <c r="O105" s="1138"/>
      <c r="P105" s="1138"/>
      <c r="Q105" s="1138"/>
      <c r="R105" s="1139"/>
      <c r="S105" s="1139"/>
      <c r="T105" s="1139"/>
      <c r="U105" s="1139"/>
      <c r="V105" s="1139"/>
      <c r="W105" s="1139"/>
      <c r="X105" s="1139"/>
      <c r="Y105" s="1139"/>
    </row>
    <row r="106" spans="2:25" s="31" customFormat="1" ht="14.1" customHeight="1" x14ac:dyDescent="0.2">
      <c r="B106" s="1137"/>
      <c r="C106" s="1137"/>
      <c r="D106" s="1137"/>
      <c r="E106" s="1137"/>
      <c r="F106" s="1137"/>
      <c r="G106" s="1137"/>
      <c r="H106" s="1137"/>
      <c r="I106" s="1137"/>
      <c r="J106" s="1138"/>
      <c r="K106" s="1138"/>
      <c r="L106" s="1138"/>
      <c r="M106" s="1138"/>
      <c r="N106" s="1138"/>
      <c r="O106" s="1138"/>
      <c r="P106" s="1138"/>
      <c r="Q106" s="1138"/>
      <c r="R106" s="1139"/>
      <c r="S106" s="1139"/>
      <c r="T106" s="1139"/>
      <c r="U106" s="1139"/>
      <c r="V106" s="1139"/>
      <c r="W106" s="1139"/>
      <c r="X106" s="1139"/>
      <c r="Y106" s="1139"/>
    </row>
    <row r="107" spans="2:25" s="31" customFormat="1" ht="14.1" customHeight="1" x14ac:dyDescent="0.2">
      <c r="B107" s="1137"/>
      <c r="C107" s="1137"/>
      <c r="D107" s="1137"/>
      <c r="E107" s="1137"/>
      <c r="F107" s="1137"/>
      <c r="G107" s="1137"/>
      <c r="H107" s="1137"/>
      <c r="I107" s="1137"/>
      <c r="J107" s="1138"/>
      <c r="K107" s="1138"/>
      <c r="L107" s="1138"/>
      <c r="M107" s="1138"/>
      <c r="N107" s="1138"/>
      <c r="O107" s="1138"/>
      <c r="P107" s="1138"/>
      <c r="Q107" s="1138"/>
      <c r="R107" s="1139"/>
      <c r="S107" s="1139"/>
      <c r="T107" s="1139"/>
      <c r="U107" s="1139"/>
      <c r="V107" s="1139"/>
      <c r="W107" s="1139"/>
      <c r="X107" s="1139"/>
      <c r="Y107" s="1139"/>
    </row>
    <row r="108" spans="2:25" s="31" customFormat="1" ht="14.1" customHeight="1" x14ac:dyDescent="0.2">
      <c r="B108" s="1137"/>
      <c r="C108" s="1137"/>
      <c r="D108" s="1137"/>
      <c r="E108" s="1137"/>
      <c r="F108" s="1137"/>
      <c r="G108" s="1137"/>
      <c r="H108" s="1137"/>
      <c r="I108" s="1137"/>
      <c r="J108" s="1138"/>
      <c r="K108" s="1138"/>
      <c r="L108" s="1138"/>
      <c r="M108" s="1138"/>
      <c r="N108" s="1138"/>
      <c r="O108" s="1138"/>
      <c r="P108" s="1138"/>
      <c r="Q108" s="1138"/>
      <c r="R108" s="1139"/>
      <c r="S108" s="1139"/>
      <c r="T108" s="1139"/>
      <c r="U108" s="1139"/>
      <c r="V108" s="1139"/>
      <c r="W108" s="1139"/>
      <c r="X108" s="1139"/>
      <c r="Y108" s="1139"/>
    </row>
    <row r="109" spans="2:25" s="31" customFormat="1" ht="14.1" customHeight="1" x14ac:dyDescent="0.2">
      <c r="B109" s="1137"/>
      <c r="C109" s="1137"/>
      <c r="D109" s="1137"/>
      <c r="E109" s="1137"/>
      <c r="F109" s="1137"/>
      <c r="G109" s="1137"/>
      <c r="H109" s="1137"/>
      <c r="I109" s="1137"/>
      <c r="J109" s="1138"/>
      <c r="K109" s="1138"/>
      <c r="L109" s="1138"/>
      <c r="M109" s="1138"/>
      <c r="N109" s="1138"/>
      <c r="O109" s="1138"/>
      <c r="P109" s="1138"/>
      <c r="Q109" s="1138"/>
      <c r="R109" s="1139"/>
      <c r="S109" s="1139"/>
      <c r="T109" s="1139"/>
      <c r="U109" s="1139"/>
      <c r="V109" s="1139"/>
      <c r="W109" s="1139"/>
      <c r="X109" s="1139"/>
      <c r="Y109" s="1139"/>
    </row>
    <row r="110" spans="2:25" ht="15" customHeight="1" x14ac:dyDescent="0.2">
      <c r="B110" s="1142"/>
      <c r="C110" s="1143"/>
      <c r="D110" s="1144"/>
      <c r="E110" s="1142"/>
      <c r="F110" s="1142"/>
      <c r="G110" s="1142"/>
      <c r="H110" s="1142"/>
      <c r="I110" s="1142"/>
      <c r="J110" s="1145"/>
      <c r="K110" s="1145"/>
      <c r="L110" s="1145"/>
      <c r="M110" s="1145"/>
      <c r="N110" s="1145"/>
      <c r="O110" s="1145"/>
      <c r="P110" s="1145"/>
      <c r="Q110" s="1145"/>
      <c r="R110" s="1146"/>
      <c r="S110" s="1146"/>
      <c r="T110" s="1146"/>
      <c r="U110" s="1146"/>
      <c r="V110" s="1146"/>
      <c r="W110" s="1146"/>
      <c r="X110" s="1146"/>
      <c r="Y110" s="1146"/>
    </row>
    <row r="111" spans="2:25" ht="15" customHeight="1" x14ac:dyDescent="0.2">
      <c r="B111" s="1145"/>
      <c r="C111" s="1147"/>
      <c r="D111" s="1144"/>
      <c r="E111" s="1144"/>
      <c r="F111" s="1144"/>
      <c r="G111" s="1144"/>
      <c r="H111" s="1144"/>
      <c r="I111" s="1144"/>
      <c r="J111" s="1144"/>
      <c r="K111" s="1144"/>
      <c r="L111" s="1144"/>
      <c r="M111" s="1144"/>
      <c r="N111" s="1144"/>
      <c r="O111" s="1145"/>
      <c r="P111" s="1147"/>
      <c r="Q111" s="1144"/>
      <c r="R111" s="1144"/>
      <c r="S111" s="1144"/>
      <c r="T111" s="1144"/>
      <c r="U111" s="1144"/>
      <c r="V111" s="1144"/>
      <c r="W111" s="1144"/>
      <c r="X111" s="1144"/>
      <c r="Y111" s="1144"/>
    </row>
    <row r="112" spans="2:25" ht="15" customHeight="1" x14ac:dyDescent="0.2">
      <c r="B112" s="1141"/>
      <c r="C112" s="1147"/>
      <c r="D112" s="1141"/>
      <c r="E112" s="1147"/>
      <c r="F112" s="1145"/>
      <c r="G112" s="1144"/>
      <c r="H112" s="1144"/>
      <c r="I112" s="1144"/>
      <c r="J112" s="1144"/>
      <c r="K112" s="1144"/>
      <c r="L112" s="1148"/>
      <c r="M112" s="1144"/>
      <c r="N112" s="1144"/>
      <c r="O112" s="1144"/>
      <c r="P112" s="1145"/>
      <c r="Q112" s="1147"/>
      <c r="R112" s="1145"/>
      <c r="S112" s="1144"/>
      <c r="T112" s="1144"/>
      <c r="U112" s="1144"/>
      <c r="V112" s="1144"/>
      <c r="W112" s="1144"/>
      <c r="X112" s="1144"/>
      <c r="Y112" s="1144"/>
    </row>
  </sheetData>
  <mergeCells count="211">
    <mergeCell ref="V96:Y96"/>
    <mergeCell ref="B97:I109"/>
    <mergeCell ref="J97:Q109"/>
    <mergeCell ref="R97:Y109"/>
    <mergeCell ref="B96:C96"/>
    <mergeCell ref="F96:I96"/>
    <mergeCell ref="J96:K96"/>
    <mergeCell ref="N96:Q96"/>
    <mergeCell ref="R96:S96"/>
    <mergeCell ref="U94:Y94"/>
    <mergeCell ref="B95:C95"/>
    <mergeCell ref="D95:E95"/>
    <mergeCell ref="F95:G95"/>
    <mergeCell ref="H95:I95"/>
    <mergeCell ref="J95:K95"/>
    <mergeCell ref="L95:M95"/>
    <mergeCell ref="N95:O95"/>
    <mergeCell ref="P95:Q95"/>
    <mergeCell ref="R95:S95"/>
    <mergeCell ref="T95:U95"/>
    <mergeCell ref="V95:W95"/>
    <mergeCell ref="X95:Y95"/>
    <mergeCell ref="B94:C94"/>
    <mergeCell ref="E94:I94"/>
    <mergeCell ref="J94:K94"/>
    <mergeCell ref="M94:Q94"/>
    <mergeCell ref="R94:S94"/>
    <mergeCell ref="V79:Y79"/>
    <mergeCell ref="B80:I92"/>
    <mergeCell ref="J80:Q92"/>
    <mergeCell ref="R80:Y92"/>
    <mergeCell ref="B93:D93"/>
    <mergeCell ref="F93:H93"/>
    <mergeCell ref="J93:L93"/>
    <mergeCell ref="N93:P93"/>
    <mergeCell ref="R93:T93"/>
    <mergeCell ref="V93:X93"/>
    <mergeCell ref="B79:C79"/>
    <mergeCell ref="F79:I79"/>
    <mergeCell ref="J79:K79"/>
    <mergeCell ref="N79:Q79"/>
    <mergeCell ref="R79:S79"/>
    <mergeCell ref="U77:Y77"/>
    <mergeCell ref="B78:C78"/>
    <mergeCell ref="D78:E78"/>
    <mergeCell ref="F78:G78"/>
    <mergeCell ref="H78:I78"/>
    <mergeCell ref="J78:K78"/>
    <mergeCell ref="L78:M78"/>
    <mergeCell ref="N78:O78"/>
    <mergeCell ref="P78:Q78"/>
    <mergeCell ref="R78:S78"/>
    <mergeCell ref="T78:U78"/>
    <mergeCell ref="V78:W78"/>
    <mergeCell ref="X78:Y78"/>
    <mergeCell ref="B77:C77"/>
    <mergeCell ref="E77:I77"/>
    <mergeCell ref="J77:K77"/>
    <mergeCell ref="M77:Q77"/>
    <mergeCell ref="R77:S77"/>
    <mergeCell ref="V62:Y62"/>
    <mergeCell ref="B63:I75"/>
    <mergeCell ref="J63:Q75"/>
    <mergeCell ref="R63:Y75"/>
    <mergeCell ref="B76:D76"/>
    <mergeCell ref="F76:H76"/>
    <mergeCell ref="J76:L76"/>
    <mergeCell ref="N76:P76"/>
    <mergeCell ref="R76:T76"/>
    <mergeCell ref="V76:X76"/>
    <mergeCell ref="B62:C62"/>
    <mergeCell ref="F62:I62"/>
    <mergeCell ref="J62:K62"/>
    <mergeCell ref="N62:Q62"/>
    <mergeCell ref="R62:S62"/>
    <mergeCell ref="U60:Y60"/>
    <mergeCell ref="B61:C61"/>
    <mergeCell ref="D61:E61"/>
    <mergeCell ref="F61:G61"/>
    <mergeCell ref="H61:I61"/>
    <mergeCell ref="J61:K61"/>
    <mergeCell ref="L61:M61"/>
    <mergeCell ref="N61:O61"/>
    <mergeCell ref="P61:Q61"/>
    <mergeCell ref="R61:S61"/>
    <mergeCell ref="T61:U61"/>
    <mergeCell ref="V61:W61"/>
    <mergeCell ref="X61:Y61"/>
    <mergeCell ref="B60:C60"/>
    <mergeCell ref="E60:I60"/>
    <mergeCell ref="J60:K60"/>
    <mergeCell ref="M60:Q60"/>
    <mergeCell ref="R60:S60"/>
    <mergeCell ref="B43:I55"/>
    <mergeCell ref="J43:Q55"/>
    <mergeCell ref="R43:Y55"/>
    <mergeCell ref="B59:D59"/>
    <mergeCell ref="F59:H59"/>
    <mergeCell ref="J59:L59"/>
    <mergeCell ref="N59:P59"/>
    <mergeCell ref="R59:T59"/>
    <mergeCell ref="V59:X59"/>
    <mergeCell ref="V41:W41"/>
    <mergeCell ref="X41:Y41"/>
    <mergeCell ref="B42:C42"/>
    <mergeCell ref="F42:I42"/>
    <mergeCell ref="J42:K42"/>
    <mergeCell ref="N42:Q42"/>
    <mergeCell ref="R42:S42"/>
    <mergeCell ref="V42:Y42"/>
    <mergeCell ref="L41:M41"/>
    <mergeCell ref="N41:O41"/>
    <mergeCell ref="P41:Q41"/>
    <mergeCell ref="R41:S41"/>
    <mergeCell ref="T41:U41"/>
    <mergeCell ref="B41:C41"/>
    <mergeCell ref="D41:E41"/>
    <mergeCell ref="F41:G41"/>
    <mergeCell ref="H41:I41"/>
    <mergeCell ref="J41:K41"/>
    <mergeCell ref="V39:X39"/>
    <mergeCell ref="B40:C40"/>
    <mergeCell ref="E40:I40"/>
    <mergeCell ref="J40:K40"/>
    <mergeCell ref="M40:Q40"/>
    <mergeCell ref="R40:S40"/>
    <mergeCell ref="U40:Y40"/>
    <mergeCell ref="B39:D39"/>
    <mergeCell ref="F39:H39"/>
    <mergeCell ref="J39:L39"/>
    <mergeCell ref="N39:P39"/>
    <mergeCell ref="R39:T39"/>
    <mergeCell ref="H24:I24"/>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7:W7"/>
    <mergeCell ref="V5:X5"/>
    <mergeCell ref="B9:I21"/>
    <mergeCell ref="J9:Q21"/>
    <mergeCell ref="R9:Y21"/>
    <mergeCell ref="B8:C8"/>
    <mergeCell ref="F8:I8"/>
    <mergeCell ref="J8:K8"/>
    <mergeCell ref="N8:Q8"/>
    <mergeCell ref="R8:S8"/>
    <mergeCell ref="L7:M7"/>
    <mergeCell ref="D7:E7"/>
    <mergeCell ref="F7:G7"/>
    <mergeCell ref="T7:U7"/>
    <mergeCell ref="P7:Q7"/>
    <mergeCell ref="B7:C7"/>
    <mergeCell ref="J7:K7"/>
    <mergeCell ref="R7:S7"/>
    <mergeCell ref="H7:I7"/>
    <mergeCell ref="B6:C6"/>
    <mergeCell ref="J6:K6"/>
    <mergeCell ref="R6:S6"/>
    <mergeCell ref="M6:Q6"/>
    <mergeCell ref="E6:I6"/>
    <mergeCell ref="U6:Y6"/>
    <mergeCell ref="B5:D5"/>
    <mergeCell ref="F5:H5"/>
    <mergeCell ref="J5:L5"/>
    <mergeCell ref="N5:P5"/>
    <mergeCell ref="R5:T5"/>
    <mergeCell ref="B4:D4"/>
    <mergeCell ref="E4:H4"/>
    <mergeCell ref="I4:K4"/>
    <mergeCell ref="L4:N4"/>
    <mergeCell ref="R4:T4"/>
    <mergeCell ref="B3:D3"/>
    <mergeCell ref="E3:H3"/>
    <mergeCell ref="I3:K3"/>
    <mergeCell ref="L3:N3"/>
    <mergeCell ref="R3:T3"/>
    <mergeCell ref="R26:Y38"/>
    <mergeCell ref="F22:H22"/>
    <mergeCell ref="B26:I38"/>
    <mergeCell ref="J26:Q38"/>
    <mergeCell ref="V24:W24"/>
    <mergeCell ref="B22:D22"/>
    <mergeCell ref="J22:L22"/>
    <mergeCell ref="R22:T22"/>
    <mergeCell ref="B23:C23"/>
    <mergeCell ref="E23:I23"/>
    <mergeCell ref="J23:K23"/>
    <mergeCell ref="M23:Q23"/>
    <mergeCell ref="R23:S23"/>
    <mergeCell ref="V25:Y25"/>
    <mergeCell ref="B25:C25"/>
    <mergeCell ref="F25:I25"/>
    <mergeCell ref="J25:K25"/>
    <mergeCell ref="N25:Q25"/>
    <mergeCell ref="R25:S25"/>
    <mergeCell ref="B24:C24"/>
    <mergeCell ref="D24:E24"/>
    <mergeCell ref="F24:G24"/>
    <mergeCell ref="J24:K24"/>
    <mergeCell ref="L24:M24"/>
  </mergeCells>
  <phoneticPr fontId="9"/>
  <dataValidations count="1">
    <dataValidation type="list" allowBlank="1" showInputMessage="1" showErrorMessage="1" sqref="E6:I6 M6:Q6 U6:Y6 E23:I23 M23:Q23 U23:Y23 E40:I40 M40:Q40 U40:Y40 E60:I60 M60:Q60 U60:Y60 E77:I77 M77:Q77 U77:Y77 E94:I94 M94:Q94 U94:Y94" xr:uid="{CFD8E211-C00A-4F3D-B67B-8CFB325E46C5}">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70" fitToWidth="0" fitToHeight="0" orientation="landscape" r:id="rId1"/>
  <headerFooter alignWithMargins="0"/>
  <rowBreaks count="1" manualBreakCount="1">
    <brk id="58" min="1" max="24" man="1"/>
  </rowBreaks>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 D40 L40 T40 D60 L60 T60 D77 L77 T77 D94 L94 T94</xm:sqref>
        </x14:dataValidation>
        <x14:dataValidation type="list" allowBlank="1" showInputMessage="1" showErrorMessage="1" xr:uid="{2E1B1C6E-A317-4661-8E40-5E9B2605C366}">
          <x14:formula1>
            <xm:f>'(参考)リスト'!$E$52:$E$58</xm:f>
          </x14:formula1>
          <xm:sqref>H7:I7 P7:Q7 X7:Y7 H24:I24 P24:Q24 X24:Y24 H41:I41 P41:Q41 X41:Y41 H61:I61 P61:Q61 X61:Y61 H78:I78 P78:Q78 X78:Y78 H95:I95 P95:Q95 X95:Y95</xm:sqref>
        </x14:dataValidation>
        <x14:dataValidation type="list" allowBlank="1" showInputMessage="1" showErrorMessage="1" xr:uid="{DC851FC4-7E97-4A3E-AD87-5F57DBCA505C}">
          <x14:formula1>
            <xm:f>'(参考)リスト'!$F$52:$F$53</xm:f>
          </x14:formula1>
          <xm:sqref>D8 L8 T8 D25 L25 T25 D42 L42 T42 D62 L62 T62 D79 L79 T79 D96 L96 T96</xm:sqref>
        </x14:dataValidation>
        <x14:dataValidation type="list" allowBlank="1" showInputMessage="1" showErrorMessage="1" xr:uid="{11C77985-F9AF-4CC9-9584-AC1C3C3C8460}">
          <x14:formula1>
            <xm:f>'(参考)リスト'!$D$52:$D$54</xm:f>
          </x14:formula1>
          <xm:sqref>D7:E7 L7:M7 T7:U7 D24:E24 L24:M24 T24:U24 D41:E41 L41:M41 T41:U41 D61:E61 L61:M61 T61:U61 D78:E78 L78:M78 T78:U78 D95:E95 L95:M95 T95:U95</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DE1F3-5460-4ED8-9F48-7AA5608E1D07}">
  <dimension ref="B1:Y112"/>
  <sheetViews>
    <sheetView showGridLines="0" showZeros="0" view="pageBreakPreview" topLeftCell="A51" zoomScaleNormal="70" zoomScaleSheetLayoutView="100" workbookViewId="0">
      <selection activeCell="J80" sqref="J80:Q92"/>
    </sheetView>
  </sheetViews>
  <sheetFormatPr defaultColWidth="7.6640625" defaultRowHeight="28.2" customHeight="1" x14ac:dyDescent="0.2"/>
  <cols>
    <col min="1" max="1" width="7" style="28" customWidth="1"/>
    <col min="2" max="2" width="7.33203125" style="28" customWidth="1"/>
    <col min="3" max="3" width="5.88671875" style="28" customWidth="1"/>
    <col min="4" max="6" width="6.88671875" style="28" customWidth="1"/>
    <col min="7" max="8" width="5.88671875" style="28" customWidth="1"/>
    <col min="9" max="9" width="8.88671875" style="28" customWidth="1"/>
    <col min="10" max="10" width="7.33203125" style="28" customWidth="1"/>
    <col min="11" max="11" width="5.88671875" style="28" customWidth="1"/>
    <col min="12" max="14" width="6.77734375" style="28" customWidth="1"/>
    <col min="15" max="16" width="5.88671875" style="28" customWidth="1"/>
    <col min="17" max="17" width="8.88671875" style="28" customWidth="1"/>
    <col min="18" max="18" width="7.33203125" style="28" customWidth="1"/>
    <col min="19" max="19" width="5.88671875" style="28" customWidth="1"/>
    <col min="20" max="22" width="6.77734375" style="28" customWidth="1"/>
    <col min="23" max="24" width="5.88671875" style="28" customWidth="1"/>
    <col min="25" max="25" width="8.88671875" style="28" customWidth="1"/>
    <col min="26" max="16384" width="7.6640625" style="28"/>
  </cols>
  <sheetData>
    <row r="1" spans="2:25" ht="9" customHeight="1" x14ac:dyDescent="0.2"/>
    <row r="2" spans="2:25" ht="18" customHeight="1" x14ac:dyDescent="0.2">
      <c r="B2" s="234" t="s">
        <v>244</v>
      </c>
      <c r="C2" s="235"/>
      <c r="D2" s="235"/>
      <c r="E2" s="235"/>
      <c r="F2" s="235"/>
      <c r="G2" s="235"/>
      <c r="H2" s="235"/>
      <c r="I2" s="235"/>
      <c r="J2" s="235"/>
      <c r="K2" s="235"/>
      <c r="L2" s="235"/>
      <c r="M2" s="235"/>
      <c r="N2" s="235"/>
      <c r="O2" s="235"/>
      <c r="P2" s="235"/>
      <c r="Q2" s="235"/>
    </row>
    <row r="3" spans="2:25" ht="25.2" customHeight="1" x14ac:dyDescent="0.15">
      <c r="B3" s="807" t="s">
        <v>34</v>
      </c>
      <c r="C3" s="807"/>
      <c r="D3" s="807"/>
      <c r="E3" s="808" t="s">
        <v>550</v>
      </c>
      <c r="F3" s="808"/>
      <c r="G3" s="808"/>
      <c r="H3" s="808"/>
      <c r="I3" s="788" t="s">
        <v>27</v>
      </c>
      <c r="J3" s="789"/>
      <c r="K3" s="790"/>
      <c r="L3" s="719" t="s">
        <v>552</v>
      </c>
      <c r="M3" s="720"/>
      <c r="N3" s="721"/>
      <c r="O3" s="817" t="s">
        <v>448</v>
      </c>
      <c r="P3" s="818"/>
      <c r="Q3" s="819"/>
      <c r="R3" s="809" t="s">
        <v>531</v>
      </c>
      <c r="S3" s="810"/>
      <c r="T3" s="811"/>
      <c r="U3" s="823" t="s">
        <v>213</v>
      </c>
      <c r="V3" s="824"/>
      <c r="W3" s="825">
        <v>45588</v>
      </c>
      <c r="X3" s="826"/>
      <c r="Y3" s="827"/>
    </row>
    <row r="4" spans="2:25" ht="25.2" customHeight="1" x14ac:dyDescent="0.2">
      <c r="B4" s="802" t="s">
        <v>28</v>
      </c>
      <c r="C4" s="802"/>
      <c r="D4" s="802"/>
      <c r="E4" s="803" t="s">
        <v>551</v>
      </c>
      <c r="F4" s="803"/>
      <c r="G4" s="803"/>
      <c r="H4" s="803"/>
      <c r="I4" s="788" t="s">
        <v>33</v>
      </c>
      <c r="J4" s="789"/>
      <c r="K4" s="790"/>
      <c r="L4" s="770" t="s">
        <v>538</v>
      </c>
      <c r="M4" s="771"/>
      <c r="N4" s="772"/>
      <c r="O4" s="820"/>
      <c r="P4" s="821"/>
      <c r="Q4" s="822"/>
      <c r="R4" s="804" t="s">
        <v>532</v>
      </c>
      <c r="S4" s="805"/>
      <c r="T4" s="806"/>
      <c r="U4" s="652"/>
      <c r="V4" s="653"/>
      <c r="W4" s="828"/>
      <c r="X4" s="829"/>
      <c r="Y4" s="830"/>
    </row>
    <row r="5" spans="2:25" ht="15" customHeight="1" x14ac:dyDescent="0.2">
      <c r="B5" s="788" t="s">
        <v>198</v>
      </c>
      <c r="C5" s="789"/>
      <c r="D5" s="790"/>
      <c r="E5" s="242" t="s">
        <v>546</v>
      </c>
      <c r="F5" s="788" t="s">
        <v>197</v>
      </c>
      <c r="G5" s="789"/>
      <c r="H5" s="790"/>
      <c r="I5" s="243">
        <v>102</v>
      </c>
      <c r="J5" s="788" t="s">
        <v>198</v>
      </c>
      <c r="K5" s="789"/>
      <c r="L5" s="790"/>
      <c r="M5" s="242"/>
      <c r="N5" s="788" t="s">
        <v>197</v>
      </c>
      <c r="O5" s="789"/>
      <c r="P5" s="790"/>
      <c r="Q5" s="243"/>
      <c r="R5" s="792" t="s">
        <v>198</v>
      </c>
      <c r="S5" s="794"/>
      <c r="T5" s="793"/>
      <c r="U5" s="107"/>
      <c r="V5" s="792" t="s">
        <v>197</v>
      </c>
      <c r="W5" s="794"/>
      <c r="X5" s="793"/>
      <c r="Y5" s="121"/>
    </row>
    <row r="6" spans="2:25" ht="15" customHeight="1" x14ac:dyDescent="0.2">
      <c r="B6" s="788" t="s">
        <v>196</v>
      </c>
      <c r="C6" s="789"/>
      <c r="D6" s="178" t="s">
        <v>279</v>
      </c>
      <c r="E6" s="795" t="s">
        <v>500</v>
      </c>
      <c r="F6" s="796"/>
      <c r="G6" s="796"/>
      <c r="H6" s="796"/>
      <c r="I6" s="797"/>
      <c r="J6" s="788" t="s">
        <v>196</v>
      </c>
      <c r="K6" s="789"/>
      <c r="L6" s="178"/>
      <c r="M6" s="795"/>
      <c r="N6" s="796"/>
      <c r="O6" s="796"/>
      <c r="P6" s="796"/>
      <c r="Q6" s="797"/>
      <c r="R6" s="792" t="s">
        <v>196</v>
      </c>
      <c r="S6" s="794"/>
      <c r="T6" s="149"/>
      <c r="U6" s="812"/>
      <c r="V6" s="813"/>
      <c r="W6" s="813"/>
      <c r="X6" s="813"/>
      <c r="Y6" s="814"/>
    </row>
    <row r="7" spans="2:25" ht="15" customHeight="1" x14ac:dyDescent="0.2">
      <c r="B7" s="788" t="s">
        <v>195</v>
      </c>
      <c r="C7" s="790"/>
      <c r="D7" s="719" t="s">
        <v>286</v>
      </c>
      <c r="E7" s="721"/>
      <c r="F7" s="788" t="s">
        <v>194</v>
      </c>
      <c r="G7" s="790"/>
      <c r="H7" s="302" t="s">
        <v>486</v>
      </c>
      <c r="I7" s="302"/>
      <c r="J7" s="788" t="s">
        <v>195</v>
      </c>
      <c r="K7" s="790"/>
      <c r="L7" s="719"/>
      <c r="M7" s="721"/>
      <c r="N7" s="788" t="s">
        <v>194</v>
      </c>
      <c r="O7" s="790"/>
      <c r="P7" s="302"/>
      <c r="Q7" s="302"/>
      <c r="R7" s="792" t="s">
        <v>195</v>
      </c>
      <c r="S7" s="793"/>
      <c r="T7" s="815"/>
      <c r="U7" s="816"/>
      <c r="V7" s="792" t="s">
        <v>194</v>
      </c>
      <c r="W7" s="793"/>
      <c r="X7" s="301"/>
      <c r="Y7" s="301"/>
    </row>
    <row r="8" spans="2:25" ht="15" customHeight="1" x14ac:dyDescent="0.2">
      <c r="B8" s="799" t="s">
        <v>205</v>
      </c>
      <c r="C8" s="799"/>
      <c r="D8" s="178" t="s">
        <v>613</v>
      </c>
      <c r="E8" s="244" t="s">
        <v>193</v>
      </c>
      <c r="F8" s="800" t="s">
        <v>693</v>
      </c>
      <c r="G8" s="800"/>
      <c r="H8" s="800"/>
      <c r="I8" s="800"/>
      <c r="J8" s="799" t="s">
        <v>205</v>
      </c>
      <c r="K8" s="799"/>
      <c r="L8" s="178"/>
      <c r="M8" s="244" t="s">
        <v>193</v>
      </c>
      <c r="N8" s="800"/>
      <c r="O8" s="800"/>
      <c r="P8" s="800"/>
      <c r="Q8" s="800"/>
      <c r="R8" s="801" t="s">
        <v>205</v>
      </c>
      <c r="S8" s="801"/>
      <c r="T8" s="149"/>
      <c r="U8" s="124" t="s">
        <v>193</v>
      </c>
      <c r="V8" s="798"/>
      <c r="W8" s="798"/>
      <c r="X8" s="798"/>
      <c r="Y8" s="798"/>
    </row>
    <row r="9" spans="2:25" s="31" customFormat="1" ht="14.1" customHeight="1" x14ac:dyDescent="0.2">
      <c r="B9" s="791"/>
      <c r="C9" s="791"/>
      <c r="D9" s="791"/>
      <c r="E9" s="791"/>
      <c r="F9" s="791"/>
      <c r="G9" s="791"/>
      <c r="H9" s="791"/>
      <c r="I9" s="791"/>
      <c r="J9" s="756"/>
      <c r="K9" s="756"/>
      <c r="L9" s="756"/>
      <c r="M9" s="756"/>
      <c r="N9" s="756"/>
      <c r="O9" s="756"/>
      <c r="P9" s="756"/>
      <c r="Q9" s="756"/>
      <c r="R9" s="783"/>
      <c r="S9" s="783"/>
      <c r="T9" s="783"/>
      <c r="U9" s="783"/>
      <c r="V9" s="783"/>
      <c r="W9" s="783"/>
      <c r="X9" s="783"/>
      <c r="Y9" s="784"/>
    </row>
    <row r="10" spans="2:25" s="31" customFormat="1" ht="14.1" customHeight="1" x14ac:dyDescent="0.2">
      <c r="B10" s="755"/>
      <c r="C10" s="755"/>
      <c r="D10" s="755"/>
      <c r="E10" s="755"/>
      <c r="F10" s="755"/>
      <c r="G10" s="755"/>
      <c r="H10" s="755"/>
      <c r="I10" s="755"/>
      <c r="J10" s="756"/>
      <c r="K10" s="756"/>
      <c r="L10" s="756"/>
      <c r="M10" s="756"/>
      <c r="N10" s="756"/>
      <c r="O10" s="756"/>
      <c r="P10" s="756"/>
      <c r="Q10" s="756"/>
      <c r="R10" s="783"/>
      <c r="S10" s="783"/>
      <c r="T10" s="783"/>
      <c r="U10" s="783"/>
      <c r="V10" s="783"/>
      <c r="W10" s="783"/>
      <c r="X10" s="783"/>
      <c r="Y10" s="784"/>
    </row>
    <row r="11" spans="2:25" s="31" customFormat="1" ht="14.1" customHeight="1" x14ac:dyDescent="0.2">
      <c r="B11" s="755"/>
      <c r="C11" s="755"/>
      <c r="D11" s="755"/>
      <c r="E11" s="755"/>
      <c r="F11" s="755"/>
      <c r="G11" s="755"/>
      <c r="H11" s="755"/>
      <c r="I11" s="755"/>
      <c r="J11" s="756"/>
      <c r="K11" s="756"/>
      <c r="L11" s="756"/>
      <c r="M11" s="756"/>
      <c r="N11" s="756"/>
      <c r="O11" s="756"/>
      <c r="P11" s="756"/>
      <c r="Q11" s="756"/>
      <c r="R11" s="783"/>
      <c r="S11" s="783"/>
      <c r="T11" s="783"/>
      <c r="U11" s="783"/>
      <c r="V11" s="783"/>
      <c r="W11" s="783"/>
      <c r="X11" s="783"/>
      <c r="Y11" s="784"/>
    </row>
    <row r="12" spans="2:25" s="31" customFormat="1" ht="14.1" customHeight="1" x14ac:dyDescent="0.2">
      <c r="B12" s="755"/>
      <c r="C12" s="755"/>
      <c r="D12" s="755"/>
      <c r="E12" s="755"/>
      <c r="F12" s="755"/>
      <c r="G12" s="755"/>
      <c r="H12" s="755"/>
      <c r="I12" s="755"/>
      <c r="J12" s="756"/>
      <c r="K12" s="756"/>
      <c r="L12" s="756"/>
      <c r="M12" s="756"/>
      <c r="N12" s="756"/>
      <c r="O12" s="756"/>
      <c r="P12" s="756"/>
      <c r="Q12" s="756"/>
      <c r="R12" s="783"/>
      <c r="S12" s="783"/>
      <c r="T12" s="783"/>
      <c r="U12" s="783"/>
      <c r="V12" s="783"/>
      <c r="W12" s="783"/>
      <c r="X12" s="783"/>
      <c r="Y12" s="784"/>
    </row>
    <row r="13" spans="2:25" s="31" customFormat="1" ht="14.1" customHeight="1" x14ac:dyDescent="0.2">
      <c r="B13" s="755"/>
      <c r="C13" s="755"/>
      <c r="D13" s="755"/>
      <c r="E13" s="755"/>
      <c r="F13" s="755"/>
      <c r="G13" s="755"/>
      <c r="H13" s="755"/>
      <c r="I13" s="755"/>
      <c r="J13" s="756"/>
      <c r="K13" s="756"/>
      <c r="L13" s="756"/>
      <c r="M13" s="756"/>
      <c r="N13" s="756"/>
      <c r="O13" s="756"/>
      <c r="P13" s="756"/>
      <c r="Q13" s="756"/>
      <c r="R13" s="783"/>
      <c r="S13" s="783"/>
      <c r="T13" s="783"/>
      <c r="U13" s="783"/>
      <c r="V13" s="783"/>
      <c r="W13" s="783"/>
      <c r="X13" s="783"/>
      <c r="Y13" s="784"/>
    </row>
    <row r="14" spans="2:25" s="31" customFormat="1" ht="14.1" customHeight="1" x14ac:dyDescent="0.2">
      <c r="B14" s="755"/>
      <c r="C14" s="755"/>
      <c r="D14" s="755"/>
      <c r="E14" s="755"/>
      <c r="F14" s="755"/>
      <c r="G14" s="755"/>
      <c r="H14" s="755"/>
      <c r="I14" s="755"/>
      <c r="J14" s="756"/>
      <c r="K14" s="756"/>
      <c r="L14" s="756"/>
      <c r="M14" s="756"/>
      <c r="N14" s="756"/>
      <c r="O14" s="756"/>
      <c r="P14" s="756"/>
      <c r="Q14" s="756"/>
      <c r="R14" s="783"/>
      <c r="S14" s="783"/>
      <c r="T14" s="783"/>
      <c r="U14" s="783"/>
      <c r="V14" s="783"/>
      <c r="W14" s="783"/>
      <c r="X14" s="783"/>
      <c r="Y14" s="784"/>
    </row>
    <row r="15" spans="2:25" s="31" customFormat="1" ht="14.1" customHeight="1" x14ac:dyDescent="0.2">
      <c r="B15" s="755"/>
      <c r="C15" s="755"/>
      <c r="D15" s="755"/>
      <c r="E15" s="755"/>
      <c r="F15" s="755"/>
      <c r="G15" s="755"/>
      <c r="H15" s="755"/>
      <c r="I15" s="755"/>
      <c r="J15" s="756"/>
      <c r="K15" s="756"/>
      <c r="L15" s="756"/>
      <c r="M15" s="756"/>
      <c r="N15" s="756"/>
      <c r="O15" s="756"/>
      <c r="P15" s="756"/>
      <c r="Q15" s="756"/>
      <c r="R15" s="783"/>
      <c r="S15" s="783"/>
      <c r="T15" s="783"/>
      <c r="U15" s="783"/>
      <c r="V15" s="783"/>
      <c r="W15" s="783"/>
      <c r="X15" s="783"/>
      <c r="Y15" s="784"/>
    </row>
    <row r="16" spans="2:25" s="31" customFormat="1" ht="14.1" customHeight="1" x14ac:dyDescent="0.2">
      <c r="B16" s="755"/>
      <c r="C16" s="755"/>
      <c r="D16" s="755"/>
      <c r="E16" s="755"/>
      <c r="F16" s="755"/>
      <c r="G16" s="755"/>
      <c r="H16" s="755"/>
      <c r="I16" s="755"/>
      <c r="J16" s="756"/>
      <c r="K16" s="756"/>
      <c r="L16" s="756"/>
      <c r="M16" s="756"/>
      <c r="N16" s="756"/>
      <c r="O16" s="756"/>
      <c r="P16" s="756"/>
      <c r="Q16" s="756"/>
      <c r="R16" s="783"/>
      <c r="S16" s="783"/>
      <c r="T16" s="783"/>
      <c r="U16" s="783"/>
      <c r="V16" s="783"/>
      <c r="W16" s="783"/>
      <c r="X16" s="783"/>
      <c r="Y16" s="784"/>
    </row>
    <row r="17" spans="2:25" s="31" customFormat="1" ht="14.1" customHeight="1" x14ac:dyDescent="0.2">
      <c r="B17" s="755"/>
      <c r="C17" s="755"/>
      <c r="D17" s="755"/>
      <c r="E17" s="755"/>
      <c r="F17" s="755"/>
      <c r="G17" s="755"/>
      <c r="H17" s="755"/>
      <c r="I17" s="755"/>
      <c r="J17" s="756"/>
      <c r="K17" s="756"/>
      <c r="L17" s="756"/>
      <c r="M17" s="756"/>
      <c r="N17" s="756"/>
      <c r="O17" s="756"/>
      <c r="P17" s="756"/>
      <c r="Q17" s="756"/>
      <c r="R17" s="783"/>
      <c r="S17" s="783"/>
      <c r="T17" s="783"/>
      <c r="U17" s="783"/>
      <c r="V17" s="783"/>
      <c r="W17" s="783"/>
      <c r="X17" s="783"/>
      <c r="Y17" s="784"/>
    </row>
    <row r="18" spans="2:25" s="31" customFormat="1" ht="14.1" customHeight="1" x14ac:dyDescent="0.2">
      <c r="B18" s="755"/>
      <c r="C18" s="755"/>
      <c r="D18" s="755"/>
      <c r="E18" s="755"/>
      <c r="F18" s="755"/>
      <c r="G18" s="755"/>
      <c r="H18" s="755"/>
      <c r="I18" s="755"/>
      <c r="J18" s="756"/>
      <c r="K18" s="756"/>
      <c r="L18" s="756"/>
      <c r="M18" s="756"/>
      <c r="N18" s="756"/>
      <c r="O18" s="756"/>
      <c r="P18" s="756"/>
      <c r="Q18" s="756"/>
      <c r="R18" s="783"/>
      <c r="S18" s="783"/>
      <c r="T18" s="783"/>
      <c r="U18" s="783"/>
      <c r="V18" s="783"/>
      <c r="W18" s="783"/>
      <c r="X18" s="783"/>
      <c r="Y18" s="784"/>
    </row>
    <row r="19" spans="2:25" s="31" customFormat="1" ht="14.1" customHeight="1" x14ac:dyDescent="0.2">
      <c r="B19" s="755"/>
      <c r="C19" s="755"/>
      <c r="D19" s="755"/>
      <c r="E19" s="755"/>
      <c r="F19" s="755"/>
      <c r="G19" s="755"/>
      <c r="H19" s="755"/>
      <c r="I19" s="755"/>
      <c r="J19" s="756"/>
      <c r="K19" s="756"/>
      <c r="L19" s="756"/>
      <c r="M19" s="756"/>
      <c r="N19" s="756"/>
      <c r="O19" s="756"/>
      <c r="P19" s="756"/>
      <c r="Q19" s="756"/>
      <c r="R19" s="783"/>
      <c r="S19" s="783"/>
      <c r="T19" s="783"/>
      <c r="U19" s="783"/>
      <c r="V19" s="783"/>
      <c r="W19" s="783"/>
      <c r="X19" s="783"/>
      <c r="Y19" s="784"/>
    </row>
    <row r="20" spans="2:25" s="31" customFormat="1" ht="14.1" customHeight="1" x14ac:dyDescent="0.2">
      <c r="B20" s="755"/>
      <c r="C20" s="755"/>
      <c r="D20" s="755"/>
      <c r="E20" s="755"/>
      <c r="F20" s="755"/>
      <c r="G20" s="755"/>
      <c r="H20" s="755"/>
      <c r="I20" s="755"/>
      <c r="J20" s="756"/>
      <c r="K20" s="756"/>
      <c r="L20" s="756"/>
      <c r="M20" s="756"/>
      <c r="N20" s="756"/>
      <c r="O20" s="756"/>
      <c r="P20" s="756"/>
      <c r="Q20" s="756"/>
      <c r="R20" s="783"/>
      <c r="S20" s="783"/>
      <c r="T20" s="783"/>
      <c r="U20" s="783"/>
      <c r="V20" s="783"/>
      <c r="W20" s="783"/>
      <c r="X20" s="783"/>
      <c r="Y20" s="784"/>
    </row>
    <row r="21" spans="2:25" s="31" customFormat="1" ht="14.1" customHeight="1" x14ac:dyDescent="0.2">
      <c r="B21" s="755"/>
      <c r="C21" s="755"/>
      <c r="D21" s="755"/>
      <c r="E21" s="755"/>
      <c r="F21" s="755"/>
      <c r="G21" s="755"/>
      <c r="H21" s="755"/>
      <c r="I21" s="755"/>
      <c r="J21" s="756"/>
      <c r="K21" s="756"/>
      <c r="L21" s="756"/>
      <c r="M21" s="756"/>
      <c r="N21" s="756"/>
      <c r="O21" s="756"/>
      <c r="P21" s="756"/>
      <c r="Q21" s="756"/>
      <c r="R21" s="783"/>
      <c r="S21" s="783"/>
      <c r="T21" s="783"/>
      <c r="U21" s="783"/>
      <c r="V21" s="783"/>
      <c r="W21" s="783"/>
      <c r="X21" s="783"/>
      <c r="Y21" s="784"/>
    </row>
    <row r="22" spans="2:25" ht="15" customHeight="1" x14ac:dyDescent="0.2">
      <c r="B22" s="788" t="s">
        <v>198</v>
      </c>
      <c r="C22" s="789"/>
      <c r="D22" s="790"/>
      <c r="E22" s="242"/>
      <c r="F22" s="788" t="s">
        <v>197</v>
      </c>
      <c r="G22" s="789"/>
      <c r="H22" s="790"/>
      <c r="I22" s="243"/>
      <c r="J22" s="788" t="s">
        <v>198</v>
      </c>
      <c r="K22" s="789"/>
      <c r="L22" s="790"/>
      <c r="M22" s="242"/>
      <c r="N22" s="788" t="s">
        <v>197</v>
      </c>
      <c r="O22" s="789"/>
      <c r="P22" s="790"/>
      <c r="Q22" s="243"/>
      <c r="R22" s="792" t="s">
        <v>198</v>
      </c>
      <c r="S22" s="794"/>
      <c r="T22" s="793"/>
      <c r="U22" s="107"/>
      <c r="V22" s="792" t="s">
        <v>197</v>
      </c>
      <c r="W22" s="794"/>
      <c r="X22" s="793"/>
      <c r="Y22" s="121"/>
    </row>
    <row r="23" spans="2:25" ht="15" customHeight="1" x14ac:dyDescent="0.2">
      <c r="B23" s="788" t="s">
        <v>196</v>
      </c>
      <c r="C23" s="789"/>
      <c r="D23" s="178"/>
      <c r="E23" s="795"/>
      <c r="F23" s="796"/>
      <c r="G23" s="796"/>
      <c r="H23" s="796"/>
      <c r="I23" s="797"/>
      <c r="J23" s="788" t="s">
        <v>196</v>
      </c>
      <c r="K23" s="789"/>
      <c r="L23" s="178"/>
      <c r="M23" s="795"/>
      <c r="N23" s="796"/>
      <c r="O23" s="796"/>
      <c r="P23" s="796"/>
      <c r="Q23" s="797"/>
      <c r="R23" s="792" t="s">
        <v>196</v>
      </c>
      <c r="S23" s="794"/>
      <c r="T23" s="149"/>
      <c r="U23" s="812"/>
      <c r="V23" s="813"/>
      <c r="W23" s="813"/>
      <c r="X23" s="813"/>
      <c r="Y23" s="814"/>
    </row>
    <row r="24" spans="2:25" ht="15" customHeight="1" x14ac:dyDescent="0.2">
      <c r="B24" s="788" t="s">
        <v>195</v>
      </c>
      <c r="C24" s="790"/>
      <c r="D24" s="719"/>
      <c r="E24" s="721"/>
      <c r="F24" s="788" t="s">
        <v>194</v>
      </c>
      <c r="G24" s="790"/>
      <c r="H24" s="302"/>
      <c r="I24" s="302"/>
      <c r="J24" s="788" t="s">
        <v>195</v>
      </c>
      <c r="K24" s="790"/>
      <c r="L24" s="719"/>
      <c r="M24" s="721"/>
      <c r="N24" s="788" t="s">
        <v>194</v>
      </c>
      <c r="O24" s="790"/>
      <c r="P24" s="302"/>
      <c r="Q24" s="302"/>
      <c r="R24" s="792" t="s">
        <v>195</v>
      </c>
      <c r="S24" s="793"/>
      <c r="T24" s="815"/>
      <c r="U24" s="816"/>
      <c r="V24" s="792" t="s">
        <v>194</v>
      </c>
      <c r="W24" s="793"/>
      <c r="X24" s="301"/>
      <c r="Y24" s="301"/>
    </row>
    <row r="25" spans="2:25" ht="15" customHeight="1" x14ac:dyDescent="0.2">
      <c r="B25" s="799" t="s">
        <v>205</v>
      </c>
      <c r="C25" s="799"/>
      <c r="D25" s="178"/>
      <c r="E25" s="244" t="s">
        <v>193</v>
      </c>
      <c r="F25" s="800"/>
      <c r="G25" s="800"/>
      <c r="H25" s="800"/>
      <c r="I25" s="800"/>
      <c r="J25" s="799" t="s">
        <v>205</v>
      </c>
      <c r="K25" s="799"/>
      <c r="L25" s="178"/>
      <c r="M25" s="244" t="s">
        <v>193</v>
      </c>
      <c r="N25" s="800"/>
      <c r="O25" s="800"/>
      <c r="P25" s="800"/>
      <c r="Q25" s="800"/>
      <c r="R25" s="801" t="s">
        <v>205</v>
      </c>
      <c r="S25" s="801"/>
      <c r="T25" s="149"/>
      <c r="U25" s="124" t="s">
        <v>193</v>
      </c>
      <c r="V25" s="798"/>
      <c r="W25" s="798"/>
      <c r="X25" s="798"/>
      <c r="Y25" s="798"/>
    </row>
    <row r="26" spans="2:25" s="31" customFormat="1" ht="14.1" customHeight="1" x14ac:dyDescent="0.2">
      <c r="B26" s="791"/>
      <c r="C26" s="791"/>
      <c r="D26" s="791"/>
      <c r="E26" s="791"/>
      <c r="F26" s="791"/>
      <c r="G26" s="791"/>
      <c r="H26" s="791"/>
      <c r="I26" s="791"/>
      <c r="J26" s="756"/>
      <c r="K26" s="756"/>
      <c r="L26" s="756"/>
      <c r="M26" s="756"/>
      <c r="N26" s="756"/>
      <c r="O26" s="756"/>
      <c r="P26" s="756"/>
      <c r="Q26" s="756"/>
      <c r="R26" s="779"/>
      <c r="S26" s="780"/>
      <c r="T26" s="780"/>
      <c r="U26" s="780"/>
      <c r="V26" s="780"/>
      <c r="W26" s="780"/>
      <c r="X26" s="780"/>
      <c r="Y26" s="781"/>
    </row>
    <row r="27" spans="2:25" s="31" customFormat="1" ht="14.1" customHeight="1" x14ac:dyDescent="0.2">
      <c r="B27" s="755"/>
      <c r="C27" s="755"/>
      <c r="D27" s="755"/>
      <c r="E27" s="755"/>
      <c r="F27" s="755"/>
      <c r="G27" s="755"/>
      <c r="H27" s="755"/>
      <c r="I27" s="755"/>
      <c r="J27" s="756"/>
      <c r="K27" s="756"/>
      <c r="L27" s="756"/>
      <c r="M27" s="756"/>
      <c r="N27" s="756"/>
      <c r="O27" s="756"/>
      <c r="P27" s="756"/>
      <c r="Q27" s="756"/>
      <c r="R27" s="782"/>
      <c r="S27" s="783"/>
      <c r="T27" s="783"/>
      <c r="U27" s="783"/>
      <c r="V27" s="783"/>
      <c r="W27" s="783"/>
      <c r="X27" s="783"/>
      <c r="Y27" s="784"/>
    </row>
    <row r="28" spans="2:25" s="31" customFormat="1" ht="14.1" customHeight="1" x14ac:dyDescent="0.2">
      <c r="B28" s="755"/>
      <c r="C28" s="755"/>
      <c r="D28" s="755"/>
      <c r="E28" s="755"/>
      <c r="F28" s="755"/>
      <c r="G28" s="755"/>
      <c r="H28" s="755"/>
      <c r="I28" s="755"/>
      <c r="J28" s="756"/>
      <c r="K28" s="756"/>
      <c r="L28" s="756"/>
      <c r="M28" s="756"/>
      <c r="N28" s="756"/>
      <c r="O28" s="756"/>
      <c r="P28" s="756"/>
      <c r="Q28" s="756"/>
      <c r="R28" s="782"/>
      <c r="S28" s="783"/>
      <c r="T28" s="783"/>
      <c r="U28" s="783"/>
      <c r="V28" s="783"/>
      <c r="W28" s="783"/>
      <c r="X28" s="783"/>
      <c r="Y28" s="784"/>
    </row>
    <row r="29" spans="2:25" s="31" customFormat="1" ht="14.1" customHeight="1" x14ac:dyDescent="0.2">
      <c r="B29" s="755"/>
      <c r="C29" s="755"/>
      <c r="D29" s="755"/>
      <c r="E29" s="755"/>
      <c r="F29" s="755"/>
      <c r="G29" s="755"/>
      <c r="H29" s="755"/>
      <c r="I29" s="755"/>
      <c r="J29" s="756"/>
      <c r="K29" s="756"/>
      <c r="L29" s="756"/>
      <c r="M29" s="756"/>
      <c r="N29" s="756"/>
      <c r="O29" s="756"/>
      <c r="P29" s="756"/>
      <c r="Q29" s="756"/>
      <c r="R29" s="782"/>
      <c r="S29" s="783"/>
      <c r="T29" s="783"/>
      <c r="U29" s="783"/>
      <c r="V29" s="783"/>
      <c r="W29" s="783"/>
      <c r="X29" s="783"/>
      <c r="Y29" s="784"/>
    </row>
    <row r="30" spans="2:25" s="31" customFormat="1" ht="14.1" customHeight="1" x14ac:dyDescent="0.2">
      <c r="B30" s="755"/>
      <c r="C30" s="755"/>
      <c r="D30" s="755"/>
      <c r="E30" s="755"/>
      <c r="F30" s="755"/>
      <c r="G30" s="755"/>
      <c r="H30" s="755"/>
      <c r="I30" s="755"/>
      <c r="J30" s="756"/>
      <c r="K30" s="756"/>
      <c r="L30" s="756"/>
      <c r="M30" s="756"/>
      <c r="N30" s="756"/>
      <c r="O30" s="756"/>
      <c r="P30" s="756"/>
      <c r="Q30" s="756"/>
      <c r="R30" s="782"/>
      <c r="S30" s="783"/>
      <c r="T30" s="783"/>
      <c r="U30" s="783"/>
      <c r="V30" s="783"/>
      <c r="W30" s="783"/>
      <c r="X30" s="783"/>
      <c r="Y30" s="784"/>
    </row>
    <row r="31" spans="2:25" s="31" customFormat="1" ht="14.1" customHeight="1" x14ac:dyDescent="0.2">
      <c r="B31" s="755"/>
      <c r="C31" s="755"/>
      <c r="D31" s="755"/>
      <c r="E31" s="755"/>
      <c r="F31" s="755"/>
      <c r="G31" s="755"/>
      <c r="H31" s="755"/>
      <c r="I31" s="755"/>
      <c r="J31" s="756"/>
      <c r="K31" s="756"/>
      <c r="L31" s="756"/>
      <c r="M31" s="756"/>
      <c r="N31" s="756"/>
      <c r="O31" s="756"/>
      <c r="P31" s="756"/>
      <c r="Q31" s="756"/>
      <c r="R31" s="782"/>
      <c r="S31" s="783"/>
      <c r="T31" s="783"/>
      <c r="U31" s="783"/>
      <c r="V31" s="783"/>
      <c r="W31" s="783"/>
      <c r="X31" s="783"/>
      <c r="Y31" s="784"/>
    </row>
    <row r="32" spans="2:25" s="31" customFormat="1" ht="14.1" customHeight="1" x14ac:dyDescent="0.2">
      <c r="B32" s="755"/>
      <c r="C32" s="755"/>
      <c r="D32" s="755"/>
      <c r="E32" s="755"/>
      <c r="F32" s="755"/>
      <c r="G32" s="755"/>
      <c r="H32" s="755"/>
      <c r="I32" s="755"/>
      <c r="J32" s="756"/>
      <c r="K32" s="756"/>
      <c r="L32" s="756"/>
      <c r="M32" s="756"/>
      <c r="N32" s="756"/>
      <c r="O32" s="756"/>
      <c r="P32" s="756"/>
      <c r="Q32" s="756"/>
      <c r="R32" s="782"/>
      <c r="S32" s="783"/>
      <c r="T32" s="783"/>
      <c r="U32" s="783"/>
      <c r="V32" s="783"/>
      <c r="W32" s="783"/>
      <c r="X32" s="783"/>
      <c r="Y32" s="784"/>
    </row>
    <row r="33" spans="2:25" s="31" customFormat="1" ht="14.1" customHeight="1" x14ac:dyDescent="0.2">
      <c r="B33" s="755"/>
      <c r="C33" s="755"/>
      <c r="D33" s="755"/>
      <c r="E33" s="755"/>
      <c r="F33" s="755"/>
      <c r="G33" s="755"/>
      <c r="H33" s="755"/>
      <c r="I33" s="755"/>
      <c r="J33" s="756"/>
      <c r="K33" s="756"/>
      <c r="L33" s="756"/>
      <c r="M33" s="756"/>
      <c r="N33" s="756"/>
      <c r="O33" s="756"/>
      <c r="P33" s="756"/>
      <c r="Q33" s="756"/>
      <c r="R33" s="782"/>
      <c r="S33" s="783"/>
      <c r="T33" s="783"/>
      <c r="U33" s="783"/>
      <c r="V33" s="783"/>
      <c r="W33" s="783"/>
      <c r="X33" s="783"/>
      <c r="Y33" s="784"/>
    </row>
    <row r="34" spans="2:25" s="31" customFormat="1" ht="14.1" customHeight="1" x14ac:dyDescent="0.2">
      <c r="B34" s="755"/>
      <c r="C34" s="755"/>
      <c r="D34" s="755"/>
      <c r="E34" s="755"/>
      <c r="F34" s="755"/>
      <c r="G34" s="755"/>
      <c r="H34" s="755"/>
      <c r="I34" s="755"/>
      <c r="J34" s="756"/>
      <c r="K34" s="756"/>
      <c r="L34" s="756"/>
      <c r="M34" s="756"/>
      <c r="N34" s="756"/>
      <c r="O34" s="756"/>
      <c r="P34" s="756"/>
      <c r="Q34" s="756"/>
      <c r="R34" s="782"/>
      <c r="S34" s="783"/>
      <c r="T34" s="783"/>
      <c r="U34" s="783"/>
      <c r="V34" s="783"/>
      <c r="W34" s="783"/>
      <c r="X34" s="783"/>
      <c r="Y34" s="784"/>
    </row>
    <row r="35" spans="2:25" s="31" customFormat="1" ht="14.1" customHeight="1" x14ac:dyDescent="0.2">
      <c r="B35" s="755"/>
      <c r="C35" s="755"/>
      <c r="D35" s="755"/>
      <c r="E35" s="755"/>
      <c r="F35" s="755"/>
      <c r="G35" s="755"/>
      <c r="H35" s="755"/>
      <c r="I35" s="755"/>
      <c r="J35" s="756"/>
      <c r="K35" s="756"/>
      <c r="L35" s="756"/>
      <c r="M35" s="756"/>
      <c r="N35" s="756"/>
      <c r="O35" s="756"/>
      <c r="P35" s="756"/>
      <c r="Q35" s="756"/>
      <c r="R35" s="782"/>
      <c r="S35" s="783"/>
      <c r="T35" s="783"/>
      <c r="U35" s="783"/>
      <c r="V35" s="783"/>
      <c r="W35" s="783"/>
      <c r="X35" s="783"/>
      <c r="Y35" s="784"/>
    </row>
    <row r="36" spans="2:25" s="31" customFormat="1" ht="14.1" customHeight="1" x14ac:dyDescent="0.2">
      <c r="B36" s="755"/>
      <c r="C36" s="755"/>
      <c r="D36" s="755"/>
      <c r="E36" s="755"/>
      <c r="F36" s="755"/>
      <c r="G36" s="755"/>
      <c r="H36" s="755"/>
      <c r="I36" s="755"/>
      <c r="J36" s="756"/>
      <c r="K36" s="756"/>
      <c r="L36" s="756"/>
      <c r="M36" s="756"/>
      <c r="N36" s="756"/>
      <c r="O36" s="756"/>
      <c r="P36" s="756"/>
      <c r="Q36" s="756"/>
      <c r="R36" s="782"/>
      <c r="S36" s="783"/>
      <c r="T36" s="783"/>
      <c r="U36" s="783"/>
      <c r="V36" s="783"/>
      <c r="W36" s="783"/>
      <c r="X36" s="783"/>
      <c r="Y36" s="784"/>
    </row>
    <row r="37" spans="2:25" s="31" customFormat="1" ht="14.1" customHeight="1" x14ac:dyDescent="0.2">
      <c r="B37" s="755"/>
      <c r="C37" s="755"/>
      <c r="D37" s="755"/>
      <c r="E37" s="755"/>
      <c r="F37" s="755"/>
      <c r="G37" s="755"/>
      <c r="H37" s="755"/>
      <c r="I37" s="755"/>
      <c r="J37" s="756"/>
      <c r="K37" s="756"/>
      <c r="L37" s="756"/>
      <c r="M37" s="756"/>
      <c r="N37" s="756"/>
      <c r="O37" s="756"/>
      <c r="P37" s="756"/>
      <c r="Q37" s="756"/>
      <c r="R37" s="782"/>
      <c r="S37" s="783"/>
      <c r="T37" s="783"/>
      <c r="U37" s="783"/>
      <c r="V37" s="783"/>
      <c r="W37" s="783"/>
      <c r="X37" s="783"/>
      <c r="Y37" s="784"/>
    </row>
    <row r="38" spans="2:25" s="31" customFormat="1" ht="14.1" customHeight="1" x14ac:dyDescent="0.2">
      <c r="B38" s="755"/>
      <c r="C38" s="755"/>
      <c r="D38" s="755"/>
      <c r="E38" s="755"/>
      <c r="F38" s="755"/>
      <c r="G38" s="755"/>
      <c r="H38" s="755"/>
      <c r="I38" s="755"/>
      <c r="J38" s="756"/>
      <c r="K38" s="756"/>
      <c r="L38" s="756"/>
      <c r="M38" s="756"/>
      <c r="N38" s="756"/>
      <c r="O38" s="756"/>
      <c r="P38" s="756"/>
      <c r="Q38" s="756"/>
      <c r="R38" s="785"/>
      <c r="S38" s="786"/>
      <c r="T38" s="786"/>
      <c r="U38" s="786"/>
      <c r="V38" s="786"/>
      <c r="W38" s="786"/>
      <c r="X38" s="786"/>
      <c r="Y38" s="787"/>
    </row>
    <row r="39" spans="2:25" ht="15" customHeight="1" x14ac:dyDescent="0.2">
      <c r="B39" s="788" t="s">
        <v>198</v>
      </c>
      <c r="C39" s="789"/>
      <c r="D39" s="790"/>
      <c r="E39" s="242"/>
      <c r="F39" s="788" t="s">
        <v>197</v>
      </c>
      <c r="G39" s="789"/>
      <c r="H39" s="790"/>
      <c r="I39" s="243"/>
      <c r="J39" s="788" t="s">
        <v>198</v>
      </c>
      <c r="K39" s="789"/>
      <c r="L39" s="790"/>
      <c r="M39" s="242"/>
      <c r="N39" s="788" t="s">
        <v>197</v>
      </c>
      <c r="O39" s="789"/>
      <c r="P39" s="790"/>
      <c r="Q39" s="243"/>
      <c r="R39" s="792" t="s">
        <v>198</v>
      </c>
      <c r="S39" s="794"/>
      <c r="T39" s="793"/>
      <c r="U39" s="107"/>
      <c r="V39" s="792" t="s">
        <v>197</v>
      </c>
      <c r="W39" s="794"/>
      <c r="X39" s="793"/>
      <c r="Y39" s="121"/>
    </row>
    <row r="40" spans="2:25" ht="15" customHeight="1" x14ac:dyDescent="0.2">
      <c r="B40" s="788" t="s">
        <v>196</v>
      </c>
      <c r="C40" s="789"/>
      <c r="D40" s="178"/>
      <c r="E40" s="795"/>
      <c r="F40" s="796"/>
      <c r="G40" s="796"/>
      <c r="H40" s="796"/>
      <c r="I40" s="797"/>
      <c r="J40" s="788" t="s">
        <v>196</v>
      </c>
      <c r="K40" s="789"/>
      <c r="L40" s="178"/>
      <c r="M40" s="795"/>
      <c r="N40" s="796"/>
      <c r="O40" s="796"/>
      <c r="P40" s="796"/>
      <c r="Q40" s="797"/>
      <c r="R40" s="792" t="s">
        <v>196</v>
      </c>
      <c r="S40" s="794"/>
      <c r="T40" s="149"/>
      <c r="U40" s="812"/>
      <c r="V40" s="813"/>
      <c r="W40" s="813"/>
      <c r="X40" s="813"/>
      <c r="Y40" s="814"/>
    </row>
    <row r="41" spans="2:25" ht="15" customHeight="1" x14ac:dyDescent="0.2">
      <c r="B41" s="788" t="s">
        <v>195</v>
      </c>
      <c r="C41" s="790"/>
      <c r="D41" s="719"/>
      <c r="E41" s="721"/>
      <c r="F41" s="788" t="s">
        <v>194</v>
      </c>
      <c r="G41" s="790"/>
      <c r="H41" s="302"/>
      <c r="I41" s="302"/>
      <c r="J41" s="788" t="s">
        <v>195</v>
      </c>
      <c r="K41" s="790"/>
      <c r="L41" s="719"/>
      <c r="M41" s="721"/>
      <c r="N41" s="788" t="s">
        <v>194</v>
      </c>
      <c r="O41" s="790"/>
      <c r="P41" s="302"/>
      <c r="Q41" s="302"/>
      <c r="R41" s="792" t="s">
        <v>195</v>
      </c>
      <c r="S41" s="793"/>
      <c r="T41" s="815"/>
      <c r="U41" s="816"/>
      <c r="V41" s="792" t="s">
        <v>194</v>
      </c>
      <c r="W41" s="793"/>
      <c r="X41" s="301"/>
      <c r="Y41" s="301"/>
    </row>
    <row r="42" spans="2:25" ht="15" customHeight="1" x14ac:dyDescent="0.2">
      <c r="B42" s="799" t="s">
        <v>205</v>
      </c>
      <c r="C42" s="799"/>
      <c r="D42" s="178"/>
      <c r="E42" s="244" t="s">
        <v>193</v>
      </c>
      <c r="F42" s="800"/>
      <c r="G42" s="800"/>
      <c r="H42" s="800"/>
      <c r="I42" s="800"/>
      <c r="J42" s="799" t="s">
        <v>205</v>
      </c>
      <c r="K42" s="799"/>
      <c r="L42" s="178"/>
      <c r="M42" s="244" t="s">
        <v>193</v>
      </c>
      <c r="N42" s="800"/>
      <c r="O42" s="800"/>
      <c r="P42" s="800"/>
      <c r="Q42" s="800"/>
      <c r="R42" s="801" t="s">
        <v>205</v>
      </c>
      <c r="S42" s="801"/>
      <c r="T42" s="149"/>
      <c r="U42" s="124" t="s">
        <v>193</v>
      </c>
      <c r="V42" s="798"/>
      <c r="W42" s="798"/>
      <c r="X42" s="798"/>
      <c r="Y42" s="798"/>
    </row>
    <row r="43" spans="2:25" s="31" customFormat="1" ht="14.1" customHeight="1" x14ac:dyDescent="0.2">
      <c r="B43" s="791"/>
      <c r="C43" s="791"/>
      <c r="D43" s="791"/>
      <c r="E43" s="791"/>
      <c r="F43" s="791"/>
      <c r="G43" s="791"/>
      <c r="H43" s="791"/>
      <c r="I43" s="791"/>
      <c r="J43" s="756"/>
      <c r="K43" s="756"/>
      <c r="L43" s="756"/>
      <c r="M43" s="756"/>
      <c r="N43" s="756"/>
      <c r="O43" s="756"/>
      <c r="P43" s="756"/>
      <c r="Q43" s="756"/>
      <c r="R43" s="779"/>
      <c r="S43" s="780"/>
      <c r="T43" s="780"/>
      <c r="U43" s="780"/>
      <c r="V43" s="780"/>
      <c r="W43" s="780"/>
      <c r="X43" s="780"/>
      <c r="Y43" s="781"/>
    </row>
    <row r="44" spans="2:25" s="31" customFormat="1" ht="14.1" customHeight="1" x14ac:dyDescent="0.2">
      <c r="B44" s="755"/>
      <c r="C44" s="755"/>
      <c r="D44" s="755"/>
      <c r="E44" s="755"/>
      <c r="F44" s="755"/>
      <c r="G44" s="755"/>
      <c r="H44" s="755"/>
      <c r="I44" s="755"/>
      <c r="J44" s="756"/>
      <c r="K44" s="756"/>
      <c r="L44" s="756"/>
      <c r="M44" s="756"/>
      <c r="N44" s="756"/>
      <c r="O44" s="756"/>
      <c r="P44" s="756"/>
      <c r="Q44" s="756"/>
      <c r="R44" s="782"/>
      <c r="S44" s="783"/>
      <c r="T44" s="783"/>
      <c r="U44" s="783"/>
      <c r="V44" s="783"/>
      <c r="W44" s="783"/>
      <c r="X44" s="783"/>
      <c r="Y44" s="784"/>
    </row>
    <row r="45" spans="2:25" s="31" customFormat="1" ht="14.1" customHeight="1" x14ac:dyDescent="0.2">
      <c r="B45" s="755"/>
      <c r="C45" s="755"/>
      <c r="D45" s="755"/>
      <c r="E45" s="755"/>
      <c r="F45" s="755"/>
      <c r="G45" s="755"/>
      <c r="H45" s="755"/>
      <c r="I45" s="755"/>
      <c r="J45" s="756"/>
      <c r="K45" s="756"/>
      <c r="L45" s="756"/>
      <c r="M45" s="756"/>
      <c r="N45" s="756"/>
      <c r="O45" s="756"/>
      <c r="P45" s="756"/>
      <c r="Q45" s="756"/>
      <c r="R45" s="782"/>
      <c r="S45" s="783"/>
      <c r="T45" s="783"/>
      <c r="U45" s="783"/>
      <c r="V45" s="783"/>
      <c r="W45" s="783"/>
      <c r="X45" s="783"/>
      <c r="Y45" s="784"/>
    </row>
    <row r="46" spans="2:25" s="31" customFormat="1" ht="14.1" customHeight="1" x14ac:dyDescent="0.2">
      <c r="B46" s="755"/>
      <c r="C46" s="755"/>
      <c r="D46" s="755"/>
      <c r="E46" s="755"/>
      <c r="F46" s="755"/>
      <c r="G46" s="755"/>
      <c r="H46" s="755"/>
      <c r="I46" s="755"/>
      <c r="J46" s="756"/>
      <c r="K46" s="756"/>
      <c r="L46" s="756"/>
      <c r="M46" s="756"/>
      <c r="N46" s="756"/>
      <c r="O46" s="756"/>
      <c r="P46" s="756"/>
      <c r="Q46" s="756"/>
      <c r="R46" s="782"/>
      <c r="S46" s="783"/>
      <c r="T46" s="783"/>
      <c r="U46" s="783"/>
      <c r="V46" s="783"/>
      <c r="W46" s="783"/>
      <c r="X46" s="783"/>
      <c r="Y46" s="784"/>
    </row>
    <row r="47" spans="2:25" s="31" customFormat="1" ht="14.1" customHeight="1" x14ac:dyDescent="0.2">
      <c r="B47" s="755"/>
      <c r="C47" s="755"/>
      <c r="D47" s="755"/>
      <c r="E47" s="755"/>
      <c r="F47" s="755"/>
      <c r="G47" s="755"/>
      <c r="H47" s="755"/>
      <c r="I47" s="755"/>
      <c r="J47" s="756"/>
      <c r="K47" s="756"/>
      <c r="L47" s="756"/>
      <c r="M47" s="756"/>
      <c r="N47" s="756"/>
      <c r="O47" s="756"/>
      <c r="P47" s="756"/>
      <c r="Q47" s="756"/>
      <c r="R47" s="782"/>
      <c r="S47" s="783"/>
      <c r="T47" s="783"/>
      <c r="U47" s="783"/>
      <c r="V47" s="783"/>
      <c r="W47" s="783"/>
      <c r="X47" s="783"/>
      <c r="Y47" s="784"/>
    </row>
    <row r="48" spans="2:25" s="31" customFormat="1" ht="14.1" customHeight="1" x14ac:dyDescent="0.2">
      <c r="B48" s="755"/>
      <c r="C48" s="755"/>
      <c r="D48" s="755"/>
      <c r="E48" s="755"/>
      <c r="F48" s="755"/>
      <c r="G48" s="755"/>
      <c r="H48" s="755"/>
      <c r="I48" s="755"/>
      <c r="J48" s="756"/>
      <c r="K48" s="756"/>
      <c r="L48" s="756"/>
      <c r="M48" s="756"/>
      <c r="N48" s="756"/>
      <c r="O48" s="756"/>
      <c r="P48" s="756"/>
      <c r="Q48" s="756"/>
      <c r="R48" s="782"/>
      <c r="S48" s="783"/>
      <c r="T48" s="783"/>
      <c r="U48" s="783"/>
      <c r="V48" s="783"/>
      <c r="W48" s="783"/>
      <c r="X48" s="783"/>
      <c r="Y48" s="784"/>
    </row>
    <row r="49" spans="2:25" s="31" customFormat="1" ht="14.1" customHeight="1" x14ac:dyDescent="0.2">
      <c r="B49" s="755"/>
      <c r="C49" s="755"/>
      <c r="D49" s="755"/>
      <c r="E49" s="755"/>
      <c r="F49" s="755"/>
      <c r="G49" s="755"/>
      <c r="H49" s="755"/>
      <c r="I49" s="755"/>
      <c r="J49" s="756"/>
      <c r="K49" s="756"/>
      <c r="L49" s="756"/>
      <c r="M49" s="756"/>
      <c r="N49" s="756"/>
      <c r="O49" s="756"/>
      <c r="P49" s="756"/>
      <c r="Q49" s="756"/>
      <c r="R49" s="782"/>
      <c r="S49" s="783"/>
      <c r="T49" s="783"/>
      <c r="U49" s="783"/>
      <c r="V49" s="783"/>
      <c r="W49" s="783"/>
      <c r="X49" s="783"/>
      <c r="Y49" s="784"/>
    </row>
    <row r="50" spans="2:25" s="31" customFormat="1" ht="14.1" customHeight="1" x14ac:dyDescent="0.2">
      <c r="B50" s="755"/>
      <c r="C50" s="755"/>
      <c r="D50" s="755"/>
      <c r="E50" s="755"/>
      <c r="F50" s="755"/>
      <c r="G50" s="755"/>
      <c r="H50" s="755"/>
      <c r="I50" s="755"/>
      <c r="J50" s="756"/>
      <c r="K50" s="756"/>
      <c r="L50" s="756"/>
      <c r="M50" s="756"/>
      <c r="N50" s="756"/>
      <c r="O50" s="756"/>
      <c r="P50" s="756"/>
      <c r="Q50" s="756"/>
      <c r="R50" s="782"/>
      <c r="S50" s="783"/>
      <c r="T50" s="783"/>
      <c r="U50" s="783"/>
      <c r="V50" s="783"/>
      <c r="W50" s="783"/>
      <c r="X50" s="783"/>
      <c r="Y50" s="784"/>
    </row>
    <row r="51" spans="2:25" s="31" customFormat="1" ht="14.1" customHeight="1" x14ac:dyDescent="0.2">
      <c r="B51" s="755"/>
      <c r="C51" s="755"/>
      <c r="D51" s="755"/>
      <c r="E51" s="755"/>
      <c r="F51" s="755"/>
      <c r="G51" s="755"/>
      <c r="H51" s="755"/>
      <c r="I51" s="755"/>
      <c r="J51" s="756"/>
      <c r="K51" s="756"/>
      <c r="L51" s="756"/>
      <c r="M51" s="756"/>
      <c r="N51" s="756"/>
      <c r="O51" s="756"/>
      <c r="P51" s="756"/>
      <c r="Q51" s="756"/>
      <c r="R51" s="782"/>
      <c r="S51" s="783"/>
      <c r="T51" s="783"/>
      <c r="U51" s="783"/>
      <c r="V51" s="783"/>
      <c r="W51" s="783"/>
      <c r="X51" s="783"/>
      <c r="Y51" s="784"/>
    </row>
    <row r="52" spans="2:25" s="31" customFormat="1" ht="14.1" customHeight="1" x14ac:dyDescent="0.2">
      <c r="B52" s="755"/>
      <c r="C52" s="755"/>
      <c r="D52" s="755"/>
      <c r="E52" s="755"/>
      <c r="F52" s="755"/>
      <c r="G52" s="755"/>
      <c r="H52" s="755"/>
      <c r="I52" s="755"/>
      <c r="J52" s="756"/>
      <c r="K52" s="756"/>
      <c r="L52" s="756"/>
      <c r="M52" s="756"/>
      <c r="N52" s="756"/>
      <c r="O52" s="756"/>
      <c r="P52" s="756"/>
      <c r="Q52" s="756"/>
      <c r="R52" s="782"/>
      <c r="S52" s="783"/>
      <c r="T52" s="783"/>
      <c r="U52" s="783"/>
      <c r="V52" s="783"/>
      <c r="W52" s="783"/>
      <c r="X52" s="783"/>
      <c r="Y52" s="784"/>
    </row>
    <row r="53" spans="2:25" s="31" customFormat="1" ht="14.1" customHeight="1" x14ac:dyDescent="0.2">
      <c r="B53" s="755"/>
      <c r="C53" s="755"/>
      <c r="D53" s="755"/>
      <c r="E53" s="755"/>
      <c r="F53" s="755"/>
      <c r="G53" s="755"/>
      <c r="H53" s="755"/>
      <c r="I53" s="755"/>
      <c r="J53" s="756"/>
      <c r="K53" s="756"/>
      <c r="L53" s="756"/>
      <c r="M53" s="756"/>
      <c r="N53" s="756"/>
      <c r="O53" s="756"/>
      <c r="P53" s="756"/>
      <c r="Q53" s="756"/>
      <c r="R53" s="782"/>
      <c r="S53" s="783"/>
      <c r="T53" s="783"/>
      <c r="U53" s="783"/>
      <c r="V53" s="783"/>
      <c r="W53" s="783"/>
      <c r="X53" s="783"/>
      <c r="Y53" s="784"/>
    </row>
    <row r="54" spans="2:25" s="31" customFormat="1" ht="14.1" customHeight="1" x14ac:dyDescent="0.2">
      <c r="B54" s="755"/>
      <c r="C54" s="755"/>
      <c r="D54" s="755"/>
      <c r="E54" s="755"/>
      <c r="F54" s="755"/>
      <c r="G54" s="755"/>
      <c r="H54" s="755"/>
      <c r="I54" s="755"/>
      <c r="J54" s="756"/>
      <c r="K54" s="756"/>
      <c r="L54" s="756"/>
      <c r="M54" s="756"/>
      <c r="N54" s="756"/>
      <c r="O54" s="756"/>
      <c r="P54" s="756"/>
      <c r="Q54" s="756"/>
      <c r="R54" s="782"/>
      <c r="S54" s="783"/>
      <c r="T54" s="783"/>
      <c r="U54" s="783"/>
      <c r="V54" s="783"/>
      <c r="W54" s="783"/>
      <c r="X54" s="783"/>
      <c r="Y54" s="784"/>
    </row>
    <row r="55" spans="2:25" s="31" customFormat="1" ht="14.1" customHeight="1" x14ac:dyDescent="0.2">
      <c r="B55" s="755"/>
      <c r="C55" s="755"/>
      <c r="D55" s="755"/>
      <c r="E55" s="755"/>
      <c r="F55" s="755"/>
      <c r="G55" s="755"/>
      <c r="H55" s="755"/>
      <c r="I55" s="755"/>
      <c r="J55" s="756"/>
      <c r="K55" s="756"/>
      <c r="L55" s="756"/>
      <c r="M55" s="756"/>
      <c r="N55" s="756"/>
      <c r="O55" s="756"/>
      <c r="P55" s="756"/>
      <c r="Q55" s="756"/>
      <c r="R55" s="785"/>
      <c r="S55" s="786"/>
      <c r="T55" s="786"/>
      <c r="U55" s="786"/>
      <c r="V55" s="786"/>
      <c r="W55" s="786"/>
      <c r="X55" s="786"/>
      <c r="Y55" s="787"/>
    </row>
    <row r="56" spans="2:25" ht="15" customHeight="1" x14ac:dyDescent="0.2">
      <c r="B56" s="32"/>
      <c r="C56" s="35" t="s">
        <v>221</v>
      </c>
      <c r="D56" s="31"/>
      <c r="E56" s="32"/>
      <c r="F56" s="32"/>
      <c r="G56" s="32"/>
      <c r="H56" s="32"/>
      <c r="I56" s="32"/>
      <c r="J56" s="29"/>
      <c r="K56" s="29"/>
      <c r="L56" s="29"/>
      <c r="M56" s="29"/>
      <c r="N56" s="29"/>
      <c r="O56" s="29"/>
      <c r="P56" s="29"/>
      <c r="Q56" s="29"/>
      <c r="R56" s="33"/>
      <c r="S56" s="33"/>
      <c r="T56" s="33"/>
      <c r="U56" s="33"/>
      <c r="V56" s="33"/>
      <c r="W56" s="33"/>
      <c r="X56" s="33"/>
      <c r="Y56" s="33"/>
    </row>
    <row r="57" spans="2:25" ht="15" customHeight="1" x14ac:dyDescent="0.2">
      <c r="B57" s="29"/>
      <c r="C57" s="34" t="s">
        <v>212</v>
      </c>
      <c r="D57" s="31"/>
      <c r="E57" s="31"/>
      <c r="F57" s="31"/>
      <c r="G57" s="31"/>
      <c r="H57" s="31"/>
      <c r="I57" s="31"/>
      <c r="J57" s="31"/>
      <c r="K57" s="31"/>
      <c r="L57" s="31"/>
      <c r="M57" s="31"/>
      <c r="N57" s="31"/>
      <c r="O57" s="29"/>
      <c r="P57" s="34"/>
      <c r="Q57" s="31"/>
      <c r="R57" s="31"/>
      <c r="S57" s="31"/>
      <c r="T57" s="31"/>
      <c r="U57" s="31"/>
      <c r="V57" s="31"/>
      <c r="W57" s="31"/>
      <c r="X57" s="31"/>
      <c r="Y57" s="31"/>
    </row>
    <row r="58" spans="2:25" ht="15" customHeight="1" x14ac:dyDescent="0.2">
      <c r="C58" s="34" t="s">
        <v>407</v>
      </c>
      <c r="E58" s="34"/>
      <c r="F58" s="29"/>
      <c r="G58" s="31"/>
      <c r="H58" s="31"/>
      <c r="I58" s="31"/>
      <c r="J58" s="31"/>
      <c r="K58" s="31"/>
      <c r="L58" s="30"/>
      <c r="M58" s="31"/>
      <c r="N58" s="31"/>
      <c r="O58" s="31"/>
      <c r="P58" s="29"/>
      <c r="Q58" s="34"/>
      <c r="R58" s="29"/>
      <c r="S58" s="31"/>
      <c r="T58" s="31"/>
      <c r="U58" s="31"/>
      <c r="V58" s="31"/>
      <c r="W58" s="31"/>
      <c r="X58" s="31"/>
      <c r="Y58" s="31"/>
    </row>
    <row r="59" spans="2:25" ht="15" customHeight="1" x14ac:dyDescent="0.2">
      <c r="B59" s="1119"/>
      <c r="C59" s="1119"/>
      <c r="D59" s="1119"/>
      <c r="E59" s="1120"/>
      <c r="F59" s="1119"/>
      <c r="G59" s="1119"/>
      <c r="H59" s="1119"/>
      <c r="I59" s="1121"/>
      <c r="J59" s="1119"/>
      <c r="K59" s="1119"/>
      <c r="L59" s="1119"/>
      <c r="M59" s="1120"/>
      <c r="N59" s="1119"/>
      <c r="O59" s="1119"/>
      <c r="P59" s="1119"/>
      <c r="Q59" s="1121"/>
      <c r="R59" s="1122"/>
      <c r="S59" s="1122"/>
      <c r="T59" s="1122"/>
      <c r="U59" s="1123"/>
      <c r="V59" s="1122"/>
      <c r="W59" s="1122"/>
      <c r="X59" s="1122"/>
      <c r="Y59" s="1124"/>
    </row>
    <row r="60" spans="2:25" ht="15" customHeight="1" x14ac:dyDescent="0.2">
      <c r="B60" s="1125"/>
      <c r="C60" s="1125"/>
      <c r="D60" s="1126"/>
      <c r="E60" s="1127"/>
      <c r="F60" s="1127"/>
      <c r="G60" s="1127"/>
      <c r="H60" s="1127"/>
      <c r="I60" s="1127"/>
      <c r="J60" s="1125"/>
      <c r="K60" s="1125"/>
      <c r="L60" s="1126"/>
      <c r="M60" s="1127"/>
      <c r="N60" s="1127"/>
      <c r="O60" s="1127"/>
      <c r="P60" s="1127"/>
      <c r="Q60" s="1127"/>
      <c r="R60" s="1128"/>
      <c r="S60" s="1128"/>
      <c r="T60" s="1129"/>
      <c r="U60" s="1130"/>
      <c r="V60" s="1130"/>
      <c r="W60" s="1130"/>
      <c r="X60" s="1130"/>
      <c r="Y60" s="1130"/>
    </row>
    <row r="61" spans="2:25" ht="15" customHeight="1" x14ac:dyDescent="0.2">
      <c r="B61" s="1125"/>
      <c r="C61" s="1125"/>
      <c r="D61" s="1131"/>
      <c r="E61" s="1131"/>
      <c r="F61" s="1125"/>
      <c r="G61" s="1125"/>
      <c r="H61" s="1132"/>
      <c r="I61" s="1132"/>
      <c r="J61" s="1125"/>
      <c r="K61" s="1125"/>
      <c r="L61" s="1131"/>
      <c r="M61" s="1131"/>
      <c r="N61" s="1125"/>
      <c r="O61" s="1125"/>
      <c r="P61" s="1132"/>
      <c r="Q61" s="1132"/>
      <c r="R61" s="1128"/>
      <c r="S61" s="1128"/>
      <c r="T61" s="1133"/>
      <c r="U61" s="1133"/>
      <c r="V61" s="1128"/>
      <c r="W61" s="1128"/>
      <c r="X61" s="1134"/>
      <c r="Y61" s="1134"/>
    </row>
    <row r="62" spans="2:25" ht="15" customHeight="1" x14ac:dyDescent="0.2">
      <c r="B62" s="1125"/>
      <c r="C62" s="1125"/>
      <c r="D62" s="1126"/>
      <c r="E62" s="1135"/>
      <c r="F62" s="1127"/>
      <c r="G62" s="1127"/>
      <c r="H62" s="1127"/>
      <c r="I62" s="1127"/>
      <c r="J62" s="1125"/>
      <c r="K62" s="1125"/>
      <c r="L62" s="1126"/>
      <c r="M62" s="1135"/>
      <c r="N62" s="1127"/>
      <c r="O62" s="1127"/>
      <c r="P62" s="1127"/>
      <c r="Q62" s="1127"/>
      <c r="R62" s="1128"/>
      <c r="S62" s="1128"/>
      <c r="T62" s="1129"/>
      <c r="U62" s="1136"/>
      <c r="V62" s="1130"/>
      <c r="W62" s="1130"/>
      <c r="X62" s="1130"/>
      <c r="Y62" s="1130"/>
    </row>
    <row r="63" spans="2:25" s="31" customFormat="1" ht="14.1" customHeight="1" x14ac:dyDescent="0.2">
      <c r="B63" s="1137"/>
      <c r="C63" s="1137"/>
      <c r="D63" s="1137"/>
      <c r="E63" s="1137"/>
      <c r="F63" s="1137"/>
      <c r="G63" s="1137"/>
      <c r="H63" s="1137"/>
      <c r="I63" s="1137"/>
      <c r="J63" s="1138"/>
      <c r="K63" s="1138"/>
      <c r="L63" s="1138"/>
      <c r="M63" s="1138"/>
      <c r="N63" s="1138"/>
      <c r="O63" s="1138"/>
      <c r="P63" s="1138"/>
      <c r="Q63" s="1138"/>
      <c r="R63" s="1139"/>
      <c r="S63" s="1139"/>
      <c r="T63" s="1139"/>
      <c r="U63" s="1139"/>
      <c r="V63" s="1139"/>
      <c r="W63" s="1139"/>
      <c r="X63" s="1139"/>
      <c r="Y63" s="1139"/>
    </row>
    <row r="64" spans="2:25" s="31" customFormat="1" ht="14.1" customHeight="1" x14ac:dyDescent="0.2">
      <c r="B64" s="1137"/>
      <c r="C64" s="1137"/>
      <c r="D64" s="1137"/>
      <c r="E64" s="1137"/>
      <c r="F64" s="1137"/>
      <c r="G64" s="1137"/>
      <c r="H64" s="1137"/>
      <c r="I64" s="1137"/>
      <c r="J64" s="1138"/>
      <c r="K64" s="1138"/>
      <c r="L64" s="1138"/>
      <c r="M64" s="1138"/>
      <c r="N64" s="1138"/>
      <c r="O64" s="1138"/>
      <c r="P64" s="1138"/>
      <c r="Q64" s="1138"/>
      <c r="R64" s="1139"/>
      <c r="S64" s="1139"/>
      <c r="T64" s="1139"/>
      <c r="U64" s="1139"/>
      <c r="V64" s="1139"/>
      <c r="W64" s="1139"/>
      <c r="X64" s="1139"/>
      <c r="Y64" s="1139"/>
    </row>
    <row r="65" spans="2:25" s="31" customFormat="1" ht="14.1" customHeight="1" x14ac:dyDescent="0.2">
      <c r="B65" s="1137"/>
      <c r="C65" s="1137"/>
      <c r="D65" s="1137"/>
      <c r="E65" s="1137"/>
      <c r="F65" s="1137"/>
      <c r="G65" s="1137"/>
      <c r="H65" s="1137"/>
      <c r="I65" s="1137"/>
      <c r="J65" s="1138"/>
      <c r="K65" s="1138"/>
      <c r="L65" s="1138"/>
      <c r="M65" s="1138"/>
      <c r="N65" s="1138"/>
      <c r="O65" s="1138"/>
      <c r="P65" s="1138"/>
      <c r="Q65" s="1138"/>
      <c r="R65" s="1139"/>
      <c r="S65" s="1139"/>
      <c r="T65" s="1139"/>
      <c r="U65" s="1139"/>
      <c r="V65" s="1139"/>
      <c r="W65" s="1139"/>
      <c r="X65" s="1139"/>
      <c r="Y65" s="1139"/>
    </row>
    <row r="66" spans="2:25" s="31" customFormat="1" ht="14.1" customHeight="1" x14ac:dyDescent="0.2">
      <c r="B66" s="1137"/>
      <c r="C66" s="1137"/>
      <c r="D66" s="1137"/>
      <c r="E66" s="1137"/>
      <c r="F66" s="1137"/>
      <c r="G66" s="1137"/>
      <c r="H66" s="1137"/>
      <c r="I66" s="1137"/>
      <c r="J66" s="1138"/>
      <c r="K66" s="1138"/>
      <c r="L66" s="1138"/>
      <c r="M66" s="1138"/>
      <c r="N66" s="1138"/>
      <c r="O66" s="1138"/>
      <c r="P66" s="1138"/>
      <c r="Q66" s="1138"/>
      <c r="R66" s="1139"/>
      <c r="S66" s="1139"/>
      <c r="T66" s="1139"/>
      <c r="U66" s="1139"/>
      <c r="V66" s="1139"/>
      <c r="W66" s="1139"/>
      <c r="X66" s="1139"/>
      <c r="Y66" s="1139"/>
    </row>
    <row r="67" spans="2:25" s="31" customFormat="1" ht="14.1" customHeight="1" x14ac:dyDescent="0.2">
      <c r="B67" s="1137"/>
      <c r="C67" s="1137"/>
      <c r="D67" s="1137"/>
      <c r="E67" s="1137"/>
      <c r="F67" s="1137"/>
      <c r="G67" s="1137"/>
      <c r="H67" s="1137"/>
      <c r="I67" s="1137"/>
      <c r="J67" s="1138"/>
      <c r="K67" s="1138"/>
      <c r="L67" s="1138"/>
      <c r="M67" s="1138"/>
      <c r="N67" s="1138"/>
      <c r="O67" s="1138"/>
      <c r="P67" s="1138"/>
      <c r="Q67" s="1138"/>
      <c r="R67" s="1139"/>
      <c r="S67" s="1139"/>
      <c r="T67" s="1139"/>
      <c r="U67" s="1139"/>
      <c r="V67" s="1139"/>
      <c r="W67" s="1139"/>
      <c r="X67" s="1139"/>
      <c r="Y67" s="1139"/>
    </row>
    <row r="68" spans="2:25" s="31" customFormat="1" ht="14.1" customHeight="1" x14ac:dyDescent="0.2">
      <c r="B68" s="1137"/>
      <c r="C68" s="1137"/>
      <c r="D68" s="1137"/>
      <c r="E68" s="1137"/>
      <c r="F68" s="1137"/>
      <c r="G68" s="1137"/>
      <c r="H68" s="1137"/>
      <c r="I68" s="1137"/>
      <c r="J68" s="1138"/>
      <c r="K68" s="1138"/>
      <c r="L68" s="1138"/>
      <c r="M68" s="1138"/>
      <c r="N68" s="1138"/>
      <c r="O68" s="1138"/>
      <c r="P68" s="1138"/>
      <c r="Q68" s="1138"/>
      <c r="R68" s="1139"/>
      <c r="S68" s="1139"/>
      <c r="T68" s="1139"/>
      <c r="U68" s="1139"/>
      <c r="V68" s="1139"/>
      <c r="W68" s="1139"/>
      <c r="X68" s="1139"/>
      <c r="Y68" s="1139"/>
    </row>
    <row r="69" spans="2:25" s="31" customFormat="1" ht="14.1" customHeight="1" x14ac:dyDescent="0.2">
      <c r="B69" s="1137"/>
      <c r="C69" s="1137"/>
      <c r="D69" s="1137"/>
      <c r="E69" s="1137"/>
      <c r="F69" s="1137"/>
      <c r="G69" s="1137"/>
      <c r="H69" s="1137"/>
      <c r="I69" s="1137"/>
      <c r="J69" s="1138"/>
      <c r="K69" s="1138"/>
      <c r="L69" s="1138"/>
      <c r="M69" s="1138"/>
      <c r="N69" s="1138"/>
      <c r="O69" s="1138"/>
      <c r="P69" s="1138"/>
      <c r="Q69" s="1138"/>
      <c r="R69" s="1139"/>
      <c r="S69" s="1139"/>
      <c r="T69" s="1139"/>
      <c r="U69" s="1139"/>
      <c r="V69" s="1139"/>
      <c r="W69" s="1139"/>
      <c r="X69" s="1139"/>
      <c r="Y69" s="1139"/>
    </row>
    <row r="70" spans="2:25" s="31" customFormat="1" ht="14.1" customHeight="1" x14ac:dyDescent="0.2">
      <c r="B70" s="1137"/>
      <c r="C70" s="1137"/>
      <c r="D70" s="1137"/>
      <c r="E70" s="1137"/>
      <c r="F70" s="1137"/>
      <c r="G70" s="1137"/>
      <c r="H70" s="1137"/>
      <c r="I70" s="1137"/>
      <c r="J70" s="1138"/>
      <c r="K70" s="1138"/>
      <c r="L70" s="1138"/>
      <c r="M70" s="1138"/>
      <c r="N70" s="1138"/>
      <c r="O70" s="1138"/>
      <c r="P70" s="1138"/>
      <c r="Q70" s="1138"/>
      <c r="R70" s="1139"/>
      <c r="S70" s="1139"/>
      <c r="T70" s="1139"/>
      <c r="U70" s="1139"/>
      <c r="V70" s="1139"/>
      <c r="W70" s="1139"/>
      <c r="X70" s="1139"/>
      <c r="Y70" s="1139"/>
    </row>
    <row r="71" spans="2:25" s="31" customFormat="1" ht="14.1" customHeight="1" x14ac:dyDescent="0.2">
      <c r="B71" s="1137"/>
      <c r="C71" s="1137"/>
      <c r="D71" s="1137"/>
      <c r="E71" s="1137"/>
      <c r="F71" s="1137"/>
      <c r="G71" s="1137"/>
      <c r="H71" s="1137"/>
      <c r="I71" s="1137"/>
      <c r="J71" s="1138"/>
      <c r="K71" s="1138"/>
      <c r="L71" s="1138"/>
      <c r="M71" s="1138"/>
      <c r="N71" s="1138"/>
      <c r="O71" s="1138"/>
      <c r="P71" s="1138"/>
      <c r="Q71" s="1138"/>
      <c r="R71" s="1139"/>
      <c r="S71" s="1139"/>
      <c r="T71" s="1139"/>
      <c r="U71" s="1139"/>
      <c r="V71" s="1139"/>
      <c r="W71" s="1139"/>
      <c r="X71" s="1139"/>
      <c r="Y71" s="1139"/>
    </row>
    <row r="72" spans="2:25" s="31" customFormat="1" ht="14.1" customHeight="1" x14ac:dyDescent="0.2">
      <c r="B72" s="1137"/>
      <c r="C72" s="1137"/>
      <c r="D72" s="1137"/>
      <c r="E72" s="1137"/>
      <c r="F72" s="1137"/>
      <c r="G72" s="1137"/>
      <c r="H72" s="1137"/>
      <c r="I72" s="1137"/>
      <c r="J72" s="1138"/>
      <c r="K72" s="1138"/>
      <c r="L72" s="1138"/>
      <c r="M72" s="1138"/>
      <c r="N72" s="1138"/>
      <c r="O72" s="1138"/>
      <c r="P72" s="1138"/>
      <c r="Q72" s="1138"/>
      <c r="R72" s="1139"/>
      <c r="S72" s="1139"/>
      <c r="T72" s="1139"/>
      <c r="U72" s="1139"/>
      <c r="V72" s="1139"/>
      <c r="W72" s="1139"/>
      <c r="X72" s="1139"/>
      <c r="Y72" s="1139"/>
    </row>
    <row r="73" spans="2:25" s="31" customFormat="1" ht="14.1" customHeight="1" x14ac:dyDescent="0.2">
      <c r="B73" s="1137"/>
      <c r="C73" s="1137"/>
      <c r="D73" s="1137"/>
      <c r="E73" s="1137"/>
      <c r="F73" s="1137"/>
      <c r="G73" s="1137"/>
      <c r="H73" s="1137"/>
      <c r="I73" s="1137"/>
      <c r="J73" s="1138"/>
      <c r="K73" s="1138"/>
      <c r="L73" s="1138"/>
      <c r="M73" s="1138"/>
      <c r="N73" s="1138"/>
      <c r="O73" s="1138"/>
      <c r="P73" s="1138"/>
      <c r="Q73" s="1138"/>
      <c r="R73" s="1139"/>
      <c r="S73" s="1139"/>
      <c r="T73" s="1139"/>
      <c r="U73" s="1139"/>
      <c r="V73" s="1139"/>
      <c r="W73" s="1139"/>
      <c r="X73" s="1139"/>
      <c r="Y73" s="1139"/>
    </row>
    <row r="74" spans="2:25" s="31" customFormat="1" ht="14.1" customHeight="1" x14ac:dyDescent="0.2">
      <c r="B74" s="1137"/>
      <c r="C74" s="1137"/>
      <c r="D74" s="1137"/>
      <c r="E74" s="1137"/>
      <c r="F74" s="1137"/>
      <c r="G74" s="1137"/>
      <c r="H74" s="1137"/>
      <c r="I74" s="1137"/>
      <c r="J74" s="1138"/>
      <c r="K74" s="1138"/>
      <c r="L74" s="1138"/>
      <c r="M74" s="1138"/>
      <c r="N74" s="1138"/>
      <c r="O74" s="1138"/>
      <c r="P74" s="1138"/>
      <c r="Q74" s="1138"/>
      <c r="R74" s="1139"/>
      <c r="S74" s="1139"/>
      <c r="T74" s="1139"/>
      <c r="U74" s="1139"/>
      <c r="V74" s="1139"/>
      <c r="W74" s="1139"/>
      <c r="X74" s="1139"/>
      <c r="Y74" s="1139"/>
    </row>
    <row r="75" spans="2:25" s="31" customFormat="1" ht="14.1" customHeight="1" x14ac:dyDescent="0.2">
      <c r="B75" s="1137"/>
      <c r="C75" s="1137"/>
      <c r="D75" s="1137"/>
      <c r="E75" s="1137"/>
      <c r="F75" s="1137"/>
      <c r="G75" s="1137"/>
      <c r="H75" s="1137"/>
      <c r="I75" s="1137"/>
      <c r="J75" s="1138"/>
      <c r="K75" s="1138"/>
      <c r="L75" s="1138"/>
      <c r="M75" s="1138"/>
      <c r="N75" s="1138"/>
      <c r="O75" s="1138"/>
      <c r="P75" s="1138"/>
      <c r="Q75" s="1138"/>
      <c r="R75" s="1139"/>
      <c r="S75" s="1139"/>
      <c r="T75" s="1139"/>
      <c r="U75" s="1139"/>
      <c r="V75" s="1139"/>
      <c r="W75" s="1139"/>
      <c r="X75" s="1139"/>
      <c r="Y75" s="1139"/>
    </row>
    <row r="76" spans="2:25" ht="15" customHeight="1" x14ac:dyDescent="0.2">
      <c r="B76" s="1125"/>
      <c r="C76" s="1125"/>
      <c r="D76" s="1125"/>
      <c r="E76" s="1140"/>
      <c r="F76" s="1125"/>
      <c r="G76" s="1125"/>
      <c r="H76" s="1125"/>
      <c r="I76" s="1135"/>
      <c r="J76" s="1125"/>
      <c r="K76" s="1125"/>
      <c r="L76" s="1125"/>
      <c r="M76" s="1140"/>
      <c r="N76" s="1125"/>
      <c r="O76" s="1125"/>
      <c r="P76" s="1125"/>
      <c r="Q76" s="1135"/>
      <c r="R76" s="1128"/>
      <c r="S76" s="1128"/>
      <c r="T76" s="1128"/>
      <c r="U76" s="1141"/>
      <c r="V76" s="1128"/>
      <c r="W76" s="1128"/>
      <c r="X76" s="1128"/>
      <c r="Y76" s="1136"/>
    </row>
    <row r="77" spans="2:25" ht="15" customHeight="1" x14ac:dyDescent="0.2">
      <c r="B77" s="1125"/>
      <c r="C77" s="1125"/>
      <c r="D77" s="1126"/>
      <c r="E77" s="1127"/>
      <c r="F77" s="1127"/>
      <c r="G77" s="1127"/>
      <c r="H77" s="1127"/>
      <c r="I77" s="1127"/>
      <c r="J77" s="1125"/>
      <c r="K77" s="1125"/>
      <c r="L77" s="1126"/>
      <c r="M77" s="1127"/>
      <c r="N77" s="1127"/>
      <c r="O77" s="1127"/>
      <c r="P77" s="1127"/>
      <c r="Q77" s="1127"/>
      <c r="R77" s="1128"/>
      <c r="S77" s="1128"/>
      <c r="T77" s="1129"/>
      <c r="U77" s="1130"/>
      <c r="V77" s="1130"/>
      <c r="W77" s="1130"/>
      <c r="X77" s="1130"/>
      <c r="Y77" s="1130"/>
    </row>
    <row r="78" spans="2:25" ht="15" customHeight="1" x14ac:dyDescent="0.2">
      <c r="B78" s="1125"/>
      <c r="C78" s="1125"/>
      <c r="D78" s="1131"/>
      <c r="E78" s="1131"/>
      <c r="F78" s="1125"/>
      <c r="G78" s="1125"/>
      <c r="H78" s="1132"/>
      <c r="I78" s="1132"/>
      <c r="J78" s="1125"/>
      <c r="K78" s="1125"/>
      <c r="L78" s="1131"/>
      <c r="M78" s="1131"/>
      <c r="N78" s="1125"/>
      <c r="O78" s="1125"/>
      <c r="P78" s="1132"/>
      <c r="Q78" s="1132"/>
      <c r="R78" s="1128"/>
      <c r="S78" s="1128"/>
      <c r="T78" s="1133"/>
      <c r="U78" s="1133"/>
      <c r="V78" s="1128"/>
      <c r="W78" s="1128"/>
      <c r="X78" s="1134"/>
      <c r="Y78" s="1134"/>
    </row>
    <row r="79" spans="2:25" ht="15" customHeight="1" x14ac:dyDescent="0.2">
      <c r="B79" s="1125"/>
      <c r="C79" s="1125"/>
      <c r="D79" s="1126"/>
      <c r="E79" s="1135"/>
      <c r="F79" s="1127"/>
      <c r="G79" s="1127"/>
      <c r="H79" s="1127"/>
      <c r="I79" s="1127"/>
      <c r="J79" s="1125"/>
      <c r="K79" s="1125"/>
      <c r="L79" s="1126"/>
      <c r="M79" s="1135"/>
      <c r="N79" s="1127"/>
      <c r="O79" s="1127"/>
      <c r="P79" s="1127"/>
      <c r="Q79" s="1127"/>
      <c r="R79" s="1128"/>
      <c r="S79" s="1128"/>
      <c r="T79" s="1129"/>
      <c r="U79" s="1136"/>
      <c r="V79" s="1130"/>
      <c r="W79" s="1130"/>
      <c r="X79" s="1130"/>
      <c r="Y79" s="1130"/>
    </row>
    <row r="80" spans="2:25" s="31" customFormat="1" ht="14.1" customHeight="1" x14ac:dyDescent="0.2">
      <c r="B80" s="1137"/>
      <c r="C80" s="1137"/>
      <c r="D80" s="1137"/>
      <c r="E80" s="1137"/>
      <c r="F80" s="1137"/>
      <c r="G80" s="1137"/>
      <c r="H80" s="1137"/>
      <c r="I80" s="1137"/>
      <c r="J80" s="1138"/>
      <c r="K80" s="1138"/>
      <c r="L80" s="1138"/>
      <c r="M80" s="1138"/>
      <c r="N80" s="1138"/>
      <c r="O80" s="1138"/>
      <c r="P80" s="1138"/>
      <c r="Q80" s="1138"/>
      <c r="R80" s="1139"/>
      <c r="S80" s="1139"/>
      <c r="T80" s="1139"/>
      <c r="U80" s="1139"/>
      <c r="V80" s="1139"/>
      <c r="W80" s="1139"/>
      <c r="X80" s="1139"/>
      <c r="Y80" s="1139"/>
    </row>
    <row r="81" spans="2:25" s="31" customFormat="1" ht="14.1" customHeight="1" x14ac:dyDescent="0.2">
      <c r="B81" s="1137"/>
      <c r="C81" s="1137"/>
      <c r="D81" s="1137"/>
      <c r="E81" s="1137"/>
      <c r="F81" s="1137"/>
      <c r="G81" s="1137"/>
      <c r="H81" s="1137"/>
      <c r="I81" s="1137"/>
      <c r="J81" s="1138"/>
      <c r="K81" s="1138"/>
      <c r="L81" s="1138"/>
      <c r="M81" s="1138"/>
      <c r="N81" s="1138"/>
      <c r="O81" s="1138"/>
      <c r="P81" s="1138"/>
      <c r="Q81" s="1138"/>
      <c r="R81" s="1139"/>
      <c r="S81" s="1139"/>
      <c r="T81" s="1139"/>
      <c r="U81" s="1139"/>
      <c r="V81" s="1139"/>
      <c r="W81" s="1139"/>
      <c r="X81" s="1139"/>
      <c r="Y81" s="1139"/>
    </row>
    <row r="82" spans="2:25" s="31" customFormat="1" ht="14.1" customHeight="1" x14ac:dyDescent="0.2">
      <c r="B82" s="1137"/>
      <c r="C82" s="1137"/>
      <c r="D82" s="1137"/>
      <c r="E82" s="1137"/>
      <c r="F82" s="1137"/>
      <c r="G82" s="1137"/>
      <c r="H82" s="1137"/>
      <c r="I82" s="1137"/>
      <c r="J82" s="1138"/>
      <c r="K82" s="1138"/>
      <c r="L82" s="1138"/>
      <c r="M82" s="1138"/>
      <c r="N82" s="1138"/>
      <c r="O82" s="1138"/>
      <c r="P82" s="1138"/>
      <c r="Q82" s="1138"/>
      <c r="R82" s="1139"/>
      <c r="S82" s="1139"/>
      <c r="T82" s="1139"/>
      <c r="U82" s="1139"/>
      <c r="V82" s="1139"/>
      <c r="W82" s="1139"/>
      <c r="X82" s="1139"/>
      <c r="Y82" s="1139"/>
    </row>
    <row r="83" spans="2:25" s="31" customFormat="1" ht="14.1" customHeight="1" x14ac:dyDescent="0.2">
      <c r="B83" s="1137"/>
      <c r="C83" s="1137"/>
      <c r="D83" s="1137"/>
      <c r="E83" s="1137"/>
      <c r="F83" s="1137"/>
      <c r="G83" s="1137"/>
      <c r="H83" s="1137"/>
      <c r="I83" s="1137"/>
      <c r="J83" s="1138"/>
      <c r="K83" s="1138"/>
      <c r="L83" s="1138"/>
      <c r="M83" s="1138"/>
      <c r="N83" s="1138"/>
      <c r="O83" s="1138"/>
      <c r="P83" s="1138"/>
      <c r="Q83" s="1138"/>
      <c r="R83" s="1139"/>
      <c r="S83" s="1139"/>
      <c r="T83" s="1139"/>
      <c r="U83" s="1139"/>
      <c r="V83" s="1139"/>
      <c r="W83" s="1139"/>
      <c r="X83" s="1139"/>
      <c r="Y83" s="1139"/>
    </row>
    <row r="84" spans="2:25" s="31" customFormat="1" ht="14.1" customHeight="1" x14ac:dyDescent="0.2">
      <c r="B84" s="1137"/>
      <c r="C84" s="1137"/>
      <c r="D84" s="1137"/>
      <c r="E84" s="1137"/>
      <c r="F84" s="1137"/>
      <c r="G84" s="1137"/>
      <c r="H84" s="1137"/>
      <c r="I84" s="1137"/>
      <c r="J84" s="1138"/>
      <c r="K84" s="1138"/>
      <c r="L84" s="1138"/>
      <c r="M84" s="1138"/>
      <c r="N84" s="1138"/>
      <c r="O84" s="1138"/>
      <c r="P84" s="1138"/>
      <c r="Q84" s="1138"/>
      <c r="R84" s="1139"/>
      <c r="S84" s="1139"/>
      <c r="T84" s="1139"/>
      <c r="U84" s="1139"/>
      <c r="V84" s="1139"/>
      <c r="W84" s="1139"/>
      <c r="X84" s="1139"/>
      <c r="Y84" s="1139"/>
    </row>
    <row r="85" spans="2:25" s="31" customFormat="1" ht="14.1" customHeight="1" x14ac:dyDescent="0.2">
      <c r="B85" s="1137"/>
      <c r="C85" s="1137"/>
      <c r="D85" s="1137"/>
      <c r="E85" s="1137"/>
      <c r="F85" s="1137"/>
      <c r="G85" s="1137"/>
      <c r="H85" s="1137"/>
      <c r="I85" s="1137"/>
      <c r="J85" s="1138"/>
      <c r="K85" s="1138"/>
      <c r="L85" s="1138"/>
      <c r="M85" s="1138"/>
      <c r="N85" s="1138"/>
      <c r="O85" s="1138"/>
      <c r="P85" s="1138"/>
      <c r="Q85" s="1138"/>
      <c r="R85" s="1139"/>
      <c r="S85" s="1139"/>
      <c r="T85" s="1139"/>
      <c r="U85" s="1139"/>
      <c r="V85" s="1139"/>
      <c r="W85" s="1139"/>
      <c r="X85" s="1139"/>
      <c r="Y85" s="1139"/>
    </row>
    <row r="86" spans="2:25" s="31" customFormat="1" ht="14.1" customHeight="1" x14ac:dyDescent="0.2">
      <c r="B86" s="1137"/>
      <c r="C86" s="1137"/>
      <c r="D86" s="1137"/>
      <c r="E86" s="1137"/>
      <c r="F86" s="1137"/>
      <c r="G86" s="1137"/>
      <c r="H86" s="1137"/>
      <c r="I86" s="1137"/>
      <c r="J86" s="1138"/>
      <c r="K86" s="1138"/>
      <c r="L86" s="1138"/>
      <c r="M86" s="1138"/>
      <c r="N86" s="1138"/>
      <c r="O86" s="1138"/>
      <c r="P86" s="1138"/>
      <c r="Q86" s="1138"/>
      <c r="R86" s="1139"/>
      <c r="S86" s="1139"/>
      <c r="T86" s="1139"/>
      <c r="U86" s="1139"/>
      <c r="V86" s="1139"/>
      <c r="W86" s="1139"/>
      <c r="X86" s="1139"/>
      <c r="Y86" s="1139"/>
    </row>
    <row r="87" spans="2:25" s="31" customFormat="1" ht="14.1" customHeight="1" x14ac:dyDescent="0.2">
      <c r="B87" s="1137"/>
      <c r="C87" s="1137"/>
      <c r="D87" s="1137"/>
      <c r="E87" s="1137"/>
      <c r="F87" s="1137"/>
      <c r="G87" s="1137"/>
      <c r="H87" s="1137"/>
      <c r="I87" s="1137"/>
      <c r="J87" s="1138"/>
      <c r="K87" s="1138"/>
      <c r="L87" s="1138"/>
      <c r="M87" s="1138"/>
      <c r="N87" s="1138"/>
      <c r="O87" s="1138"/>
      <c r="P87" s="1138"/>
      <c r="Q87" s="1138"/>
      <c r="R87" s="1139"/>
      <c r="S87" s="1139"/>
      <c r="T87" s="1139"/>
      <c r="U87" s="1139"/>
      <c r="V87" s="1139"/>
      <c r="W87" s="1139"/>
      <c r="X87" s="1139"/>
      <c r="Y87" s="1139"/>
    </row>
    <row r="88" spans="2:25" s="31" customFormat="1" ht="14.1" customHeight="1" x14ac:dyDescent="0.2">
      <c r="B88" s="1137"/>
      <c r="C88" s="1137"/>
      <c r="D88" s="1137"/>
      <c r="E88" s="1137"/>
      <c r="F88" s="1137"/>
      <c r="G88" s="1137"/>
      <c r="H88" s="1137"/>
      <c r="I88" s="1137"/>
      <c r="J88" s="1138"/>
      <c r="K88" s="1138"/>
      <c r="L88" s="1138"/>
      <c r="M88" s="1138"/>
      <c r="N88" s="1138"/>
      <c r="O88" s="1138"/>
      <c r="P88" s="1138"/>
      <c r="Q88" s="1138"/>
      <c r="R88" s="1139"/>
      <c r="S88" s="1139"/>
      <c r="T88" s="1139"/>
      <c r="U88" s="1139"/>
      <c r="V88" s="1139"/>
      <c r="W88" s="1139"/>
      <c r="X88" s="1139"/>
      <c r="Y88" s="1139"/>
    </row>
    <row r="89" spans="2:25" s="31" customFormat="1" ht="14.1" customHeight="1" x14ac:dyDescent="0.2">
      <c r="B89" s="1137"/>
      <c r="C89" s="1137"/>
      <c r="D89" s="1137"/>
      <c r="E89" s="1137"/>
      <c r="F89" s="1137"/>
      <c r="G89" s="1137"/>
      <c r="H89" s="1137"/>
      <c r="I89" s="1137"/>
      <c r="J89" s="1138"/>
      <c r="K89" s="1138"/>
      <c r="L89" s="1138"/>
      <c r="M89" s="1138"/>
      <c r="N89" s="1138"/>
      <c r="O89" s="1138"/>
      <c r="P89" s="1138"/>
      <c r="Q89" s="1138"/>
      <c r="R89" s="1139"/>
      <c r="S89" s="1139"/>
      <c r="T89" s="1139"/>
      <c r="U89" s="1139"/>
      <c r="V89" s="1139"/>
      <c r="W89" s="1139"/>
      <c r="X89" s="1139"/>
      <c r="Y89" s="1139"/>
    </row>
    <row r="90" spans="2:25" s="31" customFormat="1" ht="14.1" customHeight="1" x14ac:dyDescent="0.2">
      <c r="B90" s="1137"/>
      <c r="C90" s="1137"/>
      <c r="D90" s="1137"/>
      <c r="E90" s="1137"/>
      <c r="F90" s="1137"/>
      <c r="G90" s="1137"/>
      <c r="H90" s="1137"/>
      <c r="I90" s="1137"/>
      <c r="J90" s="1138"/>
      <c r="K90" s="1138"/>
      <c r="L90" s="1138"/>
      <c r="M90" s="1138"/>
      <c r="N90" s="1138"/>
      <c r="O90" s="1138"/>
      <c r="P90" s="1138"/>
      <c r="Q90" s="1138"/>
      <c r="R90" s="1139"/>
      <c r="S90" s="1139"/>
      <c r="T90" s="1139"/>
      <c r="U90" s="1139"/>
      <c r="V90" s="1139"/>
      <c r="W90" s="1139"/>
      <c r="X90" s="1139"/>
      <c r="Y90" s="1139"/>
    </row>
    <row r="91" spans="2:25" s="31" customFormat="1" ht="14.1" customHeight="1" x14ac:dyDescent="0.2">
      <c r="B91" s="1137"/>
      <c r="C91" s="1137"/>
      <c r="D91" s="1137"/>
      <c r="E91" s="1137"/>
      <c r="F91" s="1137"/>
      <c r="G91" s="1137"/>
      <c r="H91" s="1137"/>
      <c r="I91" s="1137"/>
      <c r="J91" s="1138"/>
      <c r="K91" s="1138"/>
      <c r="L91" s="1138"/>
      <c r="M91" s="1138"/>
      <c r="N91" s="1138"/>
      <c r="O91" s="1138"/>
      <c r="P91" s="1138"/>
      <c r="Q91" s="1138"/>
      <c r="R91" s="1139"/>
      <c r="S91" s="1139"/>
      <c r="T91" s="1139"/>
      <c r="U91" s="1139"/>
      <c r="V91" s="1139"/>
      <c r="W91" s="1139"/>
      <c r="X91" s="1139"/>
      <c r="Y91" s="1139"/>
    </row>
    <row r="92" spans="2:25" s="31" customFormat="1" ht="14.1" customHeight="1" x14ac:dyDescent="0.2">
      <c r="B92" s="1137"/>
      <c r="C92" s="1137"/>
      <c r="D92" s="1137"/>
      <c r="E92" s="1137"/>
      <c r="F92" s="1137"/>
      <c r="G92" s="1137"/>
      <c r="H92" s="1137"/>
      <c r="I92" s="1137"/>
      <c r="J92" s="1138"/>
      <c r="K92" s="1138"/>
      <c r="L92" s="1138"/>
      <c r="M92" s="1138"/>
      <c r="N92" s="1138"/>
      <c r="O92" s="1138"/>
      <c r="P92" s="1138"/>
      <c r="Q92" s="1138"/>
      <c r="R92" s="1139"/>
      <c r="S92" s="1139"/>
      <c r="T92" s="1139"/>
      <c r="U92" s="1139"/>
      <c r="V92" s="1139"/>
      <c r="W92" s="1139"/>
      <c r="X92" s="1139"/>
      <c r="Y92" s="1139"/>
    </row>
    <row r="93" spans="2:25" ht="15" customHeight="1" x14ac:dyDescent="0.2">
      <c r="B93" s="1125"/>
      <c r="C93" s="1125"/>
      <c r="D93" s="1125"/>
      <c r="E93" s="1140"/>
      <c r="F93" s="1125"/>
      <c r="G93" s="1125"/>
      <c r="H93" s="1125"/>
      <c r="I93" s="1135"/>
      <c r="J93" s="1125"/>
      <c r="K93" s="1125"/>
      <c r="L93" s="1125"/>
      <c r="M93" s="1140"/>
      <c r="N93" s="1125"/>
      <c r="O93" s="1125"/>
      <c r="P93" s="1125"/>
      <c r="Q93" s="1135"/>
      <c r="R93" s="1128"/>
      <c r="S93" s="1128"/>
      <c r="T93" s="1128"/>
      <c r="U93" s="1141"/>
      <c r="V93" s="1128"/>
      <c r="W93" s="1128"/>
      <c r="X93" s="1128"/>
      <c r="Y93" s="1136"/>
    </row>
    <row r="94" spans="2:25" ht="15" customHeight="1" x14ac:dyDescent="0.2">
      <c r="B94" s="1125"/>
      <c r="C94" s="1125"/>
      <c r="D94" s="1126"/>
      <c r="E94" s="1127"/>
      <c r="F94" s="1127"/>
      <c r="G94" s="1127"/>
      <c r="H94" s="1127"/>
      <c r="I94" s="1127"/>
      <c r="J94" s="1125"/>
      <c r="K94" s="1125"/>
      <c r="L94" s="1126"/>
      <c r="M94" s="1127"/>
      <c r="N94" s="1127"/>
      <c r="O94" s="1127"/>
      <c r="P94" s="1127"/>
      <c r="Q94" s="1127"/>
      <c r="R94" s="1128"/>
      <c r="S94" s="1128"/>
      <c r="T94" s="1129"/>
      <c r="U94" s="1130"/>
      <c r="V94" s="1130"/>
      <c r="W94" s="1130"/>
      <c r="X94" s="1130"/>
      <c r="Y94" s="1130"/>
    </row>
    <row r="95" spans="2:25" ht="15" customHeight="1" x14ac:dyDescent="0.2">
      <c r="B95" s="1125"/>
      <c r="C95" s="1125"/>
      <c r="D95" s="1131"/>
      <c r="E95" s="1131"/>
      <c r="F95" s="1125"/>
      <c r="G95" s="1125"/>
      <c r="H95" s="1132"/>
      <c r="I95" s="1132"/>
      <c r="J95" s="1125"/>
      <c r="K95" s="1125"/>
      <c r="L95" s="1131"/>
      <c r="M95" s="1131"/>
      <c r="N95" s="1125"/>
      <c r="O95" s="1125"/>
      <c r="P95" s="1132"/>
      <c r="Q95" s="1132"/>
      <c r="R95" s="1128"/>
      <c r="S95" s="1128"/>
      <c r="T95" s="1133"/>
      <c r="U95" s="1133"/>
      <c r="V95" s="1128"/>
      <c r="W95" s="1128"/>
      <c r="X95" s="1134"/>
      <c r="Y95" s="1134"/>
    </row>
    <row r="96" spans="2:25" ht="15" customHeight="1" x14ac:dyDescent="0.2">
      <c r="B96" s="1125"/>
      <c r="C96" s="1125"/>
      <c r="D96" s="1126"/>
      <c r="E96" s="1135"/>
      <c r="F96" s="1127"/>
      <c r="G96" s="1127"/>
      <c r="H96" s="1127"/>
      <c r="I96" s="1127"/>
      <c r="J96" s="1125"/>
      <c r="K96" s="1125"/>
      <c r="L96" s="1126"/>
      <c r="M96" s="1135"/>
      <c r="N96" s="1127"/>
      <c r="O96" s="1127"/>
      <c r="P96" s="1127"/>
      <c r="Q96" s="1127"/>
      <c r="R96" s="1128"/>
      <c r="S96" s="1128"/>
      <c r="T96" s="1129"/>
      <c r="U96" s="1136"/>
      <c r="V96" s="1130"/>
      <c r="W96" s="1130"/>
      <c r="X96" s="1130"/>
      <c r="Y96" s="1130"/>
    </row>
    <row r="97" spans="2:25" s="31" customFormat="1" ht="14.1" customHeight="1" x14ac:dyDescent="0.2">
      <c r="B97" s="1137"/>
      <c r="C97" s="1137"/>
      <c r="D97" s="1137"/>
      <c r="E97" s="1137"/>
      <c r="F97" s="1137"/>
      <c r="G97" s="1137"/>
      <c r="H97" s="1137"/>
      <c r="I97" s="1137"/>
      <c r="J97" s="1138"/>
      <c r="K97" s="1138"/>
      <c r="L97" s="1138"/>
      <c r="M97" s="1138"/>
      <c r="N97" s="1138"/>
      <c r="O97" s="1138"/>
      <c r="P97" s="1138"/>
      <c r="Q97" s="1138"/>
      <c r="R97" s="1139"/>
      <c r="S97" s="1139"/>
      <c r="T97" s="1139"/>
      <c r="U97" s="1139"/>
      <c r="V97" s="1139"/>
      <c r="W97" s="1139"/>
      <c r="X97" s="1139"/>
      <c r="Y97" s="1139"/>
    </row>
    <row r="98" spans="2:25" s="31" customFormat="1" ht="14.1" customHeight="1" x14ac:dyDescent="0.2">
      <c r="B98" s="1137"/>
      <c r="C98" s="1137"/>
      <c r="D98" s="1137"/>
      <c r="E98" s="1137"/>
      <c r="F98" s="1137"/>
      <c r="G98" s="1137"/>
      <c r="H98" s="1137"/>
      <c r="I98" s="1137"/>
      <c r="J98" s="1138"/>
      <c r="K98" s="1138"/>
      <c r="L98" s="1138"/>
      <c r="M98" s="1138"/>
      <c r="N98" s="1138"/>
      <c r="O98" s="1138"/>
      <c r="P98" s="1138"/>
      <c r="Q98" s="1138"/>
      <c r="R98" s="1139"/>
      <c r="S98" s="1139"/>
      <c r="T98" s="1139"/>
      <c r="U98" s="1139"/>
      <c r="V98" s="1139"/>
      <c r="W98" s="1139"/>
      <c r="X98" s="1139"/>
      <c r="Y98" s="1139"/>
    </row>
    <row r="99" spans="2:25" s="31" customFormat="1" ht="14.1" customHeight="1" x14ac:dyDescent="0.2">
      <c r="B99" s="1137"/>
      <c r="C99" s="1137"/>
      <c r="D99" s="1137"/>
      <c r="E99" s="1137"/>
      <c r="F99" s="1137"/>
      <c r="G99" s="1137"/>
      <c r="H99" s="1137"/>
      <c r="I99" s="1137"/>
      <c r="J99" s="1138"/>
      <c r="K99" s="1138"/>
      <c r="L99" s="1138"/>
      <c r="M99" s="1138"/>
      <c r="N99" s="1138"/>
      <c r="O99" s="1138"/>
      <c r="P99" s="1138"/>
      <c r="Q99" s="1138"/>
      <c r="R99" s="1139"/>
      <c r="S99" s="1139"/>
      <c r="T99" s="1139"/>
      <c r="U99" s="1139"/>
      <c r="V99" s="1139"/>
      <c r="W99" s="1139"/>
      <c r="X99" s="1139"/>
      <c r="Y99" s="1139"/>
    </row>
    <row r="100" spans="2:25" s="31" customFormat="1" ht="14.1" customHeight="1" x14ac:dyDescent="0.2">
      <c r="B100" s="1137"/>
      <c r="C100" s="1137"/>
      <c r="D100" s="1137"/>
      <c r="E100" s="1137"/>
      <c r="F100" s="1137"/>
      <c r="G100" s="1137"/>
      <c r="H100" s="1137"/>
      <c r="I100" s="1137"/>
      <c r="J100" s="1138"/>
      <c r="K100" s="1138"/>
      <c r="L100" s="1138"/>
      <c r="M100" s="1138"/>
      <c r="N100" s="1138"/>
      <c r="O100" s="1138"/>
      <c r="P100" s="1138"/>
      <c r="Q100" s="1138"/>
      <c r="R100" s="1139"/>
      <c r="S100" s="1139"/>
      <c r="T100" s="1139"/>
      <c r="U100" s="1139"/>
      <c r="V100" s="1139"/>
      <c r="W100" s="1139"/>
      <c r="X100" s="1139"/>
      <c r="Y100" s="1139"/>
    </row>
    <row r="101" spans="2:25" s="31" customFormat="1" ht="14.1" customHeight="1" x14ac:dyDescent="0.2">
      <c r="B101" s="1137"/>
      <c r="C101" s="1137"/>
      <c r="D101" s="1137"/>
      <c r="E101" s="1137"/>
      <c r="F101" s="1137"/>
      <c r="G101" s="1137"/>
      <c r="H101" s="1137"/>
      <c r="I101" s="1137"/>
      <c r="J101" s="1138"/>
      <c r="K101" s="1138"/>
      <c r="L101" s="1138"/>
      <c r="M101" s="1138"/>
      <c r="N101" s="1138"/>
      <c r="O101" s="1138"/>
      <c r="P101" s="1138"/>
      <c r="Q101" s="1138"/>
      <c r="R101" s="1139"/>
      <c r="S101" s="1139"/>
      <c r="T101" s="1139"/>
      <c r="U101" s="1139"/>
      <c r="V101" s="1139"/>
      <c r="W101" s="1139"/>
      <c r="X101" s="1139"/>
      <c r="Y101" s="1139"/>
    </row>
    <row r="102" spans="2:25" s="31" customFormat="1" ht="14.1" customHeight="1" x14ac:dyDescent="0.2">
      <c r="B102" s="1137"/>
      <c r="C102" s="1137"/>
      <c r="D102" s="1137"/>
      <c r="E102" s="1137"/>
      <c r="F102" s="1137"/>
      <c r="G102" s="1137"/>
      <c r="H102" s="1137"/>
      <c r="I102" s="1137"/>
      <c r="J102" s="1138"/>
      <c r="K102" s="1138"/>
      <c r="L102" s="1138"/>
      <c r="M102" s="1138"/>
      <c r="N102" s="1138"/>
      <c r="O102" s="1138"/>
      <c r="P102" s="1138"/>
      <c r="Q102" s="1138"/>
      <c r="R102" s="1139"/>
      <c r="S102" s="1139"/>
      <c r="T102" s="1139"/>
      <c r="U102" s="1139"/>
      <c r="V102" s="1139"/>
      <c r="W102" s="1139"/>
      <c r="X102" s="1139"/>
      <c r="Y102" s="1139"/>
    </row>
    <row r="103" spans="2:25" s="31" customFormat="1" ht="14.1" customHeight="1" x14ac:dyDescent="0.2">
      <c r="B103" s="1137"/>
      <c r="C103" s="1137"/>
      <c r="D103" s="1137"/>
      <c r="E103" s="1137"/>
      <c r="F103" s="1137"/>
      <c r="G103" s="1137"/>
      <c r="H103" s="1137"/>
      <c r="I103" s="1137"/>
      <c r="J103" s="1138"/>
      <c r="K103" s="1138"/>
      <c r="L103" s="1138"/>
      <c r="M103" s="1138"/>
      <c r="N103" s="1138"/>
      <c r="O103" s="1138"/>
      <c r="P103" s="1138"/>
      <c r="Q103" s="1138"/>
      <c r="R103" s="1139"/>
      <c r="S103" s="1139"/>
      <c r="T103" s="1139"/>
      <c r="U103" s="1139"/>
      <c r="V103" s="1139"/>
      <c r="W103" s="1139"/>
      <c r="X103" s="1139"/>
      <c r="Y103" s="1139"/>
    </row>
    <row r="104" spans="2:25" s="31" customFormat="1" ht="14.1" customHeight="1" x14ac:dyDescent="0.2">
      <c r="B104" s="1137"/>
      <c r="C104" s="1137"/>
      <c r="D104" s="1137"/>
      <c r="E104" s="1137"/>
      <c r="F104" s="1137"/>
      <c r="G104" s="1137"/>
      <c r="H104" s="1137"/>
      <c r="I104" s="1137"/>
      <c r="J104" s="1138"/>
      <c r="K104" s="1138"/>
      <c r="L104" s="1138"/>
      <c r="M104" s="1138"/>
      <c r="N104" s="1138"/>
      <c r="O104" s="1138"/>
      <c r="P104" s="1138"/>
      <c r="Q104" s="1138"/>
      <c r="R104" s="1139"/>
      <c r="S104" s="1139"/>
      <c r="T104" s="1139"/>
      <c r="U104" s="1139"/>
      <c r="V104" s="1139"/>
      <c r="W104" s="1139"/>
      <c r="X104" s="1139"/>
      <c r="Y104" s="1139"/>
    </row>
    <row r="105" spans="2:25" s="31" customFormat="1" ht="14.1" customHeight="1" x14ac:dyDescent="0.2">
      <c r="B105" s="1137"/>
      <c r="C105" s="1137"/>
      <c r="D105" s="1137"/>
      <c r="E105" s="1137"/>
      <c r="F105" s="1137"/>
      <c r="G105" s="1137"/>
      <c r="H105" s="1137"/>
      <c r="I105" s="1137"/>
      <c r="J105" s="1138"/>
      <c r="K105" s="1138"/>
      <c r="L105" s="1138"/>
      <c r="M105" s="1138"/>
      <c r="N105" s="1138"/>
      <c r="O105" s="1138"/>
      <c r="P105" s="1138"/>
      <c r="Q105" s="1138"/>
      <c r="R105" s="1139"/>
      <c r="S105" s="1139"/>
      <c r="T105" s="1139"/>
      <c r="U105" s="1139"/>
      <c r="V105" s="1139"/>
      <c r="W105" s="1139"/>
      <c r="X105" s="1139"/>
      <c r="Y105" s="1139"/>
    </row>
    <row r="106" spans="2:25" s="31" customFormat="1" ht="14.1" customHeight="1" x14ac:dyDescent="0.2">
      <c r="B106" s="1137"/>
      <c r="C106" s="1137"/>
      <c r="D106" s="1137"/>
      <c r="E106" s="1137"/>
      <c r="F106" s="1137"/>
      <c r="G106" s="1137"/>
      <c r="H106" s="1137"/>
      <c r="I106" s="1137"/>
      <c r="J106" s="1138"/>
      <c r="K106" s="1138"/>
      <c r="L106" s="1138"/>
      <c r="M106" s="1138"/>
      <c r="N106" s="1138"/>
      <c r="O106" s="1138"/>
      <c r="P106" s="1138"/>
      <c r="Q106" s="1138"/>
      <c r="R106" s="1139"/>
      <c r="S106" s="1139"/>
      <c r="T106" s="1139"/>
      <c r="U106" s="1139"/>
      <c r="V106" s="1139"/>
      <c r="W106" s="1139"/>
      <c r="X106" s="1139"/>
      <c r="Y106" s="1139"/>
    </row>
    <row r="107" spans="2:25" s="31" customFormat="1" ht="14.1" customHeight="1" x14ac:dyDescent="0.2">
      <c r="B107" s="1137"/>
      <c r="C107" s="1137"/>
      <c r="D107" s="1137"/>
      <c r="E107" s="1137"/>
      <c r="F107" s="1137"/>
      <c r="G107" s="1137"/>
      <c r="H107" s="1137"/>
      <c r="I107" s="1137"/>
      <c r="J107" s="1138"/>
      <c r="K107" s="1138"/>
      <c r="L107" s="1138"/>
      <c r="M107" s="1138"/>
      <c r="N107" s="1138"/>
      <c r="O107" s="1138"/>
      <c r="P107" s="1138"/>
      <c r="Q107" s="1138"/>
      <c r="R107" s="1139"/>
      <c r="S107" s="1139"/>
      <c r="T107" s="1139"/>
      <c r="U107" s="1139"/>
      <c r="V107" s="1139"/>
      <c r="W107" s="1139"/>
      <c r="X107" s="1139"/>
      <c r="Y107" s="1139"/>
    </row>
    <row r="108" spans="2:25" s="31" customFormat="1" ht="14.1" customHeight="1" x14ac:dyDescent="0.2">
      <c r="B108" s="1137"/>
      <c r="C108" s="1137"/>
      <c r="D108" s="1137"/>
      <c r="E108" s="1137"/>
      <c r="F108" s="1137"/>
      <c r="G108" s="1137"/>
      <c r="H108" s="1137"/>
      <c r="I108" s="1137"/>
      <c r="J108" s="1138"/>
      <c r="K108" s="1138"/>
      <c r="L108" s="1138"/>
      <c r="M108" s="1138"/>
      <c r="N108" s="1138"/>
      <c r="O108" s="1138"/>
      <c r="P108" s="1138"/>
      <c r="Q108" s="1138"/>
      <c r="R108" s="1139"/>
      <c r="S108" s="1139"/>
      <c r="T108" s="1139"/>
      <c r="U108" s="1139"/>
      <c r="V108" s="1139"/>
      <c r="W108" s="1139"/>
      <c r="X108" s="1139"/>
      <c r="Y108" s="1139"/>
    </row>
    <row r="109" spans="2:25" s="31" customFormat="1" ht="14.1" customHeight="1" x14ac:dyDescent="0.2">
      <c r="B109" s="1137"/>
      <c r="C109" s="1137"/>
      <c r="D109" s="1137"/>
      <c r="E109" s="1137"/>
      <c r="F109" s="1137"/>
      <c r="G109" s="1137"/>
      <c r="H109" s="1137"/>
      <c r="I109" s="1137"/>
      <c r="J109" s="1138"/>
      <c r="K109" s="1138"/>
      <c r="L109" s="1138"/>
      <c r="M109" s="1138"/>
      <c r="N109" s="1138"/>
      <c r="O109" s="1138"/>
      <c r="P109" s="1138"/>
      <c r="Q109" s="1138"/>
      <c r="R109" s="1139"/>
      <c r="S109" s="1139"/>
      <c r="T109" s="1139"/>
      <c r="U109" s="1139"/>
      <c r="V109" s="1139"/>
      <c r="W109" s="1139"/>
      <c r="X109" s="1139"/>
      <c r="Y109" s="1139"/>
    </row>
    <row r="110" spans="2:25" ht="15" customHeight="1" x14ac:dyDescent="0.2">
      <c r="B110" s="1142"/>
      <c r="C110" s="1143"/>
      <c r="D110" s="1144"/>
      <c r="E110" s="1142"/>
      <c r="F110" s="1142"/>
      <c r="G110" s="1142"/>
      <c r="H110" s="1142"/>
      <c r="I110" s="1142"/>
      <c r="J110" s="1145"/>
      <c r="K110" s="1145"/>
      <c r="L110" s="1145"/>
      <c r="M110" s="1145"/>
      <c r="N110" s="1145"/>
      <c r="O110" s="1145"/>
      <c r="P110" s="1145"/>
      <c r="Q110" s="1145"/>
      <c r="R110" s="1146"/>
      <c r="S110" s="1146"/>
      <c r="T110" s="1146"/>
      <c r="U110" s="1146"/>
      <c r="V110" s="1146"/>
      <c r="W110" s="1146"/>
      <c r="X110" s="1146"/>
      <c r="Y110" s="1146"/>
    </row>
    <row r="111" spans="2:25" ht="15" customHeight="1" x14ac:dyDescent="0.2">
      <c r="B111" s="1145"/>
      <c r="C111" s="1147"/>
      <c r="D111" s="1144"/>
      <c r="E111" s="1144"/>
      <c r="F111" s="1144"/>
      <c r="G111" s="1144"/>
      <c r="H111" s="1144"/>
      <c r="I111" s="1144"/>
      <c r="J111" s="1144"/>
      <c r="K111" s="1144"/>
      <c r="L111" s="1144"/>
      <c r="M111" s="1144"/>
      <c r="N111" s="1144"/>
      <c r="O111" s="1145"/>
      <c r="P111" s="1147"/>
      <c r="Q111" s="1144"/>
      <c r="R111" s="1144"/>
      <c r="S111" s="1144"/>
      <c r="T111" s="1144"/>
      <c r="U111" s="1144"/>
      <c r="V111" s="1144"/>
      <c r="W111" s="1144"/>
      <c r="X111" s="1144"/>
      <c r="Y111" s="1144"/>
    </row>
    <row r="112" spans="2:25" ht="15" customHeight="1" x14ac:dyDescent="0.2">
      <c r="B112" s="1141"/>
      <c r="C112" s="1147"/>
      <c r="D112" s="1141"/>
      <c r="E112" s="1147"/>
      <c r="F112" s="1145"/>
      <c r="G112" s="1144"/>
      <c r="H112" s="1144"/>
      <c r="I112" s="1144"/>
      <c r="J112" s="1144"/>
      <c r="K112" s="1144"/>
      <c r="L112" s="1148"/>
      <c r="M112" s="1144"/>
      <c r="N112" s="1144"/>
      <c r="O112" s="1144"/>
      <c r="P112" s="1145"/>
      <c r="Q112" s="1147"/>
      <c r="R112" s="1145"/>
      <c r="S112" s="1144"/>
      <c r="T112" s="1144"/>
      <c r="U112" s="1144"/>
      <c r="V112" s="1144"/>
      <c r="W112" s="1144"/>
      <c r="X112" s="1144"/>
      <c r="Y112" s="1144"/>
    </row>
  </sheetData>
  <mergeCells count="211">
    <mergeCell ref="B97:I109"/>
    <mergeCell ref="J97:Q109"/>
    <mergeCell ref="R97:Y109"/>
    <mergeCell ref="B96:C96"/>
    <mergeCell ref="F96:I96"/>
    <mergeCell ref="J96:K96"/>
    <mergeCell ref="N96:Q96"/>
    <mergeCell ref="R96:S96"/>
    <mergeCell ref="V96:Y96"/>
    <mergeCell ref="N95:O95"/>
    <mergeCell ref="P95:Q95"/>
    <mergeCell ref="R95:S95"/>
    <mergeCell ref="T95:U95"/>
    <mergeCell ref="V95:W95"/>
    <mergeCell ref="X95:Y95"/>
    <mergeCell ref="B95:C95"/>
    <mergeCell ref="D95:E95"/>
    <mergeCell ref="F95:G95"/>
    <mergeCell ref="H95:I95"/>
    <mergeCell ref="J95:K95"/>
    <mergeCell ref="L95:M95"/>
    <mergeCell ref="B94:C94"/>
    <mergeCell ref="E94:I94"/>
    <mergeCell ref="J94:K94"/>
    <mergeCell ref="M94:Q94"/>
    <mergeCell ref="R94:S94"/>
    <mergeCell ref="U94:Y94"/>
    <mergeCell ref="B80:I92"/>
    <mergeCell ref="J80:Q92"/>
    <mergeCell ref="R80:Y92"/>
    <mergeCell ref="B93:D93"/>
    <mergeCell ref="F93:H93"/>
    <mergeCell ref="J93:L93"/>
    <mergeCell ref="N93:P93"/>
    <mergeCell ref="R93:T93"/>
    <mergeCell ref="V93:X93"/>
    <mergeCell ref="B79:C79"/>
    <mergeCell ref="F79:I79"/>
    <mergeCell ref="J79:K79"/>
    <mergeCell ref="N79:Q79"/>
    <mergeCell ref="R79:S79"/>
    <mergeCell ref="V79:Y79"/>
    <mergeCell ref="N78:O78"/>
    <mergeCell ref="P78:Q78"/>
    <mergeCell ref="R78:S78"/>
    <mergeCell ref="T78:U78"/>
    <mergeCell ref="V78:W78"/>
    <mergeCell ref="X78:Y78"/>
    <mergeCell ref="B78:C78"/>
    <mergeCell ref="D78:E78"/>
    <mergeCell ref="F78:G78"/>
    <mergeCell ref="H78:I78"/>
    <mergeCell ref="J78:K78"/>
    <mergeCell ref="L78:M78"/>
    <mergeCell ref="B77:C77"/>
    <mergeCell ref="E77:I77"/>
    <mergeCell ref="J77:K77"/>
    <mergeCell ref="M77:Q77"/>
    <mergeCell ref="R77:S77"/>
    <mergeCell ref="U77:Y77"/>
    <mergeCell ref="B63:I75"/>
    <mergeCell ref="J63:Q75"/>
    <mergeCell ref="R63:Y75"/>
    <mergeCell ref="B76:D76"/>
    <mergeCell ref="F76:H76"/>
    <mergeCell ref="J76:L76"/>
    <mergeCell ref="N76:P76"/>
    <mergeCell ref="R76:T76"/>
    <mergeCell ref="V76:X76"/>
    <mergeCell ref="B62:C62"/>
    <mergeCell ref="F62:I62"/>
    <mergeCell ref="J62:K62"/>
    <mergeCell ref="N62:Q62"/>
    <mergeCell ref="R62:S62"/>
    <mergeCell ref="V62:Y62"/>
    <mergeCell ref="N61:O61"/>
    <mergeCell ref="P61:Q61"/>
    <mergeCell ref="R61:S61"/>
    <mergeCell ref="T61:U61"/>
    <mergeCell ref="V61:W61"/>
    <mergeCell ref="X61:Y61"/>
    <mergeCell ref="B61:C61"/>
    <mergeCell ref="D61:E61"/>
    <mergeCell ref="F61:G61"/>
    <mergeCell ref="H61:I61"/>
    <mergeCell ref="J61:K61"/>
    <mergeCell ref="L61:M61"/>
    <mergeCell ref="B60:C60"/>
    <mergeCell ref="E60:I60"/>
    <mergeCell ref="J60:K60"/>
    <mergeCell ref="M60:Q60"/>
    <mergeCell ref="R60:S60"/>
    <mergeCell ref="U60:Y60"/>
    <mergeCell ref="B43:I55"/>
    <mergeCell ref="J43:Q55"/>
    <mergeCell ref="R43:Y55"/>
    <mergeCell ref="B59:D59"/>
    <mergeCell ref="F59:H59"/>
    <mergeCell ref="J59:L59"/>
    <mergeCell ref="N59:P59"/>
    <mergeCell ref="R59:T59"/>
    <mergeCell ref="V59:X59"/>
    <mergeCell ref="B42:C42"/>
    <mergeCell ref="F42:I42"/>
    <mergeCell ref="J42:K42"/>
    <mergeCell ref="N42:Q42"/>
    <mergeCell ref="R42:S42"/>
    <mergeCell ref="V42:Y42"/>
    <mergeCell ref="N41:O41"/>
    <mergeCell ref="P41:Q41"/>
    <mergeCell ref="R41:S41"/>
    <mergeCell ref="T41:U41"/>
    <mergeCell ref="V41:W41"/>
    <mergeCell ref="X41:Y41"/>
    <mergeCell ref="B41:C41"/>
    <mergeCell ref="D41:E41"/>
    <mergeCell ref="F41:G41"/>
    <mergeCell ref="H41:I41"/>
    <mergeCell ref="J41:K41"/>
    <mergeCell ref="L41:M41"/>
    <mergeCell ref="B40:C40"/>
    <mergeCell ref="E40:I40"/>
    <mergeCell ref="J40:K40"/>
    <mergeCell ref="M40:Q40"/>
    <mergeCell ref="R40:S40"/>
    <mergeCell ref="U40:Y40"/>
    <mergeCell ref="B26:I38"/>
    <mergeCell ref="J26:Q38"/>
    <mergeCell ref="R26:Y38"/>
    <mergeCell ref="B39:D39"/>
    <mergeCell ref="F39:H39"/>
    <mergeCell ref="J39:L39"/>
    <mergeCell ref="N39:P39"/>
    <mergeCell ref="R39:T39"/>
    <mergeCell ref="V39:X39"/>
    <mergeCell ref="B25:C25"/>
    <mergeCell ref="F25:I25"/>
    <mergeCell ref="J25:K25"/>
    <mergeCell ref="N25:Q25"/>
    <mergeCell ref="R25:S25"/>
    <mergeCell ref="V25:Y25"/>
    <mergeCell ref="N24:O24"/>
    <mergeCell ref="P24:Q24"/>
    <mergeCell ref="R24:S24"/>
    <mergeCell ref="T24:U24"/>
    <mergeCell ref="V24:W24"/>
    <mergeCell ref="X24:Y24"/>
    <mergeCell ref="B24:C24"/>
    <mergeCell ref="D24:E24"/>
    <mergeCell ref="F24:G24"/>
    <mergeCell ref="H24:I24"/>
    <mergeCell ref="J24:K24"/>
    <mergeCell ref="L24:M24"/>
    <mergeCell ref="B23:C23"/>
    <mergeCell ref="E23:I23"/>
    <mergeCell ref="J23:K23"/>
    <mergeCell ref="M23:Q23"/>
    <mergeCell ref="R23:S23"/>
    <mergeCell ref="U23:Y23"/>
    <mergeCell ref="B9:I21"/>
    <mergeCell ref="J9:Q21"/>
    <mergeCell ref="R9:Y21"/>
    <mergeCell ref="B22:D22"/>
    <mergeCell ref="F22:H22"/>
    <mergeCell ref="J22:L22"/>
    <mergeCell ref="N22:P22"/>
    <mergeCell ref="R22:T22"/>
    <mergeCell ref="V22:X22"/>
    <mergeCell ref="B8:C8"/>
    <mergeCell ref="F8:I8"/>
    <mergeCell ref="J8:K8"/>
    <mergeCell ref="N8:Q8"/>
    <mergeCell ref="R8:S8"/>
    <mergeCell ref="V8:Y8"/>
    <mergeCell ref="N7:O7"/>
    <mergeCell ref="P7:Q7"/>
    <mergeCell ref="R7:S7"/>
    <mergeCell ref="T7:U7"/>
    <mergeCell ref="V7:W7"/>
    <mergeCell ref="X7:Y7"/>
    <mergeCell ref="B7:C7"/>
    <mergeCell ref="D7:E7"/>
    <mergeCell ref="F7:G7"/>
    <mergeCell ref="H7:I7"/>
    <mergeCell ref="J7:K7"/>
    <mergeCell ref="L7:M7"/>
    <mergeCell ref="B6:C6"/>
    <mergeCell ref="E6:I6"/>
    <mergeCell ref="J6:K6"/>
    <mergeCell ref="M6:Q6"/>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9"/>
  <dataValidations count="1">
    <dataValidation type="list" allowBlank="1" showInputMessage="1" showErrorMessage="1" sqref="E6:I6 M6:Q6 U6:Y6 E23:I23 M23:Q23 U23:Y23 E40:I40 M40:Q40 U40:Y40 E60:I60 M60:Q60 U60:Y60 E77:I77 M77:Q77 U77:Y77 E94:I94 M94:Q94 U94:Y94" xr:uid="{FA57CC61-C679-4D39-A80A-4D1D2AD9A63A}">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70" fitToWidth="0" fitToHeight="0" orientation="landscape" r:id="rId1"/>
  <headerFooter alignWithMargins="0"/>
  <rowBreaks count="1" manualBreakCount="1">
    <brk id="58" min="1" max="24"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82EA7E6-336E-4131-AA31-58AD5C43AF23}">
          <x14:formula1>
            <xm:f>'(参考)リスト'!$D$52:$D$54</xm:f>
          </x14:formula1>
          <xm:sqref>D7:E7 L7:M7 T7:U7 D24:E24 L24:M24 T24:U24 D41:E41 L41:M41 T41:U41 D61:E61 L61:M61 T61:U61 D78:E78 L78:M78 T78:U78 D95:E95 L95:M95 T95:U95</xm:sqref>
        </x14:dataValidation>
        <x14:dataValidation type="list" allowBlank="1" showInputMessage="1" showErrorMessage="1" xr:uid="{79D44696-5107-438C-9069-A2FED99B7266}">
          <x14:formula1>
            <xm:f>'(参考)リスト'!$F$52:$F$53</xm:f>
          </x14:formula1>
          <xm:sqref>D8 L8 T8 D25 L25 T25 D42 L42 T42 D62 L62 T62 D79 L79 T79 D96 L96 T96</xm:sqref>
        </x14:dataValidation>
        <x14:dataValidation type="list" allowBlank="1" showInputMessage="1" showErrorMessage="1" xr:uid="{F6050276-5B78-4F7E-B638-6E32C264946B}">
          <x14:formula1>
            <xm:f>'(参考)リスト'!$E$52:$E$58</xm:f>
          </x14:formula1>
          <xm:sqref>H7:I7 P7:Q7 X7:Y7 H24:I24 P24:Q24 X24:Y24 H41:I41 P41:Q41 X41:Y41 H61:I61 P61:Q61 X61:Y61 H78:I78 P78:Q78 X78:Y78 H95:I95 P95:Q95 X95:Y95</xm:sqref>
        </x14:dataValidation>
        <x14:dataValidation type="list" showInputMessage="1" showErrorMessage="1" xr:uid="{1A79701A-396E-4A0E-BFA2-20EC29B2F8CC}">
          <x14:formula1>
            <xm:f>'(参考)リスト'!$B$52:$B$55</xm:f>
          </x14:formula1>
          <xm:sqref>D6 L6 T6 D23 L23 T23 D40 L40 T40 D60 L60 T60 D77 L77 T77 D94 L94 T94</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B2:AI33"/>
  <sheetViews>
    <sheetView showGridLines="0" showZeros="0" view="pageBreakPreview" zoomScaleNormal="85" zoomScaleSheetLayoutView="100" workbookViewId="0">
      <selection activeCell="AP14" sqref="AP14"/>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68" t="s">
        <v>245</v>
      </c>
      <c r="C3" s="468"/>
      <c r="D3" s="468"/>
      <c r="E3" s="831"/>
      <c r="F3" s="831"/>
      <c r="G3" s="831"/>
      <c r="H3" s="831"/>
      <c r="I3" s="831"/>
      <c r="J3" s="468"/>
      <c r="K3" s="468"/>
      <c r="L3" s="468"/>
      <c r="M3" s="468"/>
      <c r="N3" s="468"/>
      <c r="O3" s="468"/>
      <c r="P3" s="468"/>
      <c r="Q3" s="468"/>
      <c r="R3" s="468"/>
      <c r="S3" s="468"/>
      <c r="T3" s="468"/>
      <c r="U3" s="468"/>
      <c r="V3" s="468"/>
      <c r="W3" s="468"/>
      <c r="X3" s="468"/>
      <c r="Y3" s="468"/>
      <c r="Z3" s="468"/>
      <c r="AA3" s="468"/>
      <c r="AB3" s="468"/>
      <c r="AC3" s="468"/>
      <c r="AD3" s="468"/>
      <c r="AE3" s="468"/>
      <c r="AF3" s="468"/>
      <c r="AG3" s="468"/>
      <c r="AH3" s="468"/>
      <c r="AI3" s="468"/>
    </row>
    <row r="4" spans="2:35" ht="20.100000000000001" customHeight="1" x14ac:dyDescent="0.15">
      <c r="B4" s="832" t="s">
        <v>17</v>
      </c>
      <c r="C4" s="833"/>
      <c r="D4" s="834"/>
      <c r="E4" s="835" t="s">
        <v>550</v>
      </c>
      <c r="F4" s="836"/>
      <c r="G4" s="836"/>
      <c r="H4" s="836"/>
      <c r="I4" s="837"/>
      <c r="J4" s="838" t="s">
        <v>18</v>
      </c>
      <c r="K4" s="839"/>
      <c r="L4" s="840"/>
      <c r="M4" s="841" t="s">
        <v>552</v>
      </c>
      <c r="N4" s="842"/>
      <c r="O4" s="842"/>
      <c r="P4" s="842"/>
      <c r="Q4" s="842"/>
      <c r="R4" s="843"/>
      <c r="S4" s="723" t="s">
        <v>447</v>
      </c>
      <c r="T4" s="731"/>
      <c r="U4" s="731"/>
      <c r="V4" s="724"/>
      <c r="W4" s="844" t="s">
        <v>531</v>
      </c>
      <c r="X4" s="845"/>
      <c r="Y4" s="845"/>
      <c r="Z4" s="845"/>
      <c r="AA4" s="845"/>
      <c r="AB4" s="846"/>
      <c r="AC4" s="455" t="s">
        <v>185</v>
      </c>
      <c r="AD4" s="456"/>
      <c r="AE4" s="457"/>
      <c r="AF4" s="847">
        <v>45588</v>
      </c>
      <c r="AG4" s="848"/>
      <c r="AH4" s="848"/>
      <c r="AI4" s="849"/>
    </row>
    <row r="5" spans="2:35" ht="20.100000000000001" customHeight="1" x14ac:dyDescent="0.15">
      <c r="B5" s="853" t="s">
        <v>0</v>
      </c>
      <c r="C5" s="854"/>
      <c r="D5" s="855"/>
      <c r="E5" s="856" t="s">
        <v>551</v>
      </c>
      <c r="F5" s="857"/>
      <c r="G5" s="857"/>
      <c r="H5" s="857"/>
      <c r="I5" s="858"/>
      <c r="J5" s="859" t="s">
        <v>1</v>
      </c>
      <c r="K5" s="860"/>
      <c r="L5" s="861"/>
      <c r="M5" s="841" t="s">
        <v>538</v>
      </c>
      <c r="N5" s="842"/>
      <c r="O5" s="842"/>
      <c r="P5" s="842"/>
      <c r="Q5" s="842"/>
      <c r="R5" s="843"/>
      <c r="S5" s="732"/>
      <c r="T5" s="733"/>
      <c r="U5" s="733"/>
      <c r="V5" s="734"/>
      <c r="W5" s="862" t="s">
        <v>532</v>
      </c>
      <c r="X5" s="863"/>
      <c r="Y5" s="863"/>
      <c r="Z5" s="863"/>
      <c r="AA5" s="863"/>
      <c r="AB5" s="864"/>
      <c r="AC5" s="458"/>
      <c r="AD5" s="459"/>
      <c r="AE5" s="460"/>
      <c r="AF5" s="850"/>
      <c r="AG5" s="851"/>
      <c r="AH5" s="851"/>
      <c r="AI5" s="852"/>
    </row>
    <row r="6" spans="2:35" ht="26.25" customHeight="1" x14ac:dyDescent="0.2">
      <c r="B6" s="865" t="s">
        <v>20</v>
      </c>
      <c r="C6" s="868" t="s">
        <v>19</v>
      </c>
      <c r="D6" s="869"/>
      <c r="E6" s="869"/>
      <c r="F6" s="869"/>
      <c r="G6" s="869"/>
      <c r="H6" s="869"/>
      <c r="I6" s="869"/>
      <c r="J6" s="869"/>
      <c r="K6" s="869"/>
      <c r="L6" s="869"/>
      <c r="M6" s="869"/>
      <c r="N6" s="869"/>
      <c r="O6" s="869"/>
      <c r="P6" s="869"/>
      <c r="Q6" s="869"/>
      <c r="R6" s="869"/>
      <c r="S6" s="869"/>
      <c r="T6" s="869"/>
      <c r="U6" s="869"/>
      <c r="V6" s="869"/>
      <c r="W6" s="869"/>
      <c r="X6" s="869"/>
      <c r="Y6" s="869"/>
      <c r="Z6" s="869"/>
      <c r="AA6" s="869"/>
      <c r="AB6" s="869"/>
      <c r="AC6" s="869"/>
      <c r="AD6" s="869"/>
      <c r="AE6" s="869"/>
      <c r="AF6" s="869"/>
      <c r="AG6" s="869"/>
      <c r="AH6" s="869"/>
      <c r="AI6" s="870"/>
    </row>
    <row r="7" spans="2:35" ht="35.700000000000003" customHeight="1" x14ac:dyDescent="0.15">
      <c r="B7" s="866"/>
      <c r="C7" s="4"/>
      <c r="D7" s="4"/>
      <c r="E7" s="4"/>
      <c r="F7" s="4"/>
      <c r="G7" s="4"/>
      <c r="H7" s="4"/>
      <c r="I7" s="84"/>
      <c r="J7" s="4"/>
      <c r="K7" s="4"/>
      <c r="L7" s="4"/>
      <c r="M7" s="4"/>
      <c r="N7" s="4"/>
      <c r="O7" s="4"/>
      <c r="P7" s="4"/>
      <c r="Q7" s="85"/>
      <c r="R7" s="84"/>
      <c r="S7" s="4"/>
      <c r="T7" s="4"/>
      <c r="U7" s="4"/>
      <c r="V7" s="4"/>
      <c r="W7" s="84"/>
      <c r="X7" s="84"/>
      <c r="Y7" s="84"/>
      <c r="Z7" s="84"/>
      <c r="AA7" s="84"/>
      <c r="AB7" s="4"/>
      <c r="AC7" s="4"/>
      <c r="AD7" s="4"/>
      <c r="AE7" s="4"/>
      <c r="AF7" s="4"/>
      <c r="AG7" s="4"/>
      <c r="AH7" s="4"/>
      <c r="AI7" s="86"/>
    </row>
    <row r="8" spans="2:35" ht="35.700000000000003" customHeight="1" x14ac:dyDescent="0.15">
      <c r="B8" s="866"/>
      <c r="C8" s="4"/>
      <c r="D8" s="4"/>
      <c r="E8" s="4"/>
      <c r="F8" s="4"/>
      <c r="G8" s="4"/>
      <c r="H8" s="4"/>
      <c r="I8" s="84"/>
      <c r="J8" s="4"/>
      <c r="K8" s="4"/>
      <c r="L8" s="4"/>
      <c r="M8" s="4"/>
      <c r="N8" s="4"/>
      <c r="O8" s="4"/>
      <c r="P8" s="4"/>
      <c r="Q8" s="85"/>
      <c r="R8" s="84"/>
      <c r="S8" s="4"/>
      <c r="T8" s="4"/>
      <c r="U8" s="4"/>
      <c r="V8" s="4"/>
      <c r="W8" s="84"/>
      <c r="X8" s="84"/>
      <c r="Y8" s="84"/>
      <c r="Z8" s="84"/>
      <c r="AA8" s="84"/>
      <c r="AB8" s="4"/>
      <c r="AC8" s="4"/>
      <c r="AD8" s="4"/>
      <c r="AE8" s="4"/>
      <c r="AF8" s="4"/>
      <c r="AG8" s="4"/>
      <c r="AH8" s="4"/>
      <c r="AI8" s="86"/>
    </row>
    <row r="9" spans="2:35" ht="35.700000000000003" customHeight="1" x14ac:dyDescent="0.15">
      <c r="B9" s="866"/>
      <c r="C9" s="4"/>
      <c r="D9" s="4"/>
      <c r="E9" s="4"/>
      <c r="F9" s="4"/>
      <c r="G9" s="4"/>
      <c r="H9" s="4"/>
      <c r="I9" s="84"/>
      <c r="J9" s="4"/>
      <c r="K9" s="4"/>
      <c r="L9" s="4"/>
      <c r="M9" s="4"/>
      <c r="N9" s="4"/>
      <c r="O9" s="4"/>
      <c r="P9" s="4"/>
      <c r="Q9" s="85"/>
      <c r="R9" s="84"/>
      <c r="S9" s="4"/>
      <c r="T9" s="4"/>
      <c r="U9" s="4"/>
      <c r="V9" s="4"/>
      <c r="W9" s="84"/>
      <c r="X9" s="84"/>
      <c r="Y9" s="84"/>
      <c r="Z9" s="84"/>
      <c r="AA9" s="84"/>
      <c r="AB9" s="4"/>
      <c r="AC9" s="4"/>
      <c r="AD9" s="4"/>
      <c r="AE9" s="4"/>
      <c r="AF9" s="4"/>
      <c r="AG9" s="4"/>
      <c r="AH9" s="4"/>
      <c r="AI9" s="86"/>
    </row>
    <row r="10" spans="2:35" ht="35.700000000000003" customHeight="1" x14ac:dyDescent="0.15">
      <c r="B10" s="866"/>
      <c r="C10" s="4"/>
      <c r="D10" s="4"/>
      <c r="E10" s="4"/>
      <c r="F10" s="4"/>
      <c r="G10" s="4"/>
      <c r="H10" s="4"/>
      <c r="I10" s="84"/>
      <c r="J10" s="4"/>
      <c r="K10" s="4"/>
      <c r="L10" s="4"/>
      <c r="M10" s="4"/>
      <c r="N10" s="4"/>
      <c r="O10" s="4"/>
      <c r="P10" s="4"/>
      <c r="Q10" s="85"/>
      <c r="R10" s="84"/>
      <c r="S10" s="4"/>
      <c r="T10" s="4"/>
      <c r="U10" s="4"/>
      <c r="V10" s="4"/>
      <c r="W10" s="84"/>
      <c r="X10" s="84"/>
      <c r="Y10" s="84"/>
      <c r="Z10" s="84"/>
      <c r="AA10" s="84"/>
      <c r="AB10" s="4"/>
      <c r="AC10" s="4"/>
      <c r="AD10" s="4"/>
      <c r="AE10" s="4"/>
      <c r="AF10" s="4"/>
      <c r="AG10" s="4"/>
      <c r="AH10" s="4"/>
      <c r="AI10" s="86"/>
    </row>
    <row r="11" spans="2:35" ht="35.700000000000003" customHeight="1" x14ac:dyDescent="0.15">
      <c r="B11" s="866"/>
      <c r="C11" s="4"/>
      <c r="D11" s="4"/>
      <c r="E11" s="4"/>
      <c r="F11" s="4"/>
      <c r="G11" s="4"/>
      <c r="H11" s="4"/>
      <c r="I11" s="84"/>
      <c r="J11" s="4"/>
      <c r="K11" s="4"/>
      <c r="L11" s="4"/>
      <c r="M11" s="4"/>
      <c r="N11" s="4"/>
      <c r="O11" s="4"/>
      <c r="P11" s="4"/>
      <c r="Q11" s="84"/>
      <c r="R11" s="84"/>
      <c r="S11" s="4"/>
      <c r="T11" s="4"/>
      <c r="U11" s="4"/>
      <c r="V11" s="4"/>
      <c r="W11" s="84"/>
      <c r="X11" s="84"/>
      <c r="Y11" s="84"/>
      <c r="Z11" s="84"/>
      <c r="AA11" s="84"/>
      <c r="AB11" s="4"/>
      <c r="AC11" s="4"/>
      <c r="AD11" s="4"/>
      <c r="AE11" s="4"/>
      <c r="AF11" s="4"/>
      <c r="AG11" s="4"/>
      <c r="AH11" s="4"/>
      <c r="AI11" s="86"/>
    </row>
    <row r="12" spans="2:35" ht="35.700000000000003" customHeight="1" x14ac:dyDescent="0.15">
      <c r="B12" s="866"/>
      <c r="C12" s="4"/>
      <c r="D12" s="4"/>
      <c r="E12" s="4"/>
      <c r="F12" s="84"/>
      <c r="G12" s="84"/>
      <c r="H12" s="4"/>
      <c r="I12" s="4"/>
      <c r="J12" s="4"/>
      <c r="K12" s="4"/>
      <c r="L12" s="4"/>
      <c r="M12" s="4"/>
      <c r="N12" s="4"/>
      <c r="O12" s="4"/>
      <c r="P12" s="4"/>
      <c r="Q12" s="84"/>
      <c r="R12" s="4"/>
      <c r="S12" s="4"/>
      <c r="T12" s="4"/>
      <c r="U12" s="4"/>
      <c r="V12" s="4"/>
      <c r="W12" s="84"/>
      <c r="X12" s="84"/>
      <c r="Y12" s="84"/>
      <c r="Z12" s="84"/>
      <c r="AA12" s="84"/>
      <c r="AB12" s="4"/>
      <c r="AC12" s="4"/>
      <c r="AD12" s="4"/>
      <c r="AE12" s="4"/>
      <c r="AF12" s="4"/>
      <c r="AG12" s="4"/>
      <c r="AH12" s="4"/>
      <c r="AI12" s="86"/>
    </row>
    <row r="13" spans="2:35" ht="35.700000000000003" customHeight="1" x14ac:dyDescent="0.15">
      <c r="B13" s="866"/>
      <c r="C13" s="4"/>
      <c r="D13" s="4"/>
      <c r="E13" s="4"/>
      <c r="F13" s="84"/>
      <c r="G13" s="84"/>
      <c r="H13" s="84"/>
      <c r="I13" s="4"/>
      <c r="J13" s="4"/>
      <c r="K13" s="4"/>
      <c r="L13" s="4"/>
      <c r="M13" s="4"/>
      <c r="N13" s="4"/>
      <c r="O13" s="4"/>
      <c r="P13" s="4"/>
      <c r="Q13" s="84"/>
      <c r="R13" s="4"/>
      <c r="S13" s="4"/>
      <c r="T13" s="4"/>
      <c r="U13" s="4"/>
      <c r="V13" s="4"/>
      <c r="W13" s="84"/>
      <c r="X13" s="84"/>
      <c r="Y13" s="84"/>
      <c r="Z13" s="84"/>
      <c r="AA13" s="84"/>
      <c r="AB13" s="4"/>
      <c r="AC13" s="4"/>
      <c r="AD13" s="4"/>
      <c r="AE13" s="4"/>
      <c r="AF13" s="4"/>
      <c r="AG13" s="4"/>
      <c r="AH13" s="4"/>
      <c r="AI13" s="86"/>
    </row>
    <row r="14" spans="2:35" ht="35.700000000000003" customHeight="1" x14ac:dyDescent="0.15">
      <c r="B14" s="866"/>
      <c r="C14" s="84"/>
      <c r="D14" s="4"/>
      <c r="E14" s="4"/>
      <c r="F14" s="84"/>
      <c r="G14" s="84"/>
      <c r="H14" s="84"/>
      <c r="I14" s="4"/>
      <c r="J14" s="4"/>
      <c r="K14" s="4"/>
      <c r="L14" s="4"/>
      <c r="M14" s="4"/>
      <c r="N14" s="4"/>
      <c r="O14" s="4"/>
      <c r="P14" s="4"/>
      <c r="Q14" s="84"/>
      <c r="R14" s="84"/>
      <c r="S14" s="4"/>
      <c r="T14" s="4"/>
      <c r="U14" s="4"/>
      <c r="V14" s="4"/>
      <c r="W14" s="84"/>
      <c r="X14" s="84"/>
      <c r="Y14" s="84"/>
      <c r="Z14" s="84"/>
      <c r="AA14" s="84"/>
      <c r="AB14" s="4"/>
      <c r="AC14" s="4"/>
      <c r="AD14" s="4"/>
      <c r="AE14" s="4"/>
      <c r="AF14" s="4"/>
      <c r="AG14" s="4"/>
      <c r="AH14" s="4"/>
      <c r="AI14" s="86"/>
    </row>
    <row r="15" spans="2:35" ht="35.700000000000003" customHeight="1" x14ac:dyDescent="0.15">
      <c r="B15" s="866"/>
      <c r="C15" s="84"/>
      <c r="D15" s="4"/>
      <c r="E15" s="4"/>
      <c r="F15" s="84"/>
      <c r="G15" s="84"/>
      <c r="H15" s="84"/>
      <c r="I15" s="4"/>
      <c r="J15" s="4"/>
      <c r="K15" s="4"/>
      <c r="L15" s="4"/>
      <c r="M15" s="4"/>
      <c r="N15" s="4"/>
      <c r="O15" s="4"/>
      <c r="P15" s="4"/>
      <c r="Q15" s="84"/>
      <c r="R15" s="84"/>
      <c r="S15" s="4"/>
      <c r="T15" s="4"/>
      <c r="U15" s="4"/>
      <c r="V15" s="4"/>
      <c r="W15" s="84"/>
      <c r="X15" s="84"/>
      <c r="Y15" s="84"/>
      <c r="Z15" s="84"/>
      <c r="AA15" s="84"/>
      <c r="AB15" s="4"/>
      <c r="AC15" s="4"/>
      <c r="AD15" s="4"/>
      <c r="AE15" s="4"/>
      <c r="AF15" s="4"/>
      <c r="AG15" s="4"/>
      <c r="AH15" s="4"/>
      <c r="AI15" s="86"/>
    </row>
    <row r="16" spans="2:35" ht="35.700000000000003" customHeight="1" x14ac:dyDescent="0.15">
      <c r="B16" s="866"/>
      <c r="C16" s="84"/>
      <c r="D16" s="4"/>
      <c r="E16" s="4"/>
      <c r="F16" s="84"/>
      <c r="G16" s="84"/>
      <c r="H16" s="84"/>
      <c r="I16" s="4"/>
      <c r="J16" s="4"/>
      <c r="K16" s="4"/>
      <c r="L16" s="4"/>
      <c r="M16" s="4"/>
      <c r="N16" s="4"/>
      <c r="O16" s="4"/>
      <c r="P16" s="4"/>
      <c r="Q16" s="84"/>
      <c r="R16" s="84"/>
      <c r="S16" s="4"/>
      <c r="T16" s="4"/>
      <c r="U16" s="4"/>
      <c r="V16" s="4"/>
      <c r="W16" s="84"/>
      <c r="X16" s="84"/>
      <c r="Y16" s="84"/>
      <c r="Z16" s="84"/>
      <c r="AA16" s="84"/>
      <c r="AB16" s="4"/>
      <c r="AC16" s="4"/>
      <c r="AD16" s="4"/>
      <c r="AE16" s="4"/>
      <c r="AF16" s="4"/>
      <c r="AG16" s="4"/>
      <c r="AH16" s="4"/>
      <c r="AI16" s="86"/>
    </row>
    <row r="17" spans="2:35" ht="22.5" customHeight="1" x14ac:dyDescent="0.15">
      <c r="B17" s="866"/>
      <c r="C17" s="84"/>
      <c r="D17" s="4"/>
      <c r="E17" s="87"/>
      <c r="H17" s="88"/>
      <c r="I17" s="88"/>
      <c r="J17" s="88"/>
      <c r="K17" s="88"/>
      <c r="L17" s="88"/>
      <c r="M17" s="4"/>
      <c r="N17" s="4"/>
      <c r="O17" s="4"/>
      <c r="P17" s="4"/>
      <c r="Q17" s="84"/>
      <c r="R17" s="84"/>
      <c r="S17" s="4"/>
      <c r="T17" s="4"/>
      <c r="U17" s="4"/>
      <c r="V17" s="4"/>
      <c r="W17" s="84"/>
      <c r="X17" s="84"/>
      <c r="Y17" s="84"/>
      <c r="Z17" s="84"/>
      <c r="AA17" s="84"/>
      <c r="AI17" s="89"/>
    </row>
    <row r="18" spans="2:35" ht="71.25" customHeight="1" x14ac:dyDescent="0.15">
      <c r="B18" s="867"/>
      <c r="C18" s="90"/>
      <c r="D18" s="91"/>
      <c r="E18" s="92"/>
      <c r="F18" s="93"/>
      <c r="G18" s="93"/>
      <c r="H18" s="91"/>
      <c r="I18" s="91"/>
      <c r="J18" s="91"/>
      <c r="K18" s="91"/>
      <c r="L18" s="91"/>
      <c r="M18" s="91"/>
      <c r="N18" s="91"/>
      <c r="O18" s="91"/>
      <c r="P18" s="91"/>
      <c r="Q18" s="91"/>
      <c r="R18" s="91"/>
      <c r="S18" s="94"/>
      <c r="T18" s="94"/>
      <c r="U18" s="94"/>
      <c r="V18" s="871" t="s">
        <v>405</v>
      </c>
      <c r="W18" s="871"/>
      <c r="X18" s="871"/>
      <c r="Y18" s="871"/>
      <c r="Z18" s="871"/>
      <c r="AA18" s="871"/>
      <c r="AB18" s="871"/>
      <c r="AC18" s="871"/>
      <c r="AD18" s="871"/>
      <c r="AE18" s="871"/>
      <c r="AF18" s="871"/>
      <c r="AG18" s="871"/>
      <c r="AH18" s="871"/>
      <c r="AI18" s="872"/>
    </row>
    <row r="19" spans="2:35" ht="15" customHeight="1" x14ac:dyDescent="0.15">
      <c r="B19" s="1150"/>
      <c r="C19" s="1150"/>
      <c r="D19" s="1150"/>
      <c r="E19" s="1150"/>
      <c r="F19" s="1150"/>
      <c r="G19" s="1150"/>
      <c r="H19" s="1150"/>
      <c r="I19" s="1150"/>
      <c r="J19" s="1150"/>
      <c r="K19" s="1150"/>
      <c r="L19" s="1150"/>
      <c r="M19" s="1150"/>
      <c r="N19" s="1150"/>
      <c r="O19" s="1150"/>
      <c r="P19" s="1150"/>
      <c r="Q19" s="1150"/>
      <c r="R19" s="1150"/>
      <c r="S19" s="1150"/>
      <c r="T19" s="1150"/>
      <c r="U19" s="1150"/>
      <c r="V19" s="1150"/>
      <c r="W19" s="1150"/>
      <c r="X19" s="1150"/>
      <c r="Y19" s="1150"/>
      <c r="Z19" s="1150"/>
      <c r="AA19" s="1150"/>
      <c r="AB19" s="1150"/>
      <c r="AC19" s="1150"/>
      <c r="AD19" s="1150"/>
      <c r="AE19" s="1150"/>
      <c r="AF19" s="1150"/>
      <c r="AG19" s="1150"/>
      <c r="AH19" s="1150"/>
      <c r="AI19" s="1150"/>
    </row>
    <row r="20" spans="2:35" ht="26.25" customHeight="1" x14ac:dyDescent="0.2">
      <c r="B20" s="1151"/>
      <c r="C20" s="1152"/>
      <c r="D20" s="1152"/>
      <c r="E20" s="1152"/>
      <c r="F20" s="1152"/>
      <c r="G20" s="1152"/>
      <c r="H20" s="1152"/>
      <c r="I20" s="1152"/>
      <c r="J20" s="1152"/>
      <c r="K20" s="1152"/>
      <c r="L20" s="1152"/>
      <c r="M20" s="1152"/>
      <c r="N20" s="1152"/>
      <c r="O20" s="1152"/>
      <c r="P20" s="1152"/>
      <c r="Q20" s="1152"/>
      <c r="R20" s="1152"/>
      <c r="S20" s="1152"/>
      <c r="T20" s="1152"/>
      <c r="U20" s="1152"/>
      <c r="V20" s="1152"/>
      <c r="W20" s="1152"/>
      <c r="X20" s="1152"/>
      <c r="Y20" s="1152"/>
      <c r="Z20" s="1152"/>
      <c r="AA20" s="1152"/>
      <c r="AB20" s="1152"/>
      <c r="AC20" s="1152"/>
      <c r="AD20" s="1152"/>
      <c r="AE20" s="1152"/>
      <c r="AF20" s="1152"/>
      <c r="AG20" s="1152"/>
      <c r="AH20" s="1152"/>
      <c r="AI20" s="1152"/>
    </row>
    <row r="21" spans="2:35" ht="35.700000000000003" customHeight="1" x14ac:dyDescent="0.15">
      <c r="B21" s="1151"/>
      <c r="C21" s="1153"/>
      <c r="D21" s="1153"/>
      <c r="E21" s="1153"/>
      <c r="F21" s="1153"/>
      <c r="G21" s="1153"/>
      <c r="H21" s="1153"/>
      <c r="I21" s="1154"/>
      <c r="J21" s="1153"/>
      <c r="K21" s="1153"/>
      <c r="L21" s="1153"/>
      <c r="M21" s="1153"/>
      <c r="N21" s="1153"/>
      <c r="O21" s="1153"/>
      <c r="P21" s="1153"/>
      <c r="Q21" s="1155"/>
      <c r="R21" s="1154"/>
      <c r="S21" s="1153"/>
      <c r="T21" s="1153"/>
      <c r="U21" s="1153"/>
      <c r="V21" s="1153"/>
      <c r="W21" s="1154"/>
      <c r="X21" s="1154"/>
      <c r="Y21" s="1154"/>
      <c r="Z21" s="1154"/>
      <c r="AA21" s="1154"/>
      <c r="AB21" s="1153"/>
      <c r="AC21" s="1153"/>
      <c r="AD21" s="1153"/>
      <c r="AE21" s="1153"/>
      <c r="AF21" s="1153"/>
      <c r="AG21" s="1153"/>
      <c r="AH21" s="1153"/>
      <c r="AI21" s="1153"/>
    </row>
    <row r="22" spans="2:35" ht="35.700000000000003" customHeight="1" x14ac:dyDescent="0.15">
      <c r="B22" s="1151"/>
      <c r="C22" s="1153"/>
      <c r="D22" s="1153"/>
      <c r="E22" s="1153"/>
      <c r="F22" s="1153"/>
      <c r="G22" s="1153"/>
      <c r="H22" s="1153"/>
      <c r="I22" s="1154"/>
      <c r="J22" s="1153"/>
      <c r="K22" s="1153"/>
      <c r="L22" s="1153"/>
      <c r="M22" s="1153"/>
      <c r="N22" s="1153"/>
      <c r="O22" s="1153"/>
      <c r="P22" s="1153"/>
      <c r="Q22" s="1155"/>
      <c r="R22" s="1154"/>
      <c r="S22" s="1153"/>
      <c r="T22" s="1153"/>
      <c r="U22" s="1153"/>
      <c r="V22" s="1153"/>
      <c r="W22" s="1154"/>
      <c r="X22" s="1154"/>
      <c r="Y22" s="1154"/>
      <c r="Z22" s="1154"/>
      <c r="AA22" s="1154"/>
      <c r="AB22" s="1153"/>
      <c r="AC22" s="1153"/>
      <c r="AD22" s="1153"/>
      <c r="AE22" s="1153"/>
      <c r="AF22" s="1153"/>
      <c r="AG22" s="1153"/>
      <c r="AH22" s="1153"/>
      <c r="AI22" s="1153"/>
    </row>
    <row r="23" spans="2:35" ht="35.700000000000003" customHeight="1" x14ac:dyDescent="0.15">
      <c r="B23" s="1151"/>
      <c r="C23" s="1153"/>
      <c r="D23" s="1153"/>
      <c r="E23" s="1153"/>
      <c r="F23" s="1153"/>
      <c r="G23" s="1153"/>
      <c r="H23" s="1153"/>
      <c r="I23" s="1154"/>
      <c r="J23" s="1153"/>
      <c r="K23" s="1153"/>
      <c r="L23" s="1153"/>
      <c r="M23" s="1153"/>
      <c r="N23" s="1153"/>
      <c r="O23" s="1153"/>
      <c r="P23" s="1153"/>
      <c r="Q23" s="1155"/>
      <c r="R23" s="1154"/>
      <c r="S23" s="1153"/>
      <c r="T23" s="1153"/>
      <c r="U23" s="1153"/>
      <c r="V23" s="1153"/>
      <c r="W23" s="1154"/>
      <c r="X23" s="1154"/>
      <c r="Y23" s="1154"/>
      <c r="Z23" s="1154"/>
      <c r="AA23" s="1154"/>
      <c r="AB23" s="1153"/>
      <c r="AC23" s="1153"/>
      <c r="AD23" s="1153"/>
      <c r="AE23" s="1153"/>
      <c r="AF23" s="1153"/>
      <c r="AG23" s="1153"/>
      <c r="AH23" s="1153"/>
      <c r="AI23" s="1153"/>
    </row>
    <row r="24" spans="2:35" ht="35.700000000000003" customHeight="1" x14ac:dyDescent="0.15">
      <c r="B24" s="1151"/>
      <c r="C24" s="1153"/>
      <c r="D24" s="1153"/>
      <c r="E24" s="1153"/>
      <c r="F24" s="1153"/>
      <c r="G24" s="1153"/>
      <c r="H24" s="1153"/>
      <c r="I24" s="1154"/>
      <c r="J24" s="1153"/>
      <c r="K24" s="1153"/>
      <c r="L24" s="1153"/>
      <c r="M24" s="1153"/>
      <c r="N24" s="1153"/>
      <c r="O24" s="1153"/>
      <c r="P24" s="1153"/>
      <c r="Q24" s="1155"/>
      <c r="R24" s="1154"/>
      <c r="S24" s="1153"/>
      <c r="T24" s="1153"/>
      <c r="U24" s="1153"/>
      <c r="V24" s="1153"/>
      <c r="W24" s="1154"/>
      <c r="X24" s="1154"/>
      <c r="Y24" s="1154"/>
      <c r="Z24" s="1154"/>
      <c r="AA24" s="1154"/>
      <c r="AB24" s="1153"/>
      <c r="AC24" s="1153"/>
      <c r="AD24" s="1153"/>
      <c r="AE24" s="1153"/>
      <c r="AF24" s="1153"/>
      <c r="AG24" s="1153"/>
      <c r="AH24" s="1153"/>
      <c r="AI24" s="1153"/>
    </row>
    <row r="25" spans="2:35" ht="35.700000000000003" customHeight="1" x14ac:dyDescent="0.15">
      <c r="B25" s="1151"/>
      <c r="C25" s="1153"/>
      <c r="D25" s="1153"/>
      <c r="E25" s="1153"/>
      <c r="F25" s="1153"/>
      <c r="G25" s="1153"/>
      <c r="H25" s="1153"/>
      <c r="I25" s="1154"/>
      <c r="J25" s="1153"/>
      <c r="K25" s="1153"/>
      <c r="L25" s="1153"/>
      <c r="M25" s="1153"/>
      <c r="N25" s="1153"/>
      <c r="O25" s="1153"/>
      <c r="P25" s="1153"/>
      <c r="Q25" s="1154"/>
      <c r="R25" s="1154"/>
      <c r="S25" s="1153"/>
      <c r="T25" s="1153"/>
      <c r="U25" s="1153"/>
      <c r="V25" s="1153"/>
      <c r="W25" s="1154"/>
      <c r="X25" s="1154"/>
      <c r="Y25" s="1154"/>
      <c r="Z25" s="1154"/>
      <c r="AA25" s="1154"/>
      <c r="AB25" s="1153"/>
      <c r="AC25" s="1153"/>
      <c r="AD25" s="1153"/>
      <c r="AE25" s="1153"/>
      <c r="AF25" s="1153"/>
      <c r="AG25" s="1153"/>
      <c r="AH25" s="1153"/>
      <c r="AI25" s="1153"/>
    </row>
    <row r="26" spans="2:35" ht="35.700000000000003" customHeight="1" x14ac:dyDescent="0.15">
      <c r="B26" s="1151"/>
      <c r="C26" s="1153"/>
      <c r="D26" s="1153"/>
      <c r="E26" s="1153"/>
      <c r="F26" s="1154"/>
      <c r="G26" s="1154"/>
      <c r="H26" s="1153"/>
      <c r="I26" s="1153"/>
      <c r="J26" s="1153"/>
      <c r="K26" s="1153"/>
      <c r="L26" s="1153"/>
      <c r="M26" s="1153"/>
      <c r="N26" s="1153"/>
      <c r="O26" s="1153"/>
      <c r="P26" s="1153"/>
      <c r="Q26" s="1154"/>
      <c r="R26" s="1153"/>
      <c r="S26" s="1153"/>
      <c r="T26" s="1153"/>
      <c r="U26" s="1153"/>
      <c r="V26" s="1153"/>
      <c r="W26" s="1154"/>
      <c r="X26" s="1154"/>
      <c r="Y26" s="1154"/>
      <c r="Z26" s="1154"/>
      <c r="AA26" s="1154"/>
      <c r="AB26" s="1153"/>
      <c r="AC26" s="1153"/>
      <c r="AD26" s="1153"/>
      <c r="AE26" s="1153"/>
      <c r="AF26" s="1153"/>
      <c r="AG26" s="1153"/>
      <c r="AH26" s="1153"/>
      <c r="AI26" s="1153"/>
    </row>
    <row r="27" spans="2:35" ht="35.700000000000003" customHeight="1" x14ac:dyDescent="0.15">
      <c r="B27" s="1151"/>
      <c r="C27" s="1153"/>
      <c r="D27" s="1153"/>
      <c r="E27" s="1153"/>
      <c r="F27" s="1154"/>
      <c r="G27" s="1154"/>
      <c r="H27" s="1154"/>
      <c r="I27" s="1153"/>
      <c r="J27" s="1153"/>
      <c r="K27" s="1153"/>
      <c r="L27" s="1153"/>
      <c r="M27" s="1153"/>
      <c r="N27" s="1153"/>
      <c r="O27" s="1153"/>
      <c r="P27" s="1153"/>
      <c r="Q27" s="1154"/>
      <c r="R27" s="1153"/>
      <c r="S27" s="1153"/>
      <c r="T27" s="1153"/>
      <c r="U27" s="1153"/>
      <c r="V27" s="1153"/>
      <c r="W27" s="1154"/>
      <c r="X27" s="1154"/>
      <c r="Y27" s="1154"/>
      <c r="Z27" s="1154"/>
      <c r="AA27" s="1154"/>
      <c r="AB27" s="1153"/>
      <c r="AC27" s="1153"/>
      <c r="AD27" s="1153"/>
      <c r="AE27" s="1153"/>
      <c r="AF27" s="1153"/>
      <c r="AG27" s="1153"/>
      <c r="AH27" s="1153"/>
      <c r="AI27" s="1153"/>
    </row>
    <row r="28" spans="2:35" ht="35.700000000000003" customHeight="1" x14ac:dyDescent="0.15">
      <c r="B28" s="1151"/>
      <c r="C28" s="1154"/>
      <c r="D28" s="1153"/>
      <c r="E28" s="1153"/>
      <c r="F28" s="1154"/>
      <c r="G28" s="1154"/>
      <c r="H28" s="1154"/>
      <c r="I28" s="1153"/>
      <c r="J28" s="1153"/>
      <c r="K28" s="1153"/>
      <c r="L28" s="1153"/>
      <c r="M28" s="1153"/>
      <c r="N28" s="1153"/>
      <c r="O28" s="1153"/>
      <c r="P28" s="1153"/>
      <c r="Q28" s="1154"/>
      <c r="R28" s="1154"/>
      <c r="S28" s="1153"/>
      <c r="T28" s="1153"/>
      <c r="U28" s="1153"/>
      <c r="V28" s="1153"/>
      <c r="W28" s="1154"/>
      <c r="X28" s="1154"/>
      <c r="Y28" s="1154"/>
      <c r="Z28" s="1154"/>
      <c r="AA28" s="1154"/>
      <c r="AB28" s="1153"/>
      <c r="AC28" s="1153"/>
      <c r="AD28" s="1153"/>
      <c r="AE28" s="1153"/>
      <c r="AF28" s="1153"/>
      <c r="AG28" s="1153"/>
      <c r="AH28" s="1153"/>
      <c r="AI28" s="1153"/>
    </row>
    <row r="29" spans="2:35" ht="35.700000000000003" customHeight="1" x14ac:dyDescent="0.15">
      <c r="B29" s="1151"/>
      <c r="C29" s="1154"/>
      <c r="D29" s="1153"/>
      <c r="E29" s="1153"/>
      <c r="F29" s="1154"/>
      <c r="G29" s="1154"/>
      <c r="H29" s="1154"/>
      <c r="I29" s="1153"/>
      <c r="J29" s="1153"/>
      <c r="K29" s="1153"/>
      <c r="L29" s="1153"/>
      <c r="M29" s="1153"/>
      <c r="N29" s="1153"/>
      <c r="O29" s="1153"/>
      <c r="P29" s="1153"/>
      <c r="Q29" s="1154"/>
      <c r="R29" s="1154"/>
      <c r="S29" s="1153"/>
      <c r="T29" s="1153"/>
      <c r="U29" s="1153"/>
      <c r="V29" s="1153"/>
      <c r="W29" s="1154"/>
      <c r="X29" s="1154"/>
      <c r="Y29" s="1154"/>
      <c r="Z29" s="1154"/>
      <c r="AA29" s="1154"/>
      <c r="AB29" s="1153"/>
      <c r="AC29" s="1153"/>
      <c r="AD29" s="1153"/>
      <c r="AE29" s="1153"/>
      <c r="AF29" s="1153"/>
      <c r="AG29" s="1153"/>
      <c r="AH29" s="1153"/>
      <c r="AI29" s="1153"/>
    </row>
    <row r="30" spans="2:35" ht="35.700000000000003" customHeight="1" x14ac:dyDescent="0.15">
      <c r="B30" s="1151"/>
      <c r="C30" s="1154"/>
      <c r="D30" s="1153"/>
      <c r="E30" s="1153"/>
      <c r="F30" s="1154"/>
      <c r="G30" s="1154"/>
      <c r="H30" s="1154"/>
      <c r="I30" s="1153"/>
      <c r="J30" s="1153"/>
      <c r="K30" s="1153"/>
      <c r="L30" s="1153"/>
      <c r="M30" s="1153"/>
      <c r="N30" s="1153"/>
      <c r="O30" s="1153"/>
      <c r="P30" s="1153"/>
      <c r="Q30" s="1154"/>
      <c r="R30" s="1154"/>
      <c r="S30" s="1153"/>
      <c r="T30" s="1153"/>
      <c r="U30" s="1153"/>
      <c r="V30" s="1153"/>
      <c r="W30" s="1154"/>
      <c r="X30" s="1154"/>
      <c r="Y30" s="1154"/>
      <c r="Z30" s="1154"/>
      <c r="AA30" s="1154"/>
      <c r="AB30" s="1153"/>
      <c r="AC30" s="1153"/>
      <c r="AD30" s="1153"/>
      <c r="AE30" s="1153"/>
      <c r="AF30" s="1153"/>
      <c r="AG30" s="1153"/>
      <c r="AH30" s="1153"/>
      <c r="AI30" s="1153"/>
    </row>
    <row r="31" spans="2:35" ht="22.5" customHeight="1" x14ac:dyDescent="0.15">
      <c r="B31" s="1151"/>
      <c r="C31" s="1154"/>
      <c r="D31" s="1153"/>
      <c r="E31" s="1156"/>
      <c r="F31" s="1157"/>
      <c r="G31" s="1157"/>
      <c r="H31" s="1158"/>
      <c r="I31" s="1158"/>
      <c r="J31" s="1158"/>
      <c r="K31" s="1158"/>
      <c r="L31" s="1158"/>
      <c r="M31" s="1153"/>
      <c r="N31" s="1153"/>
      <c r="O31" s="1153"/>
      <c r="P31" s="1153"/>
      <c r="Q31" s="1154"/>
      <c r="R31" s="1154"/>
      <c r="S31" s="1153"/>
      <c r="T31" s="1153"/>
      <c r="U31" s="1153"/>
      <c r="V31" s="1153"/>
      <c r="W31" s="1154"/>
      <c r="X31" s="1154"/>
      <c r="Y31" s="1154"/>
      <c r="Z31" s="1154"/>
      <c r="AA31" s="1154"/>
      <c r="AB31" s="1157"/>
      <c r="AC31" s="1157"/>
      <c r="AD31" s="1157"/>
      <c r="AE31" s="1157"/>
      <c r="AF31" s="1157"/>
      <c r="AG31" s="1157"/>
      <c r="AH31" s="1157"/>
      <c r="AI31" s="1157"/>
    </row>
    <row r="32" spans="2:35" ht="71.25" customHeight="1" x14ac:dyDescent="0.15">
      <c r="B32" s="1151"/>
      <c r="C32" s="1153"/>
      <c r="D32" s="1153"/>
      <c r="E32" s="1156"/>
      <c r="F32" s="1157"/>
      <c r="G32" s="1157"/>
      <c r="H32" s="1153"/>
      <c r="I32" s="1153"/>
      <c r="J32" s="1153"/>
      <c r="K32" s="1153"/>
      <c r="L32" s="1153"/>
      <c r="M32" s="1153"/>
      <c r="N32" s="1153"/>
      <c r="O32" s="1153"/>
      <c r="P32" s="1153"/>
      <c r="Q32" s="1153"/>
      <c r="R32" s="1153"/>
      <c r="S32" s="1159"/>
      <c r="T32" s="1159"/>
      <c r="U32" s="1159"/>
      <c r="V32" s="1160"/>
      <c r="W32" s="1160"/>
      <c r="X32" s="1160"/>
      <c r="Y32" s="1160"/>
      <c r="Z32" s="1160"/>
      <c r="AA32" s="1160"/>
      <c r="AB32" s="1160"/>
      <c r="AC32" s="1160"/>
      <c r="AD32" s="1160"/>
      <c r="AE32" s="1160"/>
      <c r="AF32" s="1160"/>
      <c r="AG32" s="1160"/>
      <c r="AH32" s="1160"/>
      <c r="AI32" s="1160"/>
    </row>
    <row r="33" spans="2:35" ht="15" customHeight="1" x14ac:dyDescent="0.15">
      <c r="B33" s="1157"/>
      <c r="C33" s="1157"/>
      <c r="D33" s="1157"/>
      <c r="E33" s="1157"/>
      <c r="F33" s="1157"/>
      <c r="G33" s="1157"/>
      <c r="H33" s="1157"/>
      <c r="I33" s="1157"/>
      <c r="J33" s="1157"/>
      <c r="K33" s="1157"/>
      <c r="L33" s="1157"/>
      <c r="M33" s="1157"/>
      <c r="N33" s="1157"/>
      <c r="O33" s="1157"/>
      <c r="P33" s="1157"/>
      <c r="Q33" s="1157"/>
      <c r="R33" s="1157"/>
      <c r="S33" s="1157"/>
      <c r="T33" s="1157"/>
      <c r="U33" s="1157"/>
      <c r="V33" s="1157"/>
      <c r="W33" s="1157"/>
      <c r="X33" s="1157"/>
      <c r="Y33" s="1157"/>
      <c r="Z33" s="1157"/>
      <c r="AA33" s="1157"/>
      <c r="AB33" s="1157"/>
      <c r="AC33" s="1157"/>
      <c r="AD33" s="1157"/>
      <c r="AE33" s="1157"/>
      <c r="AF33" s="1157"/>
      <c r="AG33" s="1157"/>
      <c r="AH33" s="1157"/>
      <c r="AI33" s="1157"/>
    </row>
  </sheetData>
  <mergeCells count="20">
    <mergeCell ref="B20:B32"/>
    <mergeCell ref="C20:AI20"/>
    <mergeCell ref="V32:AI32"/>
    <mergeCell ref="B6:B18"/>
    <mergeCell ref="C6:AI6"/>
    <mergeCell ref="V18:AI18"/>
    <mergeCell ref="B3:AI3"/>
    <mergeCell ref="B4:D4"/>
    <mergeCell ref="E4:I4"/>
    <mergeCell ref="J4:L4"/>
    <mergeCell ref="M4:R4"/>
    <mergeCell ref="W4:AB4"/>
    <mergeCell ref="AC4:AE5"/>
    <mergeCell ref="AF4:AI5"/>
    <mergeCell ref="B5:D5"/>
    <mergeCell ref="E5:I5"/>
    <mergeCell ref="J5:L5"/>
    <mergeCell ref="M5:R5"/>
    <mergeCell ref="W5:AB5"/>
    <mergeCell ref="S4:V5"/>
  </mergeCells>
  <phoneticPr fontId="9"/>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1" manualBreakCount="1">
    <brk id="18" min="1" max="34"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361B0-AAE9-4C8E-8814-52938CE549BC}">
  <dimension ref="B2:AI33"/>
  <sheetViews>
    <sheetView showGridLines="0" showZeros="0" view="pageBreakPreview" zoomScaleNormal="85" zoomScaleSheetLayoutView="100" workbookViewId="0">
      <selection activeCell="O29" sqref="O29"/>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68" t="s">
        <v>245</v>
      </c>
      <c r="C3" s="468"/>
      <c r="D3" s="468"/>
      <c r="E3" s="831"/>
      <c r="F3" s="831"/>
      <c r="G3" s="831"/>
      <c r="H3" s="831"/>
      <c r="I3" s="831"/>
      <c r="J3" s="468"/>
      <c r="K3" s="468"/>
      <c r="L3" s="468"/>
      <c r="M3" s="468"/>
      <c r="N3" s="468"/>
      <c r="O3" s="468"/>
      <c r="P3" s="468"/>
      <c r="Q3" s="468"/>
      <c r="R3" s="468"/>
      <c r="S3" s="468"/>
      <c r="T3" s="468"/>
      <c r="U3" s="468"/>
      <c r="V3" s="468"/>
      <c r="W3" s="468"/>
      <c r="X3" s="468"/>
      <c r="Y3" s="468"/>
      <c r="Z3" s="468"/>
      <c r="AA3" s="468"/>
      <c r="AB3" s="468"/>
      <c r="AC3" s="468"/>
      <c r="AD3" s="468"/>
      <c r="AE3" s="468"/>
      <c r="AF3" s="468"/>
      <c r="AG3" s="468"/>
      <c r="AH3" s="468"/>
      <c r="AI3" s="468"/>
    </row>
    <row r="4" spans="2:35" ht="20.100000000000001" customHeight="1" x14ac:dyDescent="0.15">
      <c r="B4" s="832" t="s">
        <v>17</v>
      </c>
      <c r="C4" s="833"/>
      <c r="D4" s="834"/>
      <c r="E4" s="835" t="s">
        <v>550</v>
      </c>
      <c r="F4" s="836"/>
      <c r="G4" s="836"/>
      <c r="H4" s="836"/>
      <c r="I4" s="837"/>
      <c r="J4" s="838" t="s">
        <v>18</v>
      </c>
      <c r="K4" s="839"/>
      <c r="L4" s="840"/>
      <c r="M4" s="841" t="s">
        <v>552</v>
      </c>
      <c r="N4" s="842"/>
      <c r="O4" s="842"/>
      <c r="P4" s="842"/>
      <c r="Q4" s="842"/>
      <c r="R4" s="843"/>
      <c r="S4" s="723" t="s">
        <v>447</v>
      </c>
      <c r="T4" s="731"/>
      <c r="U4" s="731"/>
      <c r="V4" s="724"/>
      <c r="W4" s="844" t="s">
        <v>531</v>
      </c>
      <c r="X4" s="845"/>
      <c r="Y4" s="845"/>
      <c r="Z4" s="845"/>
      <c r="AA4" s="845"/>
      <c r="AB4" s="846"/>
      <c r="AC4" s="455" t="s">
        <v>185</v>
      </c>
      <c r="AD4" s="456"/>
      <c r="AE4" s="457"/>
      <c r="AF4" s="847">
        <v>45588</v>
      </c>
      <c r="AG4" s="848"/>
      <c r="AH4" s="848"/>
      <c r="AI4" s="849"/>
    </row>
    <row r="5" spans="2:35" ht="20.100000000000001" customHeight="1" x14ac:dyDescent="0.15">
      <c r="B5" s="853" t="s">
        <v>0</v>
      </c>
      <c r="C5" s="854"/>
      <c r="D5" s="855"/>
      <c r="E5" s="856" t="s">
        <v>551</v>
      </c>
      <c r="F5" s="857"/>
      <c r="G5" s="857"/>
      <c r="H5" s="857"/>
      <c r="I5" s="858"/>
      <c r="J5" s="859" t="s">
        <v>1</v>
      </c>
      <c r="K5" s="860"/>
      <c r="L5" s="861"/>
      <c r="M5" s="841" t="s">
        <v>538</v>
      </c>
      <c r="N5" s="842"/>
      <c r="O5" s="842"/>
      <c r="P5" s="842"/>
      <c r="Q5" s="842"/>
      <c r="R5" s="843"/>
      <c r="S5" s="732"/>
      <c r="T5" s="733"/>
      <c r="U5" s="733"/>
      <c r="V5" s="734"/>
      <c r="W5" s="862" t="s">
        <v>532</v>
      </c>
      <c r="X5" s="863"/>
      <c r="Y5" s="863"/>
      <c r="Z5" s="863"/>
      <c r="AA5" s="863"/>
      <c r="AB5" s="864"/>
      <c r="AC5" s="458"/>
      <c r="AD5" s="459"/>
      <c r="AE5" s="460"/>
      <c r="AF5" s="850"/>
      <c r="AG5" s="851"/>
      <c r="AH5" s="851"/>
      <c r="AI5" s="852"/>
    </row>
    <row r="6" spans="2:35" ht="26.25" customHeight="1" x14ac:dyDescent="0.2">
      <c r="B6" s="865" t="s">
        <v>20</v>
      </c>
      <c r="C6" s="868" t="s">
        <v>19</v>
      </c>
      <c r="D6" s="869"/>
      <c r="E6" s="869"/>
      <c r="F6" s="869"/>
      <c r="G6" s="869"/>
      <c r="H6" s="869"/>
      <c r="I6" s="869"/>
      <c r="J6" s="869"/>
      <c r="K6" s="869"/>
      <c r="L6" s="869"/>
      <c r="M6" s="869"/>
      <c r="N6" s="869"/>
      <c r="O6" s="869"/>
      <c r="P6" s="869"/>
      <c r="Q6" s="869"/>
      <c r="R6" s="869"/>
      <c r="S6" s="869"/>
      <c r="T6" s="869"/>
      <c r="U6" s="869"/>
      <c r="V6" s="869"/>
      <c r="W6" s="869"/>
      <c r="X6" s="869"/>
      <c r="Y6" s="869"/>
      <c r="Z6" s="869"/>
      <c r="AA6" s="869"/>
      <c r="AB6" s="869"/>
      <c r="AC6" s="869"/>
      <c r="AD6" s="869"/>
      <c r="AE6" s="869"/>
      <c r="AF6" s="869"/>
      <c r="AG6" s="869"/>
      <c r="AH6" s="869"/>
      <c r="AI6" s="870"/>
    </row>
    <row r="7" spans="2:35" ht="35.700000000000003" customHeight="1" x14ac:dyDescent="0.15">
      <c r="B7" s="866"/>
      <c r="C7" s="4"/>
      <c r="D7" s="4"/>
      <c r="E7" s="4"/>
      <c r="F7" s="4"/>
      <c r="G7" s="4"/>
      <c r="H7" s="4"/>
      <c r="I7" s="84"/>
      <c r="J7" s="4"/>
      <c r="K7" s="4"/>
      <c r="L7" s="4"/>
      <c r="M7" s="4"/>
      <c r="N7" s="4"/>
      <c r="O7" s="4"/>
      <c r="P7" s="4"/>
      <c r="Q7" s="85"/>
      <c r="R7" s="84"/>
      <c r="S7" s="4"/>
      <c r="T7" s="4"/>
      <c r="U7" s="4"/>
      <c r="V7" s="4"/>
      <c r="W7" s="84"/>
      <c r="X7" s="84"/>
      <c r="Y7" s="84"/>
      <c r="Z7" s="84"/>
      <c r="AA7" s="84"/>
      <c r="AB7" s="4"/>
      <c r="AC7" s="4"/>
      <c r="AD7" s="4"/>
      <c r="AE7" s="4"/>
      <c r="AF7" s="4"/>
      <c r="AG7" s="4"/>
      <c r="AH7" s="4"/>
      <c r="AI7" s="86"/>
    </row>
    <row r="8" spans="2:35" ht="35.700000000000003" customHeight="1" x14ac:dyDescent="0.15">
      <c r="B8" s="866"/>
      <c r="C8" s="4"/>
      <c r="D8" s="4"/>
      <c r="E8" s="4"/>
      <c r="F8" s="4"/>
      <c r="G8" s="4"/>
      <c r="H8" s="4"/>
      <c r="I8" s="84"/>
      <c r="J8" s="4"/>
      <c r="K8" s="4"/>
      <c r="L8" s="4"/>
      <c r="M8" s="4"/>
      <c r="N8" s="4"/>
      <c r="O8" s="4"/>
      <c r="P8" s="4"/>
      <c r="Q8" s="85"/>
      <c r="R8" s="84"/>
      <c r="S8" s="4"/>
      <c r="T8" s="4"/>
      <c r="U8" s="4"/>
      <c r="V8" s="4"/>
      <c r="W8" s="84"/>
      <c r="X8" s="84"/>
      <c r="Y8" s="84"/>
      <c r="Z8" s="84"/>
      <c r="AA8" s="84"/>
      <c r="AB8" s="4"/>
      <c r="AC8" s="4"/>
      <c r="AD8" s="4"/>
      <c r="AE8" s="4"/>
      <c r="AF8" s="4"/>
      <c r="AG8" s="4"/>
      <c r="AH8" s="4"/>
      <c r="AI8" s="86"/>
    </row>
    <row r="9" spans="2:35" ht="35.700000000000003" customHeight="1" x14ac:dyDescent="0.15">
      <c r="B9" s="866"/>
      <c r="C9" s="4"/>
      <c r="D9" s="4"/>
      <c r="E9" s="4"/>
      <c r="F9" s="4"/>
      <c r="G9" s="4"/>
      <c r="H9" s="4"/>
      <c r="I9" s="84"/>
      <c r="J9" s="4"/>
      <c r="K9" s="4"/>
      <c r="L9" s="4"/>
      <c r="M9" s="4"/>
      <c r="N9" s="4"/>
      <c r="O9" s="4"/>
      <c r="P9" s="4"/>
      <c r="Q9" s="85"/>
      <c r="R9" s="84"/>
      <c r="S9" s="4"/>
      <c r="T9" s="4"/>
      <c r="U9" s="4"/>
      <c r="V9" s="4"/>
      <c r="W9" s="84"/>
      <c r="X9" s="84"/>
      <c r="Y9" s="84"/>
      <c r="Z9" s="84"/>
      <c r="AA9" s="84"/>
      <c r="AB9" s="4"/>
      <c r="AC9" s="4"/>
      <c r="AD9" s="4"/>
      <c r="AE9" s="4"/>
      <c r="AF9" s="4"/>
      <c r="AG9" s="4"/>
      <c r="AH9" s="4"/>
      <c r="AI9" s="86"/>
    </row>
    <row r="10" spans="2:35" ht="35.700000000000003" customHeight="1" x14ac:dyDescent="0.15">
      <c r="B10" s="866"/>
      <c r="C10" s="4"/>
      <c r="D10" s="4"/>
      <c r="E10" s="4"/>
      <c r="F10" s="4"/>
      <c r="G10" s="4"/>
      <c r="H10" s="4"/>
      <c r="I10" s="84"/>
      <c r="J10" s="4"/>
      <c r="K10" s="4"/>
      <c r="L10" s="4"/>
      <c r="M10" s="4"/>
      <c r="N10" s="4"/>
      <c r="O10" s="4"/>
      <c r="P10" s="4"/>
      <c r="Q10" s="85"/>
      <c r="R10" s="84"/>
      <c r="S10" s="4"/>
      <c r="T10" s="4"/>
      <c r="U10" s="4"/>
      <c r="V10" s="4"/>
      <c r="W10" s="84"/>
      <c r="X10" s="84"/>
      <c r="Y10" s="84"/>
      <c r="Z10" s="84"/>
      <c r="AA10" s="84"/>
      <c r="AB10" s="4"/>
      <c r="AC10" s="4"/>
      <c r="AD10" s="4"/>
      <c r="AE10" s="4"/>
      <c r="AF10" s="4"/>
      <c r="AG10" s="4"/>
      <c r="AH10" s="4"/>
      <c r="AI10" s="86"/>
    </row>
    <row r="11" spans="2:35" ht="35.700000000000003" customHeight="1" x14ac:dyDescent="0.15">
      <c r="B11" s="866"/>
      <c r="C11" s="4"/>
      <c r="D11" s="4"/>
      <c r="E11" s="4"/>
      <c r="F11" s="4"/>
      <c r="G11" s="4"/>
      <c r="H11" s="4"/>
      <c r="I11" s="84"/>
      <c r="J11" s="4"/>
      <c r="K11" s="4"/>
      <c r="L11" s="4"/>
      <c r="M11" s="4"/>
      <c r="N11" s="4"/>
      <c r="O11" s="4"/>
      <c r="P11" s="4"/>
      <c r="Q11" s="84"/>
      <c r="R11" s="84"/>
      <c r="S11" s="4"/>
      <c r="T11" s="4"/>
      <c r="U11" s="4"/>
      <c r="V11" s="4"/>
      <c r="W11" s="84"/>
      <c r="X11" s="84"/>
      <c r="Y11" s="84"/>
      <c r="Z11" s="84"/>
      <c r="AA11" s="84"/>
      <c r="AB11" s="4"/>
      <c r="AC11" s="4"/>
      <c r="AD11" s="4"/>
      <c r="AE11" s="4"/>
      <c r="AF11" s="4"/>
      <c r="AG11" s="4"/>
      <c r="AH11" s="4"/>
      <c r="AI11" s="86"/>
    </row>
    <row r="12" spans="2:35" ht="35.700000000000003" customHeight="1" x14ac:dyDescent="0.15">
      <c r="B12" s="866"/>
      <c r="C12" s="4"/>
      <c r="D12" s="4"/>
      <c r="E12" s="4"/>
      <c r="F12" s="84"/>
      <c r="G12" s="84"/>
      <c r="H12" s="4"/>
      <c r="I12" s="4"/>
      <c r="J12" s="4"/>
      <c r="K12" s="4"/>
      <c r="L12" s="4"/>
      <c r="M12" s="4"/>
      <c r="N12" s="4"/>
      <c r="O12" s="4"/>
      <c r="P12" s="4"/>
      <c r="Q12" s="84"/>
      <c r="R12" s="4"/>
      <c r="S12" s="4"/>
      <c r="T12" s="4"/>
      <c r="U12" s="4"/>
      <c r="V12" s="4"/>
      <c r="W12" s="84"/>
      <c r="X12" s="84"/>
      <c r="Y12" s="84"/>
      <c r="Z12" s="84"/>
      <c r="AA12" s="84"/>
      <c r="AB12" s="4"/>
      <c r="AC12" s="4"/>
      <c r="AD12" s="4"/>
      <c r="AE12" s="4"/>
      <c r="AF12" s="4"/>
      <c r="AG12" s="4"/>
      <c r="AH12" s="4"/>
      <c r="AI12" s="86"/>
    </row>
    <row r="13" spans="2:35" ht="35.700000000000003" customHeight="1" x14ac:dyDescent="0.15">
      <c r="B13" s="866"/>
      <c r="C13" s="4"/>
      <c r="D13" s="4"/>
      <c r="E13" s="4"/>
      <c r="F13" s="84"/>
      <c r="G13" s="84"/>
      <c r="H13" s="84"/>
      <c r="I13" s="4"/>
      <c r="J13" s="4"/>
      <c r="K13" s="4"/>
      <c r="L13" s="4"/>
      <c r="M13" s="4"/>
      <c r="N13" s="4"/>
      <c r="O13" s="4"/>
      <c r="P13" s="4"/>
      <c r="Q13" s="84"/>
      <c r="R13" s="4"/>
      <c r="S13" s="4"/>
      <c r="T13" s="4"/>
      <c r="U13" s="4"/>
      <c r="V13" s="4"/>
      <c r="W13" s="84"/>
      <c r="X13" s="84"/>
      <c r="Y13" s="84"/>
      <c r="Z13" s="84"/>
      <c r="AA13" s="84"/>
      <c r="AB13" s="4"/>
      <c r="AC13" s="4"/>
      <c r="AD13" s="4"/>
      <c r="AE13" s="4"/>
      <c r="AF13" s="4"/>
      <c r="AG13" s="4"/>
      <c r="AH13" s="4"/>
      <c r="AI13" s="86"/>
    </row>
    <row r="14" spans="2:35" ht="35.700000000000003" customHeight="1" x14ac:dyDescent="0.15">
      <c r="B14" s="866"/>
      <c r="C14" s="84"/>
      <c r="D14" s="4"/>
      <c r="E14" s="4"/>
      <c r="F14" s="84"/>
      <c r="G14" s="84"/>
      <c r="H14" s="84"/>
      <c r="I14" s="4"/>
      <c r="J14" s="4"/>
      <c r="K14" s="4"/>
      <c r="L14" s="4"/>
      <c r="M14" s="4"/>
      <c r="N14" s="4"/>
      <c r="O14" s="4"/>
      <c r="P14" s="4"/>
      <c r="Q14" s="84"/>
      <c r="R14" s="84"/>
      <c r="S14" s="4"/>
      <c r="T14" s="4"/>
      <c r="U14" s="4"/>
      <c r="V14" s="4"/>
      <c r="W14" s="84"/>
      <c r="X14" s="84"/>
      <c r="Y14" s="84"/>
      <c r="Z14" s="84"/>
      <c r="AA14" s="84"/>
      <c r="AB14" s="4"/>
      <c r="AC14" s="4"/>
      <c r="AD14" s="4"/>
      <c r="AE14" s="4"/>
      <c r="AF14" s="4"/>
      <c r="AG14" s="4"/>
      <c r="AH14" s="4"/>
      <c r="AI14" s="86"/>
    </row>
    <row r="15" spans="2:35" ht="35.700000000000003" customHeight="1" x14ac:dyDescent="0.15">
      <c r="B15" s="866"/>
      <c r="C15" s="84"/>
      <c r="D15" s="4"/>
      <c r="E15" s="4"/>
      <c r="F15" s="84"/>
      <c r="G15" s="84"/>
      <c r="H15" s="84"/>
      <c r="I15" s="4"/>
      <c r="J15" s="4"/>
      <c r="K15" s="4"/>
      <c r="L15" s="4"/>
      <c r="M15" s="4"/>
      <c r="N15" s="4"/>
      <c r="O15" s="4"/>
      <c r="P15" s="4"/>
      <c r="Q15" s="84"/>
      <c r="R15" s="84"/>
      <c r="S15" s="4"/>
      <c r="T15" s="4"/>
      <c r="U15" s="4"/>
      <c r="V15" s="4"/>
      <c r="W15" s="84"/>
      <c r="X15" s="84"/>
      <c r="Y15" s="84"/>
      <c r="Z15" s="84"/>
      <c r="AA15" s="84"/>
      <c r="AB15" s="4"/>
      <c r="AC15" s="4"/>
      <c r="AD15" s="4"/>
      <c r="AE15" s="4"/>
      <c r="AF15" s="4"/>
      <c r="AG15" s="4"/>
      <c r="AH15" s="4"/>
      <c r="AI15" s="86"/>
    </row>
    <row r="16" spans="2:35" ht="35.700000000000003" customHeight="1" x14ac:dyDescent="0.15">
      <c r="B16" s="866"/>
      <c r="C16" s="84"/>
      <c r="D16" s="4"/>
      <c r="E16" s="4"/>
      <c r="F16" s="84"/>
      <c r="G16" s="84"/>
      <c r="H16" s="84"/>
      <c r="I16" s="4"/>
      <c r="J16" s="4"/>
      <c r="K16" s="4"/>
      <c r="L16" s="4"/>
      <c r="M16" s="4"/>
      <c r="N16" s="4"/>
      <c r="O16" s="4"/>
      <c r="P16" s="4"/>
      <c r="Q16" s="84"/>
      <c r="R16" s="84"/>
      <c r="S16" s="4"/>
      <c r="T16" s="4"/>
      <c r="U16" s="4"/>
      <c r="V16" s="4"/>
      <c r="W16" s="84"/>
      <c r="X16" s="84"/>
      <c r="Y16" s="84"/>
      <c r="Z16" s="84"/>
      <c r="AA16" s="84"/>
      <c r="AB16" s="4"/>
      <c r="AC16" s="4"/>
      <c r="AD16" s="4"/>
      <c r="AE16" s="4"/>
      <c r="AF16" s="4"/>
      <c r="AG16" s="4"/>
      <c r="AH16" s="4"/>
      <c r="AI16" s="86"/>
    </row>
    <row r="17" spans="2:35" ht="22.5" customHeight="1" x14ac:dyDescent="0.15">
      <c r="B17" s="866"/>
      <c r="C17" s="84"/>
      <c r="D17" s="4"/>
      <c r="E17" s="87"/>
      <c r="H17" s="88"/>
      <c r="I17" s="88"/>
      <c r="J17" s="88"/>
      <c r="K17" s="88"/>
      <c r="L17" s="88"/>
      <c r="M17" s="4"/>
      <c r="N17" s="4"/>
      <c r="O17" s="4"/>
      <c r="P17" s="4"/>
      <c r="Q17" s="84"/>
      <c r="R17" s="84"/>
      <c r="S17" s="4"/>
      <c r="T17" s="4"/>
      <c r="U17" s="4"/>
      <c r="V17" s="4"/>
      <c r="W17" s="84"/>
      <c r="X17" s="84"/>
      <c r="Y17" s="84"/>
      <c r="Z17" s="84"/>
      <c r="AA17" s="84"/>
      <c r="AI17" s="89"/>
    </row>
    <row r="18" spans="2:35" ht="71.25" customHeight="1" x14ac:dyDescent="0.15">
      <c r="B18" s="867"/>
      <c r="C18" s="90"/>
      <c r="D18" s="91"/>
      <c r="E18" s="92"/>
      <c r="F18" s="93"/>
      <c r="G18" s="93"/>
      <c r="H18" s="91"/>
      <c r="I18" s="91"/>
      <c r="J18" s="91"/>
      <c r="K18" s="91"/>
      <c r="L18" s="91"/>
      <c r="M18" s="91"/>
      <c r="N18" s="91"/>
      <c r="O18" s="91"/>
      <c r="P18" s="91"/>
      <c r="Q18" s="91"/>
      <c r="R18" s="91"/>
      <c r="S18" s="94"/>
      <c r="T18" s="94"/>
      <c r="U18" s="94"/>
      <c r="V18" s="871" t="s">
        <v>405</v>
      </c>
      <c r="W18" s="871"/>
      <c r="X18" s="871"/>
      <c r="Y18" s="871"/>
      <c r="Z18" s="871"/>
      <c r="AA18" s="871"/>
      <c r="AB18" s="871"/>
      <c r="AC18" s="871"/>
      <c r="AD18" s="871"/>
      <c r="AE18" s="871"/>
      <c r="AF18" s="871"/>
      <c r="AG18" s="871"/>
      <c r="AH18" s="871"/>
      <c r="AI18" s="872"/>
    </row>
    <row r="19" spans="2:35" ht="15" customHeight="1" x14ac:dyDescent="0.15"/>
    <row r="20" spans="2:35" ht="26.25" customHeight="1" x14ac:dyDescent="0.2">
      <c r="B20" s="1161"/>
      <c r="C20" s="1149"/>
      <c r="D20" s="1149"/>
      <c r="E20" s="1149"/>
      <c r="F20" s="1149"/>
      <c r="G20" s="1149"/>
      <c r="H20" s="1149"/>
      <c r="I20" s="1149"/>
      <c r="J20" s="1149"/>
      <c r="K20" s="1149"/>
      <c r="L20" s="1149"/>
      <c r="M20" s="1149"/>
      <c r="N20" s="1149"/>
      <c r="O20" s="1149"/>
      <c r="P20" s="1149"/>
      <c r="Q20" s="1149"/>
      <c r="R20" s="1149"/>
      <c r="S20" s="1149"/>
      <c r="T20" s="1149"/>
      <c r="U20" s="1149"/>
      <c r="V20" s="1149"/>
      <c r="W20" s="1149"/>
      <c r="X20" s="1149"/>
      <c r="Y20" s="1149"/>
      <c r="Z20" s="1149"/>
      <c r="AA20" s="1149"/>
      <c r="AB20" s="1149"/>
      <c r="AC20" s="1149"/>
      <c r="AD20" s="1149"/>
      <c r="AE20" s="1149"/>
      <c r="AF20" s="1149"/>
      <c r="AG20" s="1149"/>
      <c r="AH20" s="1149"/>
      <c r="AI20" s="1149"/>
    </row>
    <row r="21" spans="2:35" ht="35.700000000000003" customHeight="1" x14ac:dyDescent="0.15">
      <c r="B21" s="1151"/>
      <c r="C21" s="1153"/>
      <c r="D21" s="1153"/>
      <c r="E21" s="1153"/>
      <c r="F21" s="1153"/>
      <c r="G21" s="1153"/>
      <c r="H21" s="1153"/>
      <c r="I21" s="1154"/>
      <c r="J21" s="1153"/>
      <c r="K21" s="1153"/>
      <c r="L21" s="1153"/>
      <c r="M21" s="1153"/>
      <c r="N21" s="1153"/>
      <c r="O21" s="1153"/>
      <c r="P21" s="1153"/>
      <c r="Q21" s="1155"/>
      <c r="R21" s="1154"/>
      <c r="S21" s="1153"/>
      <c r="T21" s="1153"/>
      <c r="U21" s="1153"/>
      <c r="V21" s="1153"/>
      <c r="W21" s="1154"/>
      <c r="X21" s="1154"/>
      <c r="Y21" s="1154"/>
      <c r="Z21" s="1154"/>
      <c r="AA21" s="1154"/>
      <c r="AB21" s="1153"/>
      <c r="AC21" s="1153"/>
      <c r="AD21" s="1153"/>
      <c r="AE21" s="1153"/>
      <c r="AF21" s="1153"/>
      <c r="AG21" s="1153"/>
      <c r="AH21" s="1153"/>
      <c r="AI21" s="1153"/>
    </row>
    <row r="22" spans="2:35" ht="35.700000000000003" customHeight="1" x14ac:dyDescent="0.15">
      <c r="B22" s="1151"/>
      <c r="C22" s="1153"/>
      <c r="D22" s="1153"/>
      <c r="E22" s="1153"/>
      <c r="F22" s="1153"/>
      <c r="G22" s="1153"/>
      <c r="H22" s="1153"/>
      <c r="I22" s="1154"/>
      <c r="J22" s="1153"/>
      <c r="K22" s="1153"/>
      <c r="L22" s="1153"/>
      <c r="M22" s="1153"/>
      <c r="N22" s="1153"/>
      <c r="O22" s="1153"/>
      <c r="P22" s="1153"/>
      <c r="Q22" s="1155"/>
      <c r="R22" s="1154"/>
      <c r="S22" s="1153"/>
      <c r="T22" s="1153"/>
      <c r="U22" s="1153"/>
      <c r="V22" s="1153"/>
      <c r="W22" s="1154"/>
      <c r="X22" s="1154"/>
      <c r="Y22" s="1154"/>
      <c r="Z22" s="1154"/>
      <c r="AA22" s="1154"/>
      <c r="AB22" s="1153"/>
      <c r="AC22" s="1153"/>
      <c r="AD22" s="1153"/>
      <c r="AE22" s="1153"/>
      <c r="AF22" s="1153"/>
      <c r="AG22" s="1153"/>
      <c r="AH22" s="1153"/>
      <c r="AI22" s="1153"/>
    </row>
    <row r="23" spans="2:35" ht="35.700000000000003" customHeight="1" x14ac:dyDescent="0.15">
      <c r="B23" s="1151"/>
      <c r="C23" s="1153"/>
      <c r="D23" s="1153"/>
      <c r="E23" s="1153"/>
      <c r="F23" s="1153"/>
      <c r="G23" s="1153"/>
      <c r="H23" s="1153"/>
      <c r="I23" s="1154"/>
      <c r="J23" s="1153"/>
      <c r="K23" s="1153"/>
      <c r="L23" s="1153"/>
      <c r="M23" s="1153"/>
      <c r="N23" s="1153"/>
      <c r="O23" s="1153"/>
      <c r="P23" s="1153"/>
      <c r="Q23" s="1155"/>
      <c r="R23" s="1154"/>
      <c r="S23" s="1153"/>
      <c r="T23" s="1153"/>
      <c r="U23" s="1153"/>
      <c r="V23" s="1153"/>
      <c r="W23" s="1154"/>
      <c r="X23" s="1154"/>
      <c r="Y23" s="1154"/>
      <c r="Z23" s="1154"/>
      <c r="AA23" s="1154"/>
      <c r="AB23" s="1153"/>
      <c r="AC23" s="1153"/>
      <c r="AD23" s="1153"/>
      <c r="AE23" s="1153"/>
      <c r="AF23" s="1153"/>
      <c r="AG23" s="1153"/>
      <c r="AH23" s="1153"/>
      <c r="AI23" s="1153"/>
    </row>
    <row r="24" spans="2:35" ht="35.700000000000003" customHeight="1" x14ac:dyDescent="0.15">
      <c r="B24" s="1151"/>
      <c r="C24" s="1153"/>
      <c r="D24" s="1153"/>
      <c r="E24" s="1153"/>
      <c r="F24" s="1153"/>
      <c r="G24" s="1153"/>
      <c r="H24" s="1153"/>
      <c r="I24" s="1154"/>
      <c r="J24" s="1153"/>
      <c r="K24" s="1153"/>
      <c r="L24" s="1153"/>
      <c r="M24" s="1153"/>
      <c r="N24" s="1153"/>
      <c r="O24" s="1153"/>
      <c r="P24" s="1153"/>
      <c r="Q24" s="1155"/>
      <c r="R24" s="1154"/>
      <c r="S24" s="1153"/>
      <c r="T24" s="1153"/>
      <c r="U24" s="1153"/>
      <c r="V24" s="1153"/>
      <c r="W24" s="1154"/>
      <c r="X24" s="1154"/>
      <c r="Y24" s="1154"/>
      <c r="Z24" s="1154"/>
      <c r="AA24" s="1154"/>
      <c r="AB24" s="1153"/>
      <c r="AC24" s="1153"/>
      <c r="AD24" s="1153"/>
      <c r="AE24" s="1153"/>
      <c r="AF24" s="1153"/>
      <c r="AG24" s="1153"/>
      <c r="AH24" s="1153"/>
      <c r="AI24" s="1153"/>
    </row>
    <row r="25" spans="2:35" ht="35.700000000000003" customHeight="1" x14ac:dyDescent="0.15">
      <c r="B25" s="1151"/>
      <c r="C25" s="1153"/>
      <c r="D25" s="1153"/>
      <c r="E25" s="1153"/>
      <c r="F25" s="1153"/>
      <c r="G25" s="1153"/>
      <c r="H25" s="1153"/>
      <c r="I25" s="1154"/>
      <c r="J25" s="1153"/>
      <c r="K25" s="1153"/>
      <c r="L25" s="1153"/>
      <c r="M25" s="1153"/>
      <c r="N25" s="1153"/>
      <c r="O25" s="1153"/>
      <c r="P25" s="1153"/>
      <c r="Q25" s="1154"/>
      <c r="R25" s="1154"/>
      <c r="S25" s="1153"/>
      <c r="T25" s="1153"/>
      <c r="U25" s="1153"/>
      <c r="V25" s="1153"/>
      <c r="W25" s="1154"/>
      <c r="X25" s="1154"/>
      <c r="Y25" s="1154"/>
      <c r="Z25" s="1154"/>
      <c r="AA25" s="1154"/>
      <c r="AB25" s="1153"/>
      <c r="AC25" s="1153"/>
      <c r="AD25" s="1153"/>
      <c r="AE25" s="1153"/>
      <c r="AF25" s="1153"/>
      <c r="AG25" s="1153"/>
      <c r="AH25" s="1153"/>
      <c r="AI25" s="1153"/>
    </row>
    <row r="26" spans="2:35" ht="35.700000000000003" customHeight="1" x14ac:dyDescent="0.15">
      <c r="B26" s="1151"/>
      <c r="C26" s="1153"/>
      <c r="D26" s="1153"/>
      <c r="E26" s="1153"/>
      <c r="F26" s="1154"/>
      <c r="G26" s="1154"/>
      <c r="H26" s="1153"/>
      <c r="I26" s="1153"/>
      <c r="J26" s="1153"/>
      <c r="K26" s="1153"/>
      <c r="L26" s="1153"/>
      <c r="M26" s="1153"/>
      <c r="N26" s="1153"/>
      <c r="O26" s="1153"/>
      <c r="P26" s="1153"/>
      <c r="Q26" s="1154"/>
      <c r="R26" s="1153"/>
      <c r="S26" s="1153"/>
      <c r="T26" s="1153"/>
      <c r="U26" s="1153"/>
      <c r="V26" s="1153"/>
      <c r="W26" s="1154"/>
      <c r="X26" s="1154"/>
      <c r="Y26" s="1154"/>
      <c r="Z26" s="1154"/>
      <c r="AA26" s="1154"/>
      <c r="AB26" s="1153"/>
      <c r="AC26" s="1153"/>
      <c r="AD26" s="1153"/>
      <c r="AE26" s="1153"/>
      <c r="AF26" s="1153"/>
      <c r="AG26" s="1153"/>
      <c r="AH26" s="1153"/>
      <c r="AI26" s="1153"/>
    </row>
    <row r="27" spans="2:35" ht="35.700000000000003" customHeight="1" x14ac:dyDescent="0.15">
      <c r="B27" s="1151"/>
      <c r="C27" s="1153"/>
      <c r="D27" s="1153"/>
      <c r="E27" s="1153"/>
      <c r="F27" s="1154"/>
      <c r="G27" s="1154"/>
      <c r="H27" s="1154"/>
      <c r="I27" s="1153"/>
      <c r="J27" s="1153"/>
      <c r="K27" s="1153"/>
      <c r="L27" s="1153"/>
      <c r="M27" s="1153"/>
      <c r="N27" s="1153"/>
      <c r="O27" s="1153"/>
      <c r="P27" s="1153"/>
      <c r="Q27" s="1154"/>
      <c r="R27" s="1153"/>
      <c r="S27" s="1153"/>
      <c r="T27" s="1153"/>
      <c r="U27" s="1153"/>
      <c r="V27" s="1153"/>
      <c r="W27" s="1154"/>
      <c r="X27" s="1154"/>
      <c r="Y27" s="1154"/>
      <c r="Z27" s="1154"/>
      <c r="AA27" s="1154"/>
      <c r="AB27" s="1153"/>
      <c r="AC27" s="1153"/>
      <c r="AD27" s="1153"/>
      <c r="AE27" s="1153"/>
      <c r="AF27" s="1153"/>
      <c r="AG27" s="1153"/>
      <c r="AH27" s="1153"/>
      <c r="AI27" s="1153"/>
    </row>
    <row r="28" spans="2:35" ht="35.700000000000003" customHeight="1" x14ac:dyDescent="0.15">
      <c r="B28" s="1151"/>
      <c r="C28" s="1154"/>
      <c r="D28" s="1153"/>
      <c r="E28" s="1153"/>
      <c r="F28" s="1154"/>
      <c r="G28" s="1154"/>
      <c r="H28" s="1154"/>
      <c r="I28" s="1153"/>
      <c r="J28" s="1153"/>
      <c r="K28" s="1153"/>
      <c r="L28" s="1153"/>
      <c r="M28" s="1153"/>
      <c r="N28" s="1153"/>
      <c r="O28" s="1153"/>
      <c r="P28" s="1153"/>
      <c r="Q28" s="1154"/>
      <c r="R28" s="1154"/>
      <c r="S28" s="1153"/>
      <c r="T28" s="1153"/>
      <c r="U28" s="1153"/>
      <c r="V28" s="1153"/>
      <c r="W28" s="1154"/>
      <c r="X28" s="1154"/>
      <c r="Y28" s="1154"/>
      <c r="Z28" s="1154"/>
      <c r="AA28" s="1154"/>
      <c r="AB28" s="1153"/>
      <c r="AC28" s="1153"/>
      <c r="AD28" s="1153"/>
      <c r="AE28" s="1153"/>
      <c r="AF28" s="1153"/>
      <c r="AG28" s="1153"/>
      <c r="AH28" s="1153"/>
      <c r="AI28" s="1153"/>
    </row>
    <row r="29" spans="2:35" ht="35.700000000000003" customHeight="1" x14ac:dyDescent="0.15">
      <c r="B29" s="1151"/>
      <c r="C29" s="1154"/>
      <c r="D29" s="1153"/>
      <c r="E29" s="1153"/>
      <c r="F29" s="1154"/>
      <c r="G29" s="1154"/>
      <c r="H29" s="1154"/>
      <c r="I29" s="1153"/>
      <c r="J29" s="1153"/>
      <c r="K29" s="1153"/>
      <c r="L29" s="1153"/>
      <c r="M29" s="1153"/>
      <c r="N29" s="1153"/>
      <c r="O29" s="1153"/>
      <c r="P29" s="1153"/>
      <c r="Q29" s="1154"/>
      <c r="R29" s="1154"/>
      <c r="S29" s="1153"/>
      <c r="T29" s="1153"/>
      <c r="U29" s="1153"/>
      <c r="V29" s="1153"/>
      <c r="W29" s="1154"/>
      <c r="X29" s="1154"/>
      <c r="Y29" s="1154"/>
      <c r="Z29" s="1154"/>
      <c r="AA29" s="1154"/>
      <c r="AB29" s="1153"/>
      <c r="AC29" s="1153"/>
      <c r="AD29" s="1153"/>
      <c r="AE29" s="1153"/>
      <c r="AF29" s="1153"/>
      <c r="AG29" s="1153"/>
      <c r="AH29" s="1153"/>
      <c r="AI29" s="1153"/>
    </row>
    <row r="30" spans="2:35" ht="35.700000000000003" customHeight="1" x14ac:dyDescent="0.15">
      <c r="B30" s="1151"/>
      <c r="C30" s="1154"/>
      <c r="D30" s="1153"/>
      <c r="E30" s="1153"/>
      <c r="F30" s="1154"/>
      <c r="G30" s="1154"/>
      <c r="H30" s="1154"/>
      <c r="I30" s="1153"/>
      <c r="J30" s="1153"/>
      <c r="K30" s="1153"/>
      <c r="L30" s="1153"/>
      <c r="M30" s="1153"/>
      <c r="N30" s="1153"/>
      <c r="O30" s="1153"/>
      <c r="P30" s="1153"/>
      <c r="Q30" s="1154"/>
      <c r="R30" s="1154"/>
      <c r="S30" s="1153"/>
      <c r="T30" s="1153"/>
      <c r="U30" s="1153"/>
      <c r="V30" s="1153"/>
      <c r="W30" s="1154"/>
      <c r="X30" s="1154"/>
      <c r="Y30" s="1154"/>
      <c r="Z30" s="1154"/>
      <c r="AA30" s="1154"/>
      <c r="AB30" s="1153"/>
      <c r="AC30" s="1153"/>
      <c r="AD30" s="1153"/>
      <c r="AE30" s="1153"/>
      <c r="AF30" s="1153"/>
      <c r="AG30" s="1153"/>
      <c r="AH30" s="1153"/>
      <c r="AI30" s="1153"/>
    </row>
    <row r="31" spans="2:35" ht="22.5" customHeight="1" x14ac:dyDescent="0.15">
      <c r="B31" s="1151"/>
      <c r="C31" s="1154"/>
      <c r="D31" s="1153"/>
      <c r="E31" s="1156"/>
      <c r="F31" s="1157"/>
      <c r="G31" s="1157"/>
      <c r="H31" s="1158"/>
      <c r="I31" s="1158"/>
      <c r="J31" s="1158"/>
      <c r="K31" s="1158"/>
      <c r="L31" s="1158"/>
      <c r="M31" s="1153"/>
      <c r="N31" s="1153"/>
      <c r="O31" s="1153"/>
      <c r="P31" s="1153"/>
      <c r="Q31" s="1154"/>
      <c r="R31" s="1154"/>
      <c r="S31" s="1153"/>
      <c r="T31" s="1153"/>
      <c r="U31" s="1153"/>
      <c r="V31" s="1153"/>
      <c r="W31" s="1154"/>
      <c r="X31" s="1154"/>
      <c r="Y31" s="1154"/>
      <c r="Z31" s="1154"/>
      <c r="AA31" s="1154"/>
      <c r="AB31" s="1157"/>
      <c r="AC31" s="1157"/>
      <c r="AD31" s="1157"/>
      <c r="AE31" s="1157"/>
      <c r="AF31" s="1157"/>
      <c r="AG31" s="1157"/>
      <c r="AH31" s="1157"/>
      <c r="AI31" s="1157"/>
    </row>
    <row r="32" spans="2:35" ht="71.25" customHeight="1" x14ac:dyDescent="0.15">
      <c r="B32" s="1151"/>
      <c r="C32" s="1153"/>
      <c r="D32" s="1153"/>
      <c r="E32" s="1156"/>
      <c r="F32" s="1157"/>
      <c r="G32" s="1157"/>
      <c r="H32" s="1153"/>
      <c r="I32" s="1153"/>
      <c r="J32" s="1153"/>
      <c r="K32" s="1153"/>
      <c r="L32" s="1153"/>
      <c r="M32" s="1153"/>
      <c r="N32" s="1153"/>
      <c r="O32" s="1153"/>
      <c r="P32" s="1153"/>
      <c r="Q32" s="1153"/>
      <c r="R32" s="1153"/>
      <c r="S32" s="1159"/>
      <c r="T32" s="1159"/>
      <c r="U32" s="1159"/>
      <c r="V32" s="1160"/>
      <c r="W32" s="1160"/>
      <c r="X32" s="1160"/>
      <c r="Y32" s="1160"/>
      <c r="Z32" s="1160"/>
      <c r="AA32" s="1160"/>
      <c r="AB32" s="1160"/>
      <c r="AC32" s="1160"/>
      <c r="AD32" s="1160"/>
      <c r="AE32" s="1160"/>
      <c r="AF32" s="1160"/>
      <c r="AG32" s="1160"/>
      <c r="AH32" s="1160"/>
      <c r="AI32" s="1160"/>
    </row>
    <row r="33" spans="2:35" ht="15" customHeight="1" x14ac:dyDescent="0.15">
      <c r="B33" s="1157"/>
      <c r="C33" s="1157"/>
      <c r="D33" s="1157"/>
      <c r="E33" s="1157"/>
      <c r="F33" s="1157"/>
      <c r="G33" s="1157"/>
      <c r="H33" s="1157"/>
      <c r="I33" s="1157"/>
      <c r="J33" s="1157"/>
      <c r="K33" s="1157"/>
      <c r="L33" s="1157"/>
      <c r="M33" s="1157"/>
      <c r="N33" s="1157"/>
      <c r="O33" s="1157"/>
      <c r="P33" s="1157"/>
      <c r="Q33" s="1157"/>
      <c r="R33" s="1157"/>
      <c r="S33" s="1157"/>
      <c r="T33" s="1157"/>
      <c r="U33" s="1157"/>
      <c r="V33" s="1157"/>
      <c r="W33" s="1157"/>
      <c r="X33" s="1157"/>
      <c r="Y33" s="1157"/>
      <c r="Z33" s="1157"/>
      <c r="AA33" s="1157"/>
      <c r="AB33" s="1157"/>
      <c r="AC33" s="1157"/>
      <c r="AD33" s="1157"/>
      <c r="AE33" s="1157"/>
      <c r="AF33" s="1157"/>
      <c r="AG33" s="1157"/>
      <c r="AH33" s="1157"/>
      <c r="AI33" s="1157"/>
    </row>
  </sheetData>
  <mergeCells count="20">
    <mergeCell ref="B20:B32"/>
    <mergeCell ref="C20:AI20"/>
    <mergeCell ref="V32:AI32"/>
    <mergeCell ref="E5:I5"/>
    <mergeCell ref="J5:L5"/>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s>
  <phoneticPr fontId="9"/>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1" manualBreakCount="1">
    <brk id="19" min="1" max="34"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B2:AI19"/>
  <sheetViews>
    <sheetView showGridLines="0" showZeros="0" view="pageBreakPreview" zoomScaleNormal="85" zoomScaleSheetLayoutView="100" workbookViewId="0">
      <selection activeCell="AP12" sqref="AP12:AQ12"/>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68" t="s">
        <v>246</v>
      </c>
      <c r="C3" s="468"/>
      <c r="D3" s="468"/>
      <c r="E3" s="831"/>
      <c r="F3" s="831"/>
      <c r="G3" s="831"/>
      <c r="H3" s="831"/>
      <c r="I3" s="831"/>
      <c r="J3" s="468"/>
      <c r="K3" s="468"/>
      <c r="L3" s="468"/>
      <c r="M3" s="468"/>
      <c r="N3" s="468"/>
      <c r="O3" s="468"/>
      <c r="P3" s="468"/>
      <c r="Q3" s="468"/>
      <c r="R3" s="468"/>
      <c r="S3" s="468"/>
      <c r="T3" s="468"/>
      <c r="U3" s="468"/>
      <c r="V3" s="468"/>
      <c r="W3" s="468"/>
      <c r="X3" s="468"/>
      <c r="Y3" s="468"/>
      <c r="Z3" s="468"/>
      <c r="AA3" s="468"/>
      <c r="AB3" s="468"/>
      <c r="AC3" s="468"/>
      <c r="AD3" s="468"/>
      <c r="AE3" s="468"/>
      <c r="AF3" s="468"/>
      <c r="AG3" s="468"/>
      <c r="AH3" s="468"/>
      <c r="AI3" s="468"/>
    </row>
    <row r="4" spans="2:35" ht="20.100000000000001" customHeight="1" x14ac:dyDescent="0.15">
      <c r="B4" s="832" t="s">
        <v>17</v>
      </c>
      <c r="C4" s="833"/>
      <c r="D4" s="834"/>
      <c r="E4" s="835" t="s">
        <v>550</v>
      </c>
      <c r="F4" s="836"/>
      <c r="G4" s="836"/>
      <c r="H4" s="836"/>
      <c r="I4" s="837"/>
      <c r="J4" s="838" t="s">
        <v>18</v>
      </c>
      <c r="K4" s="839"/>
      <c r="L4" s="840"/>
      <c r="M4" s="841" t="s">
        <v>552</v>
      </c>
      <c r="N4" s="842"/>
      <c r="O4" s="842"/>
      <c r="P4" s="842"/>
      <c r="Q4" s="842"/>
      <c r="R4" s="843"/>
      <c r="S4" s="455" t="s">
        <v>447</v>
      </c>
      <c r="T4" s="456"/>
      <c r="U4" s="456"/>
      <c r="V4" s="457"/>
      <c r="W4" s="844" t="s">
        <v>531</v>
      </c>
      <c r="X4" s="845"/>
      <c r="Y4" s="845"/>
      <c r="Z4" s="845"/>
      <c r="AA4" s="845"/>
      <c r="AB4" s="846"/>
      <c r="AC4" s="455" t="s">
        <v>185</v>
      </c>
      <c r="AD4" s="456"/>
      <c r="AE4" s="457"/>
      <c r="AF4" s="847">
        <v>45588</v>
      </c>
      <c r="AG4" s="848"/>
      <c r="AH4" s="848"/>
      <c r="AI4" s="849"/>
    </row>
    <row r="5" spans="2:35" ht="20.100000000000001" customHeight="1" x14ac:dyDescent="0.15">
      <c r="B5" s="853" t="s">
        <v>0</v>
      </c>
      <c r="C5" s="854"/>
      <c r="D5" s="855"/>
      <c r="E5" s="856" t="s">
        <v>551</v>
      </c>
      <c r="F5" s="857"/>
      <c r="G5" s="857"/>
      <c r="H5" s="857"/>
      <c r="I5" s="858"/>
      <c r="J5" s="859" t="s">
        <v>1</v>
      </c>
      <c r="K5" s="860"/>
      <c r="L5" s="861"/>
      <c r="M5" s="841" t="s">
        <v>538</v>
      </c>
      <c r="N5" s="842"/>
      <c r="O5" s="842"/>
      <c r="P5" s="842"/>
      <c r="Q5" s="842"/>
      <c r="R5" s="843"/>
      <c r="S5" s="458"/>
      <c r="T5" s="459"/>
      <c r="U5" s="459"/>
      <c r="V5" s="460"/>
      <c r="W5" s="862" t="s">
        <v>532</v>
      </c>
      <c r="X5" s="863"/>
      <c r="Y5" s="863"/>
      <c r="Z5" s="863"/>
      <c r="AA5" s="863"/>
      <c r="AB5" s="864"/>
      <c r="AC5" s="458"/>
      <c r="AD5" s="459"/>
      <c r="AE5" s="460"/>
      <c r="AF5" s="850"/>
      <c r="AG5" s="851"/>
      <c r="AH5" s="851"/>
      <c r="AI5" s="852"/>
    </row>
    <row r="6" spans="2:35" ht="26.25" customHeight="1" x14ac:dyDescent="0.2">
      <c r="B6" s="866" t="s">
        <v>20</v>
      </c>
      <c r="C6" s="873" t="s">
        <v>19</v>
      </c>
      <c r="D6" s="874"/>
      <c r="E6" s="874"/>
      <c r="F6" s="874"/>
      <c r="G6" s="874"/>
      <c r="H6" s="874"/>
      <c r="I6" s="874"/>
      <c r="J6" s="874"/>
      <c r="K6" s="874"/>
      <c r="L6" s="874"/>
      <c r="M6" s="874"/>
      <c r="N6" s="874"/>
      <c r="O6" s="874"/>
      <c r="P6" s="874"/>
      <c r="Q6" s="874"/>
      <c r="R6" s="874"/>
      <c r="S6" s="874"/>
      <c r="T6" s="874"/>
      <c r="U6" s="874"/>
      <c r="V6" s="874"/>
      <c r="W6" s="874"/>
      <c r="X6" s="874"/>
      <c r="Y6" s="874"/>
      <c r="Z6" s="874"/>
      <c r="AA6" s="874"/>
      <c r="AB6" s="874"/>
      <c r="AC6" s="874"/>
      <c r="AD6" s="874"/>
      <c r="AE6" s="874"/>
      <c r="AF6" s="874"/>
      <c r="AG6" s="874"/>
      <c r="AH6" s="874"/>
      <c r="AI6" s="875"/>
    </row>
    <row r="7" spans="2:35" ht="35.700000000000003" customHeight="1" x14ac:dyDescent="0.15">
      <c r="B7" s="866"/>
      <c r="C7" s="4"/>
      <c r="D7" s="4"/>
      <c r="E7" s="4"/>
      <c r="F7" s="4"/>
      <c r="G7" s="4"/>
      <c r="H7" s="4"/>
      <c r="I7" s="84"/>
      <c r="J7" s="4"/>
      <c r="K7" s="4"/>
      <c r="L7" s="4"/>
      <c r="M7" s="4"/>
      <c r="N7" s="4"/>
      <c r="O7" s="4"/>
      <c r="P7" s="4"/>
      <c r="Q7" s="85"/>
      <c r="R7" s="84"/>
      <c r="S7" s="4"/>
      <c r="T7" s="4"/>
      <c r="U7" s="4"/>
      <c r="V7" s="4"/>
      <c r="W7" s="84"/>
      <c r="X7" s="84"/>
      <c r="Y7" s="84"/>
      <c r="Z7" s="84"/>
      <c r="AA7" s="84"/>
      <c r="AB7" s="4"/>
      <c r="AC7" s="4"/>
      <c r="AD7" s="4"/>
      <c r="AE7" s="4"/>
      <c r="AF7" s="4"/>
      <c r="AG7" s="4"/>
      <c r="AH7" s="4"/>
      <c r="AI7" s="86"/>
    </row>
    <row r="8" spans="2:35" ht="35.700000000000003" customHeight="1" x14ac:dyDescent="0.15">
      <c r="B8" s="866"/>
      <c r="C8" s="4"/>
      <c r="D8" s="4"/>
      <c r="E8" s="4"/>
      <c r="F8" s="4"/>
      <c r="G8" s="4"/>
      <c r="H8" s="4"/>
      <c r="I8" s="84"/>
      <c r="J8" s="4"/>
      <c r="K8" s="4"/>
      <c r="L8" s="4"/>
      <c r="M8" s="4"/>
      <c r="N8" s="4"/>
      <c r="O8" s="4"/>
      <c r="P8" s="4"/>
      <c r="Q8" s="85"/>
      <c r="R8" s="84"/>
      <c r="S8" s="4"/>
      <c r="T8" s="4"/>
      <c r="U8" s="4"/>
      <c r="V8" s="4"/>
      <c r="W8" s="84"/>
      <c r="X8" s="84"/>
      <c r="Y8" s="84"/>
      <c r="Z8" s="84"/>
      <c r="AA8" s="84"/>
      <c r="AB8" s="4"/>
      <c r="AC8" s="4"/>
      <c r="AD8" s="4"/>
      <c r="AE8" s="4"/>
      <c r="AF8" s="4"/>
      <c r="AG8" s="4"/>
      <c r="AH8" s="4"/>
      <c r="AI8" s="86"/>
    </row>
    <row r="9" spans="2:35" ht="35.700000000000003" customHeight="1" x14ac:dyDescent="0.15">
      <c r="B9" s="866"/>
      <c r="C9" s="4"/>
      <c r="D9" s="4"/>
      <c r="E9" s="4"/>
      <c r="F9" s="4"/>
      <c r="G9" s="4"/>
      <c r="H9" s="4"/>
      <c r="I9" s="84"/>
      <c r="J9" s="4"/>
      <c r="K9" s="4"/>
      <c r="L9" s="4"/>
      <c r="M9" s="4"/>
      <c r="N9" s="4"/>
      <c r="O9" s="4"/>
      <c r="P9" s="4"/>
      <c r="Q9" s="85"/>
      <c r="R9" s="84"/>
      <c r="S9" s="4"/>
      <c r="T9" s="4"/>
      <c r="U9" s="4"/>
      <c r="V9" s="4"/>
      <c r="W9" s="84"/>
      <c r="X9" s="84"/>
      <c r="Y9" s="84"/>
      <c r="Z9" s="84"/>
      <c r="AA9" s="84"/>
      <c r="AB9" s="4"/>
      <c r="AC9" s="4"/>
      <c r="AD9" s="4"/>
      <c r="AE9" s="4"/>
      <c r="AF9" s="4"/>
      <c r="AG9" s="4"/>
      <c r="AH9" s="4"/>
      <c r="AI9" s="86"/>
    </row>
    <row r="10" spans="2:35" ht="35.700000000000003" customHeight="1" x14ac:dyDescent="0.15">
      <c r="B10" s="866"/>
      <c r="C10" s="4"/>
      <c r="D10" s="4"/>
      <c r="E10" s="4"/>
      <c r="F10" s="4"/>
      <c r="G10" s="4"/>
      <c r="H10" s="4"/>
      <c r="I10" s="84"/>
      <c r="J10" s="4"/>
      <c r="K10" s="4"/>
      <c r="L10" s="4"/>
      <c r="M10" s="4"/>
      <c r="N10" s="4"/>
      <c r="O10" s="4"/>
      <c r="P10" s="4"/>
      <c r="Q10" s="85"/>
      <c r="R10" s="84"/>
      <c r="S10" s="4"/>
      <c r="T10" s="4"/>
      <c r="U10" s="4"/>
      <c r="V10" s="4"/>
      <c r="W10" s="84"/>
      <c r="X10" s="84"/>
      <c r="Y10" s="84"/>
      <c r="Z10" s="84"/>
      <c r="AA10" s="84"/>
      <c r="AB10" s="4"/>
      <c r="AC10" s="4"/>
      <c r="AD10" s="4"/>
      <c r="AE10" s="4"/>
      <c r="AF10" s="4"/>
      <c r="AG10" s="4"/>
      <c r="AH10" s="4"/>
      <c r="AI10" s="86"/>
    </row>
    <row r="11" spans="2:35" ht="35.700000000000003" customHeight="1" x14ac:dyDescent="0.15">
      <c r="B11" s="866"/>
      <c r="C11" s="4"/>
      <c r="D11" s="4"/>
      <c r="E11" s="4"/>
      <c r="F11" s="4"/>
      <c r="G11" s="4"/>
      <c r="H11" s="4"/>
      <c r="I11" s="84"/>
      <c r="J11" s="4"/>
      <c r="K11" s="4"/>
      <c r="L11" s="4"/>
      <c r="M11" s="4"/>
      <c r="N11" s="4"/>
      <c r="O11" s="4"/>
      <c r="P11" s="4"/>
      <c r="Q11" s="84"/>
      <c r="R11" s="84"/>
      <c r="S11" s="4"/>
      <c r="T11" s="4"/>
      <c r="U11" s="4"/>
      <c r="V11" s="4"/>
      <c r="W11" s="84"/>
      <c r="X11" s="84"/>
      <c r="Y11" s="84"/>
      <c r="Z11" s="84"/>
      <c r="AA11" s="84"/>
      <c r="AB11" s="4"/>
      <c r="AC11" s="4"/>
      <c r="AD11" s="4"/>
      <c r="AE11" s="4"/>
      <c r="AF11" s="4"/>
      <c r="AG11" s="4"/>
      <c r="AH11" s="4"/>
      <c r="AI11" s="86"/>
    </row>
    <row r="12" spans="2:35" ht="35.700000000000003" customHeight="1" x14ac:dyDescent="0.15">
      <c r="B12" s="866"/>
      <c r="C12" s="4"/>
      <c r="D12" s="4"/>
      <c r="E12" s="4"/>
      <c r="F12" s="84"/>
      <c r="G12" s="84"/>
      <c r="H12" s="4"/>
      <c r="I12" s="4"/>
      <c r="J12" s="4"/>
      <c r="K12" s="4"/>
      <c r="L12" s="4"/>
      <c r="M12" s="4"/>
      <c r="N12" s="4"/>
      <c r="O12" s="4"/>
      <c r="P12" s="4"/>
      <c r="Q12" s="84"/>
      <c r="R12" s="4"/>
      <c r="S12" s="4"/>
      <c r="T12" s="4"/>
      <c r="U12" s="4"/>
      <c r="V12" s="4"/>
      <c r="W12" s="84"/>
      <c r="X12" s="84"/>
      <c r="Y12" s="84"/>
      <c r="Z12" s="84"/>
      <c r="AA12" s="84"/>
      <c r="AB12" s="4"/>
      <c r="AC12" s="4"/>
      <c r="AD12" s="4"/>
      <c r="AE12" s="4"/>
      <c r="AF12" s="4"/>
      <c r="AG12" s="4"/>
      <c r="AH12" s="4"/>
      <c r="AI12" s="86"/>
    </row>
    <row r="13" spans="2:35" ht="35.700000000000003" customHeight="1" x14ac:dyDescent="0.15">
      <c r="B13" s="866"/>
      <c r="C13" s="4"/>
      <c r="D13" s="4"/>
      <c r="E13" s="4"/>
      <c r="F13" s="84"/>
      <c r="G13" s="84"/>
      <c r="H13" s="84"/>
      <c r="I13" s="4"/>
      <c r="J13" s="4"/>
      <c r="K13" s="4"/>
      <c r="L13" s="4"/>
      <c r="M13" s="4"/>
      <c r="N13" s="4"/>
      <c r="O13" s="4"/>
      <c r="P13" s="4"/>
      <c r="Q13" s="84"/>
      <c r="R13" s="4"/>
      <c r="S13" s="4"/>
      <c r="T13" s="4"/>
      <c r="U13" s="4"/>
      <c r="V13" s="4"/>
      <c r="W13" s="84"/>
      <c r="X13" s="84"/>
      <c r="Y13" s="84"/>
      <c r="Z13" s="84"/>
      <c r="AA13" s="84"/>
      <c r="AB13" s="4"/>
      <c r="AC13" s="4"/>
      <c r="AD13" s="4"/>
      <c r="AE13" s="4"/>
      <c r="AF13" s="4"/>
      <c r="AG13" s="4"/>
      <c r="AH13" s="4"/>
      <c r="AI13" s="86"/>
    </row>
    <row r="14" spans="2:35" ht="35.700000000000003" customHeight="1" x14ac:dyDescent="0.15">
      <c r="B14" s="866"/>
      <c r="C14" s="84"/>
      <c r="D14" s="4"/>
      <c r="E14" s="4"/>
      <c r="F14" s="84"/>
      <c r="G14" s="84"/>
      <c r="H14" s="84"/>
      <c r="I14" s="4"/>
      <c r="J14" s="4"/>
      <c r="K14" s="4"/>
      <c r="L14" s="4"/>
      <c r="M14" s="4"/>
      <c r="N14" s="4"/>
      <c r="O14" s="4"/>
      <c r="P14" s="4"/>
      <c r="Q14" s="84"/>
      <c r="R14" s="84"/>
      <c r="S14" s="4"/>
      <c r="T14" s="4"/>
      <c r="U14" s="4"/>
      <c r="V14" s="4"/>
      <c r="W14" s="84"/>
      <c r="X14" s="84"/>
      <c r="Y14" s="84"/>
      <c r="Z14" s="84"/>
      <c r="AA14" s="84"/>
      <c r="AB14" s="4"/>
      <c r="AC14" s="4"/>
      <c r="AD14" s="4"/>
      <c r="AE14" s="4"/>
      <c r="AF14" s="4"/>
      <c r="AG14" s="4"/>
      <c r="AH14" s="4"/>
      <c r="AI14" s="86"/>
    </row>
    <row r="15" spans="2:35" ht="35.700000000000003" customHeight="1" x14ac:dyDescent="0.15">
      <c r="B15" s="866"/>
      <c r="C15" s="84"/>
      <c r="D15" s="4"/>
      <c r="E15" s="4"/>
      <c r="F15" s="84"/>
      <c r="G15" s="84"/>
      <c r="H15" s="84"/>
      <c r="I15" s="4"/>
      <c r="J15" s="4"/>
      <c r="K15" s="4"/>
      <c r="L15" s="4"/>
      <c r="M15" s="4"/>
      <c r="N15" s="4"/>
      <c r="O15" s="4"/>
      <c r="P15" s="4"/>
      <c r="Q15" s="84"/>
      <c r="R15" s="84"/>
      <c r="S15" s="4"/>
      <c r="T15" s="4"/>
      <c r="U15" s="4"/>
      <c r="V15" s="4"/>
      <c r="W15" s="84"/>
      <c r="X15" s="84"/>
      <c r="Y15" s="84"/>
      <c r="Z15" s="84"/>
      <c r="AA15" s="84"/>
      <c r="AB15" s="4"/>
      <c r="AC15" s="4"/>
      <c r="AD15" s="4"/>
      <c r="AE15" s="4"/>
      <c r="AF15" s="4"/>
      <c r="AG15" s="4"/>
      <c r="AH15" s="4"/>
      <c r="AI15" s="86"/>
    </row>
    <row r="16" spans="2:35" ht="35.700000000000003" customHeight="1" x14ac:dyDescent="0.15">
      <c r="B16" s="866"/>
      <c r="C16" s="84"/>
      <c r="D16" s="4"/>
      <c r="E16" s="4"/>
      <c r="F16" s="84"/>
      <c r="G16" s="84"/>
      <c r="H16" s="84"/>
      <c r="I16" s="4"/>
      <c r="J16" s="4"/>
      <c r="K16" s="4"/>
      <c r="L16" s="4"/>
      <c r="M16" s="4"/>
      <c r="N16" s="4"/>
      <c r="O16" s="4"/>
      <c r="P16" s="4"/>
      <c r="Q16" s="84"/>
      <c r="R16" s="84"/>
      <c r="S16" s="4"/>
      <c r="T16" s="4"/>
      <c r="U16" s="4"/>
      <c r="V16" s="4"/>
      <c r="W16" s="84"/>
      <c r="X16" s="84"/>
      <c r="Y16" s="84"/>
      <c r="Z16" s="84"/>
      <c r="AA16" s="84"/>
      <c r="AB16" s="4"/>
      <c r="AC16" s="4"/>
      <c r="AD16" s="4"/>
      <c r="AE16" s="4"/>
      <c r="AF16" s="4"/>
      <c r="AG16" s="4"/>
      <c r="AH16" s="4"/>
      <c r="AI16" s="86"/>
    </row>
    <row r="17" spans="2:35" ht="22.5" customHeight="1" x14ac:dyDescent="0.15">
      <c r="B17" s="866"/>
      <c r="C17" s="84"/>
      <c r="D17" s="4"/>
      <c r="E17" s="87"/>
      <c r="H17" s="88"/>
      <c r="I17" s="88"/>
      <c r="J17" s="88"/>
      <c r="K17" s="88"/>
      <c r="L17" s="88"/>
      <c r="M17" s="4"/>
      <c r="N17" s="4"/>
      <c r="O17" s="4"/>
      <c r="P17" s="4"/>
      <c r="Q17" s="84"/>
      <c r="R17" s="84"/>
      <c r="S17" s="4"/>
      <c r="T17" s="4"/>
      <c r="U17" s="4"/>
      <c r="V17" s="4"/>
      <c r="W17" s="84"/>
      <c r="X17" s="84"/>
      <c r="Y17" s="84"/>
      <c r="Z17" s="84"/>
      <c r="AA17" s="84"/>
      <c r="AI17" s="89"/>
    </row>
    <row r="18" spans="2:35" ht="78.75" customHeight="1" x14ac:dyDescent="0.15">
      <c r="B18" s="867"/>
      <c r="C18" s="90"/>
      <c r="D18" s="91"/>
      <c r="E18" s="92"/>
      <c r="F18" s="93"/>
      <c r="G18" s="93"/>
      <c r="H18" s="91"/>
      <c r="I18" s="91"/>
      <c r="J18" s="91"/>
      <c r="K18" s="91"/>
      <c r="L18" s="91"/>
      <c r="M18" s="91"/>
      <c r="N18" s="91"/>
      <c r="O18" s="91"/>
      <c r="P18" s="91"/>
      <c r="Q18" s="91"/>
      <c r="R18" s="91"/>
      <c r="S18" s="94"/>
      <c r="T18" s="94"/>
      <c r="U18" s="94"/>
      <c r="V18" s="871" t="s">
        <v>405</v>
      </c>
      <c r="W18" s="871"/>
      <c r="X18" s="871"/>
      <c r="Y18" s="871"/>
      <c r="Z18" s="871"/>
      <c r="AA18" s="871"/>
      <c r="AB18" s="871"/>
      <c r="AC18" s="871"/>
      <c r="AD18" s="871"/>
      <c r="AE18" s="871"/>
      <c r="AF18" s="871"/>
      <c r="AG18" s="871"/>
      <c r="AH18" s="871"/>
      <c r="AI18" s="872"/>
    </row>
    <row r="19" spans="2:35" ht="15" customHeight="1" x14ac:dyDescent="0.15"/>
  </sheetData>
  <mergeCells count="17">
    <mergeCell ref="B6:B18"/>
    <mergeCell ref="C6:AI6"/>
    <mergeCell ref="B5:D5"/>
    <mergeCell ref="E5:I5"/>
    <mergeCell ref="J5:L5"/>
    <mergeCell ref="M5:R5"/>
    <mergeCell ref="W5:AB5"/>
    <mergeCell ref="V18:AI18"/>
    <mergeCell ref="S4:V5"/>
    <mergeCell ref="B3:AI3"/>
    <mergeCell ref="B4:D4"/>
    <mergeCell ref="E4:I4"/>
    <mergeCell ref="J4:L4"/>
    <mergeCell ref="M4:R4"/>
    <mergeCell ref="W4:AB4"/>
    <mergeCell ref="AC4:AE5"/>
    <mergeCell ref="AF4:AI5"/>
  </mergeCells>
  <phoneticPr fontId="9"/>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codeName="Sheet16">
    <pageSetUpPr fitToPage="1"/>
  </sheetPr>
  <dimension ref="B1:CH53"/>
  <sheetViews>
    <sheetView showGridLines="0" view="pageBreakPreview" zoomScaleNormal="85" zoomScaleSheetLayoutView="100" workbookViewId="0">
      <selection activeCell="AP12" sqref="AP12:AQ1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879" t="s">
        <v>495</v>
      </c>
      <c r="AV1" s="886" t="s">
        <v>402</v>
      </c>
      <c r="AW1" s="886"/>
      <c r="AX1" s="886"/>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876"/>
      <c r="BX1" s="876"/>
      <c r="BY1" s="876"/>
      <c r="BZ1" s="876"/>
      <c r="CA1" s="876"/>
      <c r="CB1" s="876"/>
      <c r="CC1" s="876"/>
      <c r="CD1" s="876"/>
      <c r="CE1" s="876"/>
      <c r="CF1" s="876"/>
      <c r="CG1" s="876"/>
      <c r="CH1" s="876"/>
    </row>
    <row r="2" spans="2:86" ht="8.25" customHeight="1" x14ac:dyDescent="0.15">
      <c r="AU2" s="879"/>
      <c r="AV2" s="886" t="s">
        <v>401</v>
      </c>
      <c r="AW2" s="888" t="s">
        <v>400</v>
      </c>
      <c r="AX2" s="888"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889"/>
      <c r="BX2" s="889"/>
      <c r="BY2" s="889"/>
      <c r="BZ2" s="889"/>
      <c r="CA2" s="876"/>
      <c r="CB2" s="876"/>
      <c r="CC2" s="876"/>
      <c r="CD2" s="876"/>
      <c r="CE2" s="876"/>
      <c r="CF2" s="876"/>
      <c r="CG2" s="876"/>
      <c r="CH2" s="876"/>
    </row>
    <row r="3" spans="2:86" ht="25.2" customHeight="1" x14ac:dyDescent="0.15">
      <c r="B3" s="649" t="s">
        <v>316</v>
      </c>
      <c r="C3" s="894"/>
      <c r="D3" s="894"/>
      <c r="E3" s="895"/>
      <c r="F3" s="895"/>
      <c r="G3" s="895"/>
      <c r="H3" s="895"/>
      <c r="I3" s="895"/>
      <c r="J3" s="895"/>
      <c r="K3" s="894"/>
      <c r="L3" s="894"/>
      <c r="M3" s="894"/>
      <c r="N3" s="894"/>
      <c r="O3" s="894"/>
      <c r="P3" s="894"/>
      <c r="Q3" s="894"/>
      <c r="R3" s="894"/>
      <c r="S3" s="894"/>
      <c r="T3" s="894"/>
      <c r="U3" s="894"/>
      <c r="V3" s="894"/>
      <c r="W3" s="894"/>
      <c r="X3" s="894"/>
      <c r="Y3" s="894"/>
      <c r="Z3" s="894"/>
      <c r="AA3" s="894"/>
      <c r="AB3" s="894"/>
      <c r="AC3" s="894"/>
      <c r="AD3" s="894"/>
      <c r="AE3" s="894"/>
      <c r="AF3" s="894"/>
      <c r="AG3" s="894"/>
      <c r="AH3" s="894"/>
      <c r="AI3" s="894"/>
      <c r="AJ3" s="894"/>
      <c r="AK3" s="894"/>
      <c r="AL3" s="894"/>
      <c r="AM3" s="894"/>
      <c r="AN3" s="894"/>
      <c r="AO3" s="894"/>
      <c r="AU3" s="879"/>
      <c r="AV3" s="886"/>
      <c r="AW3" s="888"/>
      <c r="AX3" s="888"/>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876"/>
      <c r="BX3" s="876"/>
      <c r="BY3" s="876"/>
      <c r="BZ3" s="876"/>
      <c r="CA3" s="876"/>
      <c r="CB3" s="876"/>
      <c r="CC3" s="876"/>
      <c r="CD3" s="876"/>
      <c r="CE3" s="876"/>
      <c r="CF3" s="876"/>
      <c r="CG3" s="876"/>
      <c r="CH3" s="876"/>
    </row>
    <row r="4" spans="2:86" ht="18" customHeight="1" x14ac:dyDescent="0.15">
      <c r="B4" s="469" t="s">
        <v>17</v>
      </c>
      <c r="C4" s="469"/>
      <c r="D4" s="469"/>
      <c r="E4" s="912" t="s">
        <v>550</v>
      </c>
      <c r="F4" s="913"/>
      <c r="G4" s="913"/>
      <c r="H4" s="913"/>
      <c r="I4" s="913"/>
      <c r="J4" s="914"/>
      <c r="K4" s="518" t="s">
        <v>18</v>
      </c>
      <c r="L4" s="518"/>
      <c r="M4" s="518"/>
      <c r="N4" s="910" t="s">
        <v>552</v>
      </c>
      <c r="O4" s="910"/>
      <c r="P4" s="910"/>
      <c r="Q4" s="910"/>
      <c r="R4" s="910"/>
      <c r="S4" s="910"/>
      <c r="T4" s="493" t="s">
        <v>445</v>
      </c>
      <c r="U4" s="494"/>
      <c r="V4" s="494"/>
      <c r="W4" s="494"/>
      <c r="X4" s="495"/>
      <c r="Y4" s="915" t="s">
        <v>531</v>
      </c>
      <c r="Z4" s="915"/>
      <c r="AA4" s="915"/>
      <c r="AB4" s="915"/>
      <c r="AC4" s="915"/>
      <c r="AD4" s="915"/>
      <c r="AE4" s="915"/>
      <c r="AF4" s="915"/>
      <c r="AG4" s="493" t="s">
        <v>185</v>
      </c>
      <c r="AH4" s="494"/>
      <c r="AI4" s="494"/>
      <c r="AJ4" s="495"/>
      <c r="AK4" s="880">
        <v>45588</v>
      </c>
      <c r="AL4" s="881"/>
      <c r="AM4" s="881"/>
      <c r="AN4" s="881"/>
      <c r="AO4" s="882"/>
      <c r="AU4" s="879"/>
      <c r="AV4" s="886"/>
      <c r="AW4" s="888"/>
      <c r="AX4" s="888"/>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77" t="s">
        <v>0</v>
      </c>
      <c r="C5" s="477"/>
      <c r="D5" s="477"/>
      <c r="E5" s="896" t="s">
        <v>551</v>
      </c>
      <c r="F5" s="897"/>
      <c r="G5" s="897"/>
      <c r="H5" s="897"/>
      <c r="I5" s="897"/>
      <c r="J5" s="898"/>
      <c r="K5" s="532" t="s">
        <v>1</v>
      </c>
      <c r="L5" s="532"/>
      <c r="M5" s="532"/>
      <c r="N5" s="910" t="s">
        <v>538</v>
      </c>
      <c r="O5" s="910"/>
      <c r="P5" s="910"/>
      <c r="Q5" s="910"/>
      <c r="R5" s="910"/>
      <c r="S5" s="910"/>
      <c r="T5" s="496"/>
      <c r="U5" s="497"/>
      <c r="V5" s="497"/>
      <c r="W5" s="497"/>
      <c r="X5" s="498"/>
      <c r="Y5" s="911" t="s">
        <v>532</v>
      </c>
      <c r="Z5" s="911"/>
      <c r="AA5" s="911"/>
      <c r="AB5" s="911"/>
      <c r="AC5" s="911"/>
      <c r="AD5" s="911"/>
      <c r="AE5" s="911"/>
      <c r="AF5" s="911"/>
      <c r="AG5" s="652"/>
      <c r="AH5" s="688"/>
      <c r="AI5" s="688"/>
      <c r="AJ5" s="653"/>
      <c r="AK5" s="883"/>
      <c r="AL5" s="884"/>
      <c r="AM5" s="884"/>
      <c r="AN5" s="884"/>
      <c r="AO5" s="885"/>
      <c r="AU5" s="879"/>
      <c r="AV5" s="51" t="str">
        <f>N7</f>
        <v>PS</v>
      </c>
      <c r="AW5" s="43">
        <f>R7</f>
        <v>2.8</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0</v>
      </c>
      <c r="BG5" s="56">
        <f t="shared" si="0"/>
        <v>0</v>
      </c>
      <c r="BH5" s="56">
        <f t="shared" si="0"/>
        <v>0</v>
      </c>
      <c r="BI5" s="56">
        <f>AI37</f>
        <v>1</v>
      </c>
      <c r="BJ5" s="56">
        <f t="shared" si="0"/>
        <v>0</v>
      </c>
      <c r="BK5" s="56">
        <f>IF(Y37&gt;0,R7,"")</f>
        <v>2.8</v>
      </c>
      <c r="BL5" s="44" t="str">
        <f>IF(Y37&gt;0,"",IF(Z37&gt;0,R7,""))</f>
        <v/>
      </c>
      <c r="BM5" s="44" t="e">
        <f>IF(Y37+Z37&gt;0,"",IF(AA37&gt;0,R7,""))</f>
        <v>#VALUE!</v>
      </c>
      <c r="BN5" s="44" t="e">
        <f>IF(Y37+Z37+AA37&gt;0,"",IF(AB37&gt;0,R7,""))</f>
        <v>#VALUE!</v>
      </c>
      <c r="BO5" s="56">
        <f>AC35</f>
        <v>0</v>
      </c>
      <c r="BP5" s="56">
        <f t="shared" ref="BP5:BQ5" si="1">AD35</f>
        <v>0</v>
      </c>
      <c r="BQ5" s="56">
        <f t="shared" si="1"/>
        <v>0</v>
      </c>
      <c r="BR5" s="56">
        <f>AF35</f>
        <v>0</v>
      </c>
      <c r="BS5" s="56">
        <f>AG35</f>
        <v>0</v>
      </c>
      <c r="BT5" s="56">
        <f>AH35</f>
        <v>0</v>
      </c>
      <c r="BU5" s="56">
        <f>AI35</f>
        <v>8.52</v>
      </c>
      <c r="BV5" s="56">
        <f>AJ35</f>
        <v>0</v>
      </c>
      <c r="BW5" s="145"/>
      <c r="BX5" s="146"/>
      <c r="BY5" s="146"/>
      <c r="BZ5" s="146"/>
      <c r="CA5" s="147"/>
      <c r="CB5" s="147"/>
      <c r="CC5" s="147"/>
      <c r="CD5" s="147"/>
      <c r="CE5" s="147"/>
      <c r="CF5" s="147"/>
      <c r="CG5" s="147"/>
      <c r="CH5" s="147"/>
    </row>
    <row r="6" spans="2:86" ht="12" customHeight="1" x14ac:dyDescent="0.15">
      <c r="B6" s="917" t="s">
        <v>184</v>
      </c>
      <c r="C6" s="919"/>
      <c r="D6" s="920"/>
      <c r="E6" s="921"/>
      <c r="F6" s="921"/>
      <c r="G6" s="921"/>
      <c r="H6" s="921"/>
      <c r="I6" s="921"/>
      <c r="J6" s="922"/>
      <c r="K6" s="927" t="s">
        <v>317</v>
      </c>
      <c r="L6" s="928"/>
      <c r="M6" s="928"/>
      <c r="N6" s="928"/>
      <c r="O6" s="928"/>
      <c r="P6" s="928"/>
      <c r="Q6" s="928"/>
      <c r="R6" s="928"/>
      <c r="S6" s="928"/>
      <c r="T6" s="928"/>
      <c r="U6" s="928"/>
      <c r="V6" s="928"/>
      <c r="W6" s="928"/>
      <c r="X6" s="928"/>
      <c r="Y6" s="928"/>
      <c r="Z6" s="928"/>
      <c r="AA6" s="928"/>
      <c r="AB6" s="928"/>
      <c r="AC6" s="928"/>
      <c r="AD6" s="928"/>
      <c r="AE6" s="928"/>
      <c r="AF6" s="928"/>
      <c r="AG6" s="928"/>
      <c r="AH6" s="928"/>
      <c r="AI6" s="928"/>
      <c r="AJ6" s="928"/>
      <c r="AK6" s="928"/>
      <c r="AL6" s="928"/>
      <c r="AM6" s="928"/>
      <c r="AN6" s="928"/>
      <c r="AO6" s="929"/>
      <c r="AP6" s="2"/>
    </row>
    <row r="7" spans="2:86" ht="12" customHeight="1" x14ac:dyDescent="0.15">
      <c r="B7" s="918"/>
      <c r="C7" s="923"/>
      <c r="D7" s="921"/>
      <c r="E7" s="921"/>
      <c r="F7" s="921"/>
      <c r="G7" s="921"/>
      <c r="H7" s="921"/>
      <c r="I7" s="921"/>
      <c r="J7" s="922"/>
      <c r="K7" s="930" t="s">
        <v>183</v>
      </c>
      <c r="L7" s="931"/>
      <c r="M7" s="916"/>
      <c r="N7" s="890" t="s">
        <v>541</v>
      </c>
      <c r="O7" s="891"/>
      <c r="P7" s="930" t="s">
        <v>318</v>
      </c>
      <c r="Q7" s="916"/>
      <c r="R7" s="932">
        <v>2.8</v>
      </c>
      <c r="S7" s="933"/>
      <c r="T7" s="934"/>
      <c r="U7" s="899" t="s">
        <v>436</v>
      </c>
      <c r="V7" s="901"/>
      <c r="W7" s="899" t="s">
        <v>319</v>
      </c>
      <c r="X7" s="901"/>
      <c r="Y7" s="916" t="s">
        <v>182</v>
      </c>
      <c r="Z7" s="908"/>
      <c r="AA7" s="908"/>
      <c r="AB7" s="908"/>
      <c r="AC7" s="899" t="s">
        <v>320</v>
      </c>
      <c r="AD7" s="900"/>
      <c r="AE7" s="900"/>
      <c r="AF7" s="900"/>
      <c r="AG7" s="900"/>
      <c r="AH7" s="900"/>
      <c r="AI7" s="900"/>
      <c r="AJ7" s="901"/>
      <c r="AK7" s="899" t="s">
        <v>321</v>
      </c>
      <c r="AL7" s="900"/>
      <c r="AM7" s="900"/>
      <c r="AN7" s="935"/>
      <c r="AO7" s="936"/>
      <c r="AP7" s="2"/>
      <c r="AW7" s="59"/>
    </row>
    <row r="8" spans="2:86" ht="12" customHeight="1" x14ac:dyDescent="0.15">
      <c r="B8" s="918"/>
      <c r="C8" s="923"/>
      <c r="D8" s="921"/>
      <c r="E8" s="921"/>
      <c r="F8" s="921"/>
      <c r="G8" s="921"/>
      <c r="H8" s="921"/>
      <c r="I8" s="921"/>
      <c r="J8" s="922"/>
      <c r="K8" s="908" t="s">
        <v>322</v>
      </c>
      <c r="L8" s="908" t="s">
        <v>167</v>
      </c>
      <c r="M8" s="908"/>
      <c r="N8" s="908" t="s">
        <v>166</v>
      </c>
      <c r="O8" s="908"/>
      <c r="P8" s="908" t="s">
        <v>323</v>
      </c>
      <c r="Q8" s="908"/>
      <c r="R8" s="908" t="s">
        <v>2</v>
      </c>
      <c r="S8" s="908"/>
      <c r="T8" s="908"/>
      <c r="U8" s="902"/>
      <c r="V8" s="904"/>
      <c r="W8" s="902"/>
      <c r="X8" s="904"/>
      <c r="Y8" s="916"/>
      <c r="Z8" s="908"/>
      <c r="AA8" s="908"/>
      <c r="AB8" s="908"/>
      <c r="AC8" s="905"/>
      <c r="AD8" s="906"/>
      <c r="AE8" s="906"/>
      <c r="AF8" s="906"/>
      <c r="AG8" s="906"/>
      <c r="AH8" s="906"/>
      <c r="AI8" s="906"/>
      <c r="AJ8" s="907"/>
      <c r="AK8" s="902"/>
      <c r="AL8" s="903"/>
      <c r="AM8" s="903"/>
      <c r="AN8" s="937"/>
      <c r="AO8" s="938"/>
      <c r="AP8" s="2"/>
    </row>
    <row r="9" spans="2:86" ht="12" customHeight="1" x14ac:dyDescent="0.15">
      <c r="B9" s="918"/>
      <c r="C9" s="923"/>
      <c r="D9" s="921"/>
      <c r="E9" s="921"/>
      <c r="F9" s="921"/>
      <c r="G9" s="921"/>
      <c r="H9" s="921"/>
      <c r="I9" s="921"/>
      <c r="J9" s="922"/>
      <c r="K9" s="908"/>
      <c r="L9" s="908"/>
      <c r="M9" s="908"/>
      <c r="N9" s="908"/>
      <c r="O9" s="908"/>
      <c r="P9" s="908"/>
      <c r="Q9" s="908"/>
      <c r="R9" s="908"/>
      <c r="S9" s="908"/>
      <c r="T9" s="908"/>
      <c r="U9" s="902"/>
      <c r="V9" s="904"/>
      <c r="W9" s="902"/>
      <c r="X9" s="904"/>
      <c r="Y9" s="916" t="s">
        <v>324</v>
      </c>
      <c r="Z9" s="908"/>
      <c r="AA9" s="908"/>
      <c r="AB9" s="908"/>
      <c r="AC9" s="908" t="s">
        <v>325</v>
      </c>
      <c r="AD9" s="908"/>
      <c r="AE9" s="908"/>
      <c r="AF9" s="908"/>
      <c r="AG9" s="908" t="s">
        <v>326</v>
      </c>
      <c r="AH9" s="908"/>
      <c r="AI9" s="908"/>
      <c r="AJ9" s="908"/>
      <c r="AK9" s="902"/>
      <c r="AL9" s="903"/>
      <c r="AM9" s="903"/>
      <c r="AN9" s="937"/>
      <c r="AO9" s="938"/>
      <c r="AP9" s="2"/>
    </row>
    <row r="10" spans="2:86" ht="12" customHeight="1" x14ac:dyDescent="0.15">
      <c r="B10" s="918"/>
      <c r="C10" s="923"/>
      <c r="D10" s="921"/>
      <c r="E10" s="921"/>
      <c r="F10" s="921"/>
      <c r="G10" s="921"/>
      <c r="H10" s="921"/>
      <c r="I10" s="921"/>
      <c r="J10" s="922"/>
      <c r="K10" s="908"/>
      <c r="L10" s="908"/>
      <c r="M10" s="908"/>
      <c r="N10" s="908"/>
      <c r="O10" s="908"/>
      <c r="P10" s="908"/>
      <c r="Q10" s="908"/>
      <c r="R10" s="908"/>
      <c r="S10" s="908"/>
      <c r="T10" s="908"/>
      <c r="U10" s="905"/>
      <c r="V10" s="907"/>
      <c r="W10" s="905"/>
      <c r="X10" s="907"/>
      <c r="Y10" s="54" t="s">
        <v>21</v>
      </c>
      <c r="Z10" s="50" t="s">
        <v>22</v>
      </c>
      <c r="AA10" s="50" t="s">
        <v>327</v>
      </c>
      <c r="AB10" s="50" t="s">
        <v>328</v>
      </c>
      <c r="AC10" s="50" t="s">
        <v>21</v>
      </c>
      <c r="AD10" s="50" t="s">
        <v>22</v>
      </c>
      <c r="AE10" s="50" t="s">
        <v>327</v>
      </c>
      <c r="AF10" s="50" t="s">
        <v>328</v>
      </c>
      <c r="AG10" s="50" t="s">
        <v>21</v>
      </c>
      <c r="AH10" s="50" t="s">
        <v>22</v>
      </c>
      <c r="AI10" s="50" t="s">
        <v>327</v>
      </c>
      <c r="AJ10" s="50" t="s">
        <v>328</v>
      </c>
      <c r="AK10" s="905"/>
      <c r="AL10" s="906"/>
      <c r="AM10" s="906"/>
      <c r="AN10" s="939"/>
      <c r="AO10" s="940"/>
      <c r="AP10" s="2"/>
    </row>
    <row r="11" spans="2:86" ht="12" customHeight="1" x14ac:dyDescent="0.15">
      <c r="B11" s="918"/>
      <c r="C11" s="923"/>
      <c r="D11" s="921"/>
      <c r="E11" s="921"/>
      <c r="F11" s="921"/>
      <c r="G11" s="921"/>
      <c r="H11" s="921"/>
      <c r="I11" s="921"/>
      <c r="J11" s="922"/>
      <c r="K11" s="95">
        <v>1</v>
      </c>
      <c r="L11" s="877" t="s">
        <v>464</v>
      </c>
      <c r="M11" s="878"/>
      <c r="N11" s="877" t="s">
        <v>339</v>
      </c>
      <c r="O11" s="878"/>
      <c r="P11" s="877" t="s">
        <v>252</v>
      </c>
      <c r="Q11" s="878"/>
      <c r="R11" s="301" t="s">
        <v>473</v>
      </c>
      <c r="S11" s="301"/>
      <c r="T11" s="301"/>
      <c r="U11" s="877" t="s">
        <v>535</v>
      </c>
      <c r="V11" s="878"/>
      <c r="W11" s="877" t="s">
        <v>533</v>
      </c>
      <c r="X11" s="878"/>
      <c r="Y11" s="55"/>
      <c r="Z11" s="55"/>
      <c r="AA11" s="55"/>
      <c r="AB11" s="55"/>
      <c r="AC11" s="61"/>
      <c r="AD11" s="61"/>
      <c r="AE11" s="61"/>
      <c r="AF11" s="61"/>
      <c r="AG11" s="61"/>
      <c r="AH11" s="61"/>
      <c r="AI11" s="61"/>
      <c r="AJ11" s="61"/>
      <c r="AK11" s="890"/>
      <c r="AL11" s="891"/>
      <c r="AM11" s="891"/>
      <c r="AN11" s="891"/>
      <c r="AO11" s="892"/>
      <c r="AP11" s="2"/>
      <c r="AQ11" s="60">
        <f>IF(P11="材質劣化",2,IF(P11="漏水",3,1))</f>
        <v>3</v>
      </c>
      <c r="AS11" s="42" t="str">
        <f>IF(Y11&lt;&gt;"",1,"")</f>
        <v/>
      </c>
    </row>
    <row r="12" spans="2:86" ht="12" customHeight="1" x14ac:dyDescent="0.15">
      <c r="B12" s="918"/>
      <c r="C12" s="923"/>
      <c r="D12" s="921"/>
      <c r="E12" s="921"/>
      <c r="F12" s="921"/>
      <c r="G12" s="921"/>
      <c r="H12" s="921"/>
      <c r="I12" s="921"/>
      <c r="J12" s="922"/>
      <c r="K12" s="95">
        <v>4</v>
      </c>
      <c r="L12" s="877" t="s">
        <v>464</v>
      </c>
      <c r="M12" s="878"/>
      <c r="N12" s="877" t="s">
        <v>344</v>
      </c>
      <c r="O12" s="878"/>
      <c r="P12" s="877" t="s">
        <v>252</v>
      </c>
      <c r="Q12" s="878"/>
      <c r="R12" s="301" t="s">
        <v>473</v>
      </c>
      <c r="S12" s="301"/>
      <c r="T12" s="301"/>
      <c r="U12" s="877" t="s">
        <v>595</v>
      </c>
      <c r="V12" s="878"/>
      <c r="W12" s="877" t="s">
        <v>533</v>
      </c>
      <c r="X12" s="878"/>
      <c r="Y12" s="55"/>
      <c r="Z12" s="55"/>
      <c r="AA12" s="55"/>
      <c r="AB12" s="55"/>
      <c r="AC12" s="61"/>
      <c r="AD12" s="61"/>
      <c r="AE12" s="61"/>
      <c r="AF12" s="61"/>
      <c r="AG12" s="61"/>
      <c r="AH12" s="61"/>
      <c r="AI12" s="282">
        <v>8.52</v>
      </c>
      <c r="AJ12" s="61"/>
      <c r="AK12" s="890"/>
      <c r="AL12" s="891"/>
      <c r="AM12" s="891"/>
      <c r="AN12" s="891"/>
      <c r="AO12" s="892"/>
      <c r="AP12" s="2"/>
      <c r="AQ12" s="60">
        <f>IF(P12="材質劣化",2,IF(P12="漏水",3,1))</f>
        <v>3</v>
      </c>
    </row>
    <row r="13" spans="2:86" ht="12" customHeight="1" x14ac:dyDescent="0.15">
      <c r="B13" s="918"/>
      <c r="C13" s="923"/>
      <c r="D13" s="921"/>
      <c r="E13" s="921"/>
      <c r="F13" s="921"/>
      <c r="G13" s="921"/>
      <c r="H13" s="921"/>
      <c r="I13" s="921"/>
      <c r="J13" s="922"/>
      <c r="K13" s="95"/>
      <c r="L13" s="877"/>
      <c r="M13" s="878"/>
      <c r="N13" s="877"/>
      <c r="O13" s="878"/>
      <c r="P13" s="877"/>
      <c r="Q13" s="878"/>
      <c r="R13" s="381"/>
      <c r="S13" s="893"/>
      <c r="T13" s="359"/>
      <c r="U13" s="877"/>
      <c r="V13" s="878"/>
      <c r="W13" s="877"/>
      <c r="X13" s="878"/>
      <c r="Y13" s="55"/>
      <c r="Z13" s="55"/>
      <c r="AA13" s="55"/>
      <c r="AB13" s="55"/>
      <c r="AC13" s="61"/>
      <c r="AD13" s="61"/>
      <c r="AE13" s="61"/>
      <c r="AF13" s="61"/>
      <c r="AG13" s="61"/>
      <c r="AH13" s="61"/>
      <c r="AI13" s="61"/>
      <c r="AJ13" s="61"/>
      <c r="AK13" s="890"/>
      <c r="AL13" s="891"/>
      <c r="AM13" s="891"/>
      <c r="AN13" s="891"/>
      <c r="AO13" s="892"/>
      <c r="AP13" s="2"/>
      <c r="AQ13" s="60">
        <f t="shared" ref="AQ13:AQ27" si="2">IF(P13="材質劣化",2,IF(P13="漏水",3,1))</f>
        <v>1</v>
      </c>
    </row>
    <row r="14" spans="2:86" ht="12" customHeight="1" x14ac:dyDescent="0.15">
      <c r="B14" s="918"/>
      <c r="C14" s="923"/>
      <c r="D14" s="921"/>
      <c r="E14" s="921"/>
      <c r="F14" s="921"/>
      <c r="G14" s="921"/>
      <c r="H14" s="921"/>
      <c r="I14" s="921"/>
      <c r="J14" s="922"/>
      <c r="K14" s="95"/>
      <c r="L14" s="877"/>
      <c r="M14" s="878"/>
      <c r="N14" s="877"/>
      <c r="O14" s="878"/>
      <c r="P14" s="877"/>
      <c r="Q14" s="878"/>
      <c r="R14" s="381"/>
      <c r="S14" s="893"/>
      <c r="T14" s="359"/>
      <c r="U14" s="877"/>
      <c r="V14" s="878"/>
      <c r="W14" s="877"/>
      <c r="X14" s="878"/>
      <c r="Y14" s="55"/>
      <c r="Z14" s="55"/>
      <c r="AA14" s="55"/>
      <c r="AB14" s="55"/>
      <c r="AC14" s="61"/>
      <c r="AD14" s="61"/>
      <c r="AE14" s="61"/>
      <c r="AF14" s="61"/>
      <c r="AG14" s="61"/>
      <c r="AH14" s="61"/>
      <c r="AI14" s="61"/>
      <c r="AJ14" s="61"/>
      <c r="AK14" s="890"/>
      <c r="AL14" s="891"/>
      <c r="AM14" s="891"/>
      <c r="AN14" s="891"/>
      <c r="AO14" s="892"/>
      <c r="AP14" s="2"/>
      <c r="AQ14" s="60">
        <f t="shared" si="2"/>
        <v>1</v>
      </c>
    </row>
    <row r="15" spans="2:86" ht="12" customHeight="1" x14ac:dyDescent="0.15">
      <c r="B15" s="918"/>
      <c r="C15" s="923"/>
      <c r="D15" s="921"/>
      <c r="E15" s="921"/>
      <c r="F15" s="921"/>
      <c r="G15" s="921"/>
      <c r="H15" s="921"/>
      <c r="I15" s="921"/>
      <c r="J15" s="922"/>
      <c r="K15" s="95"/>
      <c r="L15" s="877"/>
      <c r="M15" s="878"/>
      <c r="N15" s="877"/>
      <c r="O15" s="878"/>
      <c r="P15" s="877"/>
      <c r="Q15" s="878"/>
      <c r="R15" s="381"/>
      <c r="S15" s="893"/>
      <c r="T15" s="359"/>
      <c r="U15" s="877"/>
      <c r="V15" s="878"/>
      <c r="W15" s="877"/>
      <c r="X15" s="878"/>
      <c r="Y15" s="55"/>
      <c r="Z15" s="55"/>
      <c r="AA15" s="55"/>
      <c r="AB15" s="55"/>
      <c r="AC15" s="61"/>
      <c r="AD15" s="61"/>
      <c r="AE15" s="61"/>
      <c r="AF15" s="61"/>
      <c r="AG15" s="61"/>
      <c r="AH15" s="61"/>
      <c r="AI15" s="61"/>
      <c r="AJ15" s="61"/>
      <c r="AK15" s="890"/>
      <c r="AL15" s="891"/>
      <c r="AM15" s="891"/>
      <c r="AN15" s="891"/>
      <c r="AO15" s="892"/>
      <c r="AP15" s="2"/>
      <c r="AQ15" s="60">
        <f t="shared" si="2"/>
        <v>1</v>
      </c>
    </row>
    <row r="16" spans="2:86" ht="12" customHeight="1" x14ac:dyDescent="0.15">
      <c r="B16" s="918"/>
      <c r="C16" s="923"/>
      <c r="D16" s="921"/>
      <c r="E16" s="921"/>
      <c r="F16" s="921"/>
      <c r="G16" s="921"/>
      <c r="H16" s="921"/>
      <c r="I16" s="921"/>
      <c r="J16" s="922"/>
      <c r="K16" s="95"/>
      <c r="L16" s="877"/>
      <c r="M16" s="878"/>
      <c r="N16" s="877"/>
      <c r="O16" s="878"/>
      <c r="P16" s="877"/>
      <c r="Q16" s="878"/>
      <c r="R16" s="381"/>
      <c r="S16" s="893"/>
      <c r="T16" s="359"/>
      <c r="U16" s="877"/>
      <c r="V16" s="878"/>
      <c r="W16" s="877"/>
      <c r="X16" s="878"/>
      <c r="Y16" s="55"/>
      <c r="Z16" s="55"/>
      <c r="AA16" s="55"/>
      <c r="AB16" s="55"/>
      <c r="AC16" s="61"/>
      <c r="AD16" s="61"/>
      <c r="AE16" s="61"/>
      <c r="AF16" s="61"/>
      <c r="AG16" s="61"/>
      <c r="AH16" s="61"/>
      <c r="AI16" s="61"/>
      <c r="AJ16" s="61"/>
      <c r="AK16" s="890"/>
      <c r="AL16" s="891"/>
      <c r="AM16" s="891"/>
      <c r="AN16" s="891"/>
      <c r="AO16" s="892"/>
      <c r="AP16" s="2"/>
      <c r="AQ16" s="60">
        <f t="shared" si="2"/>
        <v>1</v>
      </c>
    </row>
    <row r="17" spans="2:46" ht="12" customHeight="1" x14ac:dyDescent="0.15">
      <c r="B17" s="918"/>
      <c r="C17" s="923"/>
      <c r="D17" s="921"/>
      <c r="E17" s="921"/>
      <c r="F17" s="921"/>
      <c r="G17" s="921"/>
      <c r="H17" s="921"/>
      <c r="I17" s="921"/>
      <c r="J17" s="922"/>
      <c r="K17" s="95"/>
      <c r="L17" s="877"/>
      <c r="M17" s="878"/>
      <c r="N17" s="877"/>
      <c r="O17" s="878"/>
      <c r="P17" s="877"/>
      <c r="Q17" s="878"/>
      <c r="R17" s="381"/>
      <c r="S17" s="893"/>
      <c r="T17" s="359"/>
      <c r="U17" s="877"/>
      <c r="V17" s="878"/>
      <c r="W17" s="877"/>
      <c r="X17" s="878"/>
      <c r="Y17" s="55"/>
      <c r="Z17" s="55"/>
      <c r="AA17" s="55"/>
      <c r="AB17" s="55"/>
      <c r="AC17" s="61"/>
      <c r="AD17" s="61"/>
      <c r="AE17" s="61"/>
      <c r="AF17" s="61"/>
      <c r="AG17" s="61"/>
      <c r="AH17" s="61"/>
      <c r="AI17" s="61"/>
      <c r="AJ17" s="61"/>
      <c r="AK17" s="890"/>
      <c r="AL17" s="891"/>
      <c r="AM17" s="891"/>
      <c r="AN17" s="891"/>
      <c r="AO17" s="892"/>
      <c r="AP17" s="2"/>
      <c r="AQ17" s="60">
        <f t="shared" si="2"/>
        <v>1</v>
      </c>
    </row>
    <row r="18" spans="2:46" ht="12" customHeight="1" x14ac:dyDescent="0.15">
      <c r="B18" s="918"/>
      <c r="C18" s="923"/>
      <c r="D18" s="921"/>
      <c r="E18" s="921"/>
      <c r="F18" s="921"/>
      <c r="G18" s="921"/>
      <c r="H18" s="921"/>
      <c r="I18" s="921"/>
      <c r="J18" s="922"/>
      <c r="K18" s="95"/>
      <c r="L18" s="877"/>
      <c r="M18" s="878"/>
      <c r="N18" s="877"/>
      <c r="O18" s="878"/>
      <c r="P18" s="877"/>
      <c r="Q18" s="878"/>
      <c r="R18" s="381"/>
      <c r="S18" s="893"/>
      <c r="T18" s="359"/>
      <c r="U18" s="877"/>
      <c r="V18" s="878"/>
      <c r="W18" s="877"/>
      <c r="X18" s="878"/>
      <c r="Y18" s="55"/>
      <c r="Z18" s="55"/>
      <c r="AA18" s="55"/>
      <c r="AB18" s="55"/>
      <c r="AC18" s="61"/>
      <c r="AD18" s="61"/>
      <c r="AE18" s="61"/>
      <c r="AF18" s="61"/>
      <c r="AG18" s="61"/>
      <c r="AH18" s="61"/>
      <c r="AI18" s="61"/>
      <c r="AJ18" s="61"/>
      <c r="AK18" s="890"/>
      <c r="AL18" s="891"/>
      <c r="AM18" s="891"/>
      <c r="AN18" s="891"/>
      <c r="AO18" s="892"/>
      <c r="AP18" s="2"/>
      <c r="AQ18" s="60">
        <f t="shared" si="2"/>
        <v>1</v>
      </c>
    </row>
    <row r="19" spans="2:46" ht="12" customHeight="1" x14ac:dyDescent="0.15">
      <c r="B19" s="918"/>
      <c r="C19" s="923"/>
      <c r="D19" s="921"/>
      <c r="E19" s="921"/>
      <c r="F19" s="921"/>
      <c r="G19" s="921"/>
      <c r="H19" s="921"/>
      <c r="I19" s="921"/>
      <c r="J19" s="922"/>
      <c r="K19" s="95"/>
      <c r="L19" s="877"/>
      <c r="M19" s="878"/>
      <c r="N19" s="877"/>
      <c r="O19" s="878"/>
      <c r="P19" s="877"/>
      <c r="Q19" s="878"/>
      <c r="R19" s="381"/>
      <c r="S19" s="893"/>
      <c r="T19" s="359"/>
      <c r="U19" s="877"/>
      <c r="V19" s="878"/>
      <c r="W19" s="877"/>
      <c r="X19" s="878"/>
      <c r="Y19" s="55"/>
      <c r="Z19" s="55"/>
      <c r="AA19" s="55"/>
      <c r="AB19" s="55"/>
      <c r="AC19" s="61"/>
      <c r="AD19" s="61"/>
      <c r="AE19" s="61"/>
      <c r="AF19" s="61"/>
      <c r="AG19" s="61"/>
      <c r="AH19" s="61"/>
      <c r="AI19" s="61"/>
      <c r="AJ19" s="61"/>
      <c r="AK19" s="890"/>
      <c r="AL19" s="891"/>
      <c r="AM19" s="891"/>
      <c r="AN19" s="891"/>
      <c r="AO19" s="892"/>
      <c r="AP19" s="2"/>
      <c r="AQ19" s="60">
        <f t="shared" si="2"/>
        <v>1</v>
      </c>
    </row>
    <row r="20" spans="2:46" ht="12" customHeight="1" x14ac:dyDescent="0.15">
      <c r="B20" s="918"/>
      <c r="C20" s="923"/>
      <c r="D20" s="921"/>
      <c r="E20" s="921"/>
      <c r="F20" s="921"/>
      <c r="G20" s="921"/>
      <c r="H20" s="921"/>
      <c r="I20" s="921"/>
      <c r="J20" s="922"/>
      <c r="K20" s="95"/>
      <c r="L20" s="877"/>
      <c r="M20" s="878"/>
      <c r="N20" s="877"/>
      <c r="O20" s="878"/>
      <c r="P20" s="877"/>
      <c r="Q20" s="878"/>
      <c r="R20" s="381"/>
      <c r="S20" s="893"/>
      <c r="T20" s="359"/>
      <c r="U20" s="877"/>
      <c r="V20" s="878"/>
      <c r="W20" s="877"/>
      <c r="X20" s="878"/>
      <c r="Y20" s="55"/>
      <c r="Z20" s="55"/>
      <c r="AA20" s="55"/>
      <c r="AB20" s="55"/>
      <c r="AC20" s="61"/>
      <c r="AD20" s="61"/>
      <c r="AE20" s="61"/>
      <c r="AF20" s="61"/>
      <c r="AG20" s="61"/>
      <c r="AH20" s="61"/>
      <c r="AI20" s="61"/>
      <c r="AJ20" s="61"/>
      <c r="AK20" s="890"/>
      <c r="AL20" s="891"/>
      <c r="AM20" s="891"/>
      <c r="AN20" s="891"/>
      <c r="AO20" s="892"/>
      <c r="AP20" s="2"/>
      <c r="AQ20" s="60">
        <f t="shared" si="2"/>
        <v>1</v>
      </c>
    </row>
    <row r="21" spans="2:46" ht="12" customHeight="1" x14ac:dyDescent="0.15">
      <c r="B21" s="918"/>
      <c r="C21" s="923"/>
      <c r="D21" s="921"/>
      <c r="E21" s="921"/>
      <c r="F21" s="921"/>
      <c r="G21" s="921"/>
      <c r="H21" s="921"/>
      <c r="I21" s="921"/>
      <c r="J21" s="922"/>
      <c r="K21" s="95"/>
      <c r="L21" s="877"/>
      <c r="M21" s="878"/>
      <c r="N21" s="877"/>
      <c r="O21" s="878"/>
      <c r="P21" s="877"/>
      <c r="Q21" s="878"/>
      <c r="R21" s="381"/>
      <c r="S21" s="893"/>
      <c r="T21" s="359"/>
      <c r="U21" s="877"/>
      <c r="V21" s="878"/>
      <c r="W21" s="877"/>
      <c r="X21" s="878"/>
      <c r="Y21" s="55"/>
      <c r="Z21" s="55"/>
      <c r="AA21" s="55"/>
      <c r="AB21" s="55"/>
      <c r="AC21" s="61"/>
      <c r="AD21" s="61"/>
      <c r="AE21" s="61"/>
      <c r="AF21" s="61"/>
      <c r="AG21" s="61"/>
      <c r="AH21" s="61"/>
      <c r="AI21" s="61"/>
      <c r="AJ21" s="61"/>
      <c r="AK21" s="890"/>
      <c r="AL21" s="891"/>
      <c r="AM21" s="891"/>
      <c r="AN21" s="891"/>
      <c r="AO21" s="892"/>
      <c r="AP21" s="2"/>
      <c r="AQ21" s="60">
        <f>IF(P21="材質劣化",2,IF(P21="漏水",3,1))</f>
        <v>1</v>
      </c>
    </row>
    <row r="22" spans="2:46" ht="12" customHeight="1" x14ac:dyDescent="0.15">
      <c r="B22" s="918"/>
      <c r="C22" s="923"/>
      <c r="D22" s="921"/>
      <c r="E22" s="921"/>
      <c r="F22" s="921"/>
      <c r="G22" s="921"/>
      <c r="H22" s="921"/>
      <c r="I22" s="921"/>
      <c r="J22" s="922"/>
      <c r="K22" s="95"/>
      <c r="L22" s="877"/>
      <c r="M22" s="878"/>
      <c r="N22" s="877"/>
      <c r="O22" s="878"/>
      <c r="P22" s="877"/>
      <c r="Q22" s="878"/>
      <c r="R22" s="381"/>
      <c r="S22" s="893"/>
      <c r="T22" s="359"/>
      <c r="U22" s="877"/>
      <c r="V22" s="878"/>
      <c r="W22" s="877"/>
      <c r="X22" s="878"/>
      <c r="Y22" s="55"/>
      <c r="Z22" s="55"/>
      <c r="AA22" s="55"/>
      <c r="AB22" s="55"/>
      <c r="AC22" s="61"/>
      <c r="AD22" s="61"/>
      <c r="AE22" s="61"/>
      <c r="AF22" s="61"/>
      <c r="AG22" s="61"/>
      <c r="AH22" s="61"/>
      <c r="AI22" s="61"/>
      <c r="AJ22" s="61"/>
      <c r="AK22" s="890"/>
      <c r="AL22" s="891"/>
      <c r="AM22" s="891"/>
      <c r="AN22" s="891"/>
      <c r="AO22" s="892"/>
      <c r="AP22" s="2"/>
      <c r="AQ22" s="60">
        <f t="shared" si="2"/>
        <v>1</v>
      </c>
    </row>
    <row r="23" spans="2:46" ht="12" customHeight="1" x14ac:dyDescent="0.15">
      <c r="B23" s="918"/>
      <c r="C23" s="923"/>
      <c r="D23" s="921"/>
      <c r="E23" s="921"/>
      <c r="F23" s="921"/>
      <c r="G23" s="921"/>
      <c r="H23" s="921"/>
      <c r="I23" s="921"/>
      <c r="J23" s="922"/>
      <c r="K23" s="95"/>
      <c r="L23" s="877"/>
      <c r="M23" s="878"/>
      <c r="N23" s="877"/>
      <c r="O23" s="878"/>
      <c r="P23" s="877"/>
      <c r="Q23" s="878"/>
      <c r="R23" s="381"/>
      <c r="S23" s="893"/>
      <c r="T23" s="359"/>
      <c r="U23" s="877"/>
      <c r="V23" s="878"/>
      <c r="W23" s="877"/>
      <c r="X23" s="878"/>
      <c r="Y23" s="55"/>
      <c r="Z23" s="55"/>
      <c r="AA23" s="55"/>
      <c r="AB23" s="55"/>
      <c r="AC23" s="61"/>
      <c r="AD23" s="61"/>
      <c r="AE23" s="61"/>
      <c r="AF23" s="61"/>
      <c r="AG23" s="61"/>
      <c r="AH23" s="61"/>
      <c r="AI23" s="61"/>
      <c r="AJ23" s="61"/>
      <c r="AK23" s="890"/>
      <c r="AL23" s="891"/>
      <c r="AM23" s="891"/>
      <c r="AN23" s="891"/>
      <c r="AO23" s="892"/>
      <c r="AP23" s="2"/>
      <c r="AQ23" s="60">
        <f t="shared" si="2"/>
        <v>1</v>
      </c>
    </row>
    <row r="24" spans="2:46" ht="12" customHeight="1" x14ac:dyDescent="0.15">
      <c r="B24" s="918"/>
      <c r="C24" s="923"/>
      <c r="D24" s="921"/>
      <c r="E24" s="921"/>
      <c r="F24" s="921"/>
      <c r="G24" s="921"/>
      <c r="H24" s="921"/>
      <c r="I24" s="921"/>
      <c r="J24" s="922"/>
      <c r="K24" s="95"/>
      <c r="L24" s="877"/>
      <c r="M24" s="878"/>
      <c r="N24" s="877"/>
      <c r="O24" s="878"/>
      <c r="P24" s="877"/>
      <c r="Q24" s="878"/>
      <c r="R24" s="381"/>
      <c r="S24" s="893"/>
      <c r="T24" s="359"/>
      <c r="U24" s="877"/>
      <c r="V24" s="878"/>
      <c r="W24" s="877"/>
      <c r="X24" s="878"/>
      <c r="Y24" s="55"/>
      <c r="Z24" s="55"/>
      <c r="AA24" s="55"/>
      <c r="AB24" s="55"/>
      <c r="AC24" s="61"/>
      <c r="AD24" s="61"/>
      <c r="AE24" s="61"/>
      <c r="AF24" s="61"/>
      <c r="AG24" s="61"/>
      <c r="AH24" s="61"/>
      <c r="AI24" s="61"/>
      <c r="AJ24" s="61"/>
      <c r="AK24" s="890"/>
      <c r="AL24" s="891"/>
      <c r="AM24" s="891"/>
      <c r="AN24" s="891"/>
      <c r="AO24" s="892"/>
      <c r="AP24" s="2"/>
      <c r="AQ24" s="60">
        <f t="shared" si="2"/>
        <v>1</v>
      </c>
    </row>
    <row r="25" spans="2:46" ht="12" customHeight="1" x14ac:dyDescent="0.15">
      <c r="B25" s="918"/>
      <c r="C25" s="923"/>
      <c r="D25" s="921"/>
      <c r="E25" s="921"/>
      <c r="F25" s="921"/>
      <c r="G25" s="921"/>
      <c r="H25" s="921"/>
      <c r="I25" s="921"/>
      <c r="J25" s="922"/>
      <c r="K25" s="95"/>
      <c r="L25" s="877"/>
      <c r="M25" s="878"/>
      <c r="N25" s="877"/>
      <c r="O25" s="878"/>
      <c r="P25" s="877"/>
      <c r="Q25" s="878"/>
      <c r="R25" s="381"/>
      <c r="S25" s="893"/>
      <c r="T25" s="359"/>
      <c r="U25" s="877"/>
      <c r="V25" s="878"/>
      <c r="W25" s="877"/>
      <c r="X25" s="878"/>
      <c r="Y25" s="55"/>
      <c r="Z25" s="55"/>
      <c r="AA25" s="55"/>
      <c r="AB25" s="55"/>
      <c r="AC25" s="61"/>
      <c r="AD25" s="61"/>
      <c r="AE25" s="61"/>
      <c r="AF25" s="61"/>
      <c r="AG25" s="61"/>
      <c r="AH25" s="61"/>
      <c r="AI25" s="61"/>
      <c r="AJ25" s="61"/>
      <c r="AK25" s="890"/>
      <c r="AL25" s="891"/>
      <c r="AM25" s="891"/>
      <c r="AN25" s="891"/>
      <c r="AO25" s="892"/>
      <c r="AP25" s="2"/>
      <c r="AQ25" s="60">
        <f t="shared" si="2"/>
        <v>1</v>
      </c>
    </row>
    <row r="26" spans="2:46" ht="12" customHeight="1" x14ac:dyDescent="0.15">
      <c r="B26" s="918"/>
      <c r="C26" s="923"/>
      <c r="D26" s="921"/>
      <c r="E26" s="921"/>
      <c r="F26" s="921"/>
      <c r="G26" s="921"/>
      <c r="H26" s="921"/>
      <c r="I26" s="921"/>
      <c r="J26" s="922"/>
      <c r="K26" s="95"/>
      <c r="L26" s="877"/>
      <c r="M26" s="878"/>
      <c r="N26" s="877"/>
      <c r="O26" s="878"/>
      <c r="P26" s="877"/>
      <c r="Q26" s="878"/>
      <c r="R26" s="381"/>
      <c r="S26" s="893"/>
      <c r="T26" s="359"/>
      <c r="U26" s="877"/>
      <c r="V26" s="878"/>
      <c r="W26" s="877"/>
      <c r="X26" s="878"/>
      <c r="Y26" s="55"/>
      <c r="Z26" s="55"/>
      <c r="AA26" s="55"/>
      <c r="AB26" s="55"/>
      <c r="AC26" s="61"/>
      <c r="AD26" s="61"/>
      <c r="AE26" s="61"/>
      <c r="AF26" s="61"/>
      <c r="AG26" s="61"/>
      <c r="AH26" s="61"/>
      <c r="AI26" s="61"/>
      <c r="AJ26" s="61"/>
      <c r="AK26" s="890"/>
      <c r="AL26" s="891"/>
      <c r="AM26" s="891"/>
      <c r="AN26" s="891"/>
      <c r="AO26" s="892"/>
      <c r="AP26" s="2"/>
      <c r="AQ26" s="60">
        <f>IF(P26="材質劣化",2,IF(P26="漏水",3,1))</f>
        <v>1</v>
      </c>
    </row>
    <row r="27" spans="2:46" ht="12" customHeight="1" x14ac:dyDescent="0.15">
      <c r="B27" s="918"/>
      <c r="C27" s="923"/>
      <c r="D27" s="921"/>
      <c r="E27" s="921"/>
      <c r="F27" s="921"/>
      <c r="G27" s="921"/>
      <c r="H27" s="921"/>
      <c r="I27" s="921"/>
      <c r="J27" s="922"/>
      <c r="K27" s="95"/>
      <c r="L27" s="877"/>
      <c r="M27" s="878"/>
      <c r="N27" s="877"/>
      <c r="O27" s="878"/>
      <c r="P27" s="877"/>
      <c r="Q27" s="878"/>
      <c r="R27" s="381"/>
      <c r="S27" s="893"/>
      <c r="T27" s="359"/>
      <c r="U27" s="877"/>
      <c r="V27" s="878"/>
      <c r="W27" s="877"/>
      <c r="X27" s="878"/>
      <c r="Y27" s="55"/>
      <c r="Z27" s="55"/>
      <c r="AA27" s="55"/>
      <c r="AB27" s="55"/>
      <c r="AC27" s="61"/>
      <c r="AD27" s="61"/>
      <c r="AE27" s="61"/>
      <c r="AF27" s="61"/>
      <c r="AG27" s="61"/>
      <c r="AH27" s="61"/>
      <c r="AI27" s="61"/>
      <c r="AJ27" s="61"/>
      <c r="AK27" s="890"/>
      <c r="AL27" s="891"/>
      <c r="AM27" s="891"/>
      <c r="AN27" s="891"/>
      <c r="AO27" s="892"/>
      <c r="AP27" s="2"/>
      <c r="AQ27" s="60">
        <f t="shared" si="2"/>
        <v>1</v>
      </c>
    </row>
    <row r="28" spans="2:46" ht="12" customHeight="1" x14ac:dyDescent="0.15">
      <c r="B28" s="918"/>
      <c r="C28" s="923"/>
      <c r="D28" s="921"/>
      <c r="E28" s="921"/>
      <c r="F28" s="921"/>
      <c r="G28" s="921"/>
      <c r="H28" s="921"/>
      <c r="I28" s="921"/>
      <c r="J28" s="922"/>
      <c r="K28" s="95"/>
      <c r="L28" s="877"/>
      <c r="M28" s="878"/>
      <c r="N28" s="877"/>
      <c r="O28" s="878"/>
      <c r="P28" s="877"/>
      <c r="Q28" s="878"/>
      <c r="R28" s="381"/>
      <c r="S28" s="893"/>
      <c r="T28" s="359"/>
      <c r="U28" s="877"/>
      <c r="V28" s="878"/>
      <c r="W28" s="877"/>
      <c r="X28" s="878"/>
      <c r="Y28" s="55"/>
      <c r="Z28" s="55"/>
      <c r="AA28" s="55"/>
      <c r="AB28" s="55"/>
      <c r="AC28" s="61"/>
      <c r="AD28" s="61"/>
      <c r="AE28" s="61"/>
      <c r="AF28" s="61"/>
      <c r="AG28" s="61"/>
      <c r="AH28" s="61"/>
      <c r="AI28" s="61"/>
      <c r="AJ28" s="61"/>
      <c r="AK28" s="890"/>
      <c r="AL28" s="891"/>
      <c r="AM28" s="891"/>
      <c r="AN28" s="891"/>
      <c r="AO28" s="892"/>
      <c r="AP28" s="2"/>
      <c r="AQ28" s="60">
        <f>IF(P30="材質劣化",2,IF(P30="漏水",3,1))</f>
        <v>1</v>
      </c>
    </row>
    <row r="29" spans="2:46" ht="12" customHeight="1" x14ac:dyDescent="0.15">
      <c r="B29" s="918"/>
      <c r="C29" s="923"/>
      <c r="D29" s="921"/>
      <c r="E29" s="921"/>
      <c r="F29" s="921"/>
      <c r="G29" s="921"/>
      <c r="H29" s="921"/>
      <c r="I29" s="921"/>
      <c r="J29" s="922"/>
      <c r="K29" s="95"/>
      <c r="L29" s="877"/>
      <c r="M29" s="878"/>
      <c r="N29" s="877"/>
      <c r="O29" s="878"/>
      <c r="P29" s="877"/>
      <c r="Q29" s="878"/>
      <c r="R29" s="381"/>
      <c r="S29" s="893"/>
      <c r="T29" s="359"/>
      <c r="U29" s="877"/>
      <c r="V29" s="878"/>
      <c r="W29" s="877"/>
      <c r="X29" s="878"/>
      <c r="Y29" s="55"/>
      <c r="Z29" s="55"/>
      <c r="AA29" s="55"/>
      <c r="AB29" s="55"/>
      <c r="AC29" s="61"/>
      <c r="AD29" s="61"/>
      <c r="AE29" s="61"/>
      <c r="AF29" s="61"/>
      <c r="AG29" s="61"/>
      <c r="AH29" s="61"/>
      <c r="AI29" s="61"/>
      <c r="AJ29" s="61"/>
      <c r="AK29" s="890"/>
      <c r="AL29" s="891"/>
      <c r="AM29" s="891"/>
      <c r="AN29" s="891"/>
      <c r="AO29" s="892"/>
      <c r="AP29" s="2"/>
      <c r="AQ29" s="60">
        <f>IF(P34="材質劣化",2,IF(P34="漏水",3,1))</f>
        <v>1</v>
      </c>
    </row>
    <row r="30" spans="2:46" ht="12" customHeight="1" x14ac:dyDescent="0.15">
      <c r="B30" s="918"/>
      <c r="C30" s="923"/>
      <c r="D30" s="921"/>
      <c r="E30" s="921"/>
      <c r="F30" s="921"/>
      <c r="G30" s="921"/>
      <c r="H30" s="921"/>
      <c r="I30" s="921"/>
      <c r="J30" s="922"/>
      <c r="K30" s="95"/>
      <c r="L30" s="877"/>
      <c r="M30" s="878"/>
      <c r="N30" s="877"/>
      <c r="O30" s="878"/>
      <c r="P30" s="877"/>
      <c r="Q30" s="878"/>
      <c r="R30" s="381"/>
      <c r="S30" s="893"/>
      <c r="T30" s="359"/>
      <c r="U30" s="877"/>
      <c r="V30" s="878"/>
      <c r="W30" s="877"/>
      <c r="X30" s="878"/>
      <c r="Y30" s="55"/>
      <c r="Z30" s="55"/>
      <c r="AA30" s="55"/>
      <c r="AB30" s="55"/>
      <c r="AC30" s="61"/>
      <c r="AD30" s="61"/>
      <c r="AE30" s="61"/>
      <c r="AF30" s="61"/>
      <c r="AG30" s="61"/>
      <c r="AH30" s="61"/>
      <c r="AI30" s="61"/>
      <c r="AJ30" s="61"/>
      <c r="AK30" s="890"/>
      <c r="AL30" s="891"/>
      <c r="AM30" s="891"/>
      <c r="AN30" s="891"/>
      <c r="AO30" s="892"/>
      <c r="AP30" s="2"/>
      <c r="AQ30" s="60">
        <f t="shared" ref="AQ30:AQ33" si="3">IF(P30="材質劣化",2,IF(P30="漏水",3,1))</f>
        <v>1</v>
      </c>
    </row>
    <row r="31" spans="2:46" ht="12" customHeight="1" x14ac:dyDescent="0.15">
      <c r="B31" s="918"/>
      <c r="C31" s="923"/>
      <c r="D31" s="921"/>
      <c r="E31" s="921"/>
      <c r="F31" s="921"/>
      <c r="G31" s="921"/>
      <c r="H31" s="921"/>
      <c r="I31" s="921"/>
      <c r="J31" s="922"/>
      <c r="K31" s="95"/>
      <c r="L31" s="877"/>
      <c r="M31" s="878"/>
      <c r="N31" s="877"/>
      <c r="O31" s="878"/>
      <c r="P31" s="877"/>
      <c r="Q31" s="878"/>
      <c r="R31" s="381"/>
      <c r="S31" s="893"/>
      <c r="T31" s="359"/>
      <c r="U31" s="877"/>
      <c r="V31" s="878"/>
      <c r="W31" s="877"/>
      <c r="X31" s="878"/>
      <c r="Y31" s="55"/>
      <c r="Z31" s="55"/>
      <c r="AA31" s="55"/>
      <c r="AB31" s="55"/>
      <c r="AC31" s="61"/>
      <c r="AD31" s="61"/>
      <c r="AE31" s="61"/>
      <c r="AF31" s="61"/>
      <c r="AG31" s="61"/>
      <c r="AH31" s="61"/>
      <c r="AI31" s="61"/>
      <c r="AJ31" s="61"/>
      <c r="AK31" s="890"/>
      <c r="AL31" s="891"/>
      <c r="AM31" s="891"/>
      <c r="AN31" s="891"/>
      <c r="AO31" s="892"/>
      <c r="AP31" s="2"/>
      <c r="AQ31" s="60">
        <f t="shared" ref="AQ31" si="4">IF(P33="材質劣化",2,IF(P33="漏水",3,1))</f>
        <v>1</v>
      </c>
    </row>
    <row r="32" spans="2:46" ht="12" customHeight="1" x14ac:dyDescent="0.15">
      <c r="B32" s="918"/>
      <c r="C32" s="923"/>
      <c r="D32" s="921"/>
      <c r="E32" s="921"/>
      <c r="F32" s="921"/>
      <c r="G32" s="921"/>
      <c r="H32" s="921"/>
      <c r="I32" s="921"/>
      <c r="J32" s="922"/>
      <c r="K32" s="95"/>
      <c r="L32" s="877"/>
      <c r="M32" s="878"/>
      <c r="N32" s="877"/>
      <c r="O32" s="878"/>
      <c r="P32" s="877"/>
      <c r="Q32" s="878"/>
      <c r="R32" s="381"/>
      <c r="S32" s="893"/>
      <c r="T32" s="359"/>
      <c r="U32" s="877"/>
      <c r="V32" s="878"/>
      <c r="W32" s="877"/>
      <c r="X32" s="878"/>
      <c r="Y32" s="55"/>
      <c r="Z32" s="55"/>
      <c r="AA32" s="55"/>
      <c r="AB32" s="55"/>
      <c r="AC32" s="61"/>
      <c r="AD32" s="61"/>
      <c r="AE32" s="61"/>
      <c r="AF32" s="61"/>
      <c r="AG32" s="61"/>
      <c r="AH32" s="61"/>
      <c r="AI32" s="61"/>
      <c r="AJ32" s="61"/>
      <c r="AK32" s="890"/>
      <c r="AL32" s="891"/>
      <c r="AM32" s="891"/>
      <c r="AN32" s="891"/>
      <c r="AO32" s="892"/>
      <c r="AP32" s="2"/>
      <c r="AQ32" s="60">
        <f t="shared" ref="AQ32" si="5">IF(P37="材質劣化",2,IF(P37="漏水",3,1))</f>
        <v>1</v>
      </c>
      <c r="AS32" s="3"/>
      <c r="AT32" s="3"/>
    </row>
    <row r="33" spans="2:86" ht="12" customHeight="1" x14ac:dyDescent="0.15">
      <c r="B33" s="918"/>
      <c r="C33" s="923"/>
      <c r="D33" s="921"/>
      <c r="E33" s="921"/>
      <c r="F33" s="921"/>
      <c r="G33" s="921"/>
      <c r="H33" s="921"/>
      <c r="I33" s="921"/>
      <c r="J33" s="922"/>
      <c r="K33" s="95"/>
      <c r="L33" s="877"/>
      <c r="M33" s="878"/>
      <c r="N33" s="877"/>
      <c r="O33" s="878"/>
      <c r="P33" s="877"/>
      <c r="Q33" s="878"/>
      <c r="R33" s="381"/>
      <c r="S33" s="893"/>
      <c r="T33" s="359"/>
      <c r="U33" s="877"/>
      <c r="V33" s="878"/>
      <c r="W33" s="877"/>
      <c r="X33" s="878"/>
      <c r="Y33" s="55"/>
      <c r="Z33" s="55"/>
      <c r="AA33" s="55"/>
      <c r="AB33" s="55"/>
      <c r="AC33" s="61"/>
      <c r="AD33" s="61"/>
      <c r="AE33" s="61"/>
      <c r="AF33" s="61"/>
      <c r="AG33" s="61"/>
      <c r="AH33" s="61"/>
      <c r="AI33" s="61"/>
      <c r="AJ33" s="61"/>
      <c r="AK33" s="890"/>
      <c r="AL33" s="891"/>
      <c r="AM33" s="891"/>
      <c r="AN33" s="891"/>
      <c r="AO33" s="892"/>
      <c r="AP33" s="2"/>
      <c r="AQ33" s="60">
        <f t="shared" si="3"/>
        <v>1</v>
      </c>
      <c r="AS33" s="163"/>
      <c r="AT33" s="163"/>
    </row>
    <row r="34" spans="2:86" ht="12" customHeight="1" x14ac:dyDescent="0.15">
      <c r="B34" s="918"/>
      <c r="C34" s="923"/>
      <c r="D34" s="921"/>
      <c r="E34" s="921"/>
      <c r="F34" s="921"/>
      <c r="G34" s="921"/>
      <c r="H34" s="921"/>
      <c r="I34" s="921"/>
      <c r="J34" s="922"/>
      <c r="K34" s="95"/>
      <c r="L34" s="877"/>
      <c r="M34" s="878"/>
      <c r="N34" s="877"/>
      <c r="O34" s="878"/>
      <c r="P34" s="877"/>
      <c r="Q34" s="878"/>
      <c r="R34" s="381"/>
      <c r="S34" s="893"/>
      <c r="T34" s="359"/>
      <c r="U34" s="877"/>
      <c r="V34" s="878"/>
      <c r="W34" s="877"/>
      <c r="X34" s="878"/>
      <c r="Y34" s="55"/>
      <c r="Z34" s="55"/>
      <c r="AA34" s="55"/>
      <c r="AB34" s="55"/>
      <c r="AC34" s="61"/>
      <c r="AD34" s="61"/>
      <c r="AE34" s="61"/>
      <c r="AF34" s="61"/>
      <c r="AG34" s="61"/>
      <c r="AH34" s="61"/>
      <c r="AI34" s="61"/>
      <c r="AJ34" s="61"/>
      <c r="AK34" s="890"/>
      <c r="AL34" s="891"/>
      <c r="AM34" s="891"/>
      <c r="AN34" s="891"/>
      <c r="AO34" s="892"/>
      <c r="AP34" s="2"/>
      <c r="AQ34" s="60">
        <f t="shared" ref="AQ34" si="6">IF(P36="材質劣化",2,IF(P36="漏水",3,1))</f>
        <v>1</v>
      </c>
      <c r="AS34" s="164"/>
      <c r="AT34" s="164"/>
    </row>
    <row r="35" spans="2:86" ht="12" customHeight="1" x14ac:dyDescent="0.15">
      <c r="B35" s="918"/>
      <c r="C35" s="923"/>
      <c r="D35" s="921"/>
      <c r="E35" s="921"/>
      <c r="F35" s="921"/>
      <c r="G35" s="921"/>
      <c r="H35" s="921"/>
      <c r="I35" s="921"/>
      <c r="J35" s="922"/>
      <c r="K35" s="950" t="s">
        <v>376</v>
      </c>
      <c r="L35" s="908" t="s">
        <v>181</v>
      </c>
      <c r="M35" s="908"/>
      <c r="N35" s="908"/>
      <c r="O35" s="908"/>
      <c r="P35" s="908"/>
      <c r="Q35" s="908"/>
      <c r="R35" s="908"/>
      <c r="S35" s="908"/>
      <c r="T35" s="908"/>
      <c r="U35" s="908"/>
      <c r="V35" s="908"/>
      <c r="W35" s="908"/>
      <c r="X35" s="908"/>
      <c r="Y35" s="930" t="s">
        <v>329</v>
      </c>
      <c r="Z35" s="931"/>
      <c r="AA35" s="931"/>
      <c r="AB35" s="916"/>
      <c r="AC35" s="253">
        <f t="shared" ref="AC35:AJ35" si="7">SUM(AC11:AC34)</f>
        <v>0</v>
      </c>
      <c r="AD35" s="253">
        <f t="shared" si="7"/>
        <v>0</v>
      </c>
      <c r="AE35" s="253">
        <f>SUM(AE11:AE34)</f>
        <v>0</v>
      </c>
      <c r="AF35" s="253">
        <f t="shared" si="7"/>
        <v>0</v>
      </c>
      <c r="AG35" s="253">
        <f t="shared" si="7"/>
        <v>0</v>
      </c>
      <c r="AH35" s="253">
        <f t="shared" si="7"/>
        <v>0</v>
      </c>
      <c r="AI35" s="253">
        <f t="shared" si="7"/>
        <v>8.52</v>
      </c>
      <c r="AJ35" s="254">
        <f t="shared" si="7"/>
        <v>0</v>
      </c>
      <c r="AK35" s="908" t="s">
        <v>501</v>
      </c>
      <c r="AL35" s="908"/>
      <c r="AM35" s="957" t="s">
        <v>547</v>
      </c>
      <c r="AN35" s="957"/>
      <c r="AO35" s="957"/>
      <c r="AP35" s="2"/>
    </row>
    <row r="36" spans="2:86" ht="12" customHeight="1" x14ac:dyDescent="0.15">
      <c r="B36" s="918"/>
      <c r="C36" s="923"/>
      <c r="D36" s="921"/>
      <c r="E36" s="921"/>
      <c r="F36" s="921"/>
      <c r="G36" s="921"/>
      <c r="H36" s="921"/>
      <c r="I36" s="921"/>
      <c r="J36" s="922"/>
      <c r="K36" s="951"/>
      <c r="L36" s="899" t="s">
        <v>330</v>
      </c>
      <c r="M36" s="900"/>
      <c r="N36" s="901"/>
      <c r="O36" s="899" t="s">
        <v>502</v>
      </c>
      <c r="P36" s="900"/>
      <c r="Q36" s="900"/>
      <c r="R36" s="900"/>
      <c r="S36" s="900"/>
      <c r="T36" s="900"/>
      <c r="U36" s="900"/>
      <c r="V36" s="900"/>
      <c r="W36" s="900"/>
      <c r="X36" s="901"/>
      <c r="Y36" s="54" t="s">
        <v>21</v>
      </c>
      <c r="Z36" s="50" t="s">
        <v>22</v>
      </c>
      <c r="AA36" s="50" t="s">
        <v>327</v>
      </c>
      <c r="AB36" s="50" t="s">
        <v>328</v>
      </c>
      <c r="AC36" s="50" t="s">
        <v>21</v>
      </c>
      <c r="AD36" s="50" t="s">
        <v>22</v>
      </c>
      <c r="AE36" s="50" t="s">
        <v>327</v>
      </c>
      <c r="AF36" s="50" t="s">
        <v>328</v>
      </c>
      <c r="AG36" s="50" t="s">
        <v>21</v>
      </c>
      <c r="AH36" s="50" t="s">
        <v>22</v>
      </c>
      <c r="AI36" s="50" t="s">
        <v>327</v>
      </c>
      <c r="AJ36" s="80" t="s">
        <v>328</v>
      </c>
      <c r="AK36" s="908"/>
      <c r="AL36" s="908"/>
      <c r="AM36" s="957"/>
      <c r="AN36" s="957"/>
      <c r="AO36" s="957"/>
      <c r="AP36" s="2"/>
    </row>
    <row r="37" spans="2:86" ht="14.25" customHeight="1" x14ac:dyDescent="0.15">
      <c r="B37" s="918"/>
      <c r="C37" s="923"/>
      <c r="D37" s="921"/>
      <c r="E37" s="921"/>
      <c r="F37" s="921"/>
      <c r="G37" s="921"/>
      <c r="H37" s="921"/>
      <c r="I37" s="921"/>
      <c r="J37" s="922"/>
      <c r="K37" s="951"/>
      <c r="L37" s="902"/>
      <c r="M37" s="903"/>
      <c r="N37" s="904"/>
      <c r="O37" s="902"/>
      <c r="P37" s="903"/>
      <c r="Q37" s="903"/>
      <c r="R37" s="903"/>
      <c r="S37" s="903"/>
      <c r="T37" s="903"/>
      <c r="U37" s="903"/>
      <c r="V37" s="903"/>
      <c r="W37" s="903"/>
      <c r="X37" s="904"/>
      <c r="Y37" s="909" t="str">
        <f>IF(COUNTIF(Y11:Y34,"〇")&gt;0,"1","  ")</f>
        <v xml:space="preserve">  </v>
      </c>
      <c r="Z37" s="909" t="str">
        <f>IF(COUNTIF(Z11:Z34,"〇")&gt;0,"1","  ")</f>
        <v xml:space="preserve">  </v>
      </c>
      <c r="AA37" s="909" t="str">
        <f>IF(COUNTIF(AA11:AA34,"〇")&gt;0,"1","  ")</f>
        <v xml:space="preserve">  </v>
      </c>
      <c r="AB37" s="909" t="str">
        <f>IF(COUNTIF(AB11:AB34,"〇")&gt;0,"1","  ")</f>
        <v xml:space="preserve">  </v>
      </c>
      <c r="AC37" s="909">
        <f>COUNTA(AC11:AC34)</f>
        <v>0</v>
      </c>
      <c r="AD37" s="909">
        <f t="shared" ref="AD37:AI37" si="8">COUNTA(AD11:AD34)</f>
        <v>0</v>
      </c>
      <c r="AE37" s="909">
        <f t="shared" si="8"/>
        <v>0</v>
      </c>
      <c r="AF37" s="909">
        <f t="shared" si="8"/>
        <v>0</v>
      </c>
      <c r="AG37" s="909">
        <f t="shared" si="8"/>
        <v>0</v>
      </c>
      <c r="AH37" s="909">
        <f t="shared" si="8"/>
        <v>0</v>
      </c>
      <c r="AI37" s="909">
        <f t="shared" si="8"/>
        <v>1</v>
      </c>
      <c r="AJ37" s="909">
        <f>COUNTA(AJ11:AJ34)</f>
        <v>0</v>
      </c>
      <c r="AK37" s="908"/>
      <c r="AL37" s="908"/>
      <c r="AM37" s="957"/>
      <c r="AN37" s="957"/>
      <c r="AO37" s="957"/>
      <c r="AP37" s="2"/>
    </row>
    <row r="38" spans="2:86" ht="14.25" customHeight="1" x14ac:dyDescent="0.15">
      <c r="B38" s="918"/>
      <c r="C38" s="923"/>
      <c r="D38" s="921"/>
      <c r="E38" s="921"/>
      <c r="F38" s="921"/>
      <c r="G38" s="921"/>
      <c r="H38" s="921"/>
      <c r="I38" s="921"/>
      <c r="J38" s="922"/>
      <c r="K38" s="951"/>
      <c r="L38" s="905"/>
      <c r="M38" s="906"/>
      <c r="N38" s="907"/>
      <c r="O38" s="905"/>
      <c r="P38" s="906"/>
      <c r="Q38" s="906"/>
      <c r="R38" s="906"/>
      <c r="S38" s="906"/>
      <c r="T38" s="906"/>
      <c r="U38" s="906"/>
      <c r="V38" s="906"/>
      <c r="W38" s="906"/>
      <c r="X38" s="907"/>
      <c r="Y38" s="909"/>
      <c r="Z38" s="909"/>
      <c r="AA38" s="909"/>
      <c r="AB38" s="909"/>
      <c r="AC38" s="909"/>
      <c r="AD38" s="909"/>
      <c r="AE38" s="909"/>
      <c r="AF38" s="909"/>
      <c r="AG38" s="909"/>
      <c r="AH38" s="909"/>
      <c r="AI38" s="909"/>
      <c r="AJ38" s="909"/>
      <c r="AK38" s="908"/>
      <c r="AL38" s="908"/>
      <c r="AM38" s="957"/>
      <c r="AN38" s="957"/>
      <c r="AO38" s="957"/>
      <c r="AP38" s="2"/>
    </row>
    <row r="39" spans="2:86" ht="12" customHeight="1" x14ac:dyDescent="0.15">
      <c r="B39" s="918"/>
      <c r="C39" s="923"/>
      <c r="D39" s="921"/>
      <c r="E39" s="921"/>
      <c r="F39" s="921"/>
      <c r="G39" s="921"/>
      <c r="H39" s="921"/>
      <c r="I39" s="921"/>
      <c r="J39" s="922"/>
      <c r="K39" s="945" t="s">
        <v>503</v>
      </c>
      <c r="L39" s="952"/>
      <c r="M39" s="952"/>
      <c r="N39" s="952"/>
      <c r="O39" s="952"/>
      <c r="P39" s="952"/>
      <c r="Q39" s="952"/>
      <c r="R39" s="952"/>
      <c r="S39" s="952"/>
      <c r="T39" s="952"/>
      <c r="U39" s="952"/>
      <c r="V39" s="952"/>
      <c r="W39" s="952"/>
      <c r="X39" s="952"/>
      <c r="Y39" s="952"/>
      <c r="Z39" s="952"/>
      <c r="AA39" s="952"/>
      <c r="AB39" s="952"/>
      <c r="AC39" s="952"/>
      <c r="AD39" s="952"/>
      <c r="AE39" s="952"/>
      <c r="AF39" s="952"/>
      <c r="AG39" s="952"/>
      <c r="AH39" s="952"/>
      <c r="AI39" s="952"/>
      <c r="AJ39" s="952"/>
      <c r="AK39" s="953"/>
      <c r="AL39" s="953"/>
      <c r="AM39" s="953"/>
      <c r="AN39" s="953"/>
      <c r="AO39" s="954"/>
      <c r="AP39" s="2"/>
    </row>
    <row r="40" spans="2:86" ht="12" customHeight="1" x14ac:dyDescent="0.15">
      <c r="B40" s="918"/>
      <c r="C40" s="923"/>
      <c r="D40" s="921"/>
      <c r="E40" s="921"/>
      <c r="F40" s="921"/>
      <c r="G40" s="921"/>
      <c r="H40" s="921"/>
      <c r="I40" s="921"/>
      <c r="J40" s="922"/>
      <c r="K40" s="946"/>
      <c r="L40" s="953"/>
      <c r="M40" s="953"/>
      <c r="N40" s="953"/>
      <c r="O40" s="953"/>
      <c r="P40" s="953"/>
      <c r="Q40" s="953"/>
      <c r="R40" s="953"/>
      <c r="S40" s="953"/>
      <c r="T40" s="953"/>
      <c r="U40" s="953"/>
      <c r="V40" s="953"/>
      <c r="W40" s="953"/>
      <c r="X40" s="953"/>
      <c r="Y40" s="953"/>
      <c r="Z40" s="953"/>
      <c r="AA40" s="953"/>
      <c r="AB40" s="953"/>
      <c r="AC40" s="953"/>
      <c r="AD40" s="953"/>
      <c r="AE40" s="953"/>
      <c r="AF40" s="953"/>
      <c r="AG40" s="953"/>
      <c r="AH40" s="953"/>
      <c r="AI40" s="953"/>
      <c r="AJ40" s="953"/>
      <c r="AK40" s="953"/>
      <c r="AL40" s="953"/>
      <c r="AM40" s="953"/>
      <c r="AN40" s="953"/>
      <c r="AO40" s="954"/>
      <c r="AP40" s="2"/>
    </row>
    <row r="41" spans="2:86" ht="12" customHeight="1" x14ac:dyDescent="0.15">
      <c r="B41" s="918"/>
      <c r="C41" s="923"/>
      <c r="D41" s="921"/>
      <c r="E41" s="921"/>
      <c r="F41" s="921"/>
      <c r="G41" s="921"/>
      <c r="H41" s="921"/>
      <c r="I41" s="921"/>
      <c r="J41" s="922"/>
      <c r="K41" s="946"/>
      <c r="L41" s="953"/>
      <c r="M41" s="953"/>
      <c r="N41" s="953"/>
      <c r="O41" s="953"/>
      <c r="P41" s="953"/>
      <c r="Q41" s="953"/>
      <c r="R41" s="953"/>
      <c r="S41" s="953"/>
      <c r="T41" s="953"/>
      <c r="U41" s="953"/>
      <c r="V41" s="953"/>
      <c r="W41" s="953"/>
      <c r="X41" s="953"/>
      <c r="Y41" s="953"/>
      <c r="Z41" s="953"/>
      <c r="AA41" s="953"/>
      <c r="AB41" s="953"/>
      <c r="AC41" s="953"/>
      <c r="AD41" s="953"/>
      <c r="AE41" s="953"/>
      <c r="AF41" s="953"/>
      <c r="AG41" s="953"/>
      <c r="AH41" s="953"/>
      <c r="AI41" s="953"/>
      <c r="AJ41" s="953"/>
      <c r="AK41" s="953"/>
      <c r="AL41" s="953"/>
      <c r="AM41" s="953"/>
      <c r="AN41" s="953"/>
      <c r="AO41" s="954"/>
      <c r="AP41" s="2"/>
    </row>
    <row r="42" spans="2:86" ht="12" customHeight="1" x14ac:dyDescent="0.15">
      <c r="B42" s="918"/>
      <c r="C42" s="923"/>
      <c r="D42" s="921"/>
      <c r="E42" s="921"/>
      <c r="F42" s="921"/>
      <c r="G42" s="921"/>
      <c r="H42" s="921"/>
      <c r="I42" s="921"/>
      <c r="J42" s="922"/>
      <c r="K42" s="946"/>
      <c r="L42" s="955"/>
      <c r="M42" s="955"/>
      <c r="N42" s="955"/>
      <c r="O42" s="955"/>
      <c r="P42" s="955"/>
      <c r="Q42" s="955"/>
      <c r="R42" s="955"/>
      <c r="S42" s="955"/>
      <c r="T42" s="955"/>
      <c r="U42" s="955"/>
      <c r="V42" s="955"/>
      <c r="W42" s="955"/>
      <c r="X42" s="955"/>
      <c r="Y42" s="955"/>
      <c r="Z42" s="955"/>
      <c r="AA42" s="955"/>
      <c r="AB42" s="955"/>
      <c r="AC42" s="955"/>
      <c r="AD42" s="955"/>
      <c r="AE42" s="955"/>
      <c r="AF42" s="955"/>
      <c r="AG42" s="955"/>
      <c r="AH42" s="955"/>
      <c r="AI42" s="955"/>
      <c r="AJ42" s="955"/>
      <c r="AK42" s="955"/>
      <c r="AL42" s="955"/>
      <c r="AM42" s="955"/>
      <c r="AN42" s="955"/>
      <c r="AO42" s="956"/>
      <c r="AP42" s="42"/>
      <c r="CD42" s="2"/>
      <c r="CE42" s="2"/>
      <c r="CF42" s="2"/>
      <c r="CG42" s="2"/>
      <c r="CH42" s="2"/>
    </row>
    <row r="43" spans="2:86" ht="12" customHeight="1" x14ac:dyDescent="0.15">
      <c r="B43" s="918"/>
      <c r="C43" s="923"/>
      <c r="D43" s="921"/>
      <c r="E43" s="921"/>
      <c r="F43" s="921"/>
      <c r="G43" s="921"/>
      <c r="H43" s="921"/>
      <c r="I43" s="921"/>
      <c r="J43" s="922"/>
      <c r="K43" s="941" t="s">
        <v>331</v>
      </c>
      <c r="L43" s="941"/>
      <c r="M43" s="941"/>
      <c r="N43" s="941"/>
      <c r="O43" s="941"/>
      <c r="P43" s="941"/>
      <c r="Q43" s="941"/>
      <c r="R43" s="941"/>
      <c r="S43" s="941"/>
      <c r="T43" s="941"/>
      <c r="U43" s="941"/>
      <c r="V43" s="941"/>
      <c r="W43" s="941"/>
      <c r="X43" s="941"/>
      <c r="Y43" s="941"/>
      <c r="Z43" s="941"/>
      <c r="AA43" s="941"/>
      <c r="AB43" s="941"/>
      <c r="AC43" s="941"/>
      <c r="AD43" s="941"/>
      <c r="AE43" s="941"/>
      <c r="AF43" s="941"/>
      <c r="AG43" s="941"/>
      <c r="AH43" s="941"/>
      <c r="AI43" s="941"/>
      <c r="AJ43" s="941"/>
      <c r="AK43" s="941"/>
      <c r="AL43" s="941"/>
      <c r="AM43" s="941"/>
      <c r="AN43" s="941"/>
      <c r="AO43" s="941"/>
      <c r="AP43" s="42"/>
      <c r="CD43" s="2"/>
      <c r="CE43" s="2"/>
      <c r="CF43" s="2"/>
      <c r="CG43" s="2"/>
      <c r="CH43" s="2"/>
    </row>
    <row r="44" spans="2:86" ht="12" customHeight="1" x14ac:dyDescent="0.15">
      <c r="B44" s="918"/>
      <c r="C44" s="923"/>
      <c r="D44" s="921"/>
      <c r="E44" s="921"/>
      <c r="F44" s="921"/>
      <c r="G44" s="921"/>
      <c r="H44" s="921"/>
      <c r="I44" s="921"/>
      <c r="J44" s="922"/>
      <c r="K44" s="947" t="s">
        <v>497</v>
      </c>
      <c r="L44" s="948"/>
      <c r="M44" s="948"/>
      <c r="N44" s="948"/>
      <c r="O44" s="948"/>
      <c r="P44" s="948"/>
      <c r="Q44" s="948"/>
      <c r="R44" s="948"/>
      <c r="S44" s="948"/>
      <c r="T44" s="948"/>
      <c r="U44" s="948"/>
      <c r="V44" s="948"/>
      <c r="W44" s="948"/>
      <c r="X44" s="948"/>
      <c r="Y44" s="948"/>
      <c r="Z44" s="948"/>
      <c r="AA44" s="948"/>
      <c r="AB44" s="948"/>
      <c r="AC44" s="948"/>
      <c r="AD44" s="948"/>
      <c r="AE44" s="948"/>
      <c r="AF44" s="948"/>
      <c r="AG44" s="948"/>
      <c r="AH44" s="948"/>
      <c r="AI44" s="948"/>
      <c r="AJ44" s="948"/>
      <c r="AK44" s="948"/>
      <c r="AL44" s="948"/>
      <c r="AM44" s="948"/>
      <c r="AN44" s="948"/>
      <c r="AO44" s="949"/>
      <c r="AP44" s="42"/>
      <c r="CD44" s="2"/>
      <c r="CE44" s="2"/>
      <c r="CF44" s="2"/>
      <c r="CG44" s="2"/>
      <c r="CH44" s="2"/>
    </row>
    <row r="45" spans="2:86" ht="12" customHeight="1" x14ac:dyDescent="0.15">
      <c r="B45" s="489"/>
      <c r="C45" s="924"/>
      <c r="D45" s="925"/>
      <c r="E45" s="925"/>
      <c r="F45" s="925"/>
      <c r="G45" s="925"/>
      <c r="H45" s="925"/>
      <c r="I45" s="925"/>
      <c r="J45" s="926"/>
      <c r="K45" s="942" t="s">
        <v>498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AY2:BJ2"/>
    <mergeCell ref="BK2:BN2"/>
    <mergeCell ref="BO2:BV2"/>
    <mergeCell ref="AY3:BB3"/>
    <mergeCell ref="BC3:BF3"/>
    <mergeCell ref="BG3:BJ3"/>
    <mergeCell ref="BK3:BN3"/>
    <mergeCell ref="BO3:BR3"/>
    <mergeCell ref="BS3:BV3"/>
    <mergeCell ref="K43:AO43"/>
    <mergeCell ref="K45:AO45"/>
    <mergeCell ref="L35:X35"/>
    <mergeCell ref="Y35:AB35"/>
    <mergeCell ref="AK34:AO34"/>
    <mergeCell ref="L34:M34"/>
    <mergeCell ref="N34:O34"/>
    <mergeCell ref="P34:Q34"/>
    <mergeCell ref="R34:T34"/>
    <mergeCell ref="U34:V34"/>
    <mergeCell ref="W34:X34"/>
    <mergeCell ref="K39:K42"/>
    <mergeCell ref="K44:AO44"/>
    <mergeCell ref="K35:K38"/>
    <mergeCell ref="L39:AO42"/>
    <mergeCell ref="AH37:AH38"/>
    <mergeCell ref="AI37:AI38"/>
    <mergeCell ref="AJ37:AJ38"/>
    <mergeCell ref="AK35:AL38"/>
    <mergeCell ref="AM35:AO38"/>
    <mergeCell ref="AF37:AF38"/>
    <mergeCell ref="AG37:AG38"/>
    <mergeCell ref="L27:M27"/>
    <mergeCell ref="N27:O27"/>
    <mergeCell ref="P27:Q27"/>
    <mergeCell ref="R27:T27"/>
    <mergeCell ref="U27:V27"/>
    <mergeCell ref="W27:X27"/>
    <mergeCell ref="R29:T29"/>
    <mergeCell ref="R28:T28"/>
    <mergeCell ref="L28:M28"/>
    <mergeCell ref="L29:M29"/>
    <mergeCell ref="U28:V28"/>
    <mergeCell ref="U29:V29"/>
    <mergeCell ref="L26:M26"/>
    <mergeCell ref="N26:O26"/>
    <mergeCell ref="P26:Q26"/>
    <mergeCell ref="R26:T26"/>
    <mergeCell ref="U26:V26"/>
    <mergeCell ref="W26:X26"/>
    <mergeCell ref="AK26:AO26"/>
    <mergeCell ref="L25:M25"/>
    <mergeCell ref="N25:O25"/>
    <mergeCell ref="P25:Q25"/>
    <mergeCell ref="R25:T25"/>
    <mergeCell ref="U25:V25"/>
    <mergeCell ref="W25:X25"/>
    <mergeCell ref="L24:M24"/>
    <mergeCell ref="N24:O24"/>
    <mergeCell ref="P24:Q24"/>
    <mergeCell ref="R24:T24"/>
    <mergeCell ref="U24:V24"/>
    <mergeCell ref="W24:X24"/>
    <mergeCell ref="AK24:AO24"/>
    <mergeCell ref="L23:M23"/>
    <mergeCell ref="N23:O23"/>
    <mergeCell ref="P23:Q23"/>
    <mergeCell ref="R23:T23"/>
    <mergeCell ref="U23:V23"/>
    <mergeCell ref="W23:X23"/>
    <mergeCell ref="L22:M22"/>
    <mergeCell ref="N22:O22"/>
    <mergeCell ref="P22:Q22"/>
    <mergeCell ref="R22:T22"/>
    <mergeCell ref="U22:V22"/>
    <mergeCell ref="W22:X22"/>
    <mergeCell ref="AK22:AO22"/>
    <mergeCell ref="L21:M21"/>
    <mergeCell ref="N21:O21"/>
    <mergeCell ref="P21:Q21"/>
    <mergeCell ref="R21:T21"/>
    <mergeCell ref="U21:V21"/>
    <mergeCell ref="W21:X21"/>
    <mergeCell ref="L20:M20"/>
    <mergeCell ref="N20:O20"/>
    <mergeCell ref="P20:Q20"/>
    <mergeCell ref="R20:T20"/>
    <mergeCell ref="U20:V20"/>
    <mergeCell ref="W20:X20"/>
    <mergeCell ref="AK20:AO20"/>
    <mergeCell ref="L19:M19"/>
    <mergeCell ref="N19:O19"/>
    <mergeCell ref="P19:Q19"/>
    <mergeCell ref="R19:T19"/>
    <mergeCell ref="U19:V19"/>
    <mergeCell ref="W19:X19"/>
    <mergeCell ref="AK19:AO19"/>
    <mergeCell ref="L18:M18"/>
    <mergeCell ref="N18:O18"/>
    <mergeCell ref="P18:Q18"/>
    <mergeCell ref="R18:T18"/>
    <mergeCell ref="U18:V18"/>
    <mergeCell ref="W18:X18"/>
    <mergeCell ref="AK18:AO18"/>
    <mergeCell ref="L17:M17"/>
    <mergeCell ref="N17:O17"/>
    <mergeCell ref="P17:Q17"/>
    <mergeCell ref="R17:T17"/>
    <mergeCell ref="U17:V17"/>
    <mergeCell ref="W17:X17"/>
    <mergeCell ref="AK17:AO17"/>
    <mergeCell ref="R16:T16"/>
    <mergeCell ref="U16:V16"/>
    <mergeCell ref="W16:X16"/>
    <mergeCell ref="AK16:AO16"/>
    <mergeCell ref="L15:M15"/>
    <mergeCell ref="N15:O15"/>
    <mergeCell ref="P15:Q15"/>
    <mergeCell ref="R15:T15"/>
    <mergeCell ref="U15:V15"/>
    <mergeCell ref="W15:X15"/>
    <mergeCell ref="L16:M16"/>
    <mergeCell ref="N16:O16"/>
    <mergeCell ref="P16:Q16"/>
    <mergeCell ref="AK15:AO15"/>
    <mergeCell ref="L14:M14"/>
    <mergeCell ref="N14:O14"/>
    <mergeCell ref="P14:Q14"/>
    <mergeCell ref="R14:T14"/>
    <mergeCell ref="U14:V14"/>
    <mergeCell ref="W14:X14"/>
    <mergeCell ref="AK14:AO14"/>
    <mergeCell ref="L13:M13"/>
    <mergeCell ref="N13:O13"/>
    <mergeCell ref="P13:Q13"/>
    <mergeCell ref="R13:T13"/>
    <mergeCell ref="U13:V13"/>
    <mergeCell ref="W13:X13"/>
    <mergeCell ref="U12:V12"/>
    <mergeCell ref="W12:X12"/>
    <mergeCell ref="L11:M11"/>
    <mergeCell ref="N11:O11"/>
    <mergeCell ref="P11:Q11"/>
    <mergeCell ref="R11:T11"/>
    <mergeCell ref="U11:V11"/>
    <mergeCell ref="W11:X11"/>
    <mergeCell ref="AK7:AO10"/>
    <mergeCell ref="Y7:AB8"/>
    <mergeCell ref="AK12:AO12"/>
    <mergeCell ref="N5:S5"/>
    <mergeCell ref="Y5:AF5"/>
    <mergeCell ref="B4:D4"/>
    <mergeCell ref="E4:J4"/>
    <mergeCell ref="K4:M4"/>
    <mergeCell ref="N4:S4"/>
    <mergeCell ref="Y4:AF4"/>
    <mergeCell ref="T4:X5"/>
    <mergeCell ref="Y9:AB9"/>
    <mergeCell ref="AC9:AF9"/>
    <mergeCell ref="K8:K10"/>
    <mergeCell ref="L8:M10"/>
    <mergeCell ref="N8:O10"/>
    <mergeCell ref="P8:Q10"/>
    <mergeCell ref="R8:T10"/>
    <mergeCell ref="B6:B45"/>
    <mergeCell ref="C6:J45"/>
    <mergeCell ref="K6:AO6"/>
    <mergeCell ref="K7:M7"/>
    <mergeCell ref="N7:O7"/>
    <mergeCell ref="P7:Q7"/>
    <mergeCell ref="R7:T7"/>
    <mergeCell ref="U7:V10"/>
    <mergeCell ref="W7:X10"/>
    <mergeCell ref="L31:M31"/>
    <mergeCell ref="L32:M32"/>
    <mergeCell ref="L33:M33"/>
    <mergeCell ref="N28:O28"/>
    <mergeCell ref="N29:O29"/>
    <mergeCell ref="N31:O31"/>
    <mergeCell ref="N32:O32"/>
    <mergeCell ref="N33:O33"/>
    <mergeCell ref="P28:Q28"/>
    <mergeCell ref="P29:Q29"/>
    <mergeCell ref="P31:Q31"/>
    <mergeCell ref="P32:Q32"/>
    <mergeCell ref="L30:M30"/>
    <mergeCell ref="N30:O30"/>
    <mergeCell ref="P30:Q30"/>
    <mergeCell ref="P33:Q33"/>
    <mergeCell ref="AX2:AX4"/>
    <mergeCell ref="B3:AO3"/>
    <mergeCell ref="B5:D5"/>
    <mergeCell ref="E5:J5"/>
    <mergeCell ref="K5:M5"/>
    <mergeCell ref="R31:T31"/>
    <mergeCell ref="R32:T32"/>
    <mergeCell ref="R33:T33"/>
    <mergeCell ref="O36:X38"/>
    <mergeCell ref="L36:N38"/>
    <mergeCell ref="AC7:AJ8"/>
    <mergeCell ref="AG9:AJ9"/>
    <mergeCell ref="AK11:AO11"/>
    <mergeCell ref="L12:M12"/>
    <mergeCell ref="N12:O12"/>
    <mergeCell ref="P12:Q12"/>
    <mergeCell ref="R12:T12"/>
    <mergeCell ref="Y37:Y38"/>
    <mergeCell ref="Z37:Z38"/>
    <mergeCell ref="AA37:AA38"/>
    <mergeCell ref="AB37:AB38"/>
    <mergeCell ref="AC37:AC38"/>
    <mergeCell ref="AD37:AD38"/>
    <mergeCell ref="AE37:AE38"/>
    <mergeCell ref="U31:V31"/>
    <mergeCell ref="U32:V32"/>
    <mergeCell ref="U33:V33"/>
    <mergeCell ref="AK28:AO28"/>
    <mergeCell ref="AK29:AO29"/>
    <mergeCell ref="AK31:AO31"/>
    <mergeCell ref="AK32:AO32"/>
    <mergeCell ref="AK33:AO33"/>
    <mergeCell ref="R30:T30"/>
    <mergeCell ref="U30:V30"/>
    <mergeCell ref="W30:X30"/>
    <mergeCell ref="AK30:AO30"/>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BW1:CH1"/>
    <mergeCell ref="BW2:BZ2"/>
    <mergeCell ref="CA2:CH2"/>
    <mergeCell ref="AK13:AO13"/>
    <mergeCell ref="AK21:AO21"/>
    <mergeCell ref="AK23:AO23"/>
    <mergeCell ref="AK25:AO25"/>
    <mergeCell ref="AK27:AO27"/>
  </mergeCells>
  <phoneticPr fontId="9"/>
  <conditionalFormatting sqref="Y11:AB28">
    <cfRule type="expression" dxfId="266" priority="2">
      <formula>$AQ11=2</formula>
    </cfRule>
  </conditionalFormatting>
  <conditionalFormatting sqref="Y29:AB29">
    <cfRule type="expression" dxfId="265" priority="37">
      <formula>$AQ28=2</formula>
    </cfRule>
  </conditionalFormatting>
  <conditionalFormatting sqref="Y30:AB31">
    <cfRule type="expression" dxfId="264" priority="33">
      <formula>$AQ28=2</formula>
    </cfRule>
  </conditionalFormatting>
  <conditionalFormatting sqref="Y32:AB32">
    <cfRule type="expression" dxfId="263" priority="31">
      <formula>$AQ29=2</formula>
    </cfRule>
  </conditionalFormatting>
  <conditionalFormatting sqref="Y33:AB33">
    <cfRule type="expression" dxfId="262" priority="29">
      <formula>$AQ29=2</formula>
    </cfRule>
  </conditionalFormatting>
  <conditionalFormatting sqref="Y34:AB34">
    <cfRule type="expression" dxfId="261" priority="27">
      <formula>$AQ29=2</formula>
    </cfRule>
  </conditionalFormatting>
  <conditionalFormatting sqref="Y11:AF28">
    <cfRule type="expression" dxfId="260" priority="1">
      <formula>$AQ11=3</formula>
    </cfRule>
  </conditionalFormatting>
  <conditionalFormatting sqref="Y29:AF29">
    <cfRule type="expression" dxfId="259" priority="38">
      <formula>$AQ28=3</formula>
    </cfRule>
  </conditionalFormatting>
  <conditionalFormatting sqref="Y30:AF31">
    <cfRule type="expression" dxfId="258" priority="34">
      <formula>$AQ28=3</formula>
    </cfRule>
  </conditionalFormatting>
  <conditionalFormatting sqref="Y32:AF32">
    <cfRule type="expression" dxfId="257" priority="32">
      <formula>$AQ29=3</formula>
    </cfRule>
  </conditionalFormatting>
  <conditionalFormatting sqref="Y33:AF33">
    <cfRule type="expression" dxfId="256" priority="30">
      <formula>$AQ29=3</formula>
    </cfRule>
  </conditionalFormatting>
  <conditionalFormatting sqref="Y34:AF34">
    <cfRule type="expression" dxfId="255" priority="28">
      <formula>$AQ29=3</formula>
    </cfRule>
  </conditionalFormatting>
  <conditionalFormatting sqref="AC11:AJ28">
    <cfRule type="expression" dxfId="254" priority="43">
      <formula>$AQ11=1</formula>
    </cfRule>
  </conditionalFormatting>
  <conditionalFormatting sqref="AC29:AJ29">
    <cfRule type="expression" dxfId="253" priority="132">
      <formula>$AQ28=1</formula>
    </cfRule>
  </conditionalFormatting>
  <conditionalFormatting sqref="AC30:AJ31">
    <cfRule type="expression" dxfId="252" priority="116">
      <formula>$AQ28=1</formula>
    </cfRule>
  </conditionalFormatting>
  <conditionalFormatting sqref="AC32:AJ32">
    <cfRule type="expression" dxfId="251" priority="108">
      <formula>$AQ29=1</formula>
    </cfRule>
  </conditionalFormatting>
  <conditionalFormatting sqref="AC33:AJ33">
    <cfRule type="expression" dxfId="250" priority="100">
      <formula>$AQ29=1</formula>
    </cfRule>
  </conditionalFormatting>
  <conditionalFormatting sqref="AC34:AJ34">
    <cfRule type="expression" dxfId="249" priority="92">
      <formula>$AQ29=1</formula>
    </cfRule>
  </conditionalFormatting>
  <conditionalFormatting sqref="AG11:AJ28">
    <cfRule type="expression" dxfId="248" priority="45">
      <formula>$AQ11=2</formula>
    </cfRule>
  </conditionalFormatting>
  <conditionalFormatting sqref="AG29:AJ29">
    <cfRule type="expression" dxfId="247" priority="126">
      <formula>$AQ28=2</formula>
    </cfRule>
  </conditionalFormatting>
  <conditionalFormatting sqref="AG30:AJ31">
    <cfRule type="expression" dxfId="246" priority="110">
      <formula>$AQ28=2</formula>
    </cfRule>
  </conditionalFormatting>
  <conditionalFormatting sqref="AG32:AJ32">
    <cfRule type="expression" dxfId="245" priority="102">
      <formula>$AQ29=2</formula>
    </cfRule>
  </conditionalFormatting>
  <conditionalFormatting sqref="AG33:AJ33">
    <cfRule type="expression" dxfId="244" priority="94">
      <formula>$AQ29=2</formula>
    </cfRule>
  </conditionalFormatting>
  <conditionalFormatting sqref="AG34:AJ34">
    <cfRule type="expression" dxfId="243" priority="86">
      <formula>$AQ29=2</formula>
    </cfRule>
  </conditionalFormatting>
  <dataValidations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69FE4-B917-40E7-B4BC-84C8A35944CE}">
  <sheetPr>
    <pageSetUpPr fitToPage="1"/>
  </sheetPr>
  <dimension ref="B1:CH53"/>
  <sheetViews>
    <sheetView showGridLines="0" view="pageBreakPreview" zoomScaleNormal="85" zoomScaleSheetLayoutView="100" workbookViewId="0">
      <selection activeCell="BC44" sqref="BC4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879" t="s">
        <v>495</v>
      </c>
      <c r="AV1" s="886" t="s">
        <v>402</v>
      </c>
      <c r="AW1" s="886"/>
      <c r="AX1" s="886"/>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876"/>
      <c r="BX1" s="876"/>
      <c r="BY1" s="876"/>
      <c r="BZ1" s="876"/>
      <c r="CA1" s="876"/>
      <c r="CB1" s="876"/>
      <c r="CC1" s="876"/>
      <c r="CD1" s="876"/>
      <c r="CE1" s="876"/>
      <c r="CF1" s="876"/>
      <c r="CG1" s="876"/>
      <c r="CH1" s="876"/>
    </row>
    <row r="2" spans="2:86" ht="8.25" customHeight="1" x14ac:dyDescent="0.15">
      <c r="AU2" s="879"/>
      <c r="AV2" s="886" t="s">
        <v>401</v>
      </c>
      <c r="AW2" s="888" t="s">
        <v>400</v>
      </c>
      <c r="AX2" s="888"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889"/>
      <c r="BX2" s="889"/>
      <c r="BY2" s="889"/>
      <c r="BZ2" s="889"/>
      <c r="CA2" s="876"/>
      <c r="CB2" s="876"/>
      <c r="CC2" s="876"/>
      <c r="CD2" s="876"/>
      <c r="CE2" s="876"/>
      <c r="CF2" s="876"/>
      <c r="CG2" s="876"/>
      <c r="CH2" s="876"/>
    </row>
    <row r="3" spans="2:86" ht="25.2" customHeight="1" x14ac:dyDescent="0.15">
      <c r="B3" s="649" t="s">
        <v>316</v>
      </c>
      <c r="C3" s="894"/>
      <c r="D3" s="894"/>
      <c r="E3" s="895"/>
      <c r="F3" s="895"/>
      <c r="G3" s="895"/>
      <c r="H3" s="895"/>
      <c r="I3" s="895"/>
      <c r="J3" s="895"/>
      <c r="K3" s="894"/>
      <c r="L3" s="894"/>
      <c r="M3" s="894"/>
      <c r="N3" s="894"/>
      <c r="O3" s="894"/>
      <c r="P3" s="894"/>
      <c r="Q3" s="894"/>
      <c r="R3" s="894"/>
      <c r="S3" s="894"/>
      <c r="T3" s="894"/>
      <c r="U3" s="894"/>
      <c r="V3" s="894"/>
      <c r="W3" s="894"/>
      <c r="X3" s="894"/>
      <c r="Y3" s="894"/>
      <c r="Z3" s="894"/>
      <c r="AA3" s="894"/>
      <c r="AB3" s="894"/>
      <c r="AC3" s="894"/>
      <c r="AD3" s="894"/>
      <c r="AE3" s="894"/>
      <c r="AF3" s="894"/>
      <c r="AG3" s="894"/>
      <c r="AH3" s="894"/>
      <c r="AI3" s="894"/>
      <c r="AJ3" s="894"/>
      <c r="AK3" s="894"/>
      <c r="AL3" s="894"/>
      <c r="AM3" s="894"/>
      <c r="AN3" s="894"/>
      <c r="AO3" s="894"/>
      <c r="AU3" s="879"/>
      <c r="AV3" s="886"/>
      <c r="AW3" s="888"/>
      <c r="AX3" s="888"/>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876"/>
      <c r="BX3" s="876"/>
      <c r="BY3" s="876"/>
      <c r="BZ3" s="876"/>
      <c r="CA3" s="876"/>
      <c r="CB3" s="876"/>
      <c r="CC3" s="876"/>
      <c r="CD3" s="876"/>
      <c r="CE3" s="876"/>
      <c r="CF3" s="876"/>
      <c r="CG3" s="876"/>
      <c r="CH3" s="876"/>
    </row>
    <row r="4" spans="2:86" ht="18" customHeight="1" x14ac:dyDescent="0.15">
      <c r="B4" s="469" t="s">
        <v>17</v>
      </c>
      <c r="C4" s="469"/>
      <c r="D4" s="469"/>
      <c r="E4" s="912" t="s">
        <v>550</v>
      </c>
      <c r="F4" s="913"/>
      <c r="G4" s="913"/>
      <c r="H4" s="913"/>
      <c r="I4" s="913"/>
      <c r="J4" s="914"/>
      <c r="K4" s="518" t="s">
        <v>18</v>
      </c>
      <c r="L4" s="518"/>
      <c r="M4" s="518"/>
      <c r="N4" s="910" t="s">
        <v>552</v>
      </c>
      <c r="O4" s="910"/>
      <c r="P4" s="910"/>
      <c r="Q4" s="910"/>
      <c r="R4" s="910"/>
      <c r="S4" s="910"/>
      <c r="T4" s="493" t="s">
        <v>445</v>
      </c>
      <c r="U4" s="494"/>
      <c r="V4" s="494"/>
      <c r="W4" s="494"/>
      <c r="X4" s="495"/>
      <c r="Y4" s="915" t="s">
        <v>531</v>
      </c>
      <c r="Z4" s="915"/>
      <c r="AA4" s="915"/>
      <c r="AB4" s="915"/>
      <c r="AC4" s="915"/>
      <c r="AD4" s="915"/>
      <c r="AE4" s="915"/>
      <c r="AF4" s="915"/>
      <c r="AG4" s="493" t="s">
        <v>185</v>
      </c>
      <c r="AH4" s="494"/>
      <c r="AI4" s="494"/>
      <c r="AJ4" s="495"/>
      <c r="AK4" s="880">
        <v>45588</v>
      </c>
      <c r="AL4" s="881"/>
      <c r="AM4" s="881"/>
      <c r="AN4" s="881"/>
      <c r="AO4" s="882"/>
      <c r="AU4" s="879"/>
      <c r="AV4" s="886"/>
      <c r="AW4" s="888"/>
      <c r="AX4" s="888"/>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77" t="s">
        <v>0</v>
      </c>
      <c r="C5" s="477"/>
      <c r="D5" s="477"/>
      <c r="E5" s="896" t="s">
        <v>551</v>
      </c>
      <c r="F5" s="897"/>
      <c r="G5" s="897"/>
      <c r="H5" s="897"/>
      <c r="I5" s="897"/>
      <c r="J5" s="898"/>
      <c r="K5" s="532" t="s">
        <v>1</v>
      </c>
      <c r="L5" s="532"/>
      <c r="M5" s="532"/>
      <c r="N5" s="910" t="s">
        <v>538</v>
      </c>
      <c r="O5" s="910"/>
      <c r="P5" s="910"/>
      <c r="Q5" s="910"/>
      <c r="R5" s="910"/>
      <c r="S5" s="910"/>
      <c r="T5" s="496"/>
      <c r="U5" s="497"/>
      <c r="V5" s="497"/>
      <c r="W5" s="497"/>
      <c r="X5" s="498"/>
      <c r="Y5" s="911" t="s">
        <v>532</v>
      </c>
      <c r="Z5" s="911"/>
      <c r="AA5" s="911"/>
      <c r="AB5" s="911"/>
      <c r="AC5" s="911"/>
      <c r="AD5" s="911"/>
      <c r="AE5" s="911"/>
      <c r="AF5" s="911"/>
      <c r="AG5" s="652"/>
      <c r="AH5" s="688"/>
      <c r="AI5" s="688"/>
      <c r="AJ5" s="653"/>
      <c r="AK5" s="883"/>
      <c r="AL5" s="884"/>
      <c r="AM5" s="884"/>
      <c r="AN5" s="884"/>
      <c r="AO5" s="885"/>
      <c r="AU5" s="879"/>
      <c r="AV5" s="51">
        <f>N7</f>
        <v>1</v>
      </c>
      <c r="AW5" s="43">
        <f>R7</f>
        <v>4.5</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2</v>
      </c>
      <c r="BG5" s="56">
        <f t="shared" si="0"/>
        <v>0</v>
      </c>
      <c r="BH5" s="56">
        <f t="shared" si="0"/>
        <v>0</v>
      </c>
      <c r="BI5" s="56">
        <f>AI37</f>
        <v>0</v>
      </c>
      <c r="BJ5" s="56">
        <f t="shared" si="0"/>
        <v>0</v>
      </c>
      <c r="BK5" s="56">
        <f>IF(Y37&gt;0,R7,"")</f>
        <v>4.5</v>
      </c>
      <c r="BL5" s="44" t="str">
        <f>IF(Y37&gt;0,"",IF(Z37&gt;0,R7,""))</f>
        <v/>
      </c>
      <c r="BM5" s="44" t="e">
        <f>IF(Y37+Z37&gt;0,"",IF(AA37&gt;0,R7,""))</f>
        <v>#VALUE!</v>
      </c>
      <c r="BN5" s="44" t="e">
        <f>IF(Y37+Z37+AA37&gt;0,"",IF(AB37&gt;0,R7,""))</f>
        <v>#VALUE!</v>
      </c>
      <c r="BO5" s="56">
        <f>AC35</f>
        <v>0</v>
      </c>
      <c r="BP5" s="56">
        <f t="shared" ref="BP5:BQ5" si="1">AD35</f>
        <v>0</v>
      </c>
      <c r="BQ5" s="56">
        <f t="shared" si="1"/>
        <v>0</v>
      </c>
      <c r="BR5" s="56">
        <f>AF35</f>
        <v>0.46</v>
      </c>
      <c r="BS5" s="56">
        <f>AG35</f>
        <v>0</v>
      </c>
      <c r="BT5" s="56">
        <f>AH35</f>
        <v>0</v>
      </c>
      <c r="BU5" s="56">
        <f>AI35</f>
        <v>0</v>
      </c>
      <c r="BV5" s="56">
        <f>AJ35</f>
        <v>0</v>
      </c>
      <c r="BW5" s="145"/>
      <c r="BX5" s="146"/>
      <c r="BY5" s="146"/>
      <c r="BZ5" s="146"/>
      <c r="CA5" s="147"/>
      <c r="CB5" s="147"/>
      <c r="CC5" s="147"/>
      <c r="CD5" s="147"/>
      <c r="CE5" s="147"/>
      <c r="CF5" s="147"/>
      <c r="CG5" s="147"/>
      <c r="CH5" s="147"/>
    </row>
    <row r="6" spans="2:86" ht="12" customHeight="1" x14ac:dyDescent="0.15">
      <c r="B6" s="917" t="s">
        <v>184</v>
      </c>
      <c r="C6" s="919"/>
      <c r="D6" s="920"/>
      <c r="E6" s="921"/>
      <c r="F6" s="921"/>
      <c r="G6" s="921"/>
      <c r="H6" s="921"/>
      <c r="I6" s="921"/>
      <c r="J6" s="922"/>
      <c r="K6" s="927" t="s">
        <v>317</v>
      </c>
      <c r="L6" s="928"/>
      <c r="M6" s="928"/>
      <c r="N6" s="928"/>
      <c r="O6" s="928"/>
      <c r="P6" s="928"/>
      <c r="Q6" s="928"/>
      <c r="R6" s="928"/>
      <c r="S6" s="928"/>
      <c r="T6" s="928"/>
      <c r="U6" s="928"/>
      <c r="V6" s="928"/>
      <c r="W6" s="928"/>
      <c r="X6" s="928"/>
      <c r="Y6" s="928"/>
      <c r="Z6" s="928"/>
      <c r="AA6" s="928"/>
      <c r="AB6" s="928"/>
      <c r="AC6" s="928"/>
      <c r="AD6" s="928"/>
      <c r="AE6" s="928"/>
      <c r="AF6" s="928"/>
      <c r="AG6" s="928"/>
      <c r="AH6" s="928"/>
      <c r="AI6" s="928"/>
      <c r="AJ6" s="928"/>
      <c r="AK6" s="928"/>
      <c r="AL6" s="928"/>
      <c r="AM6" s="928"/>
      <c r="AN6" s="928"/>
      <c r="AO6" s="929"/>
      <c r="AP6" s="2"/>
    </row>
    <row r="7" spans="2:86" ht="12" customHeight="1" x14ac:dyDescent="0.15">
      <c r="B7" s="918"/>
      <c r="C7" s="923"/>
      <c r="D7" s="921"/>
      <c r="E7" s="921"/>
      <c r="F7" s="921"/>
      <c r="G7" s="921"/>
      <c r="H7" s="921"/>
      <c r="I7" s="921"/>
      <c r="J7" s="922"/>
      <c r="K7" s="930" t="s">
        <v>183</v>
      </c>
      <c r="L7" s="931"/>
      <c r="M7" s="916"/>
      <c r="N7" s="958">
        <v>1</v>
      </c>
      <c r="O7" s="959"/>
      <c r="P7" s="930" t="s">
        <v>318</v>
      </c>
      <c r="Q7" s="916"/>
      <c r="R7" s="932">
        <v>4.5</v>
      </c>
      <c r="S7" s="933"/>
      <c r="T7" s="934"/>
      <c r="U7" s="899" t="s">
        <v>436</v>
      </c>
      <c r="V7" s="901"/>
      <c r="W7" s="899" t="s">
        <v>319</v>
      </c>
      <c r="X7" s="901"/>
      <c r="Y7" s="916" t="s">
        <v>182</v>
      </c>
      <c r="Z7" s="908"/>
      <c r="AA7" s="908"/>
      <c r="AB7" s="908"/>
      <c r="AC7" s="899" t="s">
        <v>320</v>
      </c>
      <c r="AD7" s="900"/>
      <c r="AE7" s="900"/>
      <c r="AF7" s="900"/>
      <c r="AG7" s="900"/>
      <c r="AH7" s="900"/>
      <c r="AI7" s="900"/>
      <c r="AJ7" s="901"/>
      <c r="AK7" s="899" t="s">
        <v>321</v>
      </c>
      <c r="AL7" s="900"/>
      <c r="AM7" s="900"/>
      <c r="AN7" s="935"/>
      <c r="AO7" s="936"/>
      <c r="AP7" s="2"/>
      <c r="AW7" s="59"/>
    </row>
    <row r="8" spans="2:86" ht="12" customHeight="1" x14ac:dyDescent="0.15">
      <c r="B8" s="918"/>
      <c r="C8" s="923"/>
      <c r="D8" s="921"/>
      <c r="E8" s="921"/>
      <c r="F8" s="921"/>
      <c r="G8" s="921"/>
      <c r="H8" s="921"/>
      <c r="I8" s="921"/>
      <c r="J8" s="922"/>
      <c r="K8" s="908" t="s">
        <v>322</v>
      </c>
      <c r="L8" s="908" t="s">
        <v>167</v>
      </c>
      <c r="M8" s="908"/>
      <c r="N8" s="908" t="s">
        <v>166</v>
      </c>
      <c r="O8" s="908"/>
      <c r="P8" s="908" t="s">
        <v>323</v>
      </c>
      <c r="Q8" s="908"/>
      <c r="R8" s="908" t="s">
        <v>2</v>
      </c>
      <c r="S8" s="908"/>
      <c r="T8" s="908"/>
      <c r="U8" s="902"/>
      <c r="V8" s="904"/>
      <c r="W8" s="902"/>
      <c r="X8" s="904"/>
      <c r="Y8" s="916"/>
      <c r="Z8" s="908"/>
      <c r="AA8" s="908"/>
      <c r="AB8" s="908"/>
      <c r="AC8" s="905"/>
      <c r="AD8" s="906"/>
      <c r="AE8" s="906"/>
      <c r="AF8" s="906"/>
      <c r="AG8" s="906"/>
      <c r="AH8" s="906"/>
      <c r="AI8" s="906"/>
      <c r="AJ8" s="907"/>
      <c r="AK8" s="902"/>
      <c r="AL8" s="903"/>
      <c r="AM8" s="903"/>
      <c r="AN8" s="937"/>
      <c r="AO8" s="938"/>
      <c r="AP8" s="2"/>
    </row>
    <row r="9" spans="2:86" ht="12" customHeight="1" x14ac:dyDescent="0.15">
      <c r="B9" s="918"/>
      <c r="C9" s="923"/>
      <c r="D9" s="921"/>
      <c r="E9" s="921"/>
      <c r="F9" s="921"/>
      <c r="G9" s="921"/>
      <c r="H9" s="921"/>
      <c r="I9" s="921"/>
      <c r="J9" s="922"/>
      <c r="K9" s="908"/>
      <c r="L9" s="908"/>
      <c r="M9" s="908"/>
      <c r="N9" s="908"/>
      <c r="O9" s="908"/>
      <c r="P9" s="908"/>
      <c r="Q9" s="908"/>
      <c r="R9" s="908"/>
      <c r="S9" s="908"/>
      <c r="T9" s="908"/>
      <c r="U9" s="902"/>
      <c r="V9" s="904"/>
      <c r="W9" s="902"/>
      <c r="X9" s="904"/>
      <c r="Y9" s="916" t="s">
        <v>324</v>
      </c>
      <c r="Z9" s="908"/>
      <c r="AA9" s="908"/>
      <c r="AB9" s="908"/>
      <c r="AC9" s="908" t="s">
        <v>325</v>
      </c>
      <c r="AD9" s="908"/>
      <c r="AE9" s="908"/>
      <c r="AF9" s="908"/>
      <c r="AG9" s="908" t="s">
        <v>326</v>
      </c>
      <c r="AH9" s="908"/>
      <c r="AI9" s="908"/>
      <c r="AJ9" s="908"/>
      <c r="AK9" s="902"/>
      <c r="AL9" s="903"/>
      <c r="AM9" s="903"/>
      <c r="AN9" s="937"/>
      <c r="AO9" s="938"/>
      <c r="AP9" s="2"/>
    </row>
    <row r="10" spans="2:86" ht="12" customHeight="1" x14ac:dyDescent="0.15">
      <c r="B10" s="918"/>
      <c r="C10" s="923"/>
      <c r="D10" s="921"/>
      <c r="E10" s="921"/>
      <c r="F10" s="921"/>
      <c r="G10" s="921"/>
      <c r="H10" s="921"/>
      <c r="I10" s="921"/>
      <c r="J10" s="922"/>
      <c r="K10" s="908"/>
      <c r="L10" s="908"/>
      <c r="M10" s="908"/>
      <c r="N10" s="908"/>
      <c r="O10" s="908"/>
      <c r="P10" s="908"/>
      <c r="Q10" s="908"/>
      <c r="R10" s="908"/>
      <c r="S10" s="908"/>
      <c r="T10" s="908"/>
      <c r="U10" s="905"/>
      <c r="V10" s="907"/>
      <c r="W10" s="905"/>
      <c r="X10" s="907"/>
      <c r="Y10" s="54" t="s">
        <v>21</v>
      </c>
      <c r="Z10" s="50" t="s">
        <v>22</v>
      </c>
      <c r="AA10" s="50" t="s">
        <v>327</v>
      </c>
      <c r="AB10" s="50" t="s">
        <v>328</v>
      </c>
      <c r="AC10" s="50" t="s">
        <v>21</v>
      </c>
      <c r="AD10" s="50" t="s">
        <v>22</v>
      </c>
      <c r="AE10" s="50" t="s">
        <v>327</v>
      </c>
      <c r="AF10" s="50" t="s">
        <v>328</v>
      </c>
      <c r="AG10" s="50" t="s">
        <v>21</v>
      </c>
      <c r="AH10" s="50" t="s">
        <v>22</v>
      </c>
      <c r="AI10" s="50" t="s">
        <v>327</v>
      </c>
      <c r="AJ10" s="50" t="s">
        <v>328</v>
      </c>
      <c r="AK10" s="905"/>
      <c r="AL10" s="906"/>
      <c r="AM10" s="906"/>
      <c r="AN10" s="939"/>
      <c r="AO10" s="940"/>
      <c r="AP10" s="2"/>
    </row>
    <row r="11" spans="2:86" ht="12" customHeight="1" x14ac:dyDescent="0.15">
      <c r="B11" s="918"/>
      <c r="C11" s="923"/>
      <c r="D11" s="921"/>
      <c r="E11" s="921"/>
      <c r="F11" s="921"/>
      <c r="G11" s="921"/>
      <c r="H11" s="921"/>
      <c r="I11" s="921"/>
      <c r="J11" s="922"/>
      <c r="K11" s="95">
        <v>1</v>
      </c>
      <c r="L11" s="877" t="s">
        <v>464</v>
      </c>
      <c r="M11" s="878"/>
      <c r="N11" s="877" t="s">
        <v>339</v>
      </c>
      <c r="O11" s="878"/>
      <c r="P11" s="877" t="s">
        <v>251</v>
      </c>
      <c r="Q11" s="878"/>
      <c r="R11" s="301" t="s">
        <v>476</v>
      </c>
      <c r="S11" s="301"/>
      <c r="T11" s="301"/>
      <c r="U11" s="877" t="s">
        <v>595</v>
      </c>
      <c r="V11" s="878"/>
      <c r="W11" s="877" t="s">
        <v>533</v>
      </c>
      <c r="X11" s="878"/>
      <c r="Y11" s="55"/>
      <c r="Z11" s="55"/>
      <c r="AA11" s="55"/>
      <c r="AB11" s="55"/>
      <c r="AC11" s="61"/>
      <c r="AD11" s="61"/>
      <c r="AE11" s="61"/>
      <c r="AF11" s="282">
        <v>0.23</v>
      </c>
      <c r="AG11" s="61"/>
      <c r="AH11" s="61"/>
      <c r="AI11" s="61"/>
      <c r="AJ11" s="61"/>
      <c r="AK11" s="890"/>
      <c r="AL11" s="891"/>
      <c r="AM11" s="891"/>
      <c r="AN11" s="891"/>
      <c r="AO11" s="892"/>
      <c r="AP11" s="2"/>
      <c r="AQ11" s="60">
        <f>IF(P11="材質劣化",2,IF(P11="漏水",3,1))</f>
        <v>2</v>
      </c>
      <c r="AS11" s="42" t="str">
        <f>IF(Y11&lt;&gt;"",1,"")</f>
        <v/>
      </c>
    </row>
    <row r="12" spans="2:86" ht="12" customHeight="1" x14ac:dyDescent="0.15">
      <c r="B12" s="918"/>
      <c r="C12" s="923"/>
      <c r="D12" s="921"/>
      <c r="E12" s="921"/>
      <c r="F12" s="921"/>
      <c r="G12" s="921"/>
      <c r="H12" s="921"/>
      <c r="I12" s="921"/>
      <c r="J12" s="922"/>
      <c r="K12" s="95">
        <v>2</v>
      </c>
      <c r="L12" s="877" t="s">
        <v>464</v>
      </c>
      <c r="M12" s="878"/>
      <c r="N12" s="877" t="s">
        <v>338</v>
      </c>
      <c r="O12" s="878"/>
      <c r="P12" s="877" t="s">
        <v>251</v>
      </c>
      <c r="Q12" s="878"/>
      <c r="R12" s="301" t="s">
        <v>476</v>
      </c>
      <c r="S12" s="301"/>
      <c r="T12" s="301"/>
      <c r="U12" s="877" t="s">
        <v>595</v>
      </c>
      <c r="V12" s="878"/>
      <c r="W12" s="877" t="s">
        <v>533</v>
      </c>
      <c r="X12" s="878"/>
      <c r="Y12" s="55"/>
      <c r="Z12" s="55"/>
      <c r="AA12" s="55"/>
      <c r="AB12" s="55"/>
      <c r="AC12" s="61"/>
      <c r="AD12" s="61"/>
      <c r="AE12" s="61"/>
      <c r="AF12" s="282">
        <v>0.23</v>
      </c>
      <c r="AG12" s="61"/>
      <c r="AH12" s="61"/>
      <c r="AI12" s="61"/>
      <c r="AJ12" s="61"/>
      <c r="AK12" s="890"/>
      <c r="AL12" s="891"/>
      <c r="AM12" s="891"/>
      <c r="AN12" s="891"/>
      <c r="AO12" s="892"/>
      <c r="AP12" s="2"/>
      <c r="AQ12" s="60">
        <f>IF(P12="材質劣化",2,IF(P12="漏水",3,1))</f>
        <v>2</v>
      </c>
    </row>
    <row r="13" spans="2:86" ht="12" customHeight="1" x14ac:dyDescent="0.15">
      <c r="B13" s="918"/>
      <c r="C13" s="923"/>
      <c r="D13" s="921"/>
      <c r="E13" s="921"/>
      <c r="F13" s="921"/>
      <c r="G13" s="921"/>
      <c r="H13" s="921"/>
      <c r="I13" s="921"/>
      <c r="J13" s="922"/>
      <c r="K13" s="95"/>
      <c r="L13" s="877"/>
      <c r="M13" s="878"/>
      <c r="N13" s="877"/>
      <c r="O13" s="878"/>
      <c r="P13" s="877"/>
      <c r="Q13" s="878"/>
      <c r="R13" s="381"/>
      <c r="S13" s="893"/>
      <c r="T13" s="359"/>
      <c r="U13" s="877"/>
      <c r="V13" s="878"/>
      <c r="W13" s="877"/>
      <c r="X13" s="878"/>
      <c r="Y13" s="55"/>
      <c r="Z13" s="55"/>
      <c r="AA13" s="55"/>
      <c r="AB13" s="55"/>
      <c r="AC13" s="61"/>
      <c r="AD13" s="61"/>
      <c r="AE13" s="61"/>
      <c r="AF13" s="61"/>
      <c r="AG13" s="61"/>
      <c r="AH13" s="61"/>
      <c r="AI13" s="61"/>
      <c r="AJ13" s="61"/>
      <c r="AK13" s="890"/>
      <c r="AL13" s="891"/>
      <c r="AM13" s="891"/>
      <c r="AN13" s="891"/>
      <c r="AO13" s="892"/>
      <c r="AP13" s="2"/>
      <c r="AQ13" s="60">
        <f t="shared" ref="AQ13:AQ27" si="2">IF(P13="材質劣化",2,IF(P13="漏水",3,1))</f>
        <v>1</v>
      </c>
    </row>
    <row r="14" spans="2:86" ht="12" customHeight="1" x14ac:dyDescent="0.15">
      <c r="B14" s="918"/>
      <c r="C14" s="923"/>
      <c r="D14" s="921"/>
      <c r="E14" s="921"/>
      <c r="F14" s="921"/>
      <c r="G14" s="921"/>
      <c r="H14" s="921"/>
      <c r="I14" s="921"/>
      <c r="J14" s="922"/>
      <c r="K14" s="95"/>
      <c r="L14" s="877"/>
      <c r="M14" s="878"/>
      <c r="N14" s="877"/>
      <c r="O14" s="878"/>
      <c r="P14" s="877"/>
      <c r="Q14" s="878"/>
      <c r="R14" s="381"/>
      <c r="S14" s="893"/>
      <c r="T14" s="359"/>
      <c r="U14" s="877"/>
      <c r="V14" s="878"/>
      <c r="W14" s="877"/>
      <c r="X14" s="878"/>
      <c r="Y14" s="55"/>
      <c r="Z14" s="55"/>
      <c r="AA14" s="55"/>
      <c r="AB14" s="55"/>
      <c r="AC14" s="61"/>
      <c r="AD14" s="61"/>
      <c r="AE14" s="61"/>
      <c r="AF14" s="61"/>
      <c r="AG14" s="61"/>
      <c r="AH14" s="61"/>
      <c r="AI14" s="61"/>
      <c r="AJ14" s="61"/>
      <c r="AK14" s="890"/>
      <c r="AL14" s="891"/>
      <c r="AM14" s="891"/>
      <c r="AN14" s="891"/>
      <c r="AO14" s="892"/>
      <c r="AP14" s="2"/>
      <c r="AQ14" s="60">
        <f t="shared" si="2"/>
        <v>1</v>
      </c>
    </row>
    <row r="15" spans="2:86" ht="12" customHeight="1" x14ac:dyDescent="0.15">
      <c r="B15" s="918"/>
      <c r="C15" s="923"/>
      <c r="D15" s="921"/>
      <c r="E15" s="921"/>
      <c r="F15" s="921"/>
      <c r="G15" s="921"/>
      <c r="H15" s="921"/>
      <c r="I15" s="921"/>
      <c r="J15" s="922"/>
      <c r="K15" s="95"/>
      <c r="L15" s="877"/>
      <c r="M15" s="878"/>
      <c r="N15" s="877"/>
      <c r="O15" s="878"/>
      <c r="P15" s="877"/>
      <c r="Q15" s="878"/>
      <c r="R15" s="381"/>
      <c r="S15" s="893"/>
      <c r="T15" s="359"/>
      <c r="U15" s="877"/>
      <c r="V15" s="878"/>
      <c r="W15" s="877"/>
      <c r="X15" s="878"/>
      <c r="Y15" s="55"/>
      <c r="Z15" s="55"/>
      <c r="AA15" s="55"/>
      <c r="AB15" s="55"/>
      <c r="AC15" s="61"/>
      <c r="AD15" s="61"/>
      <c r="AE15" s="61"/>
      <c r="AF15" s="61"/>
      <c r="AG15" s="61"/>
      <c r="AH15" s="61"/>
      <c r="AI15" s="61"/>
      <c r="AJ15" s="61"/>
      <c r="AK15" s="890"/>
      <c r="AL15" s="891"/>
      <c r="AM15" s="891"/>
      <c r="AN15" s="891"/>
      <c r="AO15" s="892"/>
      <c r="AP15" s="2"/>
      <c r="AQ15" s="60">
        <f t="shared" si="2"/>
        <v>1</v>
      </c>
    </row>
    <row r="16" spans="2:86" ht="12" customHeight="1" x14ac:dyDescent="0.15">
      <c r="B16" s="918"/>
      <c r="C16" s="923"/>
      <c r="D16" s="921"/>
      <c r="E16" s="921"/>
      <c r="F16" s="921"/>
      <c r="G16" s="921"/>
      <c r="H16" s="921"/>
      <c r="I16" s="921"/>
      <c r="J16" s="922"/>
      <c r="K16" s="95"/>
      <c r="L16" s="877"/>
      <c r="M16" s="878"/>
      <c r="N16" s="877"/>
      <c r="O16" s="878"/>
      <c r="P16" s="877"/>
      <c r="Q16" s="878"/>
      <c r="R16" s="381"/>
      <c r="S16" s="893"/>
      <c r="T16" s="359"/>
      <c r="U16" s="877"/>
      <c r="V16" s="878"/>
      <c r="W16" s="877"/>
      <c r="X16" s="878"/>
      <c r="Y16" s="55"/>
      <c r="Z16" s="55"/>
      <c r="AA16" s="55"/>
      <c r="AB16" s="55"/>
      <c r="AC16" s="61"/>
      <c r="AD16" s="61"/>
      <c r="AE16" s="61"/>
      <c r="AF16" s="61"/>
      <c r="AG16" s="61"/>
      <c r="AH16" s="61"/>
      <c r="AI16" s="61"/>
      <c r="AJ16" s="61"/>
      <c r="AK16" s="890"/>
      <c r="AL16" s="891"/>
      <c r="AM16" s="891"/>
      <c r="AN16" s="891"/>
      <c r="AO16" s="892"/>
      <c r="AP16" s="2"/>
      <c r="AQ16" s="60">
        <f t="shared" si="2"/>
        <v>1</v>
      </c>
    </row>
    <row r="17" spans="2:46" ht="12" customHeight="1" x14ac:dyDescent="0.15">
      <c r="B17" s="918"/>
      <c r="C17" s="923"/>
      <c r="D17" s="921"/>
      <c r="E17" s="921"/>
      <c r="F17" s="921"/>
      <c r="G17" s="921"/>
      <c r="H17" s="921"/>
      <c r="I17" s="921"/>
      <c r="J17" s="922"/>
      <c r="K17" s="95"/>
      <c r="L17" s="877"/>
      <c r="M17" s="878"/>
      <c r="N17" s="877"/>
      <c r="O17" s="878"/>
      <c r="P17" s="877"/>
      <c r="Q17" s="878"/>
      <c r="R17" s="381"/>
      <c r="S17" s="893"/>
      <c r="T17" s="359"/>
      <c r="U17" s="877"/>
      <c r="V17" s="878"/>
      <c r="W17" s="877"/>
      <c r="X17" s="878"/>
      <c r="Y17" s="55"/>
      <c r="Z17" s="55"/>
      <c r="AA17" s="55"/>
      <c r="AB17" s="55"/>
      <c r="AC17" s="61"/>
      <c r="AD17" s="61"/>
      <c r="AE17" s="61"/>
      <c r="AF17" s="61"/>
      <c r="AG17" s="61"/>
      <c r="AH17" s="61"/>
      <c r="AI17" s="61"/>
      <c r="AJ17" s="61"/>
      <c r="AK17" s="890"/>
      <c r="AL17" s="891"/>
      <c r="AM17" s="891"/>
      <c r="AN17" s="891"/>
      <c r="AO17" s="892"/>
      <c r="AP17" s="2"/>
      <c r="AQ17" s="60">
        <f t="shared" si="2"/>
        <v>1</v>
      </c>
    </row>
    <row r="18" spans="2:46" ht="12" customHeight="1" x14ac:dyDescent="0.15">
      <c r="B18" s="918"/>
      <c r="C18" s="923"/>
      <c r="D18" s="921"/>
      <c r="E18" s="921"/>
      <c r="F18" s="921"/>
      <c r="G18" s="921"/>
      <c r="H18" s="921"/>
      <c r="I18" s="921"/>
      <c r="J18" s="922"/>
      <c r="K18" s="95"/>
      <c r="L18" s="877"/>
      <c r="M18" s="878"/>
      <c r="N18" s="877"/>
      <c r="O18" s="878"/>
      <c r="P18" s="877"/>
      <c r="Q18" s="878"/>
      <c r="R18" s="381"/>
      <c r="S18" s="893"/>
      <c r="T18" s="359"/>
      <c r="U18" s="877"/>
      <c r="V18" s="878"/>
      <c r="W18" s="877"/>
      <c r="X18" s="878"/>
      <c r="Y18" s="55"/>
      <c r="Z18" s="55"/>
      <c r="AA18" s="55"/>
      <c r="AB18" s="55"/>
      <c r="AC18" s="61"/>
      <c r="AD18" s="61"/>
      <c r="AE18" s="61"/>
      <c r="AF18" s="61"/>
      <c r="AG18" s="61"/>
      <c r="AH18" s="61"/>
      <c r="AI18" s="61"/>
      <c r="AJ18" s="61"/>
      <c r="AK18" s="890"/>
      <c r="AL18" s="891"/>
      <c r="AM18" s="891"/>
      <c r="AN18" s="891"/>
      <c r="AO18" s="892"/>
      <c r="AP18" s="2"/>
      <c r="AQ18" s="60">
        <f t="shared" si="2"/>
        <v>1</v>
      </c>
    </row>
    <row r="19" spans="2:46" ht="12" customHeight="1" x14ac:dyDescent="0.15">
      <c r="B19" s="918"/>
      <c r="C19" s="923"/>
      <c r="D19" s="921"/>
      <c r="E19" s="921"/>
      <c r="F19" s="921"/>
      <c r="G19" s="921"/>
      <c r="H19" s="921"/>
      <c r="I19" s="921"/>
      <c r="J19" s="922"/>
      <c r="K19" s="95"/>
      <c r="L19" s="877"/>
      <c r="M19" s="878"/>
      <c r="N19" s="877"/>
      <c r="O19" s="878"/>
      <c r="P19" s="877"/>
      <c r="Q19" s="878"/>
      <c r="R19" s="381"/>
      <c r="S19" s="893"/>
      <c r="T19" s="359"/>
      <c r="U19" s="877"/>
      <c r="V19" s="878"/>
      <c r="W19" s="877"/>
      <c r="X19" s="878"/>
      <c r="Y19" s="55"/>
      <c r="Z19" s="55"/>
      <c r="AA19" s="55"/>
      <c r="AB19" s="55"/>
      <c r="AC19" s="61"/>
      <c r="AD19" s="61"/>
      <c r="AE19" s="61"/>
      <c r="AF19" s="61"/>
      <c r="AG19" s="61"/>
      <c r="AH19" s="61"/>
      <c r="AI19" s="61"/>
      <c r="AJ19" s="61"/>
      <c r="AK19" s="890"/>
      <c r="AL19" s="891"/>
      <c r="AM19" s="891"/>
      <c r="AN19" s="891"/>
      <c r="AO19" s="892"/>
      <c r="AP19" s="2"/>
      <c r="AQ19" s="60">
        <f t="shared" si="2"/>
        <v>1</v>
      </c>
    </row>
    <row r="20" spans="2:46" ht="12" customHeight="1" x14ac:dyDescent="0.15">
      <c r="B20" s="918"/>
      <c r="C20" s="923"/>
      <c r="D20" s="921"/>
      <c r="E20" s="921"/>
      <c r="F20" s="921"/>
      <c r="G20" s="921"/>
      <c r="H20" s="921"/>
      <c r="I20" s="921"/>
      <c r="J20" s="922"/>
      <c r="K20" s="95"/>
      <c r="L20" s="877"/>
      <c r="M20" s="878"/>
      <c r="N20" s="877"/>
      <c r="O20" s="878"/>
      <c r="P20" s="877"/>
      <c r="Q20" s="878"/>
      <c r="R20" s="381"/>
      <c r="S20" s="893"/>
      <c r="T20" s="359"/>
      <c r="U20" s="877"/>
      <c r="V20" s="878"/>
      <c r="W20" s="877"/>
      <c r="X20" s="878"/>
      <c r="Y20" s="55"/>
      <c r="Z20" s="55"/>
      <c r="AA20" s="55"/>
      <c r="AB20" s="55"/>
      <c r="AC20" s="61"/>
      <c r="AD20" s="61"/>
      <c r="AE20" s="61"/>
      <c r="AF20" s="61"/>
      <c r="AG20" s="61"/>
      <c r="AH20" s="61"/>
      <c r="AI20" s="61"/>
      <c r="AJ20" s="61"/>
      <c r="AK20" s="890"/>
      <c r="AL20" s="891"/>
      <c r="AM20" s="891"/>
      <c r="AN20" s="891"/>
      <c r="AO20" s="892"/>
      <c r="AP20" s="2"/>
      <c r="AQ20" s="60">
        <f t="shared" si="2"/>
        <v>1</v>
      </c>
    </row>
    <row r="21" spans="2:46" ht="12" customHeight="1" x14ac:dyDescent="0.15">
      <c r="B21" s="918"/>
      <c r="C21" s="923"/>
      <c r="D21" s="921"/>
      <c r="E21" s="921"/>
      <c r="F21" s="921"/>
      <c r="G21" s="921"/>
      <c r="H21" s="921"/>
      <c r="I21" s="921"/>
      <c r="J21" s="922"/>
      <c r="K21" s="95"/>
      <c r="L21" s="877"/>
      <c r="M21" s="878"/>
      <c r="N21" s="877"/>
      <c r="O21" s="878"/>
      <c r="P21" s="877"/>
      <c r="Q21" s="878"/>
      <c r="R21" s="381"/>
      <c r="S21" s="893"/>
      <c r="T21" s="359"/>
      <c r="U21" s="877"/>
      <c r="V21" s="878"/>
      <c r="W21" s="877"/>
      <c r="X21" s="878"/>
      <c r="Y21" s="55"/>
      <c r="Z21" s="55"/>
      <c r="AA21" s="55"/>
      <c r="AB21" s="55"/>
      <c r="AC21" s="61"/>
      <c r="AD21" s="61"/>
      <c r="AE21" s="61"/>
      <c r="AF21" s="61"/>
      <c r="AG21" s="61"/>
      <c r="AH21" s="61"/>
      <c r="AI21" s="61"/>
      <c r="AJ21" s="61"/>
      <c r="AK21" s="890"/>
      <c r="AL21" s="891"/>
      <c r="AM21" s="891"/>
      <c r="AN21" s="891"/>
      <c r="AO21" s="892"/>
      <c r="AP21" s="2"/>
      <c r="AQ21" s="60">
        <f>IF(P21="材質劣化",2,IF(P21="漏水",3,1))</f>
        <v>1</v>
      </c>
    </row>
    <row r="22" spans="2:46" ht="12" customHeight="1" x14ac:dyDescent="0.15">
      <c r="B22" s="918"/>
      <c r="C22" s="923"/>
      <c r="D22" s="921"/>
      <c r="E22" s="921"/>
      <c r="F22" s="921"/>
      <c r="G22" s="921"/>
      <c r="H22" s="921"/>
      <c r="I22" s="921"/>
      <c r="J22" s="922"/>
      <c r="K22" s="95"/>
      <c r="L22" s="877"/>
      <c r="M22" s="878"/>
      <c r="N22" s="877"/>
      <c r="O22" s="878"/>
      <c r="P22" s="877"/>
      <c r="Q22" s="878"/>
      <c r="R22" s="381"/>
      <c r="S22" s="893"/>
      <c r="T22" s="359"/>
      <c r="U22" s="877"/>
      <c r="V22" s="878"/>
      <c r="W22" s="877"/>
      <c r="X22" s="878"/>
      <c r="Y22" s="55"/>
      <c r="Z22" s="55"/>
      <c r="AA22" s="55"/>
      <c r="AB22" s="55"/>
      <c r="AC22" s="61"/>
      <c r="AD22" s="61"/>
      <c r="AE22" s="61"/>
      <c r="AF22" s="61"/>
      <c r="AG22" s="61"/>
      <c r="AH22" s="61"/>
      <c r="AI22" s="61"/>
      <c r="AJ22" s="61"/>
      <c r="AK22" s="890"/>
      <c r="AL22" s="891"/>
      <c r="AM22" s="891"/>
      <c r="AN22" s="891"/>
      <c r="AO22" s="892"/>
      <c r="AP22" s="2"/>
      <c r="AQ22" s="60">
        <f t="shared" si="2"/>
        <v>1</v>
      </c>
    </row>
    <row r="23" spans="2:46" ht="12" customHeight="1" x14ac:dyDescent="0.15">
      <c r="B23" s="918"/>
      <c r="C23" s="923"/>
      <c r="D23" s="921"/>
      <c r="E23" s="921"/>
      <c r="F23" s="921"/>
      <c r="G23" s="921"/>
      <c r="H23" s="921"/>
      <c r="I23" s="921"/>
      <c r="J23" s="922"/>
      <c r="K23" s="95"/>
      <c r="L23" s="877"/>
      <c r="M23" s="878"/>
      <c r="N23" s="877"/>
      <c r="O23" s="878"/>
      <c r="P23" s="877"/>
      <c r="Q23" s="878"/>
      <c r="R23" s="381"/>
      <c r="S23" s="893"/>
      <c r="T23" s="359"/>
      <c r="U23" s="877"/>
      <c r="V23" s="878"/>
      <c r="W23" s="877"/>
      <c r="X23" s="878"/>
      <c r="Y23" s="55"/>
      <c r="Z23" s="55"/>
      <c r="AA23" s="55"/>
      <c r="AB23" s="55"/>
      <c r="AC23" s="61"/>
      <c r="AD23" s="61"/>
      <c r="AE23" s="61"/>
      <c r="AF23" s="61"/>
      <c r="AG23" s="61"/>
      <c r="AH23" s="61"/>
      <c r="AI23" s="61"/>
      <c r="AJ23" s="61"/>
      <c r="AK23" s="890"/>
      <c r="AL23" s="891"/>
      <c r="AM23" s="891"/>
      <c r="AN23" s="891"/>
      <c r="AO23" s="892"/>
      <c r="AP23" s="2"/>
      <c r="AQ23" s="60">
        <f t="shared" si="2"/>
        <v>1</v>
      </c>
    </row>
    <row r="24" spans="2:46" ht="12" customHeight="1" x14ac:dyDescent="0.15">
      <c r="B24" s="918"/>
      <c r="C24" s="923"/>
      <c r="D24" s="921"/>
      <c r="E24" s="921"/>
      <c r="F24" s="921"/>
      <c r="G24" s="921"/>
      <c r="H24" s="921"/>
      <c r="I24" s="921"/>
      <c r="J24" s="922"/>
      <c r="K24" s="95"/>
      <c r="L24" s="877"/>
      <c r="M24" s="878"/>
      <c r="N24" s="877"/>
      <c r="O24" s="878"/>
      <c r="P24" s="877"/>
      <c r="Q24" s="878"/>
      <c r="R24" s="381"/>
      <c r="S24" s="893"/>
      <c r="T24" s="359"/>
      <c r="U24" s="877"/>
      <c r="V24" s="878"/>
      <c r="W24" s="877"/>
      <c r="X24" s="878"/>
      <c r="Y24" s="55"/>
      <c r="Z24" s="55"/>
      <c r="AA24" s="55"/>
      <c r="AB24" s="55"/>
      <c r="AC24" s="61"/>
      <c r="AD24" s="61"/>
      <c r="AE24" s="61"/>
      <c r="AF24" s="61"/>
      <c r="AG24" s="61"/>
      <c r="AH24" s="61"/>
      <c r="AI24" s="61"/>
      <c r="AJ24" s="61"/>
      <c r="AK24" s="890"/>
      <c r="AL24" s="891"/>
      <c r="AM24" s="891"/>
      <c r="AN24" s="891"/>
      <c r="AO24" s="892"/>
      <c r="AP24" s="2"/>
      <c r="AQ24" s="60">
        <f t="shared" si="2"/>
        <v>1</v>
      </c>
    </row>
    <row r="25" spans="2:46" ht="12" customHeight="1" x14ac:dyDescent="0.15">
      <c r="B25" s="918"/>
      <c r="C25" s="923"/>
      <c r="D25" s="921"/>
      <c r="E25" s="921"/>
      <c r="F25" s="921"/>
      <c r="G25" s="921"/>
      <c r="H25" s="921"/>
      <c r="I25" s="921"/>
      <c r="J25" s="922"/>
      <c r="K25" s="95"/>
      <c r="L25" s="877"/>
      <c r="M25" s="878"/>
      <c r="N25" s="877"/>
      <c r="O25" s="878"/>
      <c r="P25" s="877"/>
      <c r="Q25" s="878"/>
      <c r="R25" s="381"/>
      <c r="S25" s="893"/>
      <c r="T25" s="359"/>
      <c r="U25" s="877"/>
      <c r="V25" s="878"/>
      <c r="W25" s="877"/>
      <c r="X25" s="878"/>
      <c r="Y25" s="55"/>
      <c r="Z25" s="55"/>
      <c r="AA25" s="55"/>
      <c r="AB25" s="55"/>
      <c r="AC25" s="61"/>
      <c r="AD25" s="61"/>
      <c r="AE25" s="61"/>
      <c r="AF25" s="61"/>
      <c r="AG25" s="61"/>
      <c r="AH25" s="61"/>
      <c r="AI25" s="61"/>
      <c r="AJ25" s="61"/>
      <c r="AK25" s="890"/>
      <c r="AL25" s="891"/>
      <c r="AM25" s="891"/>
      <c r="AN25" s="891"/>
      <c r="AO25" s="892"/>
      <c r="AP25" s="2"/>
      <c r="AQ25" s="60">
        <f t="shared" si="2"/>
        <v>1</v>
      </c>
    </row>
    <row r="26" spans="2:46" ht="12" customHeight="1" x14ac:dyDescent="0.15">
      <c r="B26" s="918"/>
      <c r="C26" s="923"/>
      <c r="D26" s="921"/>
      <c r="E26" s="921"/>
      <c r="F26" s="921"/>
      <c r="G26" s="921"/>
      <c r="H26" s="921"/>
      <c r="I26" s="921"/>
      <c r="J26" s="922"/>
      <c r="K26" s="95"/>
      <c r="L26" s="877"/>
      <c r="M26" s="878"/>
      <c r="N26" s="877"/>
      <c r="O26" s="878"/>
      <c r="P26" s="877"/>
      <c r="Q26" s="878"/>
      <c r="R26" s="381"/>
      <c r="S26" s="893"/>
      <c r="T26" s="359"/>
      <c r="U26" s="877"/>
      <c r="V26" s="878"/>
      <c r="W26" s="877"/>
      <c r="X26" s="878"/>
      <c r="Y26" s="55"/>
      <c r="Z26" s="55"/>
      <c r="AA26" s="55"/>
      <c r="AB26" s="55"/>
      <c r="AC26" s="61"/>
      <c r="AD26" s="61"/>
      <c r="AE26" s="61"/>
      <c r="AF26" s="61"/>
      <c r="AG26" s="61"/>
      <c r="AH26" s="61"/>
      <c r="AI26" s="61"/>
      <c r="AJ26" s="61"/>
      <c r="AK26" s="890"/>
      <c r="AL26" s="891"/>
      <c r="AM26" s="891"/>
      <c r="AN26" s="891"/>
      <c r="AO26" s="892"/>
      <c r="AP26" s="2"/>
      <c r="AQ26" s="60">
        <f>IF(P26="材質劣化",2,IF(P26="漏水",3,1))</f>
        <v>1</v>
      </c>
    </row>
    <row r="27" spans="2:46" ht="12" customHeight="1" x14ac:dyDescent="0.15">
      <c r="B27" s="918"/>
      <c r="C27" s="923"/>
      <c r="D27" s="921"/>
      <c r="E27" s="921"/>
      <c r="F27" s="921"/>
      <c r="G27" s="921"/>
      <c r="H27" s="921"/>
      <c r="I27" s="921"/>
      <c r="J27" s="922"/>
      <c r="K27" s="95"/>
      <c r="L27" s="877"/>
      <c r="M27" s="878"/>
      <c r="N27" s="877"/>
      <c r="O27" s="878"/>
      <c r="P27" s="877"/>
      <c r="Q27" s="878"/>
      <c r="R27" s="381"/>
      <c r="S27" s="893"/>
      <c r="T27" s="359"/>
      <c r="U27" s="877"/>
      <c r="V27" s="878"/>
      <c r="W27" s="877"/>
      <c r="X27" s="878"/>
      <c r="Y27" s="55"/>
      <c r="Z27" s="55"/>
      <c r="AA27" s="55"/>
      <c r="AB27" s="55"/>
      <c r="AC27" s="61"/>
      <c r="AD27" s="61"/>
      <c r="AE27" s="61"/>
      <c r="AF27" s="61"/>
      <c r="AG27" s="61"/>
      <c r="AH27" s="61"/>
      <c r="AI27" s="61"/>
      <c r="AJ27" s="61"/>
      <c r="AK27" s="890"/>
      <c r="AL27" s="891"/>
      <c r="AM27" s="891"/>
      <c r="AN27" s="891"/>
      <c r="AO27" s="892"/>
      <c r="AP27" s="2"/>
      <c r="AQ27" s="60">
        <f t="shared" si="2"/>
        <v>1</v>
      </c>
    </row>
    <row r="28" spans="2:46" ht="12" customHeight="1" x14ac:dyDescent="0.15">
      <c r="B28" s="918"/>
      <c r="C28" s="923"/>
      <c r="D28" s="921"/>
      <c r="E28" s="921"/>
      <c r="F28" s="921"/>
      <c r="G28" s="921"/>
      <c r="H28" s="921"/>
      <c r="I28" s="921"/>
      <c r="J28" s="922"/>
      <c r="K28" s="95"/>
      <c r="L28" s="877"/>
      <c r="M28" s="878"/>
      <c r="N28" s="877"/>
      <c r="O28" s="878"/>
      <c r="P28" s="877"/>
      <c r="Q28" s="878"/>
      <c r="R28" s="381"/>
      <c r="S28" s="893"/>
      <c r="T28" s="359"/>
      <c r="U28" s="877"/>
      <c r="V28" s="878"/>
      <c r="W28" s="877"/>
      <c r="X28" s="878"/>
      <c r="Y28" s="55"/>
      <c r="Z28" s="55"/>
      <c r="AA28" s="55"/>
      <c r="AB28" s="55"/>
      <c r="AC28" s="61"/>
      <c r="AD28" s="61"/>
      <c r="AE28" s="61"/>
      <c r="AF28" s="61"/>
      <c r="AG28" s="61"/>
      <c r="AH28" s="61"/>
      <c r="AI28" s="61"/>
      <c r="AJ28" s="61"/>
      <c r="AK28" s="890"/>
      <c r="AL28" s="891"/>
      <c r="AM28" s="891"/>
      <c r="AN28" s="891"/>
      <c r="AO28" s="892"/>
      <c r="AP28" s="2"/>
      <c r="AQ28" s="60">
        <f>IF(P30="材質劣化",2,IF(P30="漏水",3,1))</f>
        <v>1</v>
      </c>
    </row>
    <row r="29" spans="2:46" ht="12" customHeight="1" x14ac:dyDescent="0.15">
      <c r="B29" s="918"/>
      <c r="C29" s="923"/>
      <c r="D29" s="921"/>
      <c r="E29" s="921"/>
      <c r="F29" s="921"/>
      <c r="G29" s="921"/>
      <c r="H29" s="921"/>
      <c r="I29" s="921"/>
      <c r="J29" s="922"/>
      <c r="K29" s="95"/>
      <c r="L29" s="877"/>
      <c r="M29" s="878"/>
      <c r="N29" s="877"/>
      <c r="O29" s="878"/>
      <c r="P29" s="877"/>
      <c r="Q29" s="878"/>
      <c r="R29" s="381"/>
      <c r="S29" s="893"/>
      <c r="T29" s="359"/>
      <c r="U29" s="877"/>
      <c r="V29" s="878"/>
      <c r="W29" s="877"/>
      <c r="X29" s="878"/>
      <c r="Y29" s="55"/>
      <c r="Z29" s="55"/>
      <c r="AA29" s="55"/>
      <c r="AB29" s="55"/>
      <c r="AC29" s="61"/>
      <c r="AD29" s="61"/>
      <c r="AE29" s="61"/>
      <c r="AF29" s="61"/>
      <c r="AG29" s="61"/>
      <c r="AH29" s="61"/>
      <c r="AI29" s="61"/>
      <c r="AJ29" s="61"/>
      <c r="AK29" s="890"/>
      <c r="AL29" s="891"/>
      <c r="AM29" s="891"/>
      <c r="AN29" s="891"/>
      <c r="AO29" s="892"/>
      <c r="AP29" s="2"/>
      <c r="AQ29" s="60">
        <f>IF(P34="材質劣化",2,IF(P34="漏水",3,1))</f>
        <v>1</v>
      </c>
    </row>
    <row r="30" spans="2:46" ht="12" customHeight="1" x14ac:dyDescent="0.15">
      <c r="B30" s="918"/>
      <c r="C30" s="923"/>
      <c r="D30" s="921"/>
      <c r="E30" s="921"/>
      <c r="F30" s="921"/>
      <c r="G30" s="921"/>
      <c r="H30" s="921"/>
      <c r="I30" s="921"/>
      <c r="J30" s="922"/>
      <c r="K30" s="95"/>
      <c r="L30" s="877"/>
      <c r="M30" s="878"/>
      <c r="N30" s="877"/>
      <c r="O30" s="878"/>
      <c r="P30" s="877"/>
      <c r="Q30" s="878"/>
      <c r="R30" s="381"/>
      <c r="S30" s="893"/>
      <c r="T30" s="359"/>
      <c r="U30" s="877"/>
      <c r="V30" s="878"/>
      <c r="W30" s="877"/>
      <c r="X30" s="878"/>
      <c r="Y30" s="55"/>
      <c r="Z30" s="55"/>
      <c r="AA30" s="55"/>
      <c r="AB30" s="55"/>
      <c r="AC30" s="61"/>
      <c r="AD30" s="61"/>
      <c r="AE30" s="61"/>
      <c r="AF30" s="61"/>
      <c r="AG30" s="61"/>
      <c r="AH30" s="61"/>
      <c r="AI30" s="61"/>
      <c r="AJ30" s="61"/>
      <c r="AK30" s="890"/>
      <c r="AL30" s="891"/>
      <c r="AM30" s="891"/>
      <c r="AN30" s="891"/>
      <c r="AO30" s="892"/>
      <c r="AP30" s="2"/>
      <c r="AQ30" s="60">
        <f t="shared" ref="AQ30:AQ33" si="3">IF(P30="材質劣化",2,IF(P30="漏水",3,1))</f>
        <v>1</v>
      </c>
    </row>
    <row r="31" spans="2:46" ht="12" customHeight="1" x14ac:dyDescent="0.15">
      <c r="B31" s="918"/>
      <c r="C31" s="923"/>
      <c r="D31" s="921"/>
      <c r="E31" s="921"/>
      <c r="F31" s="921"/>
      <c r="G31" s="921"/>
      <c r="H31" s="921"/>
      <c r="I31" s="921"/>
      <c r="J31" s="922"/>
      <c r="K31" s="95"/>
      <c r="L31" s="877"/>
      <c r="M31" s="878"/>
      <c r="N31" s="877"/>
      <c r="O31" s="878"/>
      <c r="P31" s="877"/>
      <c r="Q31" s="878"/>
      <c r="R31" s="381"/>
      <c r="S31" s="893"/>
      <c r="T31" s="359"/>
      <c r="U31" s="877"/>
      <c r="V31" s="878"/>
      <c r="W31" s="877"/>
      <c r="X31" s="878"/>
      <c r="Y31" s="55"/>
      <c r="Z31" s="55"/>
      <c r="AA31" s="55"/>
      <c r="AB31" s="55"/>
      <c r="AC31" s="61"/>
      <c r="AD31" s="61"/>
      <c r="AE31" s="61"/>
      <c r="AF31" s="61"/>
      <c r="AG31" s="61"/>
      <c r="AH31" s="61"/>
      <c r="AI31" s="61"/>
      <c r="AJ31" s="61"/>
      <c r="AK31" s="890"/>
      <c r="AL31" s="891"/>
      <c r="AM31" s="891"/>
      <c r="AN31" s="891"/>
      <c r="AO31" s="892"/>
      <c r="AP31" s="2"/>
      <c r="AQ31" s="60">
        <f t="shared" ref="AQ31" si="4">IF(P33="材質劣化",2,IF(P33="漏水",3,1))</f>
        <v>1</v>
      </c>
    </row>
    <row r="32" spans="2:46" ht="12" customHeight="1" x14ac:dyDescent="0.15">
      <c r="B32" s="918"/>
      <c r="C32" s="923"/>
      <c r="D32" s="921"/>
      <c r="E32" s="921"/>
      <c r="F32" s="921"/>
      <c r="G32" s="921"/>
      <c r="H32" s="921"/>
      <c r="I32" s="921"/>
      <c r="J32" s="922"/>
      <c r="K32" s="95"/>
      <c r="L32" s="877"/>
      <c r="M32" s="878"/>
      <c r="N32" s="877"/>
      <c r="O32" s="878"/>
      <c r="P32" s="877"/>
      <c r="Q32" s="878"/>
      <c r="R32" s="381"/>
      <c r="S32" s="893"/>
      <c r="T32" s="359"/>
      <c r="U32" s="877"/>
      <c r="V32" s="878"/>
      <c r="W32" s="877"/>
      <c r="X32" s="878"/>
      <c r="Y32" s="55"/>
      <c r="Z32" s="55"/>
      <c r="AA32" s="55"/>
      <c r="AB32" s="55"/>
      <c r="AC32" s="61"/>
      <c r="AD32" s="61"/>
      <c r="AE32" s="61"/>
      <c r="AF32" s="61"/>
      <c r="AG32" s="61"/>
      <c r="AH32" s="61"/>
      <c r="AI32" s="61"/>
      <c r="AJ32" s="61"/>
      <c r="AK32" s="890"/>
      <c r="AL32" s="891"/>
      <c r="AM32" s="891"/>
      <c r="AN32" s="891"/>
      <c r="AO32" s="892"/>
      <c r="AP32" s="2"/>
      <c r="AQ32" s="60">
        <f t="shared" ref="AQ32" si="5">IF(P37="材質劣化",2,IF(P37="漏水",3,1))</f>
        <v>1</v>
      </c>
      <c r="AS32" s="3"/>
      <c r="AT32" s="3"/>
    </row>
    <row r="33" spans="2:86" ht="12" customHeight="1" x14ac:dyDescent="0.15">
      <c r="B33" s="918"/>
      <c r="C33" s="923"/>
      <c r="D33" s="921"/>
      <c r="E33" s="921"/>
      <c r="F33" s="921"/>
      <c r="G33" s="921"/>
      <c r="H33" s="921"/>
      <c r="I33" s="921"/>
      <c r="J33" s="922"/>
      <c r="K33" s="95"/>
      <c r="L33" s="877"/>
      <c r="M33" s="878"/>
      <c r="N33" s="877"/>
      <c r="O33" s="878"/>
      <c r="P33" s="877"/>
      <c r="Q33" s="878"/>
      <c r="R33" s="381"/>
      <c r="S33" s="893"/>
      <c r="T33" s="359"/>
      <c r="U33" s="877"/>
      <c r="V33" s="878"/>
      <c r="W33" s="877"/>
      <c r="X33" s="878"/>
      <c r="Y33" s="55"/>
      <c r="Z33" s="55"/>
      <c r="AA33" s="55"/>
      <c r="AB33" s="55"/>
      <c r="AC33" s="61"/>
      <c r="AD33" s="61"/>
      <c r="AE33" s="61"/>
      <c r="AF33" s="61"/>
      <c r="AG33" s="61"/>
      <c r="AH33" s="61"/>
      <c r="AI33" s="61"/>
      <c r="AJ33" s="61"/>
      <c r="AK33" s="890"/>
      <c r="AL33" s="891"/>
      <c r="AM33" s="891"/>
      <c r="AN33" s="891"/>
      <c r="AO33" s="892"/>
      <c r="AP33" s="2"/>
      <c r="AQ33" s="60">
        <f t="shared" si="3"/>
        <v>1</v>
      </c>
      <c r="AS33" s="163"/>
      <c r="AT33" s="163"/>
    </row>
    <row r="34" spans="2:86" ht="12" customHeight="1" x14ac:dyDescent="0.15">
      <c r="B34" s="918"/>
      <c r="C34" s="923"/>
      <c r="D34" s="921"/>
      <c r="E34" s="921"/>
      <c r="F34" s="921"/>
      <c r="G34" s="921"/>
      <c r="H34" s="921"/>
      <c r="I34" s="921"/>
      <c r="J34" s="922"/>
      <c r="K34" s="95"/>
      <c r="L34" s="877"/>
      <c r="M34" s="878"/>
      <c r="N34" s="877"/>
      <c r="O34" s="878"/>
      <c r="P34" s="877"/>
      <c r="Q34" s="878"/>
      <c r="R34" s="381"/>
      <c r="S34" s="893"/>
      <c r="T34" s="359"/>
      <c r="U34" s="877"/>
      <c r="V34" s="878"/>
      <c r="W34" s="877"/>
      <c r="X34" s="878"/>
      <c r="Y34" s="55"/>
      <c r="Z34" s="55"/>
      <c r="AA34" s="55"/>
      <c r="AB34" s="55"/>
      <c r="AC34" s="61"/>
      <c r="AD34" s="61"/>
      <c r="AE34" s="61"/>
      <c r="AF34" s="61"/>
      <c r="AG34" s="61"/>
      <c r="AH34" s="61"/>
      <c r="AI34" s="61"/>
      <c r="AJ34" s="61"/>
      <c r="AK34" s="890"/>
      <c r="AL34" s="891"/>
      <c r="AM34" s="891"/>
      <c r="AN34" s="891"/>
      <c r="AO34" s="892"/>
      <c r="AP34" s="2"/>
      <c r="AQ34" s="60">
        <f t="shared" ref="AQ34" si="6">IF(P36="材質劣化",2,IF(P36="漏水",3,1))</f>
        <v>1</v>
      </c>
      <c r="AS34" s="164"/>
      <c r="AT34" s="164"/>
    </row>
    <row r="35" spans="2:86" ht="12" customHeight="1" x14ac:dyDescent="0.15">
      <c r="B35" s="918"/>
      <c r="C35" s="923"/>
      <c r="D35" s="921"/>
      <c r="E35" s="921"/>
      <c r="F35" s="921"/>
      <c r="G35" s="921"/>
      <c r="H35" s="921"/>
      <c r="I35" s="921"/>
      <c r="J35" s="922"/>
      <c r="K35" s="950" t="s">
        <v>376</v>
      </c>
      <c r="L35" s="908" t="s">
        <v>181</v>
      </c>
      <c r="M35" s="908"/>
      <c r="N35" s="908"/>
      <c r="O35" s="908"/>
      <c r="P35" s="908"/>
      <c r="Q35" s="908"/>
      <c r="R35" s="908"/>
      <c r="S35" s="908"/>
      <c r="T35" s="908"/>
      <c r="U35" s="908"/>
      <c r="V35" s="908"/>
      <c r="W35" s="908"/>
      <c r="X35" s="908"/>
      <c r="Y35" s="930" t="s">
        <v>329</v>
      </c>
      <c r="Z35" s="931"/>
      <c r="AA35" s="931"/>
      <c r="AB35" s="916"/>
      <c r="AC35" s="253">
        <f t="shared" ref="AC35:AJ35" si="7">SUM(AC11:AC34)</f>
        <v>0</v>
      </c>
      <c r="AD35" s="253">
        <f t="shared" si="7"/>
        <v>0</v>
      </c>
      <c r="AE35" s="253">
        <f>SUM(AE11:AE34)</f>
        <v>0</v>
      </c>
      <c r="AF35" s="253">
        <f t="shared" si="7"/>
        <v>0.46</v>
      </c>
      <c r="AG35" s="253">
        <f t="shared" si="7"/>
        <v>0</v>
      </c>
      <c r="AH35" s="253">
        <f t="shared" si="7"/>
        <v>0</v>
      </c>
      <c r="AI35" s="253">
        <f t="shared" si="7"/>
        <v>0</v>
      </c>
      <c r="AJ35" s="254">
        <f t="shared" si="7"/>
        <v>0</v>
      </c>
      <c r="AK35" s="908" t="s">
        <v>501</v>
      </c>
      <c r="AL35" s="908"/>
      <c r="AM35" s="957" t="s">
        <v>547</v>
      </c>
      <c r="AN35" s="957"/>
      <c r="AO35" s="957"/>
      <c r="AP35" s="2"/>
    </row>
    <row r="36" spans="2:86" ht="12" customHeight="1" x14ac:dyDescent="0.15">
      <c r="B36" s="918"/>
      <c r="C36" s="923"/>
      <c r="D36" s="921"/>
      <c r="E36" s="921"/>
      <c r="F36" s="921"/>
      <c r="G36" s="921"/>
      <c r="H36" s="921"/>
      <c r="I36" s="921"/>
      <c r="J36" s="922"/>
      <c r="K36" s="951"/>
      <c r="L36" s="899" t="s">
        <v>330</v>
      </c>
      <c r="M36" s="900"/>
      <c r="N36" s="901"/>
      <c r="O36" s="899" t="s">
        <v>502</v>
      </c>
      <c r="P36" s="900"/>
      <c r="Q36" s="900"/>
      <c r="R36" s="900"/>
      <c r="S36" s="900"/>
      <c r="T36" s="900"/>
      <c r="U36" s="900"/>
      <c r="V36" s="900"/>
      <c r="W36" s="900"/>
      <c r="X36" s="901"/>
      <c r="Y36" s="54" t="s">
        <v>21</v>
      </c>
      <c r="Z36" s="50" t="s">
        <v>22</v>
      </c>
      <c r="AA36" s="50" t="s">
        <v>327</v>
      </c>
      <c r="AB36" s="50" t="s">
        <v>328</v>
      </c>
      <c r="AC36" s="50" t="s">
        <v>21</v>
      </c>
      <c r="AD36" s="50" t="s">
        <v>22</v>
      </c>
      <c r="AE36" s="50" t="s">
        <v>327</v>
      </c>
      <c r="AF36" s="50" t="s">
        <v>328</v>
      </c>
      <c r="AG36" s="50" t="s">
        <v>21</v>
      </c>
      <c r="AH36" s="50" t="s">
        <v>22</v>
      </c>
      <c r="AI36" s="50" t="s">
        <v>327</v>
      </c>
      <c r="AJ36" s="80" t="s">
        <v>328</v>
      </c>
      <c r="AK36" s="908"/>
      <c r="AL36" s="908"/>
      <c r="AM36" s="957"/>
      <c r="AN36" s="957"/>
      <c r="AO36" s="957"/>
      <c r="AP36" s="2"/>
    </row>
    <row r="37" spans="2:86" ht="14.25" customHeight="1" x14ac:dyDescent="0.15">
      <c r="B37" s="918"/>
      <c r="C37" s="923"/>
      <c r="D37" s="921"/>
      <c r="E37" s="921"/>
      <c r="F37" s="921"/>
      <c r="G37" s="921"/>
      <c r="H37" s="921"/>
      <c r="I37" s="921"/>
      <c r="J37" s="922"/>
      <c r="K37" s="951"/>
      <c r="L37" s="902"/>
      <c r="M37" s="903"/>
      <c r="N37" s="904"/>
      <c r="O37" s="902"/>
      <c r="P37" s="903"/>
      <c r="Q37" s="903"/>
      <c r="R37" s="903"/>
      <c r="S37" s="903"/>
      <c r="T37" s="903"/>
      <c r="U37" s="903"/>
      <c r="V37" s="903"/>
      <c r="W37" s="903"/>
      <c r="X37" s="904"/>
      <c r="Y37" s="909" t="str">
        <f>IF(COUNTIF(Y11:Y34,"〇")&gt;0,"1","  ")</f>
        <v xml:space="preserve">  </v>
      </c>
      <c r="Z37" s="909" t="str">
        <f>IF(COUNTIF(Z11:Z34,"〇")&gt;0,"1","  ")</f>
        <v xml:space="preserve">  </v>
      </c>
      <c r="AA37" s="909" t="str">
        <f>IF(COUNTIF(AA11:AA34,"〇")&gt;0,"1","  ")</f>
        <v xml:space="preserve">  </v>
      </c>
      <c r="AB37" s="909" t="str">
        <f>IF(COUNTIF(AB11:AB34,"〇")&gt;0,"1","  ")</f>
        <v xml:space="preserve">  </v>
      </c>
      <c r="AC37" s="909">
        <f>COUNTA(AC11:AC34)</f>
        <v>0</v>
      </c>
      <c r="AD37" s="909">
        <f t="shared" ref="AD37:AI37" si="8">COUNTA(AD11:AD34)</f>
        <v>0</v>
      </c>
      <c r="AE37" s="909">
        <f t="shared" si="8"/>
        <v>0</v>
      </c>
      <c r="AF37" s="909">
        <f t="shared" si="8"/>
        <v>2</v>
      </c>
      <c r="AG37" s="909">
        <f t="shared" si="8"/>
        <v>0</v>
      </c>
      <c r="AH37" s="909">
        <f t="shared" si="8"/>
        <v>0</v>
      </c>
      <c r="AI37" s="909">
        <f t="shared" si="8"/>
        <v>0</v>
      </c>
      <c r="AJ37" s="909">
        <f>COUNTA(AJ11:AJ34)</f>
        <v>0</v>
      </c>
      <c r="AK37" s="908"/>
      <c r="AL37" s="908"/>
      <c r="AM37" s="957"/>
      <c r="AN37" s="957"/>
      <c r="AO37" s="957"/>
      <c r="AP37" s="2"/>
    </row>
    <row r="38" spans="2:86" ht="14.25" customHeight="1" x14ac:dyDescent="0.15">
      <c r="B38" s="918"/>
      <c r="C38" s="923"/>
      <c r="D38" s="921"/>
      <c r="E38" s="921"/>
      <c r="F38" s="921"/>
      <c r="G38" s="921"/>
      <c r="H38" s="921"/>
      <c r="I38" s="921"/>
      <c r="J38" s="922"/>
      <c r="K38" s="951"/>
      <c r="L38" s="905"/>
      <c r="M38" s="906"/>
      <c r="N38" s="907"/>
      <c r="O38" s="905"/>
      <c r="P38" s="906"/>
      <c r="Q38" s="906"/>
      <c r="R38" s="906"/>
      <c r="S38" s="906"/>
      <c r="T38" s="906"/>
      <c r="U38" s="906"/>
      <c r="V38" s="906"/>
      <c r="W38" s="906"/>
      <c r="X38" s="907"/>
      <c r="Y38" s="909"/>
      <c r="Z38" s="909"/>
      <c r="AA38" s="909"/>
      <c r="AB38" s="909"/>
      <c r="AC38" s="909"/>
      <c r="AD38" s="909"/>
      <c r="AE38" s="909"/>
      <c r="AF38" s="909"/>
      <c r="AG38" s="909"/>
      <c r="AH38" s="909"/>
      <c r="AI38" s="909"/>
      <c r="AJ38" s="909"/>
      <c r="AK38" s="908"/>
      <c r="AL38" s="908"/>
      <c r="AM38" s="957"/>
      <c r="AN38" s="957"/>
      <c r="AO38" s="957"/>
      <c r="AP38" s="2"/>
    </row>
    <row r="39" spans="2:86" ht="12" customHeight="1" x14ac:dyDescent="0.15">
      <c r="B39" s="918"/>
      <c r="C39" s="923"/>
      <c r="D39" s="921"/>
      <c r="E39" s="921"/>
      <c r="F39" s="921"/>
      <c r="G39" s="921"/>
      <c r="H39" s="921"/>
      <c r="I39" s="921"/>
      <c r="J39" s="922"/>
      <c r="K39" s="945" t="s">
        <v>503</v>
      </c>
      <c r="L39" s="952"/>
      <c r="M39" s="952"/>
      <c r="N39" s="952"/>
      <c r="O39" s="952"/>
      <c r="P39" s="952"/>
      <c r="Q39" s="952"/>
      <c r="R39" s="952"/>
      <c r="S39" s="952"/>
      <c r="T39" s="952"/>
      <c r="U39" s="952"/>
      <c r="V39" s="952"/>
      <c r="W39" s="952"/>
      <c r="X39" s="952"/>
      <c r="Y39" s="952"/>
      <c r="Z39" s="952"/>
      <c r="AA39" s="952"/>
      <c r="AB39" s="952"/>
      <c r="AC39" s="952"/>
      <c r="AD39" s="952"/>
      <c r="AE39" s="952"/>
      <c r="AF39" s="952"/>
      <c r="AG39" s="952"/>
      <c r="AH39" s="952"/>
      <c r="AI39" s="952"/>
      <c r="AJ39" s="952"/>
      <c r="AK39" s="953"/>
      <c r="AL39" s="953"/>
      <c r="AM39" s="953"/>
      <c r="AN39" s="953"/>
      <c r="AO39" s="954"/>
      <c r="AP39" s="2"/>
    </row>
    <row r="40" spans="2:86" ht="12" customHeight="1" x14ac:dyDescent="0.15">
      <c r="B40" s="918"/>
      <c r="C40" s="923"/>
      <c r="D40" s="921"/>
      <c r="E40" s="921"/>
      <c r="F40" s="921"/>
      <c r="G40" s="921"/>
      <c r="H40" s="921"/>
      <c r="I40" s="921"/>
      <c r="J40" s="922"/>
      <c r="K40" s="946"/>
      <c r="L40" s="953"/>
      <c r="M40" s="953"/>
      <c r="N40" s="953"/>
      <c r="O40" s="953"/>
      <c r="P40" s="953"/>
      <c r="Q40" s="953"/>
      <c r="R40" s="953"/>
      <c r="S40" s="953"/>
      <c r="T40" s="953"/>
      <c r="U40" s="953"/>
      <c r="V40" s="953"/>
      <c r="W40" s="953"/>
      <c r="X40" s="953"/>
      <c r="Y40" s="953"/>
      <c r="Z40" s="953"/>
      <c r="AA40" s="953"/>
      <c r="AB40" s="953"/>
      <c r="AC40" s="953"/>
      <c r="AD40" s="953"/>
      <c r="AE40" s="953"/>
      <c r="AF40" s="953"/>
      <c r="AG40" s="953"/>
      <c r="AH40" s="953"/>
      <c r="AI40" s="953"/>
      <c r="AJ40" s="953"/>
      <c r="AK40" s="953"/>
      <c r="AL40" s="953"/>
      <c r="AM40" s="953"/>
      <c r="AN40" s="953"/>
      <c r="AO40" s="954"/>
      <c r="AP40" s="2"/>
    </row>
    <row r="41" spans="2:86" ht="12" customHeight="1" x14ac:dyDescent="0.15">
      <c r="B41" s="918"/>
      <c r="C41" s="923"/>
      <c r="D41" s="921"/>
      <c r="E41" s="921"/>
      <c r="F41" s="921"/>
      <c r="G41" s="921"/>
      <c r="H41" s="921"/>
      <c r="I41" s="921"/>
      <c r="J41" s="922"/>
      <c r="K41" s="946"/>
      <c r="L41" s="953"/>
      <c r="M41" s="953"/>
      <c r="N41" s="953"/>
      <c r="O41" s="953"/>
      <c r="P41" s="953"/>
      <c r="Q41" s="953"/>
      <c r="R41" s="953"/>
      <c r="S41" s="953"/>
      <c r="T41" s="953"/>
      <c r="U41" s="953"/>
      <c r="V41" s="953"/>
      <c r="W41" s="953"/>
      <c r="X41" s="953"/>
      <c r="Y41" s="953"/>
      <c r="Z41" s="953"/>
      <c r="AA41" s="953"/>
      <c r="AB41" s="953"/>
      <c r="AC41" s="953"/>
      <c r="AD41" s="953"/>
      <c r="AE41" s="953"/>
      <c r="AF41" s="953"/>
      <c r="AG41" s="953"/>
      <c r="AH41" s="953"/>
      <c r="AI41" s="953"/>
      <c r="AJ41" s="953"/>
      <c r="AK41" s="953"/>
      <c r="AL41" s="953"/>
      <c r="AM41" s="953"/>
      <c r="AN41" s="953"/>
      <c r="AO41" s="954"/>
      <c r="AP41" s="2"/>
    </row>
    <row r="42" spans="2:86" ht="12" customHeight="1" x14ac:dyDescent="0.15">
      <c r="B42" s="918"/>
      <c r="C42" s="923"/>
      <c r="D42" s="921"/>
      <c r="E42" s="921"/>
      <c r="F42" s="921"/>
      <c r="G42" s="921"/>
      <c r="H42" s="921"/>
      <c r="I42" s="921"/>
      <c r="J42" s="922"/>
      <c r="K42" s="946"/>
      <c r="L42" s="955"/>
      <c r="M42" s="955"/>
      <c r="N42" s="955"/>
      <c r="O42" s="955"/>
      <c r="P42" s="955"/>
      <c r="Q42" s="955"/>
      <c r="R42" s="955"/>
      <c r="S42" s="955"/>
      <c r="T42" s="955"/>
      <c r="U42" s="955"/>
      <c r="V42" s="955"/>
      <c r="W42" s="955"/>
      <c r="X42" s="955"/>
      <c r="Y42" s="955"/>
      <c r="Z42" s="955"/>
      <c r="AA42" s="955"/>
      <c r="AB42" s="955"/>
      <c r="AC42" s="955"/>
      <c r="AD42" s="955"/>
      <c r="AE42" s="955"/>
      <c r="AF42" s="955"/>
      <c r="AG42" s="955"/>
      <c r="AH42" s="955"/>
      <c r="AI42" s="955"/>
      <c r="AJ42" s="955"/>
      <c r="AK42" s="955"/>
      <c r="AL42" s="955"/>
      <c r="AM42" s="955"/>
      <c r="AN42" s="955"/>
      <c r="AO42" s="956"/>
      <c r="AP42" s="42"/>
      <c r="CD42" s="2"/>
      <c r="CE42" s="2"/>
      <c r="CF42" s="2"/>
      <c r="CG42" s="2"/>
      <c r="CH42" s="2"/>
    </row>
    <row r="43" spans="2:86" ht="12" customHeight="1" x14ac:dyDescent="0.15">
      <c r="B43" s="918"/>
      <c r="C43" s="923"/>
      <c r="D43" s="921"/>
      <c r="E43" s="921"/>
      <c r="F43" s="921"/>
      <c r="G43" s="921"/>
      <c r="H43" s="921"/>
      <c r="I43" s="921"/>
      <c r="J43" s="922"/>
      <c r="K43" s="941" t="s">
        <v>331</v>
      </c>
      <c r="L43" s="941"/>
      <c r="M43" s="941"/>
      <c r="N43" s="941"/>
      <c r="O43" s="941"/>
      <c r="P43" s="941"/>
      <c r="Q43" s="941"/>
      <c r="R43" s="941"/>
      <c r="S43" s="941"/>
      <c r="T43" s="941"/>
      <c r="U43" s="941"/>
      <c r="V43" s="941"/>
      <c r="W43" s="941"/>
      <c r="X43" s="941"/>
      <c r="Y43" s="941"/>
      <c r="Z43" s="941"/>
      <c r="AA43" s="941"/>
      <c r="AB43" s="941"/>
      <c r="AC43" s="941"/>
      <c r="AD43" s="941"/>
      <c r="AE43" s="941"/>
      <c r="AF43" s="941"/>
      <c r="AG43" s="941"/>
      <c r="AH43" s="941"/>
      <c r="AI43" s="941"/>
      <c r="AJ43" s="941"/>
      <c r="AK43" s="941"/>
      <c r="AL43" s="941"/>
      <c r="AM43" s="941"/>
      <c r="AN43" s="941"/>
      <c r="AO43" s="941"/>
      <c r="AP43" s="42"/>
      <c r="CD43" s="2"/>
      <c r="CE43" s="2"/>
      <c r="CF43" s="2"/>
      <c r="CG43" s="2"/>
      <c r="CH43" s="2"/>
    </row>
    <row r="44" spans="2:86" ht="12" customHeight="1" x14ac:dyDescent="0.15">
      <c r="B44" s="918"/>
      <c r="C44" s="923"/>
      <c r="D44" s="921"/>
      <c r="E44" s="921"/>
      <c r="F44" s="921"/>
      <c r="G44" s="921"/>
      <c r="H44" s="921"/>
      <c r="I44" s="921"/>
      <c r="J44" s="922"/>
      <c r="K44" s="947" t="s">
        <v>497</v>
      </c>
      <c r="L44" s="948"/>
      <c r="M44" s="948"/>
      <c r="N44" s="948"/>
      <c r="O44" s="948"/>
      <c r="P44" s="948"/>
      <c r="Q44" s="948"/>
      <c r="R44" s="948"/>
      <c r="S44" s="948"/>
      <c r="T44" s="948"/>
      <c r="U44" s="948"/>
      <c r="V44" s="948"/>
      <c r="W44" s="948"/>
      <c r="X44" s="948"/>
      <c r="Y44" s="948"/>
      <c r="Z44" s="948"/>
      <c r="AA44" s="948"/>
      <c r="AB44" s="948"/>
      <c r="AC44" s="948"/>
      <c r="AD44" s="948"/>
      <c r="AE44" s="948"/>
      <c r="AF44" s="948"/>
      <c r="AG44" s="948"/>
      <c r="AH44" s="948"/>
      <c r="AI44" s="948"/>
      <c r="AJ44" s="948"/>
      <c r="AK44" s="948"/>
      <c r="AL44" s="948"/>
      <c r="AM44" s="948"/>
      <c r="AN44" s="948"/>
      <c r="AO44" s="949"/>
      <c r="AP44" s="42"/>
      <c r="CD44" s="2"/>
      <c r="CE44" s="2"/>
      <c r="CF44" s="2"/>
      <c r="CG44" s="2"/>
      <c r="CH44" s="2"/>
    </row>
    <row r="45" spans="2:86" ht="12" customHeight="1" x14ac:dyDescent="0.15">
      <c r="B45" s="489"/>
      <c r="C45" s="924"/>
      <c r="D45" s="925"/>
      <c r="E45" s="925"/>
      <c r="F45" s="925"/>
      <c r="G45" s="925"/>
      <c r="H45" s="925"/>
      <c r="I45" s="925"/>
      <c r="J45" s="926"/>
      <c r="K45" s="942" t="s">
        <v>498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9"/>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Y11:AB34" xr:uid="{95C8DA72-D034-4518-8FF1-780439D70CAF}">
      <formula1>"〇,"</formula1>
    </dataValidation>
    <dataValidation type="list" allowBlank="1" showInputMessage="1" showErrorMessage="1" sqref="N11:O34" xr:uid="{721BF8A6-F0E9-43C0-B7F0-AD4C545F197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6AD3FC4-CCD3-4077-B522-D1C692CD8EF9}">
          <x14:formula1>
            <xm:f>'(参考)リスト'!$G$16:$G$19</xm:f>
          </x14:formula1>
          <xm:sqref>AM35:AO38</xm:sqref>
        </x14:dataValidation>
        <x14:dataValidation type="list" allowBlank="1" showInputMessage="1" showErrorMessage="1" xr:uid="{7EF86D1B-A06F-4FC6-9B49-09E9671088D5}">
          <x14:formula1>
            <xm:f>'(参考)リスト'!$B$16:$B$21</xm:f>
          </x14:formula1>
          <xm:sqref>L11:M34</xm:sqref>
        </x14:dataValidation>
        <x14:dataValidation type="list" allowBlank="1" showInputMessage="1" showErrorMessage="1" xr:uid="{5AFB7B37-3895-432D-A38A-3659AF2B2960}">
          <x14:formula1>
            <xm:f>'(参考)リスト'!$E$16:$E$27</xm:f>
          </x14:formula1>
          <xm:sqref>R11:T34</xm:sqref>
        </x14:dataValidation>
        <x14:dataValidation type="list" allowBlank="1" showInputMessage="1" showErrorMessage="1" xr:uid="{167D42D9-0CD8-483C-B2CF-21AA2CF6A430}">
          <x14:formula1>
            <xm:f>'(参考)リスト'!$D$16:$D$18</xm:f>
          </x14:formula1>
          <xm:sqref>P11:Q34</xm:sqref>
        </x14:dataValidation>
        <x14:dataValidation type="list" allowBlank="1" showInputMessage="1" showErrorMessage="1" xr:uid="{3E865680-D3A3-4E42-870B-0CB9A4226542}">
          <x14:formula1>
            <xm:f>'(参考)リスト'!$F$16:$F$21</xm:f>
          </x14:formula1>
          <xm:sqref>U11:X34</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00577-943B-4592-BB75-A9B9DE20B758}">
  <sheetPr>
    <pageSetUpPr fitToPage="1"/>
  </sheetPr>
  <dimension ref="B1:CH53"/>
  <sheetViews>
    <sheetView showGridLines="0" view="pageBreakPreview" zoomScaleNormal="85" zoomScaleSheetLayoutView="100" workbookViewId="0">
      <selection activeCell="AP12" sqref="AP12:AQ1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879" t="s">
        <v>495</v>
      </c>
      <c r="AV1" s="886" t="s">
        <v>402</v>
      </c>
      <c r="AW1" s="886"/>
      <c r="AX1" s="886"/>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876"/>
      <c r="BX1" s="876"/>
      <c r="BY1" s="876"/>
      <c r="BZ1" s="876"/>
      <c r="CA1" s="876"/>
      <c r="CB1" s="876"/>
      <c r="CC1" s="876"/>
      <c r="CD1" s="876"/>
      <c r="CE1" s="876"/>
      <c r="CF1" s="876"/>
      <c r="CG1" s="876"/>
      <c r="CH1" s="876"/>
    </row>
    <row r="2" spans="2:86" ht="8.25" customHeight="1" x14ac:dyDescent="0.15">
      <c r="AU2" s="879"/>
      <c r="AV2" s="886" t="s">
        <v>401</v>
      </c>
      <c r="AW2" s="888" t="s">
        <v>400</v>
      </c>
      <c r="AX2" s="888"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889"/>
      <c r="BX2" s="889"/>
      <c r="BY2" s="889"/>
      <c r="BZ2" s="889"/>
      <c r="CA2" s="876"/>
      <c r="CB2" s="876"/>
      <c r="CC2" s="876"/>
      <c r="CD2" s="876"/>
      <c r="CE2" s="876"/>
      <c r="CF2" s="876"/>
      <c r="CG2" s="876"/>
      <c r="CH2" s="876"/>
    </row>
    <row r="3" spans="2:86" ht="25.2" customHeight="1" x14ac:dyDescent="0.15">
      <c r="B3" s="649" t="s">
        <v>316</v>
      </c>
      <c r="C3" s="894"/>
      <c r="D3" s="894"/>
      <c r="E3" s="895"/>
      <c r="F3" s="895"/>
      <c r="G3" s="895"/>
      <c r="H3" s="895"/>
      <c r="I3" s="895"/>
      <c r="J3" s="895"/>
      <c r="K3" s="894"/>
      <c r="L3" s="894"/>
      <c r="M3" s="894"/>
      <c r="N3" s="894"/>
      <c r="O3" s="894"/>
      <c r="P3" s="894"/>
      <c r="Q3" s="894"/>
      <c r="R3" s="894"/>
      <c r="S3" s="894"/>
      <c r="T3" s="894"/>
      <c r="U3" s="894"/>
      <c r="V3" s="894"/>
      <c r="W3" s="894"/>
      <c r="X3" s="894"/>
      <c r="Y3" s="894"/>
      <c r="Z3" s="894"/>
      <c r="AA3" s="894"/>
      <c r="AB3" s="894"/>
      <c r="AC3" s="894"/>
      <c r="AD3" s="894"/>
      <c r="AE3" s="894"/>
      <c r="AF3" s="894"/>
      <c r="AG3" s="894"/>
      <c r="AH3" s="894"/>
      <c r="AI3" s="894"/>
      <c r="AJ3" s="894"/>
      <c r="AK3" s="894"/>
      <c r="AL3" s="894"/>
      <c r="AM3" s="894"/>
      <c r="AN3" s="894"/>
      <c r="AO3" s="894"/>
      <c r="AU3" s="879"/>
      <c r="AV3" s="886"/>
      <c r="AW3" s="888"/>
      <c r="AX3" s="888"/>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876"/>
      <c r="BX3" s="876"/>
      <c r="BY3" s="876"/>
      <c r="BZ3" s="876"/>
      <c r="CA3" s="876"/>
      <c r="CB3" s="876"/>
      <c r="CC3" s="876"/>
      <c r="CD3" s="876"/>
      <c r="CE3" s="876"/>
      <c r="CF3" s="876"/>
      <c r="CG3" s="876"/>
      <c r="CH3" s="876"/>
    </row>
    <row r="4" spans="2:86" ht="18" customHeight="1" x14ac:dyDescent="0.15">
      <c r="B4" s="469" t="s">
        <v>17</v>
      </c>
      <c r="C4" s="469"/>
      <c r="D4" s="469"/>
      <c r="E4" s="912" t="s">
        <v>550</v>
      </c>
      <c r="F4" s="913"/>
      <c r="G4" s="913"/>
      <c r="H4" s="913"/>
      <c r="I4" s="913"/>
      <c r="J4" s="914"/>
      <c r="K4" s="518" t="s">
        <v>18</v>
      </c>
      <c r="L4" s="518"/>
      <c r="M4" s="518"/>
      <c r="N4" s="910" t="s">
        <v>552</v>
      </c>
      <c r="O4" s="910"/>
      <c r="P4" s="910"/>
      <c r="Q4" s="910"/>
      <c r="R4" s="910"/>
      <c r="S4" s="910"/>
      <c r="T4" s="493" t="s">
        <v>445</v>
      </c>
      <c r="U4" s="494"/>
      <c r="V4" s="494"/>
      <c r="W4" s="494"/>
      <c r="X4" s="495"/>
      <c r="Y4" s="915" t="s">
        <v>531</v>
      </c>
      <c r="Z4" s="915"/>
      <c r="AA4" s="915"/>
      <c r="AB4" s="915"/>
      <c r="AC4" s="915"/>
      <c r="AD4" s="915"/>
      <c r="AE4" s="915"/>
      <c r="AF4" s="915"/>
      <c r="AG4" s="493" t="s">
        <v>185</v>
      </c>
      <c r="AH4" s="494"/>
      <c r="AI4" s="494"/>
      <c r="AJ4" s="495"/>
      <c r="AK4" s="880">
        <v>45588</v>
      </c>
      <c r="AL4" s="881"/>
      <c r="AM4" s="881"/>
      <c r="AN4" s="881"/>
      <c r="AO4" s="882"/>
      <c r="AU4" s="879"/>
      <c r="AV4" s="886"/>
      <c r="AW4" s="888"/>
      <c r="AX4" s="888"/>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77" t="s">
        <v>0</v>
      </c>
      <c r="C5" s="477"/>
      <c r="D5" s="477"/>
      <c r="E5" s="896" t="s">
        <v>551</v>
      </c>
      <c r="F5" s="897"/>
      <c r="G5" s="897"/>
      <c r="H5" s="897"/>
      <c r="I5" s="897"/>
      <c r="J5" s="898"/>
      <c r="K5" s="532" t="s">
        <v>1</v>
      </c>
      <c r="L5" s="532"/>
      <c r="M5" s="532"/>
      <c r="N5" s="910" t="s">
        <v>538</v>
      </c>
      <c r="O5" s="910"/>
      <c r="P5" s="910"/>
      <c r="Q5" s="910"/>
      <c r="R5" s="910"/>
      <c r="S5" s="910"/>
      <c r="T5" s="496"/>
      <c r="U5" s="497"/>
      <c r="V5" s="497"/>
      <c r="W5" s="497"/>
      <c r="X5" s="498"/>
      <c r="Y5" s="911" t="s">
        <v>532</v>
      </c>
      <c r="Z5" s="911"/>
      <c r="AA5" s="911"/>
      <c r="AB5" s="911"/>
      <c r="AC5" s="911"/>
      <c r="AD5" s="911"/>
      <c r="AE5" s="911"/>
      <c r="AF5" s="911"/>
      <c r="AG5" s="652"/>
      <c r="AH5" s="688"/>
      <c r="AI5" s="688"/>
      <c r="AJ5" s="653"/>
      <c r="AK5" s="883"/>
      <c r="AL5" s="884"/>
      <c r="AM5" s="884"/>
      <c r="AN5" s="884"/>
      <c r="AO5" s="885"/>
      <c r="AU5" s="879"/>
      <c r="AV5" s="51">
        <f>N7</f>
        <v>2</v>
      </c>
      <c r="AW5" s="43">
        <f>R7</f>
        <v>4.5</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1</v>
      </c>
      <c r="BG5" s="56">
        <f t="shared" si="0"/>
        <v>0</v>
      </c>
      <c r="BH5" s="56">
        <f t="shared" si="0"/>
        <v>0</v>
      </c>
      <c r="BI5" s="56">
        <f>AI37</f>
        <v>0</v>
      </c>
      <c r="BJ5" s="56">
        <f t="shared" si="0"/>
        <v>1</v>
      </c>
      <c r="BK5" s="56">
        <f>IF(Y37&gt;0,R7,"")</f>
        <v>4.5</v>
      </c>
      <c r="BL5" s="44" t="str">
        <f>IF(Y37&gt;0,"",IF(Z37&gt;0,R7,""))</f>
        <v/>
      </c>
      <c r="BM5" s="44" t="e">
        <f>IF(Y37+Z37&gt;0,"",IF(AA37&gt;0,R7,""))</f>
        <v>#VALUE!</v>
      </c>
      <c r="BN5" s="44" t="e">
        <f>IF(Y37+Z37+AA37&gt;0,"",IF(AB37&gt;0,R7,""))</f>
        <v>#VALUE!</v>
      </c>
      <c r="BO5" s="56">
        <f>AC35</f>
        <v>0</v>
      </c>
      <c r="BP5" s="56">
        <f t="shared" ref="BP5:BQ5" si="1">AD35</f>
        <v>0</v>
      </c>
      <c r="BQ5" s="56">
        <f t="shared" si="1"/>
        <v>0</v>
      </c>
      <c r="BR5" s="56">
        <f>AF35</f>
        <v>0.23</v>
      </c>
      <c r="BS5" s="56">
        <f>AG35</f>
        <v>0</v>
      </c>
      <c r="BT5" s="56">
        <f>AH35</f>
        <v>0</v>
      </c>
      <c r="BU5" s="56">
        <f>AI35</f>
        <v>0</v>
      </c>
      <c r="BV5" s="56">
        <f>AJ35</f>
        <v>3.54</v>
      </c>
      <c r="BW5" s="145"/>
      <c r="BX5" s="146"/>
      <c r="BY5" s="146"/>
      <c r="BZ5" s="146"/>
      <c r="CA5" s="147"/>
      <c r="CB5" s="147"/>
      <c r="CC5" s="147"/>
      <c r="CD5" s="147"/>
      <c r="CE5" s="147"/>
      <c r="CF5" s="147"/>
      <c r="CG5" s="147"/>
      <c r="CH5" s="147"/>
    </row>
    <row r="6" spans="2:86" ht="12" customHeight="1" x14ac:dyDescent="0.15">
      <c r="B6" s="917" t="s">
        <v>184</v>
      </c>
      <c r="C6" s="919"/>
      <c r="D6" s="920"/>
      <c r="E6" s="921"/>
      <c r="F6" s="921"/>
      <c r="G6" s="921"/>
      <c r="H6" s="921"/>
      <c r="I6" s="921"/>
      <c r="J6" s="922"/>
      <c r="K6" s="927" t="s">
        <v>317</v>
      </c>
      <c r="L6" s="928"/>
      <c r="M6" s="928"/>
      <c r="N6" s="928"/>
      <c r="O6" s="928"/>
      <c r="P6" s="928"/>
      <c r="Q6" s="928"/>
      <c r="R6" s="928"/>
      <c r="S6" s="928"/>
      <c r="T6" s="928"/>
      <c r="U6" s="928"/>
      <c r="V6" s="928"/>
      <c r="W6" s="928"/>
      <c r="X6" s="928"/>
      <c r="Y6" s="928"/>
      <c r="Z6" s="928"/>
      <c r="AA6" s="928"/>
      <c r="AB6" s="928"/>
      <c r="AC6" s="928"/>
      <c r="AD6" s="928"/>
      <c r="AE6" s="928"/>
      <c r="AF6" s="928"/>
      <c r="AG6" s="928"/>
      <c r="AH6" s="928"/>
      <c r="AI6" s="928"/>
      <c r="AJ6" s="928"/>
      <c r="AK6" s="928"/>
      <c r="AL6" s="928"/>
      <c r="AM6" s="928"/>
      <c r="AN6" s="928"/>
      <c r="AO6" s="929"/>
      <c r="AP6" s="2"/>
    </row>
    <row r="7" spans="2:86" ht="12" customHeight="1" x14ac:dyDescent="0.15">
      <c r="B7" s="918"/>
      <c r="C7" s="923"/>
      <c r="D7" s="921"/>
      <c r="E7" s="921"/>
      <c r="F7" s="921"/>
      <c r="G7" s="921"/>
      <c r="H7" s="921"/>
      <c r="I7" s="921"/>
      <c r="J7" s="922"/>
      <c r="K7" s="930" t="s">
        <v>183</v>
      </c>
      <c r="L7" s="931"/>
      <c r="M7" s="916"/>
      <c r="N7" s="958">
        <v>2</v>
      </c>
      <c r="O7" s="959"/>
      <c r="P7" s="930" t="s">
        <v>318</v>
      </c>
      <c r="Q7" s="916"/>
      <c r="R7" s="932">
        <v>4.5</v>
      </c>
      <c r="S7" s="933"/>
      <c r="T7" s="934"/>
      <c r="U7" s="899" t="s">
        <v>436</v>
      </c>
      <c r="V7" s="901"/>
      <c r="W7" s="899" t="s">
        <v>319</v>
      </c>
      <c r="X7" s="901"/>
      <c r="Y7" s="916" t="s">
        <v>182</v>
      </c>
      <c r="Z7" s="908"/>
      <c r="AA7" s="908"/>
      <c r="AB7" s="908"/>
      <c r="AC7" s="899" t="s">
        <v>320</v>
      </c>
      <c r="AD7" s="900"/>
      <c r="AE7" s="900"/>
      <c r="AF7" s="900"/>
      <c r="AG7" s="900"/>
      <c r="AH7" s="900"/>
      <c r="AI7" s="900"/>
      <c r="AJ7" s="901"/>
      <c r="AK7" s="899" t="s">
        <v>321</v>
      </c>
      <c r="AL7" s="900"/>
      <c r="AM7" s="900"/>
      <c r="AN7" s="935"/>
      <c r="AO7" s="936"/>
      <c r="AP7" s="2"/>
      <c r="AW7" s="59"/>
    </row>
    <row r="8" spans="2:86" ht="12" customHeight="1" x14ac:dyDescent="0.15">
      <c r="B8" s="918"/>
      <c r="C8" s="923"/>
      <c r="D8" s="921"/>
      <c r="E8" s="921"/>
      <c r="F8" s="921"/>
      <c r="G8" s="921"/>
      <c r="H8" s="921"/>
      <c r="I8" s="921"/>
      <c r="J8" s="922"/>
      <c r="K8" s="908" t="s">
        <v>322</v>
      </c>
      <c r="L8" s="908" t="s">
        <v>167</v>
      </c>
      <c r="M8" s="908"/>
      <c r="N8" s="908" t="s">
        <v>166</v>
      </c>
      <c r="O8" s="908"/>
      <c r="P8" s="908" t="s">
        <v>323</v>
      </c>
      <c r="Q8" s="908"/>
      <c r="R8" s="908" t="s">
        <v>2</v>
      </c>
      <c r="S8" s="908"/>
      <c r="T8" s="908"/>
      <c r="U8" s="902"/>
      <c r="V8" s="904"/>
      <c r="W8" s="902"/>
      <c r="X8" s="904"/>
      <c r="Y8" s="916"/>
      <c r="Z8" s="908"/>
      <c r="AA8" s="908"/>
      <c r="AB8" s="908"/>
      <c r="AC8" s="905"/>
      <c r="AD8" s="906"/>
      <c r="AE8" s="906"/>
      <c r="AF8" s="906"/>
      <c r="AG8" s="906"/>
      <c r="AH8" s="906"/>
      <c r="AI8" s="906"/>
      <c r="AJ8" s="907"/>
      <c r="AK8" s="902"/>
      <c r="AL8" s="903"/>
      <c r="AM8" s="903"/>
      <c r="AN8" s="937"/>
      <c r="AO8" s="938"/>
      <c r="AP8" s="2"/>
    </row>
    <row r="9" spans="2:86" ht="12" customHeight="1" x14ac:dyDescent="0.15">
      <c r="B9" s="918"/>
      <c r="C9" s="923"/>
      <c r="D9" s="921"/>
      <c r="E9" s="921"/>
      <c r="F9" s="921"/>
      <c r="G9" s="921"/>
      <c r="H9" s="921"/>
      <c r="I9" s="921"/>
      <c r="J9" s="922"/>
      <c r="K9" s="908"/>
      <c r="L9" s="908"/>
      <c r="M9" s="908"/>
      <c r="N9" s="908"/>
      <c r="O9" s="908"/>
      <c r="P9" s="908"/>
      <c r="Q9" s="908"/>
      <c r="R9" s="908"/>
      <c r="S9" s="908"/>
      <c r="T9" s="908"/>
      <c r="U9" s="902"/>
      <c r="V9" s="904"/>
      <c r="W9" s="902"/>
      <c r="X9" s="904"/>
      <c r="Y9" s="916" t="s">
        <v>324</v>
      </c>
      <c r="Z9" s="908"/>
      <c r="AA9" s="908"/>
      <c r="AB9" s="908"/>
      <c r="AC9" s="908" t="s">
        <v>325</v>
      </c>
      <c r="AD9" s="908"/>
      <c r="AE9" s="908"/>
      <c r="AF9" s="908"/>
      <c r="AG9" s="908" t="s">
        <v>326</v>
      </c>
      <c r="AH9" s="908"/>
      <c r="AI9" s="908"/>
      <c r="AJ9" s="908"/>
      <c r="AK9" s="902"/>
      <c r="AL9" s="903"/>
      <c r="AM9" s="903"/>
      <c r="AN9" s="937"/>
      <c r="AO9" s="938"/>
      <c r="AP9" s="2"/>
    </row>
    <row r="10" spans="2:86" ht="12" customHeight="1" x14ac:dyDescent="0.15">
      <c r="B10" s="918"/>
      <c r="C10" s="923"/>
      <c r="D10" s="921"/>
      <c r="E10" s="921"/>
      <c r="F10" s="921"/>
      <c r="G10" s="921"/>
      <c r="H10" s="921"/>
      <c r="I10" s="921"/>
      <c r="J10" s="922"/>
      <c r="K10" s="908"/>
      <c r="L10" s="908"/>
      <c r="M10" s="908"/>
      <c r="N10" s="908"/>
      <c r="O10" s="908"/>
      <c r="P10" s="908"/>
      <c r="Q10" s="908"/>
      <c r="R10" s="908"/>
      <c r="S10" s="908"/>
      <c r="T10" s="908"/>
      <c r="U10" s="905"/>
      <c r="V10" s="907"/>
      <c r="W10" s="905"/>
      <c r="X10" s="907"/>
      <c r="Y10" s="54" t="s">
        <v>21</v>
      </c>
      <c r="Z10" s="50" t="s">
        <v>22</v>
      </c>
      <c r="AA10" s="50" t="s">
        <v>327</v>
      </c>
      <c r="AB10" s="50" t="s">
        <v>328</v>
      </c>
      <c r="AC10" s="50" t="s">
        <v>21</v>
      </c>
      <c r="AD10" s="50" t="s">
        <v>22</v>
      </c>
      <c r="AE10" s="50" t="s">
        <v>327</v>
      </c>
      <c r="AF10" s="50" t="s">
        <v>328</v>
      </c>
      <c r="AG10" s="50" t="s">
        <v>21</v>
      </c>
      <c r="AH10" s="50" t="s">
        <v>22</v>
      </c>
      <c r="AI10" s="50" t="s">
        <v>327</v>
      </c>
      <c r="AJ10" s="50" t="s">
        <v>328</v>
      </c>
      <c r="AK10" s="905"/>
      <c r="AL10" s="906"/>
      <c r="AM10" s="906"/>
      <c r="AN10" s="939"/>
      <c r="AO10" s="940"/>
      <c r="AP10" s="2"/>
    </row>
    <row r="11" spans="2:86" ht="12" customHeight="1" x14ac:dyDescent="0.15">
      <c r="B11" s="918"/>
      <c r="C11" s="923"/>
      <c r="D11" s="921"/>
      <c r="E11" s="921"/>
      <c r="F11" s="921"/>
      <c r="G11" s="921"/>
      <c r="H11" s="921"/>
      <c r="I11" s="921"/>
      <c r="J11" s="922"/>
      <c r="K11" s="95">
        <v>1</v>
      </c>
      <c r="L11" s="877" t="s">
        <v>464</v>
      </c>
      <c r="M11" s="878"/>
      <c r="N11" s="877" t="s">
        <v>338</v>
      </c>
      <c r="O11" s="878"/>
      <c r="P11" s="877" t="s">
        <v>251</v>
      </c>
      <c r="Q11" s="878"/>
      <c r="R11" s="301" t="s">
        <v>476</v>
      </c>
      <c r="S11" s="301"/>
      <c r="T11" s="301"/>
      <c r="U11" s="877" t="s">
        <v>595</v>
      </c>
      <c r="V11" s="878"/>
      <c r="W11" s="877" t="s">
        <v>533</v>
      </c>
      <c r="X11" s="878"/>
      <c r="Y11" s="55"/>
      <c r="Z11" s="55"/>
      <c r="AA11" s="55"/>
      <c r="AB11" s="55"/>
      <c r="AC11" s="61"/>
      <c r="AD11" s="61"/>
      <c r="AE11" s="61"/>
      <c r="AF11" s="282">
        <v>0.23</v>
      </c>
      <c r="AG11" s="61"/>
      <c r="AH11" s="61"/>
      <c r="AI11" s="61"/>
      <c r="AJ11" s="61"/>
      <c r="AK11" s="890"/>
      <c r="AL11" s="891"/>
      <c r="AM11" s="891"/>
      <c r="AN11" s="891"/>
      <c r="AO11" s="892"/>
      <c r="AP11" s="2"/>
      <c r="AQ11" s="60">
        <f>IF(P11="材質劣化",2,IF(P11="漏水",3,1))</f>
        <v>2</v>
      </c>
      <c r="AS11" s="42" t="str">
        <f>IF(Y11&lt;&gt;"",1,"")</f>
        <v/>
      </c>
    </row>
    <row r="12" spans="2:86" ht="12" customHeight="1" x14ac:dyDescent="0.15">
      <c r="B12" s="918"/>
      <c r="C12" s="923"/>
      <c r="D12" s="921"/>
      <c r="E12" s="921"/>
      <c r="F12" s="921"/>
      <c r="G12" s="921"/>
      <c r="H12" s="921"/>
      <c r="I12" s="921"/>
      <c r="J12" s="922"/>
      <c r="K12" s="95">
        <v>2</v>
      </c>
      <c r="L12" s="877" t="s">
        <v>464</v>
      </c>
      <c r="M12" s="878"/>
      <c r="N12" s="877" t="s">
        <v>343</v>
      </c>
      <c r="O12" s="878"/>
      <c r="P12" s="877" t="s">
        <v>252</v>
      </c>
      <c r="Q12" s="878"/>
      <c r="R12" s="301" t="s">
        <v>473</v>
      </c>
      <c r="S12" s="301"/>
      <c r="T12" s="301"/>
      <c r="U12" s="877" t="s">
        <v>533</v>
      </c>
      <c r="V12" s="878"/>
      <c r="W12" s="877" t="s">
        <v>533</v>
      </c>
      <c r="X12" s="878"/>
      <c r="Y12" s="55"/>
      <c r="Z12" s="55"/>
      <c r="AA12" s="55"/>
      <c r="AB12" s="55"/>
      <c r="AC12" s="61"/>
      <c r="AD12" s="61"/>
      <c r="AE12" s="61"/>
      <c r="AF12" s="61"/>
      <c r="AG12" s="61"/>
      <c r="AH12" s="61"/>
      <c r="AI12" s="61"/>
      <c r="AJ12" s="282">
        <v>3.54</v>
      </c>
      <c r="AK12" s="890"/>
      <c r="AL12" s="891"/>
      <c r="AM12" s="891"/>
      <c r="AN12" s="891"/>
      <c r="AO12" s="892"/>
      <c r="AP12" s="2"/>
      <c r="AQ12" s="60">
        <f>IF(P12="材質劣化",2,IF(P12="漏水",3,1))</f>
        <v>3</v>
      </c>
    </row>
    <row r="13" spans="2:86" ht="12" customHeight="1" x14ac:dyDescent="0.15">
      <c r="B13" s="918"/>
      <c r="C13" s="923"/>
      <c r="D13" s="921"/>
      <c r="E13" s="921"/>
      <c r="F13" s="921"/>
      <c r="G13" s="921"/>
      <c r="H13" s="921"/>
      <c r="I13" s="921"/>
      <c r="J13" s="922"/>
      <c r="K13" s="95"/>
      <c r="L13" s="877"/>
      <c r="M13" s="878"/>
      <c r="N13" s="877"/>
      <c r="O13" s="878"/>
      <c r="P13" s="877"/>
      <c r="Q13" s="878"/>
      <c r="R13" s="381"/>
      <c r="S13" s="893"/>
      <c r="T13" s="359"/>
      <c r="U13" s="877"/>
      <c r="V13" s="878"/>
      <c r="W13" s="877"/>
      <c r="X13" s="878"/>
      <c r="Y13" s="55"/>
      <c r="Z13" s="55"/>
      <c r="AA13" s="55"/>
      <c r="AB13" s="55"/>
      <c r="AC13" s="61"/>
      <c r="AD13" s="61"/>
      <c r="AE13" s="61"/>
      <c r="AF13" s="61"/>
      <c r="AG13" s="61"/>
      <c r="AH13" s="61"/>
      <c r="AI13" s="61"/>
      <c r="AJ13" s="61"/>
      <c r="AK13" s="890"/>
      <c r="AL13" s="891"/>
      <c r="AM13" s="891"/>
      <c r="AN13" s="891"/>
      <c r="AO13" s="892"/>
      <c r="AP13" s="2"/>
      <c r="AQ13" s="60">
        <f t="shared" ref="AQ13:AQ27" si="2">IF(P13="材質劣化",2,IF(P13="漏水",3,1))</f>
        <v>1</v>
      </c>
    </row>
    <row r="14" spans="2:86" ht="12" customHeight="1" x14ac:dyDescent="0.15">
      <c r="B14" s="918"/>
      <c r="C14" s="923"/>
      <c r="D14" s="921"/>
      <c r="E14" s="921"/>
      <c r="F14" s="921"/>
      <c r="G14" s="921"/>
      <c r="H14" s="921"/>
      <c r="I14" s="921"/>
      <c r="J14" s="922"/>
      <c r="K14" s="95"/>
      <c r="L14" s="877"/>
      <c r="M14" s="878"/>
      <c r="N14" s="877"/>
      <c r="O14" s="878"/>
      <c r="P14" s="877"/>
      <c r="Q14" s="878"/>
      <c r="R14" s="381"/>
      <c r="S14" s="893"/>
      <c r="T14" s="359"/>
      <c r="U14" s="877"/>
      <c r="V14" s="878"/>
      <c r="W14" s="877"/>
      <c r="X14" s="878"/>
      <c r="Y14" s="55"/>
      <c r="Z14" s="55"/>
      <c r="AA14" s="55"/>
      <c r="AB14" s="55"/>
      <c r="AC14" s="61"/>
      <c r="AD14" s="61"/>
      <c r="AE14" s="61"/>
      <c r="AF14" s="61"/>
      <c r="AG14" s="61"/>
      <c r="AH14" s="61"/>
      <c r="AI14" s="61"/>
      <c r="AJ14" s="61"/>
      <c r="AK14" s="890"/>
      <c r="AL14" s="891"/>
      <c r="AM14" s="891"/>
      <c r="AN14" s="891"/>
      <c r="AO14" s="892"/>
      <c r="AP14" s="2"/>
      <c r="AQ14" s="60">
        <f t="shared" si="2"/>
        <v>1</v>
      </c>
    </row>
    <row r="15" spans="2:86" ht="12" customHeight="1" x14ac:dyDescent="0.15">
      <c r="B15" s="918"/>
      <c r="C15" s="923"/>
      <c r="D15" s="921"/>
      <c r="E15" s="921"/>
      <c r="F15" s="921"/>
      <c r="G15" s="921"/>
      <c r="H15" s="921"/>
      <c r="I15" s="921"/>
      <c r="J15" s="922"/>
      <c r="K15" s="95"/>
      <c r="L15" s="877"/>
      <c r="M15" s="878"/>
      <c r="N15" s="877"/>
      <c r="O15" s="878"/>
      <c r="P15" s="877"/>
      <c r="Q15" s="878"/>
      <c r="R15" s="381"/>
      <c r="S15" s="893"/>
      <c r="T15" s="359"/>
      <c r="U15" s="877"/>
      <c r="V15" s="878"/>
      <c r="W15" s="877"/>
      <c r="X15" s="878"/>
      <c r="Y15" s="55"/>
      <c r="Z15" s="55"/>
      <c r="AA15" s="55"/>
      <c r="AB15" s="55"/>
      <c r="AC15" s="61"/>
      <c r="AD15" s="61"/>
      <c r="AE15" s="61"/>
      <c r="AF15" s="61"/>
      <c r="AG15" s="61"/>
      <c r="AH15" s="61"/>
      <c r="AI15" s="61"/>
      <c r="AJ15" s="61"/>
      <c r="AK15" s="890"/>
      <c r="AL15" s="891"/>
      <c r="AM15" s="891"/>
      <c r="AN15" s="891"/>
      <c r="AO15" s="892"/>
      <c r="AP15" s="2"/>
      <c r="AQ15" s="60">
        <f t="shared" si="2"/>
        <v>1</v>
      </c>
    </row>
    <row r="16" spans="2:86" ht="12" customHeight="1" x14ac:dyDescent="0.15">
      <c r="B16" s="918"/>
      <c r="C16" s="923"/>
      <c r="D16" s="921"/>
      <c r="E16" s="921"/>
      <c r="F16" s="921"/>
      <c r="G16" s="921"/>
      <c r="H16" s="921"/>
      <c r="I16" s="921"/>
      <c r="J16" s="922"/>
      <c r="K16" s="95"/>
      <c r="L16" s="877"/>
      <c r="M16" s="878"/>
      <c r="N16" s="877"/>
      <c r="O16" s="878"/>
      <c r="P16" s="877"/>
      <c r="Q16" s="878"/>
      <c r="R16" s="381"/>
      <c r="S16" s="893"/>
      <c r="T16" s="359"/>
      <c r="U16" s="877"/>
      <c r="V16" s="878"/>
      <c r="W16" s="877"/>
      <c r="X16" s="878"/>
      <c r="Y16" s="55"/>
      <c r="Z16" s="55"/>
      <c r="AA16" s="55"/>
      <c r="AB16" s="55"/>
      <c r="AC16" s="61"/>
      <c r="AD16" s="61"/>
      <c r="AE16" s="61"/>
      <c r="AF16" s="61"/>
      <c r="AG16" s="61"/>
      <c r="AH16" s="61"/>
      <c r="AI16" s="61"/>
      <c r="AJ16" s="61"/>
      <c r="AK16" s="890"/>
      <c r="AL16" s="891"/>
      <c r="AM16" s="891"/>
      <c r="AN16" s="891"/>
      <c r="AO16" s="892"/>
      <c r="AP16" s="2"/>
      <c r="AQ16" s="60">
        <f t="shared" si="2"/>
        <v>1</v>
      </c>
    </row>
    <row r="17" spans="2:46" ht="12" customHeight="1" x14ac:dyDescent="0.15">
      <c r="B17" s="918"/>
      <c r="C17" s="923"/>
      <c r="D17" s="921"/>
      <c r="E17" s="921"/>
      <c r="F17" s="921"/>
      <c r="G17" s="921"/>
      <c r="H17" s="921"/>
      <c r="I17" s="921"/>
      <c r="J17" s="922"/>
      <c r="K17" s="95"/>
      <c r="L17" s="877"/>
      <c r="M17" s="878"/>
      <c r="N17" s="877"/>
      <c r="O17" s="878"/>
      <c r="P17" s="877"/>
      <c r="Q17" s="878"/>
      <c r="R17" s="381"/>
      <c r="S17" s="893"/>
      <c r="T17" s="359"/>
      <c r="U17" s="877"/>
      <c r="V17" s="878"/>
      <c r="W17" s="877"/>
      <c r="X17" s="878"/>
      <c r="Y17" s="55"/>
      <c r="Z17" s="55"/>
      <c r="AA17" s="55"/>
      <c r="AB17" s="55"/>
      <c r="AC17" s="61"/>
      <c r="AD17" s="61"/>
      <c r="AE17" s="61"/>
      <c r="AF17" s="61"/>
      <c r="AG17" s="61"/>
      <c r="AH17" s="61"/>
      <c r="AI17" s="61"/>
      <c r="AJ17" s="61"/>
      <c r="AK17" s="890"/>
      <c r="AL17" s="891"/>
      <c r="AM17" s="891"/>
      <c r="AN17" s="891"/>
      <c r="AO17" s="892"/>
      <c r="AP17" s="2"/>
      <c r="AQ17" s="60">
        <f t="shared" si="2"/>
        <v>1</v>
      </c>
    </row>
    <row r="18" spans="2:46" ht="12" customHeight="1" x14ac:dyDescent="0.15">
      <c r="B18" s="918"/>
      <c r="C18" s="923"/>
      <c r="D18" s="921"/>
      <c r="E18" s="921"/>
      <c r="F18" s="921"/>
      <c r="G18" s="921"/>
      <c r="H18" s="921"/>
      <c r="I18" s="921"/>
      <c r="J18" s="922"/>
      <c r="K18" s="95"/>
      <c r="L18" s="877"/>
      <c r="M18" s="878"/>
      <c r="N18" s="877"/>
      <c r="O18" s="878"/>
      <c r="P18" s="877"/>
      <c r="Q18" s="878"/>
      <c r="R18" s="381"/>
      <c r="S18" s="893"/>
      <c r="T18" s="359"/>
      <c r="U18" s="877"/>
      <c r="V18" s="878"/>
      <c r="W18" s="877"/>
      <c r="X18" s="878"/>
      <c r="Y18" s="55"/>
      <c r="Z18" s="55"/>
      <c r="AA18" s="55"/>
      <c r="AB18" s="55"/>
      <c r="AC18" s="61"/>
      <c r="AD18" s="61"/>
      <c r="AE18" s="61"/>
      <c r="AF18" s="61"/>
      <c r="AG18" s="61"/>
      <c r="AH18" s="61"/>
      <c r="AI18" s="61"/>
      <c r="AJ18" s="61"/>
      <c r="AK18" s="890"/>
      <c r="AL18" s="891"/>
      <c r="AM18" s="891"/>
      <c r="AN18" s="891"/>
      <c r="AO18" s="892"/>
      <c r="AP18" s="2"/>
      <c r="AQ18" s="60">
        <f t="shared" si="2"/>
        <v>1</v>
      </c>
    </row>
    <row r="19" spans="2:46" ht="12" customHeight="1" x14ac:dyDescent="0.15">
      <c r="B19" s="918"/>
      <c r="C19" s="923"/>
      <c r="D19" s="921"/>
      <c r="E19" s="921"/>
      <c r="F19" s="921"/>
      <c r="G19" s="921"/>
      <c r="H19" s="921"/>
      <c r="I19" s="921"/>
      <c r="J19" s="922"/>
      <c r="K19" s="95"/>
      <c r="L19" s="877"/>
      <c r="M19" s="878"/>
      <c r="N19" s="877"/>
      <c r="O19" s="878"/>
      <c r="P19" s="877"/>
      <c r="Q19" s="878"/>
      <c r="R19" s="381"/>
      <c r="S19" s="893"/>
      <c r="T19" s="359"/>
      <c r="U19" s="877"/>
      <c r="V19" s="878"/>
      <c r="W19" s="877"/>
      <c r="X19" s="878"/>
      <c r="Y19" s="55"/>
      <c r="Z19" s="55"/>
      <c r="AA19" s="55"/>
      <c r="AB19" s="55"/>
      <c r="AC19" s="61"/>
      <c r="AD19" s="61"/>
      <c r="AE19" s="61"/>
      <c r="AF19" s="61"/>
      <c r="AG19" s="61"/>
      <c r="AH19" s="61"/>
      <c r="AI19" s="61"/>
      <c r="AJ19" s="61"/>
      <c r="AK19" s="890"/>
      <c r="AL19" s="891"/>
      <c r="AM19" s="891"/>
      <c r="AN19" s="891"/>
      <c r="AO19" s="892"/>
      <c r="AP19" s="2"/>
      <c r="AQ19" s="60">
        <f t="shared" si="2"/>
        <v>1</v>
      </c>
    </row>
    <row r="20" spans="2:46" ht="12" customHeight="1" x14ac:dyDescent="0.15">
      <c r="B20" s="918"/>
      <c r="C20" s="923"/>
      <c r="D20" s="921"/>
      <c r="E20" s="921"/>
      <c r="F20" s="921"/>
      <c r="G20" s="921"/>
      <c r="H20" s="921"/>
      <c r="I20" s="921"/>
      <c r="J20" s="922"/>
      <c r="K20" s="95"/>
      <c r="L20" s="877"/>
      <c r="M20" s="878"/>
      <c r="N20" s="877"/>
      <c r="O20" s="878"/>
      <c r="P20" s="877"/>
      <c r="Q20" s="878"/>
      <c r="R20" s="381"/>
      <c r="S20" s="893"/>
      <c r="T20" s="359"/>
      <c r="U20" s="877"/>
      <c r="V20" s="878"/>
      <c r="W20" s="877"/>
      <c r="X20" s="878"/>
      <c r="Y20" s="55"/>
      <c r="Z20" s="55"/>
      <c r="AA20" s="55"/>
      <c r="AB20" s="55"/>
      <c r="AC20" s="61"/>
      <c r="AD20" s="61"/>
      <c r="AE20" s="61"/>
      <c r="AF20" s="61"/>
      <c r="AG20" s="61"/>
      <c r="AH20" s="61"/>
      <c r="AI20" s="61"/>
      <c r="AJ20" s="61"/>
      <c r="AK20" s="890"/>
      <c r="AL20" s="891"/>
      <c r="AM20" s="891"/>
      <c r="AN20" s="891"/>
      <c r="AO20" s="892"/>
      <c r="AP20" s="2"/>
      <c r="AQ20" s="60">
        <f t="shared" si="2"/>
        <v>1</v>
      </c>
    </row>
    <row r="21" spans="2:46" ht="12" customHeight="1" x14ac:dyDescent="0.15">
      <c r="B21" s="918"/>
      <c r="C21" s="923"/>
      <c r="D21" s="921"/>
      <c r="E21" s="921"/>
      <c r="F21" s="921"/>
      <c r="G21" s="921"/>
      <c r="H21" s="921"/>
      <c r="I21" s="921"/>
      <c r="J21" s="922"/>
      <c r="K21" s="95"/>
      <c r="L21" s="877"/>
      <c r="M21" s="878"/>
      <c r="N21" s="877"/>
      <c r="O21" s="878"/>
      <c r="P21" s="877"/>
      <c r="Q21" s="878"/>
      <c r="R21" s="381"/>
      <c r="S21" s="893"/>
      <c r="T21" s="359"/>
      <c r="U21" s="877"/>
      <c r="V21" s="878"/>
      <c r="W21" s="877"/>
      <c r="X21" s="878"/>
      <c r="Y21" s="55"/>
      <c r="Z21" s="55"/>
      <c r="AA21" s="55"/>
      <c r="AB21" s="55"/>
      <c r="AC21" s="61"/>
      <c r="AD21" s="61"/>
      <c r="AE21" s="61"/>
      <c r="AF21" s="61"/>
      <c r="AG21" s="61"/>
      <c r="AH21" s="61"/>
      <c r="AI21" s="61"/>
      <c r="AJ21" s="61"/>
      <c r="AK21" s="890"/>
      <c r="AL21" s="891"/>
      <c r="AM21" s="891"/>
      <c r="AN21" s="891"/>
      <c r="AO21" s="892"/>
      <c r="AP21" s="2"/>
      <c r="AQ21" s="60">
        <f>IF(P21="材質劣化",2,IF(P21="漏水",3,1))</f>
        <v>1</v>
      </c>
    </row>
    <row r="22" spans="2:46" ht="12" customHeight="1" x14ac:dyDescent="0.15">
      <c r="B22" s="918"/>
      <c r="C22" s="923"/>
      <c r="D22" s="921"/>
      <c r="E22" s="921"/>
      <c r="F22" s="921"/>
      <c r="G22" s="921"/>
      <c r="H22" s="921"/>
      <c r="I22" s="921"/>
      <c r="J22" s="922"/>
      <c r="K22" s="95"/>
      <c r="L22" s="877"/>
      <c r="M22" s="878"/>
      <c r="N22" s="877"/>
      <c r="O22" s="878"/>
      <c r="P22" s="877"/>
      <c r="Q22" s="878"/>
      <c r="R22" s="381"/>
      <c r="S22" s="893"/>
      <c r="T22" s="359"/>
      <c r="U22" s="877"/>
      <c r="V22" s="878"/>
      <c r="W22" s="877"/>
      <c r="X22" s="878"/>
      <c r="Y22" s="55"/>
      <c r="Z22" s="55"/>
      <c r="AA22" s="55"/>
      <c r="AB22" s="55"/>
      <c r="AC22" s="61"/>
      <c r="AD22" s="61"/>
      <c r="AE22" s="61"/>
      <c r="AF22" s="61"/>
      <c r="AG22" s="61"/>
      <c r="AH22" s="61"/>
      <c r="AI22" s="61"/>
      <c r="AJ22" s="61"/>
      <c r="AK22" s="890"/>
      <c r="AL22" s="891"/>
      <c r="AM22" s="891"/>
      <c r="AN22" s="891"/>
      <c r="AO22" s="892"/>
      <c r="AP22" s="2"/>
      <c r="AQ22" s="60">
        <f t="shared" si="2"/>
        <v>1</v>
      </c>
    </row>
    <row r="23" spans="2:46" ht="12" customHeight="1" x14ac:dyDescent="0.15">
      <c r="B23" s="918"/>
      <c r="C23" s="923"/>
      <c r="D23" s="921"/>
      <c r="E23" s="921"/>
      <c r="F23" s="921"/>
      <c r="G23" s="921"/>
      <c r="H23" s="921"/>
      <c r="I23" s="921"/>
      <c r="J23" s="922"/>
      <c r="K23" s="95"/>
      <c r="L23" s="877"/>
      <c r="M23" s="878"/>
      <c r="N23" s="877"/>
      <c r="O23" s="878"/>
      <c r="P23" s="877"/>
      <c r="Q23" s="878"/>
      <c r="R23" s="381"/>
      <c r="S23" s="893"/>
      <c r="T23" s="359"/>
      <c r="U23" s="877"/>
      <c r="V23" s="878"/>
      <c r="W23" s="877"/>
      <c r="X23" s="878"/>
      <c r="Y23" s="55"/>
      <c r="Z23" s="55"/>
      <c r="AA23" s="55"/>
      <c r="AB23" s="55"/>
      <c r="AC23" s="61"/>
      <c r="AD23" s="61"/>
      <c r="AE23" s="61"/>
      <c r="AF23" s="61"/>
      <c r="AG23" s="61"/>
      <c r="AH23" s="61"/>
      <c r="AI23" s="61"/>
      <c r="AJ23" s="61"/>
      <c r="AK23" s="890"/>
      <c r="AL23" s="891"/>
      <c r="AM23" s="891"/>
      <c r="AN23" s="891"/>
      <c r="AO23" s="892"/>
      <c r="AP23" s="2"/>
      <c r="AQ23" s="60">
        <f t="shared" si="2"/>
        <v>1</v>
      </c>
    </row>
    <row r="24" spans="2:46" ht="12" customHeight="1" x14ac:dyDescent="0.15">
      <c r="B24" s="918"/>
      <c r="C24" s="923"/>
      <c r="D24" s="921"/>
      <c r="E24" s="921"/>
      <c r="F24" s="921"/>
      <c r="G24" s="921"/>
      <c r="H24" s="921"/>
      <c r="I24" s="921"/>
      <c r="J24" s="922"/>
      <c r="K24" s="95"/>
      <c r="L24" s="877"/>
      <c r="M24" s="878"/>
      <c r="N24" s="877"/>
      <c r="O24" s="878"/>
      <c r="P24" s="877"/>
      <c r="Q24" s="878"/>
      <c r="R24" s="381"/>
      <c r="S24" s="893"/>
      <c r="T24" s="359"/>
      <c r="U24" s="877"/>
      <c r="V24" s="878"/>
      <c r="W24" s="877"/>
      <c r="X24" s="878"/>
      <c r="Y24" s="55"/>
      <c r="Z24" s="55"/>
      <c r="AA24" s="55"/>
      <c r="AB24" s="55"/>
      <c r="AC24" s="61"/>
      <c r="AD24" s="61"/>
      <c r="AE24" s="61"/>
      <c r="AF24" s="61"/>
      <c r="AG24" s="61"/>
      <c r="AH24" s="61"/>
      <c r="AI24" s="61"/>
      <c r="AJ24" s="61"/>
      <c r="AK24" s="890"/>
      <c r="AL24" s="891"/>
      <c r="AM24" s="891"/>
      <c r="AN24" s="891"/>
      <c r="AO24" s="892"/>
      <c r="AP24" s="2"/>
      <c r="AQ24" s="60">
        <f t="shared" si="2"/>
        <v>1</v>
      </c>
    </row>
    <row r="25" spans="2:46" ht="12" customHeight="1" x14ac:dyDescent="0.15">
      <c r="B25" s="918"/>
      <c r="C25" s="923"/>
      <c r="D25" s="921"/>
      <c r="E25" s="921"/>
      <c r="F25" s="921"/>
      <c r="G25" s="921"/>
      <c r="H25" s="921"/>
      <c r="I25" s="921"/>
      <c r="J25" s="922"/>
      <c r="K25" s="95"/>
      <c r="L25" s="877"/>
      <c r="M25" s="878"/>
      <c r="N25" s="877"/>
      <c r="O25" s="878"/>
      <c r="P25" s="877"/>
      <c r="Q25" s="878"/>
      <c r="R25" s="381"/>
      <c r="S25" s="893"/>
      <c r="T25" s="359"/>
      <c r="U25" s="877"/>
      <c r="V25" s="878"/>
      <c r="W25" s="877"/>
      <c r="X25" s="878"/>
      <c r="Y25" s="55"/>
      <c r="Z25" s="55"/>
      <c r="AA25" s="55"/>
      <c r="AB25" s="55"/>
      <c r="AC25" s="61"/>
      <c r="AD25" s="61"/>
      <c r="AE25" s="61"/>
      <c r="AF25" s="61"/>
      <c r="AG25" s="61"/>
      <c r="AH25" s="61"/>
      <c r="AI25" s="61"/>
      <c r="AJ25" s="61"/>
      <c r="AK25" s="890"/>
      <c r="AL25" s="891"/>
      <c r="AM25" s="891"/>
      <c r="AN25" s="891"/>
      <c r="AO25" s="892"/>
      <c r="AP25" s="2"/>
      <c r="AQ25" s="60">
        <f t="shared" si="2"/>
        <v>1</v>
      </c>
    </row>
    <row r="26" spans="2:46" ht="12" customHeight="1" x14ac:dyDescent="0.15">
      <c r="B26" s="918"/>
      <c r="C26" s="923"/>
      <c r="D26" s="921"/>
      <c r="E26" s="921"/>
      <c r="F26" s="921"/>
      <c r="G26" s="921"/>
      <c r="H26" s="921"/>
      <c r="I26" s="921"/>
      <c r="J26" s="922"/>
      <c r="K26" s="95"/>
      <c r="L26" s="877"/>
      <c r="M26" s="878"/>
      <c r="N26" s="877"/>
      <c r="O26" s="878"/>
      <c r="P26" s="877"/>
      <c r="Q26" s="878"/>
      <c r="R26" s="381"/>
      <c r="S26" s="893"/>
      <c r="T26" s="359"/>
      <c r="U26" s="877"/>
      <c r="V26" s="878"/>
      <c r="W26" s="877"/>
      <c r="X26" s="878"/>
      <c r="Y26" s="55"/>
      <c r="Z26" s="55"/>
      <c r="AA26" s="55"/>
      <c r="AB26" s="55"/>
      <c r="AC26" s="61"/>
      <c r="AD26" s="61"/>
      <c r="AE26" s="61"/>
      <c r="AF26" s="61"/>
      <c r="AG26" s="61"/>
      <c r="AH26" s="61"/>
      <c r="AI26" s="61"/>
      <c r="AJ26" s="61"/>
      <c r="AK26" s="890"/>
      <c r="AL26" s="891"/>
      <c r="AM26" s="891"/>
      <c r="AN26" s="891"/>
      <c r="AO26" s="892"/>
      <c r="AP26" s="2"/>
      <c r="AQ26" s="60">
        <f>IF(P26="材質劣化",2,IF(P26="漏水",3,1))</f>
        <v>1</v>
      </c>
    </row>
    <row r="27" spans="2:46" ht="12" customHeight="1" x14ac:dyDescent="0.15">
      <c r="B27" s="918"/>
      <c r="C27" s="923"/>
      <c r="D27" s="921"/>
      <c r="E27" s="921"/>
      <c r="F27" s="921"/>
      <c r="G27" s="921"/>
      <c r="H27" s="921"/>
      <c r="I27" s="921"/>
      <c r="J27" s="922"/>
      <c r="K27" s="95"/>
      <c r="L27" s="877"/>
      <c r="M27" s="878"/>
      <c r="N27" s="877"/>
      <c r="O27" s="878"/>
      <c r="P27" s="877"/>
      <c r="Q27" s="878"/>
      <c r="R27" s="381"/>
      <c r="S27" s="893"/>
      <c r="T27" s="359"/>
      <c r="U27" s="877"/>
      <c r="V27" s="878"/>
      <c r="W27" s="877"/>
      <c r="X27" s="878"/>
      <c r="Y27" s="55"/>
      <c r="Z27" s="55"/>
      <c r="AA27" s="55"/>
      <c r="AB27" s="55"/>
      <c r="AC27" s="61"/>
      <c r="AD27" s="61"/>
      <c r="AE27" s="61"/>
      <c r="AF27" s="61"/>
      <c r="AG27" s="61"/>
      <c r="AH27" s="61"/>
      <c r="AI27" s="61"/>
      <c r="AJ27" s="61"/>
      <c r="AK27" s="890"/>
      <c r="AL27" s="891"/>
      <c r="AM27" s="891"/>
      <c r="AN27" s="891"/>
      <c r="AO27" s="892"/>
      <c r="AP27" s="2"/>
      <c r="AQ27" s="60">
        <f t="shared" si="2"/>
        <v>1</v>
      </c>
    </row>
    <row r="28" spans="2:46" ht="12" customHeight="1" x14ac:dyDescent="0.15">
      <c r="B28" s="918"/>
      <c r="C28" s="923"/>
      <c r="D28" s="921"/>
      <c r="E28" s="921"/>
      <c r="F28" s="921"/>
      <c r="G28" s="921"/>
      <c r="H28" s="921"/>
      <c r="I28" s="921"/>
      <c r="J28" s="922"/>
      <c r="K28" s="95"/>
      <c r="L28" s="877"/>
      <c r="M28" s="878"/>
      <c r="N28" s="877"/>
      <c r="O28" s="878"/>
      <c r="P28" s="877"/>
      <c r="Q28" s="878"/>
      <c r="R28" s="381"/>
      <c r="S28" s="893"/>
      <c r="T28" s="359"/>
      <c r="U28" s="877"/>
      <c r="V28" s="878"/>
      <c r="W28" s="877"/>
      <c r="X28" s="878"/>
      <c r="Y28" s="55"/>
      <c r="Z28" s="55"/>
      <c r="AA28" s="55"/>
      <c r="AB28" s="55"/>
      <c r="AC28" s="61"/>
      <c r="AD28" s="61"/>
      <c r="AE28" s="61"/>
      <c r="AF28" s="61"/>
      <c r="AG28" s="61"/>
      <c r="AH28" s="61"/>
      <c r="AI28" s="61"/>
      <c r="AJ28" s="61"/>
      <c r="AK28" s="890"/>
      <c r="AL28" s="891"/>
      <c r="AM28" s="891"/>
      <c r="AN28" s="891"/>
      <c r="AO28" s="892"/>
      <c r="AP28" s="2"/>
      <c r="AQ28" s="60">
        <f>IF(P30="材質劣化",2,IF(P30="漏水",3,1))</f>
        <v>1</v>
      </c>
    </row>
    <row r="29" spans="2:46" ht="12" customHeight="1" x14ac:dyDescent="0.15">
      <c r="B29" s="918"/>
      <c r="C29" s="923"/>
      <c r="D29" s="921"/>
      <c r="E29" s="921"/>
      <c r="F29" s="921"/>
      <c r="G29" s="921"/>
      <c r="H29" s="921"/>
      <c r="I29" s="921"/>
      <c r="J29" s="922"/>
      <c r="K29" s="95"/>
      <c r="L29" s="877"/>
      <c r="M29" s="878"/>
      <c r="N29" s="877"/>
      <c r="O29" s="878"/>
      <c r="P29" s="877"/>
      <c r="Q29" s="878"/>
      <c r="R29" s="381"/>
      <c r="S29" s="893"/>
      <c r="T29" s="359"/>
      <c r="U29" s="877"/>
      <c r="V29" s="878"/>
      <c r="W29" s="877"/>
      <c r="X29" s="878"/>
      <c r="Y29" s="55"/>
      <c r="Z29" s="55"/>
      <c r="AA29" s="55"/>
      <c r="AB29" s="55"/>
      <c r="AC29" s="61"/>
      <c r="AD29" s="61"/>
      <c r="AE29" s="61"/>
      <c r="AF29" s="61"/>
      <c r="AG29" s="61"/>
      <c r="AH29" s="61"/>
      <c r="AI29" s="61"/>
      <c r="AJ29" s="61"/>
      <c r="AK29" s="890"/>
      <c r="AL29" s="891"/>
      <c r="AM29" s="891"/>
      <c r="AN29" s="891"/>
      <c r="AO29" s="892"/>
      <c r="AP29" s="2"/>
      <c r="AQ29" s="60">
        <f>IF(P34="材質劣化",2,IF(P34="漏水",3,1))</f>
        <v>1</v>
      </c>
    </row>
    <row r="30" spans="2:46" ht="12" customHeight="1" x14ac:dyDescent="0.15">
      <c r="B30" s="918"/>
      <c r="C30" s="923"/>
      <c r="D30" s="921"/>
      <c r="E30" s="921"/>
      <c r="F30" s="921"/>
      <c r="G30" s="921"/>
      <c r="H30" s="921"/>
      <c r="I30" s="921"/>
      <c r="J30" s="922"/>
      <c r="K30" s="95"/>
      <c r="L30" s="877"/>
      <c r="M30" s="878"/>
      <c r="N30" s="877"/>
      <c r="O30" s="878"/>
      <c r="P30" s="877"/>
      <c r="Q30" s="878"/>
      <c r="R30" s="381"/>
      <c r="S30" s="893"/>
      <c r="T30" s="359"/>
      <c r="U30" s="877"/>
      <c r="V30" s="878"/>
      <c r="W30" s="877"/>
      <c r="X30" s="878"/>
      <c r="Y30" s="55"/>
      <c r="Z30" s="55"/>
      <c r="AA30" s="55"/>
      <c r="AB30" s="55"/>
      <c r="AC30" s="61"/>
      <c r="AD30" s="61"/>
      <c r="AE30" s="61"/>
      <c r="AF30" s="61"/>
      <c r="AG30" s="61"/>
      <c r="AH30" s="61"/>
      <c r="AI30" s="61"/>
      <c r="AJ30" s="61"/>
      <c r="AK30" s="890"/>
      <c r="AL30" s="891"/>
      <c r="AM30" s="891"/>
      <c r="AN30" s="891"/>
      <c r="AO30" s="892"/>
      <c r="AP30" s="2"/>
      <c r="AQ30" s="60">
        <f t="shared" ref="AQ30:AQ33" si="3">IF(P30="材質劣化",2,IF(P30="漏水",3,1))</f>
        <v>1</v>
      </c>
    </row>
    <row r="31" spans="2:46" ht="12" customHeight="1" x14ac:dyDescent="0.15">
      <c r="B31" s="918"/>
      <c r="C31" s="923"/>
      <c r="D31" s="921"/>
      <c r="E31" s="921"/>
      <c r="F31" s="921"/>
      <c r="G31" s="921"/>
      <c r="H31" s="921"/>
      <c r="I31" s="921"/>
      <c r="J31" s="922"/>
      <c r="K31" s="95"/>
      <c r="L31" s="877"/>
      <c r="M31" s="878"/>
      <c r="N31" s="877"/>
      <c r="O31" s="878"/>
      <c r="P31" s="877"/>
      <c r="Q31" s="878"/>
      <c r="R31" s="381"/>
      <c r="S31" s="893"/>
      <c r="T31" s="359"/>
      <c r="U31" s="877"/>
      <c r="V31" s="878"/>
      <c r="W31" s="877"/>
      <c r="X31" s="878"/>
      <c r="Y31" s="55"/>
      <c r="Z31" s="55"/>
      <c r="AA31" s="55"/>
      <c r="AB31" s="55"/>
      <c r="AC31" s="61"/>
      <c r="AD31" s="61"/>
      <c r="AE31" s="61"/>
      <c r="AF31" s="61"/>
      <c r="AG31" s="61"/>
      <c r="AH31" s="61"/>
      <c r="AI31" s="61"/>
      <c r="AJ31" s="61"/>
      <c r="AK31" s="890"/>
      <c r="AL31" s="891"/>
      <c r="AM31" s="891"/>
      <c r="AN31" s="891"/>
      <c r="AO31" s="892"/>
      <c r="AP31" s="2"/>
      <c r="AQ31" s="60">
        <f t="shared" ref="AQ31" si="4">IF(P33="材質劣化",2,IF(P33="漏水",3,1))</f>
        <v>1</v>
      </c>
    </row>
    <row r="32" spans="2:46" ht="12" customHeight="1" x14ac:dyDescent="0.15">
      <c r="B32" s="918"/>
      <c r="C32" s="923"/>
      <c r="D32" s="921"/>
      <c r="E32" s="921"/>
      <c r="F32" s="921"/>
      <c r="G32" s="921"/>
      <c r="H32" s="921"/>
      <c r="I32" s="921"/>
      <c r="J32" s="922"/>
      <c r="K32" s="95"/>
      <c r="L32" s="877"/>
      <c r="M32" s="878"/>
      <c r="N32" s="877"/>
      <c r="O32" s="878"/>
      <c r="P32" s="877"/>
      <c r="Q32" s="878"/>
      <c r="R32" s="381"/>
      <c r="S32" s="893"/>
      <c r="T32" s="359"/>
      <c r="U32" s="877"/>
      <c r="V32" s="878"/>
      <c r="W32" s="877"/>
      <c r="X32" s="878"/>
      <c r="Y32" s="55"/>
      <c r="Z32" s="55"/>
      <c r="AA32" s="55"/>
      <c r="AB32" s="55"/>
      <c r="AC32" s="61"/>
      <c r="AD32" s="61"/>
      <c r="AE32" s="61"/>
      <c r="AF32" s="61"/>
      <c r="AG32" s="61"/>
      <c r="AH32" s="61"/>
      <c r="AI32" s="61"/>
      <c r="AJ32" s="61"/>
      <c r="AK32" s="890"/>
      <c r="AL32" s="891"/>
      <c r="AM32" s="891"/>
      <c r="AN32" s="891"/>
      <c r="AO32" s="892"/>
      <c r="AP32" s="2"/>
      <c r="AQ32" s="60">
        <f t="shared" ref="AQ32" si="5">IF(P37="材質劣化",2,IF(P37="漏水",3,1))</f>
        <v>1</v>
      </c>
      <c r="AS32" s="3"/>
      <c r="AT32" s="3"/>
    </row>
    <row r="33" spans="2:86" ht="12" customHeight="1" x14ac:dyDescent="0.15">
      <c r="B33" s="918"/>
      <c r="C33" s="923"/>
      <c r="D33" s="921"/>
      <c r="E33" s="921"/>
      <c r="F33" s="921"/>
      <c r="G33" s="921"/>
      <c r="H33" s="921"/>
      <c r="I33" s="921"/>
      <c r="J33" s="922"/>
      <c r="K33" s="95"/>
      <c r="L33" s="877"/>
      <c r="M33" s="878"/>
      <c r="N33" s="877"/>
      <c r="O33" s="878"/>
      <c r="P33" s="877"/>
      <c r="Q33" s="878"/>
      <c r="R33" s="381"/>
      <c r="S33" s="893"/>
      <c r="T33" s="359"/>
      <c r="U33" s="877"/>
      <c r="V33" s="878"/>
      <c r="W33" s="877"/>
      <c r="X33" s="878"/>
      <c r="Y33" s="55"/>
      <c r="Z33" s="55"/>
      <c r="AA33" s="55"/>
      <c r="AB33" s="55"/>
      <c r="AC33" s="61"/>
      <c r="AD33" s="61"/>
      <c r="AE33" s="61"/>
      <c r="AF33" s="61"/>
      <c r="AG33" s="61"/>
      <c r="AH33" s="61"/>
      <c r="AI33" s="61"/>
      <c r="AJ33" s="61"/>
      <c r="AK33" s="890"/>
      <c r="AL33" s="891"/>
      <c r="AM33" s="891"/>
      <c r="AN33" s="891"/>
      <c r="AO33" s="892"/>
      <c r="AP33" s="2"/>
      <c r="AQ33" s="60">
        <f t="shared" si="3"/>
        <v>1</v>
      </c>
      <c r="AS33" s="163"/>
      <c r="AT33" s="163"/>
    </row>
    <row r="34" spans="2:86" ht="12" customHeight="1" x14ac:dyDescent="0.15">
      <c r="B34" s="918"/>
      <c r="C34" s="923"/>
      <c r="D34" s="921"/>
      <c r="E34" s="921"/>
      <c r="F34" s="921"/>
      <c r="G34" s="921"/>
      <c r="H34" s="921"/>
      <c r="I34" s="921"/>
      <c r="J34" s="922"/>
      <c r="K34" s="95"/>
      <c r="L34" s="877"/>
      <c r="M34" s="878"/>
      <c r="N34" s="877"/>
      <c r="O34" s="878"/>
      <c r="P34" s="877"/>
      <c r="Q34" s="878"/>
      <c r="R34" s="381"/>
      <c r="S34" s="893"/>
      <c r="T34" s="359"/>
      <c r="U34" s="877"/>
      <c r="V34" s="878"/>
      <c r="W34" s="877"/>
      <c r="X34" s="878"/>
      <c r="Y34" s="55"/>
      <c r="Z34" s="55"/>
      <c r="AA34" s="55"/>
      <c r="AB34" s="55"/>
      <c r="AC34" s="61"/>
      <c r="AD34" s="61"/>
      <c r="AE34" s="61"/>
      <c r="AF34" s="61"/>
      <c r="AG34" s="61"/>
      <c r="AH34" s="61"/>
      <c r="AI34" s="61"/>
      <c r="AJ34" s="61"/>
      <c r="AK34" s="890"/>
      <c r="AL34" s="891"/>
      <c r="AM34" s="891"/>
      <c r="AN34" s="891"/>
      <c r="AO34" s="892"/>
      <c r="AP34" s="2"/>
      <c r="AQ34" s="60">
        <f t="shared" ref="AQ34" si="6">IF(P36="材質劣化",2,IF(P36="漏水",3,1))</f>
        <v>1</v>
      </c>
      <c r="AS34" s="164"/>
      <c r="AT34" s="164"/>
    </row>
    <row r="35" spans="2:86" ht="12" customHeight="1" x14ac:dyDescent="0.15">
      <c r="B35" s="918"/>
      <c r="C35" s="923"/>
      <c r="D35" s="921"/>
      <c r="E35" s="921"/>
      <c r="F35" s="921"/>
      <c r="G35" s="921"/>
      <c r="H35" s="921"/>
      <c r="I35" s="921"/>
      <c r="J35" s="922"/>
      <c r="K35" s="950" t="s">
        <v>376</v>
      </c>
      <c r="L35" s="908" t="s">
        <v>181</v>
      </c>
      <c r="M35" s="908"/>
      <c r="N35" s="908"/>
      <c r="O35" s="908"/>
      <c r="P35" s="908"/>
      <c r="Q35" s="908"/>
      <c r="R35" s="908"/>
      <c r="S35" s="908"/>
      <c r="T35" s="908"/>
      <c r="U35" s="908"/>
      <c r="V35" s="908"/>
      <c r="W35" s="908"/>
      <c r="X35" s="908"/>
      <c r="Y35" s="930" t="s">
        <v>329</v>
      </c>
      <c r="Z35" s="931"/>
      <c r="AA35" s="931"/>
      <c r="AB35" s="916"/>
      <c r="AC35" s="253">
        <f t="shared" ref="AC35:AJ35" si="7">SUM(AC11:AC34)</f>
        <v>0</v>
      </c>
      <c r="AD35" s="253">
        <f t="shared" si="7"/>
        <v>0</v>
      </c>
      <c r="AE35" s="253">
        <f>SUM(AE11:AE34)</f>
        <v>0</v>
      </c>
      <c r="AF35" s="253">
        <f t="shared" si="7"/>
        <v>0.23</v>
      </c>
      <c r="AG35" s="253">
        <f t="shared" si="7"/>
        <v>0</v>
      </c>
      <c r="AH35" s="253">
        <f t="shared" si="7"/>
        <v>0</v>
      </c>
      <c r="AI35" s="253">
        <f t="shared" si="7"/>
        <v>0</v>
      </c>
      <c r="AJ35" s="254">
        <f t="shared" si="7"/>
        <v>3.54</v>
      </c>
      <c r="AK35" s="908" t="s">
        <v>501</v>
      </c>
      <c r="AL35" s="908"/>
      <c r="AM35" s="957" t="s">
        <v>547</v>
      </c>
      <c r="AN35" s="957"/>
      <c r="AO35" s="957"/>
      <c r="AP35" s="2"/>
    </row>
    <row r="36" spans="2:86" ht="12" customHeight="1" x14ac:dyDescent="0.15">
      <c r="B36" s="918"/>
      <c r="C36" s="923"/>
      <c r="D36" s="921"/>
      <c r="E36" s="921"/>
      <c r="F36" s="921"/>
      <c r="G36" s="921"/>
      <c r="H36" s="921"/>
      <c r="I36" s="921"/>
      <c r="J36" s="922"/>
      <c r="K36" s="951"/>
      <c r="L36" s="899" t="s">
        <v>330</v>
      </c>
      <c r="M36" s="900"/>
      <c r="N36" s="901"/>
      <c r="O36" s="899" t="s">
        <v>502</v>
      </c>
      <c r="P36" s="900"/>
      <c r="Q36" s="900"/>
      <c r="R36" s="900"/>
      <c r="S36" s="900"/>
      <c r="T36" s="900"/>
      <c r="U36" s="900"/>
      <c r="V36" s="900"/>
      <c r="W36" s="900"/>
      <c r="X36" s="901"/>
      <c r="Y36" s="54" t="s">
        <v>21</v>
      </c>
      <c r="Z36" s="50" t="s">
        <v>22</v>
      </c>
      <c r="AA36" s="50" t="s">
        <v>327</v>
      </c>
      <c r="AB36" s="50" t="s">
        <v>328</v>
      </c>
      <c r="AC36" s="50" t="s">
        <v>21</v>
      </c>
      <c r="AD36" s="50" t="s">
        <v>22</v>
      </c>
      <c r="AE36" s="50" t="s">
        <v>327</v>
      </c>
      <c r="AF36" s="50" t="s">
        <v>328</v>
      </c>
      <c r="AG36" s="50" t="s">
        <v>21</v>
      </c>
      <c r="AH36" s="50" t="s">
        <v>22</v>
      </c>
      <c r="AI36" s="50" t="s">
        <v>327</v>
      </c>
      <c r="AJ36" s="80" t="s">
        <v>328</v>
      </c>
      <c r="AK36" s="908"/>
      <c r="AL36" s="908"/>
      <c r="AM36" s="957"/>
      <c r="AN36" s="957"/>
      <c r="AO36" s="957"/>
      <c r="AP36" s="2"/>
    </row>
    <row r="37" spans="2:86" ht="14.25" customHeight="1" x14ac:dyDescent="0.15">
      <c r="B37" s="918"/>
      <c r="C37" s="923"/>
      <c r="D37" s="921"/>
      <c r="E37" s="921"/>
      <c r="F37" s="921"/>
      <c r="G37" s="921"/>
      <c r="H37" s="921"/>
      <c r="I37" s="921"/>
      <c r="J37" s="922"/>
      <c r="K37" s="951"/>
      <c r="L37" s="902"/>
      <c r="M37" s="903"/>
      <c r="N37" s="904"/>
      <c r="O37" s="902"/>
      <c r="P37" s="903"/>
      <c r="Q37" s="903"/>
      <c r="R37" s="903"/>
      <c r="S37" s="903"/>
      <c r="T37" s="903"/>
      <c r="U37" s="903"/>
      <c r="V37" s="903"/>
      <c r="W37" s="903"/>
      <c r="X37" s="904"/>
      <c r="Y37" s="909" t="str">
        <f>IF(COUNTIF(Y11:Y34,"〇")&gt;0,"1","  ")</f>
        <v xml:space="preserve">  </v>
      </c>
      <c r="Z37" s="909" t="str">
        <f>IF(COUNTIF(Z11:Z34,"〇")&gt;0,"1","  ")</f>
        <v xml:space="preserve">  </v>
      </c>
      <c r="AA37" s="909" t="str">
        <f>IF(COUNTIF(AA11:AA34,"〇")&gt;0,"1","  ")</f>
        <v xml:space="preserve">  </v>
      </c>
      <c r="AB37" s="909" t="str">
        <f>IF(COUNTIF(AB11:AB34,"〇")&gt;0,"1","  ")</f>
        <v xml:space="preserve">  </v>
      </c>
      <c r="AC37" s="909">
        <f>COUNTA(AC11:AC34)</f>
        <v>0</v>
      </c>
      <c r="AD37" s="909">
        <f t="shared" ref="AD37:AI37" si="8">COUNTA(AD11:AD34)</f>
        <v>0</v>
      </c>
      <c r="AE37" s="909">
        <f t="shared" si="8"/>
        <v>0</v>
      </c>
      <c r="AF37" s="909">
        <f t="shared" si="8"/>
        <v>1</v>
      </c>
      <c r="AG37" s="909">
        <f t="shared" si="8"/>
        <v>0</v>
      </c>
      <c r="AH37" s="909">
        <f t="shared" si="8"/>
        <v>0</v>
      </c>
      <c r="AI37" s="909">
        <f t="shared" si="8"/>
        <v>0</v>
      </c>
      <c r="AJ37" s="909">
        <f>COUNTA(AJ11:AJ34)</f>
        <v>1</v>
      </c>
      <c r="AK37" s="908"/>
      <c r="AL37" s="908"/>
      <c r="AM37" s="957"/>
      <c r="AN37" s="957"/>
      <c r="AO37" s="957"/>
      <c r="AP37" s="2"/>
    </row>
    <row r="38" spans="2:86" ht="14.25" customHeight="1" x14ac:dyDescent="0.15">
      <c r="B38" s="918"/>
      <c r="C38" s="923"/>
      <c r="D38" s="921"/>
      <c r="E38" s="921"/>
      <c r="F38" s="921"/>
      <c r="G38" s="921"/>
      <c r="H38" s="921"/>
      <c r="I38" s="921"/>
      <c r="J38" s="922"/>
      <c r="K38" s="951"/>
      <c r="L38" s="905"/>
      <c r="M38" s="906"/>
      <c r="N38" s="907"/>
      <c r="O38" s="905"/>
      <c r="P38" s="906"/>
      <c r="Q38" s="906"/>
      <c r="R38" s="906"/>
      <c r="S38" s="906"/>
      <c r="T38" s="906"/>
      <c r="U38" s="906"/>
      <c r="V38" s="906"/>
      <c r="W38" s="906"/>
      <c r="X38" s="907"/>
      <c r="Y38" s="909"/>
      <c r="Z38" s="909"/>
      <c r="AA38" s="909"/>
      <c r="AB38" s="909"/>
      <c r="AC38" s="909"/>
      <c r="AD38" s="909"/>
      <c r="AE38" s="909"/>
      <c r="AF38" s="909"/>
      <c r="AG38" s="909"/>
      <c r="AH38" s="909"/>
      <c r="AI38" s="909"/>
      <c r="AJ38" s="909"/>
      <c r="AK38" s="908"/>
      <c r="AL38" s="908"/>
      <c r="AM38" s="957"/>
      <c r="AN38" s="957"/>
      <c r="AO38" s="957"/>
      <c r="AP38" s="2"/>
    </row>
    <row r="39" spans="2:86" ht="12" customHeight="1" x14ac:dyDescent="0.15">
      <c r="B39" s="918"/>
      <c r="C39" s="923"/>
      <c r="D39" s="921"/>
      <c r="E39" s="921"/>
      <c r="F39" s="921"/>
      <c r="G39" s="921"/>
      <c r="H39" s="921"/>
      <c r="I39" s="921"/>
      <c r="J39" s="922"/>
      <c r="K39" s="945" t="s">
        <v>503</v>
      </c>
      <c r="L39" s="952"/>
      <c r="M39" s="952"/>
      <c r="N39" s="952"/>
      <c r="O39" s="952"/>
      <c r="P39" s="952"/>
      <c r="Q39" s="952"/>
      <c r="R39" s="952"/>
      <c r="S39" s="952"/>
      <c r="T39" s="952"/>
      <c r="U39" s="952"/>
      <c r="V39" s="952"/>
      <c r="W39" s="952"/>
      <c r="X39" s="952"/>
      <c r="Y39" s="952"/>
      <c r="Z39" s="952"/>
      <c r="AA39" s="952"/>
      <c r="AB39" s="952"/>
      <c r="AC39" s="952"/>
      <c r="AD39" s="952"/>
      <c r="AE39" s="952"/>
      <c r="AF39" s="952"/>
      <c r="AG39" s="952"/>
      <c r="AH39" s="952"/>
      <c r="AI39" s="952"/>
      <c r="AJ39" s="952"/>
      <c r="AK39" s="953"/>
      <c r="AL39" s="953"/>
      <c r="AM39" s="953"/>
      <c r="AN39" s="953"/>
      <c r="AO39" s="954"/>
      <c r="AP39" s="2"/>
    </row>
    <row r="40" spans="2:86" ht="12" customHeight="1" x14ac:dyDescent="0.15">
      <c r="B40" s="918"/>
      <c r="C40" s="923"/>
      <c r="D40" s="921"/>
      <c r="E40" s="921"/>
      <c r="F40" s="921"/>
      <c r="G40" s="921"/>
      <c r="H40" s="921"/>
      <c r="I40" s="921"/>
      <c r="J40" s="922"/>
      <c r="K40" s="946"/>
      <c r="L40" s="953"/>
      <c r="M40" s="953"/>
      <c r="N40" s="953"/>
      <c r="O40" s="953"/>
      <c r="P40" s="953"/>
      <c r="Q40" s="953"/>
      <c r="R40" s="953"/>
      <c r="S40" s="953"/>
      <c r="T40" s="953"/>
      <c r="U40" s="953"/>
      <c r="V40" s="953"/>
      <c r="W40" s="953"/>
      <c r="X40" s="953"/>
      <c r="Y40" s="953"/>
      <c r="Z40" s="953"/>
      <c r="AA40" s="953"/>
      <c r="AB40" s="953"/>
      <c r="AC40" s="953"/>
      <c r="AD40" s="953"/>
      <c r="AE40" s="953"/>
      <c r="AF40" s="953"/>
      <c r="AG40" s="953"/>
      <c r="AH40" s="953"/>
      <c r="AI40" s="953"/>
      <c r="AJ40" s="953"/>
      <c r="AK40" s="953"/>
      <c r="AL40" s="953"/>
      <c r="AM40" s="953"/>
      <c r="AN40" s="953"/>
      <c r="AO40" s="954"/>
      <c r="AP40" s="2"/>
    </row>
    <row r="41" spans="2:86" ht="12" customHeight="1" x14ac:dyDescent="0.15">
      <c r="B41" s="918"/>
      <c r="C41" s="923"/>
      <c r="D41" s="921"/>
      <c r="E41" s="921"/>
      <c r="F41" s="921"/>
      <c r="G41" s="921"/>
      <c r="H41" s="921"/>
      <c r="I41" s="921"/>
      <c r="J41" s="922"/>
      <c r="K41" s="946"/>
      <c r="L41" s="953"/>
      <c r="M41" s="953"/>
      <c r="N41" s="953"/>
      <c r="O41" s="953"/>
      <c r="P41" s="953"/>
      <c r="Q41" s="953"/>
      <c r="R41" s="953"/>
      <c r="S41" s="953"/>
      <c r="T41" s="953"/>
      <c r="U41" s="953"/>
      <c r="V41" s="953"/>
      <c r="W41" s="953"/>
      <c r="X41" s="953"/>
      <c r="Y41" s="953"/>
      <c r="Z41" s="953"/>
      <c r="AA41" s="953"/>
      <c r="AB41" s="953"/>
      <c r="AC41" s="953"/>
      <c r="AD41" s="953"/>
      <c r="AE41" s="953"/>
      <c r="AF41" s="953"/>
      <c r="AG41" s="953"/>
      <c r="AH41" s="953"/>
      <c r="AI41" s="953"/>
      <c r="AJ41" s="953"/>
      <c r="AK41" s="953"/>
      <c r="AL41" s="953"/>
      <c r="AM41" s="953"/>
      <c r="AN41" s="953"/>
      <c r="AO41" s="954"/>
      <c r="AP41" s="2"/>
    </row>
    <row r="42" spans="2:86" ht="12" customHeight="1" x14ac:dyDescent="0.15">
      <c r="B42" s="918"/>
      <c r="C42" s="923"/>
      <c r="D42" s="921"/>
      <c r="E42" s="921"/>
      <c r="F42" s="921"/>
      <c r="G42" s="921"/>
      <c r="H42" s="921"/>
      <c r="I42" s="921"/>
      <c r="J42" s="922"/>
      <c r="K42" s="946"/>
      <c r="L42" s="955"/>
      <c r="M42" s="955"/>
      <c r="N42" s="955"/>
      <c r="O42" s="955"/>
      <c r="P42" s="955"/>
      <c r="Q42" s="955"/>
      <c r="R42" s="955"/>
      <c r="S42" s="955"/>
      <c r="T42" s="955"/>
      <c r="U42" s="955"/>
      <c r="V42" s="955"/>
      <c r="W42" s="955"/>
      <c r="X42" s="955"/>
      <c r="Y42" s="955"/>
      <c r="Z42" s="955"/>
      <c r="AA42" s="955"/>
      <c r="AB42" s="955"/>
      <c r="AC42" s="955"/>
      <c r="AD42" s="955"/>
      <c r="AE42" s="955"/>
      <c r="AF42" s="955"/>
      <c r="AG42" s="955"/>
      <c r="AH42" s="955"/>
      <c r="AI42" s="955"/>
      <c r="AJ42" s="955"/>
      <c r="AK42" s="955"/>
      <c r="AL42" s="955"/>
      <c r="AM42" s="955"/>
      <c r="AN42" s="955"/>
      <c r="AO42" s="956"/>
      <c r="AP42" s="42"/>
      <c r="CD42" s="2"/>
      <c r="CE42" s="2"/>
      <c r="CF42" s="2"/>
      <c r="CG42" s="2"/>
      <c r="CH42" s="2"/>
    </row>
    <row r="43" spans="2:86" ht="12" customHeight="1" x14ac:dyDescent="0.15">
      <c r="B43" s="918"/>
      <c r="C43" s="923"/>
      <c r="D43" s="921"/>
      <c r="E43" s="921"/>
      <c r="F43" s="921"/>
      <c r="G43" s="921"/>
      <c r="H43" s="921"/>
      <c r="I43" s="921"/>
      <c r="J43" s="922"/>
      <c r="K43" s="941" t="s">
        <v>331</v>
      </c>
      <c r="L43" s="941"/>
      <c r="M43" s="941"/>
      <c r="N43" s="941"/>
      <c r="O43" s="941"/>
      <c r="P43" s="941"/>
      <c r="Q43" s="941"/>
      <c r="R43" s="941"/>
      <c r="S43" s="941"/>
      <c r="T43" s="941"/>
      <c r="U43" s="941"/>
      <c r="V43" s="941"/>
      <c r="W43" s="941"/>
      <c r="X43" s="941"/>
      <c r="Y43" s="941"/>
      <c r="Z43" s="941"/>
      <c r="AA43" s="941"/>
      <c r="AB43" s="941"/>
      <c r="AC43" s="941"/>
      <c r="AD43" s="941"/>
      <c r="AE43" s="941"/>
      <c r="AF43" s="941"/>
      <c r="AG43" s="941"/>
      <c r="AH43" s="941"/>
      <c r="AI43" s="941"/>
      <c r="AJ43" s="941"/>
      <c r="AK43" s="941"/>
      <c r="AL43" s="941"/>
      <c r="AM43" s="941"/>
      <c r="AN43" s="941"/>
      <c r="AO43" s="941"/>
      <c r="AP43" s="42"/>
      <c r="CD43" s="2"/>
      <c r="CE43" s="2"/>
      <c r="CF43" s="2"/>
      <c r="CG43" s="2"/>
      <c r="CH43" s="2"/>
    </row>
    <row r="44" spans="2:86" ht="12" customHeight="1" x14ac:dyDescent="0.15">
      <c r="B44" s="918"/>
      <c r="C44" s="923"/>
      <c r="D44" s="921"/>
      <c r="E44" s="921"/>
      <c r="F44" s="921"/>
      <c r="G44" s="921"/>
      <c r="H44" s="921"/>
      <c r="I44" s="921"/>
      <c r="J44" s="922"/>
      <c r="K44" s="947" t="s">
        <v>497</v>
      </c>
      <c r="L44" s="948"/>
      <c r="M44" s="948"/>
      <c r="N44" s="948"/>
      <c r="O44" s="948"/>
      <c r="P44" s="948"/>
      <c r="Q44" s="948"/>
      <c r="R44" s="948"/>
      <c r="S44" s="948"/>
      <c r="T44" s="948"/>
      <c r="U44" s="948"/>
      <c r="V44" s="948"/>
      <c r="W44" s="948"/>
      <c r="X44" s="948"/>
      <c r="Y44" s="948"/>
      <c r="Z44" s="948"/>
      <c r="AA44" s="948"/>
      <c r="AB44" s="948"/>
      <c r="AC44" s="948"/>
      <c r="AD44" s="948"/>
      <c r="AE44" s="948"/>
      <c r="AF44" s="948"/>
      <c r="AG44" s="948"/>
      <c r="AH44" s="948"/>
      <c r="AI44" s="948"/>
      <c r="AJ44" s="948"/>
      <c r="AK44" s="948"/>
      <c r="AL44" s="948"/>
      <c r="AM44" s="948"/>
      <c r="AN44" s="948"/>
      <c r="AO44" s="949"/>
      <c r="AP44" s="42"/>
      <c r="CD44" s="2"/>
      <c r="CE44" s="2"/>
      <c r="CF44" s="2"/>
      <c r="CG44" s="2"/>
      <c r="CH44" s="2"/>
    </row>
    <row r="45" spans="2:86" ht="12" customHeight="1" x14ac:dyDescent="0.15">
      <c r="B45" s="489"/>
      <c r="C45" s="924"/>
      <c r="D45" s="925"/>
      <c r="E45" s="925"/>
      <c r="F45" s="925"/>
      <c r="G45" s="925"/>
      <c r="H45" s="925"/>
      <c r="I45" s="925"/>
      <c r="J45" s="926"/>
      <c r="K45" s="942" t="s">
        <v>498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N11:O34" xr:uid="{3DE8D433-E101-45F1-873B-2823ABE9BF54}">
      <formula1>INDIRECT(L11)</formula1>
    </dataValidation>
    <dataValidation type="list" allowBlank="1" showInputMessage="1" showErrorMessage="1" sqref="Y11:AB34" xr:uid="{A66DE2C6-771B-4BE6-9272-CA61129E39E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2CB230A-784D-4FBE-BFB5-178CEED631C3}">
          <x14:formula1>
            <xm:f>'(参考)リスト'!$F$16:$F$21</xm:f>
          </x14:formula1>
          <xm:sqref>U11:X34</xm:sqref>
        </x14:dataValidation>
        <x14:dataValidation type="list" allowBlank="1" showInputMessage="1" showErrorMessage="1" xr:uid="{36503A37-4AAB-4965-B47D-6316E90C2E7E}">
          <x14:formula1>
            <xm:f>'(参考)リスト'!$D$16:$D$18</xm:f>
          </x14:formula1>
          <xm:sqref>P11:Q34</xm:sqref>
        </x14:dataValidation>
        <x14:dataValidation type="list" allowBlank="1" showInputMessage="1" showErrorMessage="1" xr:uid="{23E0E385-B8EC-42DF-BD1F-CFEA25664770}">
          <x14:formula1>
            <xm:f>'(参考)リスト'!$E$16:$E$27</xm:f>
          </x14:formula1>
          <xm:sqref>R11:T34</xm:sqref>
        </x14:dataValidation>
        <x14:dataValidation type="list" allowBlank="1" showInputMessage="1" showErrorMessage="1" xr:uid="{752E9519-EA2A-4B69-8E6D-255EC6F8142E}">
          <x14:formula1>
            <xm:f>'(参考)リスト'!$B$16:$B$21</xm:f>
          </x14:formula1>
          <xm:sqref>L11:M34</xm:sqref>
        </x14:dataValidation>
        <x14:dataValidation type="list" allowBlank="1" showInputMessage="1" showErrorMessage="1" xr:uid="{79ECB7C5-8D5C-4368-A2DF-9A154C5A56DA}">
          <x14:formula1>
            <xm:f>'(参考)リスト'!$G$16:$G$19</xm:f>
          </x14:formula1>
          <xm:sqref>AM35:AO38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047FB-6276-4A75-BFD6-315BEA161B66}">
  <sheetPr>
    <pageSetUpPr fitToPage="1"/>
  </sheetPr>
  <dimension ref="B1:CH53"/>
  <sheetViews>
    <sheetView showGridLines="0" view="pageBreakPreview" zoomScaleNormal="85" zoomScaleSheetLayoutView="100" workbookViewId="0">
      <selection activeCell="AP12" sqref="AP12:AQ1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879" t="s">
        <v>495</v>
      </c>
      <c r="AV1" s="886" t="s">
        <v>402</v>
      </c>
      <c r="AW1" s="886"/>
      <c r="AX1" s="886"/>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876"/>
      <c r="BX1" s="876"/>
      <c r="BY1" s="876"/>
      <c r="BZ1" s="876"/>
      <c r="CA1" s="876"/>
      <c r="CB1" s="876"/>
      <c r="CC1" s="876"/>
      <c r="CD1" s="876"/>
      <c r="CE1" s="876"/>
      <c r="CF1" s="876"/>
      <c r="CG1" s="876"/>
      <c r="CH1" s="876"/>
    </row>
    <row r="2" spans="2:86" ht="8.25" customHeight="1" x14ac:dyDescent="0.15">
      <c r="AU2" s="879"/>
      <c r="AV2" s="886" t="s">
        <v>401</v>
      </c>
      <c r="AW2" s="888" t="s">
        <v>400</v>
      </c>
      <c r="AX2" s="888"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889"/>
      <c r="BX2" s="889"/>
      <c r="BY2" s="889"/>
      <c r="BZ2" s="889"/>
      <c r="CA2" s="876"/>
      <c r="CB2" s="876"/>
      <c r="CC2" s="876"/>
      <c r="CD2" s="876"/>
      <c r="CE2" s="876"/>
      <c r="CF2" s="876"/>
      <c r="CG2" s="876"/>
      <c r="CH2" s="876"/>
    </row>
    <row r="3" spans="2:86" ht="25.2" customHeight="1" x14ac:dyDescent="0.15">
      <c r="B3" s="649" t="s">
        <v>316</v>
      </c>
      <c r="C3" s="894"/>
      <c r="D3" s="894"/>
      <c r="E3" s="895"/>
      <c r="F3" s="895"/>
      <c r="G3" s="895"/>
      <c r="H3" s="895"/>
      <c r="I3" s="895"/>
      <c r="J3" s="895"/>
      <c r="K3" s="894"/>
      <c r="L3" s="894"/>
      <c r="M3" s="894"/>
      <c r="N3" s="894"/>
      <c r="O3" s="894"/>
      <c r="P3" s="894"/>
      <c r="Q3" s="894"/>
      <c r="R3" s="894"/>
      <c r="S3" s="894"/>
      <c r="T3" s="894"/>
      <c r="U3" s="894"/>
      <c r="V3" s="894"/>
      <c r="W3" s="894"/>
      <c r="X3" s="894"/>
      <c r="Y3" s="894"/>
      <c r="Z3" s="894"/>
      <c r="AA3" s="894"/>
      <c r="AB3" s="894"/>
      <c r="AC3" s="894"/>
      <c r="AD3" s="894"/>
      <c r="AE3" s="894"/>
      <c r="AF3" s="894"/>
      <c r="AG3" s="894"/>
      <c r="AH3" s="894"/>
      <c r="AI3" s="894"/>
      <c r="AJ3" s="894"/>
      <c r="AK3" s="894"/>
      <c r="AL3" s="894"/>
      <c r="AM3" s="894"/>
      <c r="AN3" s="894"/>
      <c r="AO3" s="894"/>
      <c r="AU3" s="879"/>
      <c r="AV3" s="886"/>
      <c r="AW3" s="888"/>
      <c r="AX3" s="888"/>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876"/>
      <c r="BX3" s="876"/>
      <c r="BY3" s="876"/>
      <c r="BZ3" s="876"/>
      <c r="CA3" s="876"/>
      <c r="CB3" s="876"/>
      <c r="CC3" s="876"/>
      <c r="CD3" s="876"/>
      <c r="CE3" s="876"/>
      <c r="CF3" s="876"/>
      <c r="CG3" s="876"/>
      <c r="CH3" s="876"/>
    </row>
    <row r="4" spans="2:86" ht="18" customHeight="1" x14ac:dyDescent="0.15">
      <c r="B4" s="469" t="s">
        <v>17</v>
      </c>
      <c r="C4" s="469"/>
      <c r="D4" s="469"/>
      <c r="E4" s="912" t="s">
        <v>550</v>
      </c>
      <c r="F4" s="913"/>
      <c r="G4" s="913"/>
      <c r="H4" s="913"/>
      <c r="I4" s="913"/>
      <c r="J4" s="914"/>
      <c r="K4" s="518" t="s">
        <v>18</v>
      </c>
      <c r="L4" s="518"/>
      <c r="M4" s="518"/>
      <c r="N4" s="910" t="s">
        <v>552</v>
      </c>
      <c r="O4" s="910"/>
      <c r="P4" s="910"/>
      <c r="Q4" s="910"/>
      <c r="R4" s="910"/>
      <c r="S4" s="910"/>
      <c r="T4" s="493" t="s">
        <v>445</v>
      </c>
      <c r="U4" s="494"/>
      <c r="V4" s="494"/>
      <c r="W4" s="494"/>
      <c r="X4" s="495"/>
      <c r="Y4" s="915" t="s">
        <v>531</v>
      </c>
      <c r="Z4" s="915"/>
      <c r="AA4" s="915"/>
      <c r="AB4" s="915"/>
      <c r="AC4" s="915"/>
      <c r="AD4" s="915"/>
      <c r="AE4" s="915"/>
      <c r="AF4" s="915"/>
      <c r="AG4" s="493" t="s">
        <v>185</v>
      </c>
      <c r="AH4" s="494"/>
      <c r="AI4" s="494"/>
      <c r="AJ4" s="495"/>
      <c r="AK4" s="880">
        <v>45588</v>
      </c>
      <c r="AL4" s="881"/>
      <c r="AM4" s="881"/>
      <c r="AN4" s="881"/>
      <c r="AO4" s="882"/>
      <c r="AU4" s="879"/>
      <c r="AV4" s="886"/>
      <c r="AW4" s="888"/>
      <c r="AX4" s="888"/>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77" t="s">
        <v>0</v>
      </c>
      <c r="C5" s="477"/>
      <c r="D5" s="477"/>
      <c r="E5" s="896" t="s">
        <v>551</v>
      </c>
      <c r="F5" s="897"/>
      <c r="G5" s="897"/>
      <c r="H5" s="897"/>
      <c r="I5" s="897"/>
      <c r="J5" s="898"/>
      <c r="K5" s="532" t="s">
        <v>1</v>
      </c>
      <c r="L5" s="532"/>
      <c r="M5" s="532"/>
      <c r="N5" s="910" t="s">
        <v>538</v>
      </c>
      <c r="O5" s="910"/>
      <c r="P5" s="910"/>
      <c r="Q5" s="910"/>
      <c r="R5" s="910"/>
      <c r="S5" s="910"/>
      <c r="T5" s="496"/>
      <c r="U5" s="497"/>
      <c r="V5" s="497"/>
      <c r="W5" s="497"/>
      <c r="X5" s="498"/>
      <c r="Y5" s="911" t="s">
        <v>532</v>
      </c>
      <c r="Z5" s="911"/>
      <c r="AA5" s="911"/>
      <c r="AB5" s="911"/>
      <c r="AC5" s="911"/>
      <c r="AD5" s="911"/>
      <c r="AE5" s="911"/>
      <c r="AF5" s="911"/>
      <c r="AG5" s="652"/>
      <c r="AH5" s="688"/>
      <c r="AI5" s="688"/>
      <c r="AJ5" s="653"/>
      <c r="AK5" s="883"/>
      <c r="AL5" s="884"/>
      <c r="AM5" s="884"/>
      <c r="AN5" s="884"/>
      <c r="AO5" s="885"/>
      <c r="AU5" s="879"/>
      <c r="AV5" s="51">
        <f>N7</f>
        <v>3</v>
      </c>
      <c r="AW5" s="43">
        <f>R7</f>
        <v>4.5</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3</v>
      </c>
      <c r="BG5" s="56">
        <f t="shared" si="0"/>
        <v>0</v>
      </c>
      <c r="BH5" s="56">
        <f t="shared" si="0"/>
        <v>0</v>
      </c>
      <c r="BI5" s="56">
        <f>AI37</f>
        <v>0</v>
      </c>
      <c r="BJ5" s="56">
        <f t="shared" si="0"/>
        <v>0</v>
      </c>
      <c r="BK5" s="56">
        <f>IF(Y37&gt;0,R7,"")</f>
        <v>4.5</v>
      </c>
      <c r="BL5" s="44" t="str">
        <f>IF(Y37&gt;0,"",IF(Z37&gt;0,R7,""))</f>
        <v/>
      </c>
      <c r="BM5" s="44" t="e">
        <f>IF(Y37+Z37&gt;0,"",IF(AA37&gt;0,R7,""))</f>
        <v>#VALUE!</v>
      </c>
      <c r="BN5" s="44" t="e">
        <f>IF(Y37+Z37+AA37&gt;0,"",IF(AB37&gt;0,R7,""))</f>
        <v>#VALUE!</v>
      </c>
      <c r="BO5" s="56">
        <f>AC35</f>
        <v>0</v>
      </c>
      <c r="BP5" s="56">
        <f t="shared" ref="BP5:BQ5" si="1">AD35</f>
        <v>0</v>
      </c>
      <c r="BQ5" s="56">
        <f t="shared" si="1"/>
        <v>0</v>
      </c>
      <c r="BR5" s="56">
        <f>AF35</f>
        <v>0.30649999999999999</v>
      </c>
      <c r="BS5" s="56">
        <f>AG35</f>
        <v>0</v>
      </c>
      <c r="BT5" s="56">
        <f>AH35</f>
        <v>0</v>
      </c>
      <c r="BU5" s="56">
        <f>AI35</f>
        <v>0</v>
      </c>
      <c r="BV5" s="56">
        <f>AJ35</f>
        <v>0</v>
      </c>
      <c r="BW5" s="145"/>
      <c r="BX5" s="146"/>
      <c r="BY5" s="146"/>
      <c r="BZ5" s="146"/>
      <c r="CA5" s="147"/>
      <c r="CB5" s="147"/>
      <c r="CC5" s="147"/>
      <c r="CD5" s="147"/>
      <c r="CE5" s="147"/>
      <c r="CF5" s="147"/>
      <c r="CG5" s="147"/>
      <c r="CH5" s="147"/>
    </row>
    <row r="6" spans="2:86" ht="12" customHeight="1" x14ac:dyDescent="0.15">
      <c r="B6" s="917" t="s">
        <v>184</v>
      </c>
      <c r="C6" s="919"/>
      <c r="D6" s="920"/>
      <c r="E6" s="921"/>
      <c r="F6" s="921"/>
      <c r="G6" s="921"/>
      <c r="H6" s="921"/>
      <c r="I6" s="921"/>
      <c r="J6" s="922"/>
      <c r="K6" s="927" t="s">
        <v>317</v>
      </c>
      <c r="L6" s="928"/>
      <c r="M6" s="928"/>
      <c r="N6" s="928"/>
      <c r="O6" s="928"/>
      <c r="P6" s="928"/>
      <c r="Q6" s="928"/>
      <c r="R6" s="928"/>
      <c r="S6" s="928"/>
      <c r="T6" s="928"/>
      <c r="U6" s="928"/>
      <c r="V6" s="928"/>
      <c r="W6" s="928"/>
      <c r="X6" s="928"/>
      <c r="Y6" s="928"/>
      <c r="Z6" s="928"/>
      <c r="AA6" s="928"/>
      <c r="AB6" s="928"/>
      <c r="AC6" s="928"/>
      <c r="AD6" s="928"/>
      <c r="AE6" s="928"/>
      <c r="AF6" s="928"/>
      <c r="AG6" s="928"/>
      <c r="AH6" s="928"/>
      <c r="AI6" s="928"/>
      <c r="AJ6" s="928"/>
      <c r="AK6" s="928"/>
      <c r="AL6" s="928"/>
      <c r="AM6" s="928"/>
      <c r="AN6" s="928"/>
      <c r="AO6" s="929"/>
      <c r="AP6" s="2"/>
    </row>
    <row r="7" spans="2:86" ht="12" customHeight="1" x14ac:dyDescent="0.15">
      <c r="B7" s="918"/>
      <c r="C7" s="923"/>
      <c r="D7" s="921"/>
      <c r="E7" s="921"/>
      <c r="F7" s="921"/>
      <c r="G7" s="921"/>
      <c r="H7" s="921"/>
      <c r="I7" s="921"/>
      <c r="J7" s="922"/>
      <c r="K7" s="930" t="s">
        <v>183</v>
      </c>
      <c r="L7" s="931"/>
      <c r="M7" s="916"/>
      <c r="N7" s="958">
        <v>3</v>
      </c>
      <c r="O7" s="959"/>
      <c r="P7" s="930" t="s">
        <v>318</v>
      </c>
      <c r="Q7" s="916"/>
      <c r="R7" s="932">
        <v>4.5</v>
      </c>
      <c r="S7" s="933"/>
      <c r="T7" s="934"/>
      <c r="U7" s="899" t="s">
        <v>436</v>
      </c>
      <c r="V7" s="901"/>
      <c r="W7" s="899" t="s">
        <v>319</v>
      </c>
      <c r="X7" s="901"/>
      <c r="Y7" s="916" t="s">
        <v>182</v>
      </c>
      <c r="Z7" s="908"/>
      <c r="AA7" s="908"/>
      <c r="AB7" s="908"/>
      <c r="AC7" s="899" t="s">
        <v>320</v>
      </c>
      <c r="AD7" s="900"/>
      <c r="AE7" s="900"/>
      <c r="AF7" s="900"/>
      <c r="AG7" s="900"/>
      <c r="AH7" s="900"/>
      <c r="AI7" s="900"/>
      <c r="AJ7" s="901"/>
      <c r="AK7" s="899" t="s">
        <v>321</v>
      </c>
      <c r="AL7" s="900"/>
      <c r="AM7" s="900"/>
      <c r="AN7" s="935"/>
      <c r="AO7" s="936"/>
      <c r="AP7" s="2"/>
      <c r="AW7" s="59"/>
    </row>
    <row r="8" spans="2:86" ht="12" customHeight="1" x14ac:dyDescent="0.15">
      <c r="B8" s="918"/>
      <c r="C8" s="923"/>
      <c r="D8" s="921"/>
      <c r="E8" s="921"/>
      <c r="F8" s="921"/>
      <c r="G8" s="921"/>
      <c r="H8" s="921"/>
      <c r="I8" s="921"/>
      <c r="J8" s="922"/>
      <c r="K8" s="908" t="s">
        <v>322</v>
      </c>
      <c r="L8" s="908" t="s">
        <v>167</v>
      </c>
      <c r="M8" s="908"/>
      <c r="N8" s="908" t="s">
        <v>166</v>
      </c>
      <c r="O8" s="908"/>
      <c r="P8" s="908" t="s">
        <v>323</v>
      </c>
      <c r="Q8" s="908"/>
      <c r="R8" s="908" t="s">
        <v>2</v>
      </c>
      <c r="S8" s="908"/>
      <c r="T8" s="908"/>
      <c r="U8" s="902"/>
      <c r="V8" s="904"/>
      <c r="W8" s="902"/>
      <c r="X8" s="904"/>
      <c r="Y8" s="916"/>
      <c r="Z8" s="908"/>
      <c r="AA8" s="908"/>
      <c r="AB8" s="908"/>
      <c r="AC8" s="905"/>
      <c r="AD8" s="906"/>
      <c r="AE8" s="906"/>
      <c r="AF8" s="906"/>
      <c r="AG8" s="906"/>
      <c r="AH8" s="906"/>
      <c r="AI8" s="906"/>
      <c r="AJ8" s="907"/>
      <c r="AK8" s="902"/>
      <c r="AL8" s="903"/>
      <c r="AM8" s="903"/>
      <c r="AN8" s="937"/>
      <c r="AO8" s="938"/>
      <c r="AP8" s="2"/>
    </row>
    <row r="9" spans="2:86" ht="12" customHeight="1" x14ac:dyDescent="0.15">
      <c r="B9" s="918"/>
      <c r="C9" s="923"/>
      <c r="D9" s="921"/>
      <c r="E9" s="921"/>
      <c r="F9" s="921"/>
      <c r="G9" s="921"/>
      <c r="H9" s="921"/>
      <c r="I9" s="921"/>
      <c r="J9" s="922"/>
      <c r="K9" s="908"/>
      <c r="L9" s="908"/>
      <c r="M9" s="908"/>
      <c r="N9" s="908"/>
      <c r="O9" s="908"/>
      <c r="P9" s="908"/>
      <c r="Q9" s="908"/>
      <c r="R9" s="908"/>
      <c r="S9" s="908"/>
      <c r="T9" s="908"/>
      <c r="U9" s="902"/>
      <c r="V9" s="904"/>
      <c r="W9" s="902"/>
      <c r="X9" s="904"/>
      <c r="Y9" s="916" t="s">
        <v>324</v>
      </c>
      <c r="Z9" s="908"/>
      <c r="AA9" s="908"/>
      <c r="AB9" s="908"/>
      <c r="AC9" s="908" t="s">
        <v>325</v>
      </c>
      <c r="AD9" s="908"/>
      <c r="AE9" s="908"/>
      <c r="AF9" s="908"/>
      <c r="AG9" s="908" t="s">
        <v>326</v>
      </c>
      <c r="AH9" s="908"/>
      <c r="AI9" s="908"/>
      <c r="AJ9" s="908"/>
      <c r="AK9" s="902"/>
      <c r="AL9" s="903"/>
      <c r="AM9" s="903"/>
      <c r="AN9" s="937"/>
      <c r="AO9" s="938"/>
      <c r="AP9" s="2"/>
    </row>
    <row r="10" spans="2:86" ht="12" customHeight="1" x14ac:dyDescent="0.15">
      <c r="B10" s="918"/>
      <c r="C10" s="923"/>
      <c r="D10" s="921"/>
      <c r="E10" s="921"/>
      <c r="F10" s="921"/>
      <c r="G10" s="921"/>
      <c r="H10" s="921"/>
      <c r="I10" s="921"/>
      <c r="J10" s="922"/>
      <c r="K10" s="908"/>
      <c r="L10" s="908"/>
      <c r="M10" s="908"/>
      <c r="N10" s="908"/>
      <c r="O10" s="908"/>
      <c r="P10" s="908"/>
      <c r="Q10" s="908"/>
      <c r="R10" s="908"/>
      <c r="S10" s="908"/>
      <c r="T10" s="908"/>
      <c r="U10" s="905"/>
      <c r="V10" s="907"/>
      <c r="W10" s="905"/>
      <c r="X10" s="907"/>
      <c r="Y10" s="54" t="s">
        <v>21</v>
      </c>
      <c r="Z10" s="50" t="s">
        <v>22</v>
      </c>
      <c r="AA10" s="50" t="s">
        <v>327</v>
      </c>
      <c r="AB10" s="50" t="s">
        <v>328</v>
      </c>
      <c r="AC10" s="50" t="s">
        <v>21</v>
      </c>
      <c r="AD10" s="50" t="s">
        <v>22</v>
      </c>
      <c r="AE10" s="50" t="s">
        <v>327</v>
      </c>
      <c r="AF10" s="50" t="s">
        <v>328</v>
      </c>
      <c r="AG10" s="50" t="s">
        <v>21</v>
      </c>
      <c r="AH10" s="50" t="s">
        <v>22</v>
      </c>
      <c r="AI10" s="50" t="s">
        <v>327</v>
      </c>
      <c r="AJ10" s="50" t="s">
        <v>328</v>
      </c>
      <c r="AK10" s="905"/>
      <c r="AL10" s="906"/>
      <c r="AM10" s="906"/>
      <c r="AN10" s="939"/>
      <c r="AO10" s="940"/>
      <c r="AP10" s="2"/>
    </row>
    <row r="11" spans="2:86" ht="12" customHeight="1" x14ac:dyDescent="0.15">
      <c r="B11" s="918"/>
      <c r="C11" s="923"/>
      <c r="D11" s="921"/>
      <c r="E11" s="921"/>
      <c r="F11" s="921"/>
      <c r="G11" s="921"/>
      <c r="H11" s="921"/>
      <c r="I11" s="921"/>
      <c r="J11" s="922"/>
      <c r="K11" s="95">
        <v>1</v>
      </c>
      <c r="L11" s="877" t="s">
        <v>464</v>
      </c>
      <c r="M11" s="878"/>
      <c r="N11" s="877" t="s">
        <v>339</v>
      </c>
      <c r="O11" s="878"/>
      <c r="P11" s="877" t="s">
        <v>251</v>
      </c>
      <c r="Q11" s="878"/>
      <c r="R11" s="301" t="s">
        <v>465</v>
      </c>
      <c r="S11" s="301"/>
      <c r="T11" s="301"/>
      <c r="U11" s="877" t="s">
        <v>595</v>
      </c>
      <c r="V11" s="878"/>
      <c r="W11" s="877" t="s">
        <v>533</v>
      </c>
      <c r="X11" s="878"/>
      <c r="Y11" s="55"/>
      <c r="Z11" s="55"/>
      <c r="AA11" s="55"/>
      <c r="AB11" s="55"/>
      <c r="AC11" s="61"/>
      <c r="AD11" s="61"/>
      <c r="AE11" s="61"/>
      <c r="AF11" s="264">
        <v>1.5E-3</v>
      </c>
      <c r="AG11" s="61"/>
      <c r="AH11" s="61"/>
      <c r="AI11" s="61"/>
      <c r="AJ11" s="61"/>
      <c r="AK11" s="890"/>
      <c r="AL11" s="891"/>
      <c r="AM11" s="891"/>
      <c r="AN11" s="891"/>
      <c r="AO11" s="892"/>
      <c r="AP11" s="2"/>
      <c r="AQ11" s="60">
        <f>IF(P11="材質劣化",2,IF(P11="漏水",3,1))</f>
        <v>2</v>
      </c>
      <c r="AS11" s="42" t="str">
        <f>IF(Y11&lt;&gt;"",1,"")</f>
        <v/>
      </c>
    </row>
    <row r="12" spans="2:86" ht="12" customHeight="1" x14ac:dyDescent="0.15">
      <c r="B12" s="918"/>
      <c r="C12" s="923"/>
      <c r="D12" s="921"/>
      <c r="E12" s="921"/>
      <c r="F12" s="921"/>
      <c r="G12" s="921"/>
      <c r="H12" s="921"/>
      <c r="I12" s="921"/>
      <c r="J12" s="922"/>
      <c r="K12" s="95">
        <v>2</v>
      </c>
      <c r="L12" s="877" t="s">
        <v>464</v>
      </c>
      <c r="M12" s="878"/>
      <c r="N12" s="877" t="s">
        <v>338</v>
      </c>
      <c r="O12" s="878"/>
      <c r="P12" s="877" t="s">
        <v>251</v>
      </c>
      <c r="Q12" s="878"/>
      <c r="R12" s="301" t="s">
        <v>476</v>
      </c>
      <c r="S12" s="301"/>
      <c r="T12" s="301"/>
      <c r="U12" s="877" t="s">
        <v>595</v>
      </c>
      <c r="V12" s="878"/>
      <c r="W12" s="877" t="s">
        <v>533</v>
      </c>
      <c r="X12" s="878"/>
      <c r="Y12" s="55"/>
      <c r="Z12" s="55"/>
      <c r="AA12" s="55"/>
      <c r="AB12" s="55"/>
      <c r="AC12" s="61"/>
      <c r="AD12" s="61"/>
      <c r="AE12" s="61"/>
      <c r="AF12" s="264">
        <v>0.23</v>
      </c>
      <c r="AG12" s="61"/>
      <c r="AH12" s="61"/>
      <c r="AI12" s="61"/>
      <c r="AJ12" s="61"/>
      <c r="AK12" s="890"/>
      <c r="AL12" s="891"/>
      <c r="AM12" s="891"/>
      <c r="AN12" s="891"/>
      <c r="AO12" s="892"/>
      <c r="AP12" s="2"/>
      <c r="AQ12" s="60">
        <f>IF(P12="材質劣化",2,IF(P12="漏水",3,1))</f>
        <v>2</v>
      </c>
    </row>
    <row r="13" spans="2:86" ht="12" customHeight="1" x14ac:dyDescent="0.15">
      <c r="B13" s="918"/>
      <c r="C13" s="923"/>
      <c r="D13" s="921"/>
      <c r="E13" s="921"/>
      <c r="F13" s="921"/>
      <c r="G13" s="921"/>
      <c r="H13" s="921"/>
      <c r="I13" s="921"/>
      <c r="J13" s="922"/>
      <c r="K13" s="95">
        <v>3</v>
      </c>
      <c r="L13" s="877" t="s">
        <v>464</v>
      </c>
      <c r="M13" s="878"/>
      <c r="N13" s="877" t="s">
        <v>338</v>
      </c>
      <c r="O13" s="878"/>
      <c r="P13" s="877" t="s">
        <v>251</v>
      </c>
      <c r="Q13" s="878"/>
      <c r="R13" s="381" t="s">
        <v>466</v>
      </c>
      <c r="S13" s="893"/>
      <c r="T13" s="359"/>
      <c r="U13" s="877" t="s">
        <v>533</v>
      </c>
      <c r="V13" s="878"/>
      <c r="W13" s="877" t="s">
        <v>533</v>
      </c>
      <c r="X13" s="878"/>
      <c r="Y13" s="55"/>
      <c r="Z13" s="55"/>
      <c r="AA13" s="55"/>
      <c r="AB13" s="55"/>
      <c r="AC13" s="61"/>
      <c r="AD13" s="61"/>
      <c r="AE13" s="61"/>
      <c r="AF13" s="264">
        <v>7.4999999999999997E-2</v>
      </c>
      <c r="AG13" s="61"/>
      <c r="AH13" s="61"/>
      <c r="AI13" s="61"/>
      <c r="AJ13" s="61"/>
      <c r="AK13" s="890"/>
      <c r="AL13" s="891"/>
      <c r="AM13" s="891"/>
      <c r="AN13" s="891"/>
      <c r="AO13" s="892"/>
      <c r="AP13" s="2"/>
      <c r="AQ13" s="60">
        <f t="shared" ref="AQ13:AQ27" si="2">IF(P13="材質劣化",2,IF(P13="漏水",3,1))</f>
        <v>2</v>
      </c>
    </row>
    <row r="14" spans="2:86" ht="12" customHeight="1" x14ac:dyDescent="0.15">
      <c r="B14" s="918"/>
      <c r="C14" s="923"/>
      <c r="D14" s="921"/>
      <c r="E14" s="921"/>
      <c r="F14" s="921"/>
      <c r="G14" s="921"/>
      <c r="H14" s="921"/>
      <c r="I14" s="921"/>
      <c r="J14" s="922"/>
      <c r="K14" s="95"/>
      <c r="L14" s="877"/>
      <c r="M14" s="878"/>
      <c r="N14" s="877"/>
      <c r="O14" s="878"/>
      <c r="P14" s="877"/>
      <c r="Q14" s="878"/>
      <c r="R14" s="381"/>
      <c r="S14" s="893"/>
      <c r="T14" s="359"/>
      <c r="U14" s="877"/>
      <c r="V14" s="878"/>
      <c r="W14" s="877"/>
      <c r="X14" s="878"/>
      <c r="Y14" s="55"/>
      <c r="Z14" s="55"/>
      <c r="AA14" s="55"/>
      <c r="AB14" s="55"/>
      <c r="AC14" s="61"/>
      <c r="AD14" s="61"/>
      <c r="AE14" s="61"/>
      <c r="AF14" s="61"/>
      <c r="AG14" s="61"/>
      <c r="AH14" s="61"/>
      <c r="AI14" s="61"/>
      <c r="AJ14" s="61"/>
      <c r="AK14" s="890"/>
      <c r="AL14" s="891"/>
      <c r="AM14" s="891"/>
      <c r="AN14" s="891"/>
      <c r="AO14" s="892"/>
      <c r="AP14" s="2"/>
      <c r="AQ14" s="60">
        <f t="shared" si="2"/>
        <v>1</v>
      </c>
    </row>
    <row r="15" spans="2:86" ht="12" customHeight="1" x14ac:dyDescent="0.15">
      <c r="B15" s="918"/>
      <c r="C15" s="923"/>
      <c r="D15" s="921"/>
      <c r="E15" s="921"/>
      <c r="F15" s="921"/>
      <c r="G15" s="921"/>
      <c r="H15" s="921"/>
      <c r="I15" s="921"/>
      <c r="J15" s="922"/>
      <c r="K15" s="95"/>
      <c r="L15" s="877"/>
      <c r="M15" s="878"/>
      <c r="N15" s="877"/>
      <c r="O15" s="878"/>
      <c r="P15" s="877"/>
      <c r="Q15" s="878"/>
      <c r="R15" s="381"/>
      <c r="S15" s="893"/>
      <c r="T15" s="359"/>
      <c r="U15" s="877"/>
      <c r="V15" s="878"/>
      <c r="W15" s="877"/>
      <c r="X15" s="878"/>
      <c r="Y15" s="55"/>
      <c r="Z15" s="55"/>
      <c r="AA15" s="55"/>
      <c r="AB15" s="55"/>
      <c r="AC15" s="61"/>
      <c r="AD15" s="61"/>
      <c r="AE15" s="61"/>
      <c r="AF15" s="61"/>
      <c r="AG15" s="61"/>
      <c r="AH15" s="61"/>
      <c r="AI15" s="61"/>
      <c r="AJ15" s="61"/>
      <c r="AK15" s="890"/>
      <c r="AL15" s="891"/>
      <c r="AM15" s="891"/>
      <c r="AN15" s="891"/>
      <c r="AO15" s="892"/>
      <c r="AP15" s="2"/>
      <c r="AQ15" s="60">
        <f t="shared" si="2"/>
        <v>1</v>
      </c>
    </row>
    <row r="16" spans="2:86" ht="12" customHeight="1" x14ac:dyDescent="0.15">
      <c r="B16" s="918"/>
      <c r="C16" s="923"/>
      <c r="D16" s="921"/>
      <c r="E16" s="921"/>
      <c r="F16" s="921"/>
      <c r="G16" s="921"/>
      <c r="H16" s="921"/>
      <c r="I16" s="921"/>
      <c r="J16" s="922"/>
      <c r="K16" s="95"/>
      <c r="L16" s="877"/>
      <c r="M16" s="878"/>
      <c r="N16" s="877"/>
      <c r="O16" s="878"/>
      <c r="P16" s="877"/>
      <c r="Q16" s="878"/>
      <c r="R16" s="381"/>
      <c r="S16" s="893"/>
      <c r="T16" s="359"/>
      <c r="U16" s="877"/>
      <c r="V16" s="878"/>
      <c r="W16" s="877"/>
      <c r="X16" s="878"/>
      <c r="Y16" s="55"/>
      <c r="Z16" s="55"/>
      <c r="AA16" s="55"/>
      <c r="AB16" s="55"/>
      <c r="AC16" s="61"/>
      <c r="AD16" s="61"/>
      <c r="AE16" s="61"/>
      <c r="AF16" s="61"/>
      <c r="AG16" s="61"/>
      <c r="AH16" s="61"/>
      <c r="AI16" s="61"/>
      <c r="AJ16" s="61"/>
      <c r="AK16" s="890"/>
      <c r="AL16" s="891"/>
      <c r="AM16" s="891"/>
      <c r="AN16" s="891"/>
      <c r="AO16" s="892"/>
      <c r="AP16" s="2"/>
      <c r="AQ16" s="60">
        <f t="shared" si="2"/>
        <v>1</v>
      </c>
    </row>
    <row r="17" spans="2:46" ht="12" customHeight="1" x14ac:dyDescent="0.15">
      <c r="B17" s="918"/>
      <c r="C17" s="923"/>
      <c r="D17" s="921"/>
      <c r="E17" s="921"/>
      <c r="F17" s="921"/>
      <c r="G17" s="921"/>
      <c r="H17" s="921"/>
      <c r="I17" s="921"/>
      <c r="J17" s="922"/>
      <c r="K17" s="95"/>
      <c r="L17" s="877"/>
      <c r="M17" s="878"/>
      <c r="N17" s="877"/>
      <c r="O17" s="878"/>
      <c r="P17" s="877"/>
      <c r="Q17" s="878"/>
      <c r="R17" s="381"/>
      <c r="S17" s="893"/>
      <c r="T17" s="359"/>
      <c r="U17" s="877"/>
      <c r="V17" s="878"/>
      <c r="W17" s="877"/>
      <c r="X17" s="878"/>
      <c r="Y17" s="55"/>
      <c r="Z17" s="55"/>
      <c r="AA17" s="55"/>
      <c r="AB17" s="55"/>
      <c r="AC17" s="61"/>
      <c r="AD17" s="61"/>
      <c r="AE17" s="61"/>
      <c r="AF17" s="61"/>
      <c r="AG17" s="61"/>
      <c r="AH17" s="61"/>
      <c r="AI17" s="61"/>
      <c r="AJ17" s="61"/>
      <c r="AK17" s="890"/>
      <c r="AL17" s="891"/>
      <c r="AM17" s="891"/>
      <c r="AN17" s="891"/>
      <c r="AO17" s="892"/>
      <c r="AP17" s="2"/>
      <c r="AQ17" s="60">
        <f t="shared" si="2"/>
        <v>1</v>
      </c>
    </row>
    <row r="18" spans="2:46" ht="12" customHeight="1" x14ac:dyDescent="0.15">
      <c r="B18" s="918"/>
      <c r="C18" s="923"/>
      <c r="D18" s="921"/>
      <c r="E18" s="921"/>
      <c r="F18" s="921"/>
      <c r="G18" s="921"/>
      <c r="H18" s="921"/>
      <c r="I18" s="921"/>
      <c r="J18" s="922"/>
      <c r="K18" s="95"/>
      <c r="L18" s="877"/>
      <c r="M18" s="878"/>
      <c r="N18" s="877"/>
      <c r="O18" s="878"/>
      <c r="P18" s="877"/>
      <c r="Q18" s="878"/>
      <c r="R18" s="381"/>
      <c r="S18" s="893"/>
      <c r="T18" s="359"/>
      <c r="U18" s="877"/>
      <c r="V18" s="878"/>
      <c r="W18" s="877"/>
      <c r="X18" s="878"/>
      <c r="Y18" s="55"/>
      <c r="Z18" s="55"/>
      <c r="AA18" s="55"/>
      <c r="AB18" s="55"/>
      <c r="AC18" s="61"/>
      <c r="AD18" s="61"/>
      <c r="AE18" s="61"/>
      <c r="AF18" s="61"/>
      <c r="AG18" s="61"/>
      <c r="AH18" s="61"/>
      <c r="AI18" s="61"/>
      <c r="AJ18" s="61"/>
      <c r="AK18" s="890"/>
      <c r="AL18" s="891"/>
      <c r="AM18" s="891"/>
      <c r="AN18" s="891"/>
      <c r="AO18" s="892"/>
      <c r="AP18" s="2"/>
      <c r="AQ18" s="60">
        <f t="shared" si="2"/>
        <v>1</v>
      </c>
    </row>
    <row r="19" spans="2:46" ht="12" customHeight="1" x14ac:dyDescent="0.15">
      <c r="B19" s="918"/>
      <c r="C19" s="923"/>
      <c r="D19" s="921"/>
      <c r="E19" s="921"/>
      <c r="F19" s="921"/>
      <c r="G19" s="921"/>
      <c r="H19" s="921"/>
      <c r="I19" s="921"/>
      <c r="J19" s="922"/>
      <c r="K19" s="95"/>
      <c r="L19" s="877"/>
      <c r="M19" s="878"/>
      <c r="N19" s="877"/>
      <c r="O19" s="878"/>
      <c r="P19" s="877"/>
      <c r="Q19" s="878"/>
      <c r="R19" s="381"/>
      <c r="S19" s="893"/>
      <c r="T19" s="359"/>
      <c r="U19" s="877"/>
      <c r="V19" s="878"/>
      <c r="W19" s="877"/>
      <c r="X19" s="878"/>
      <c r="Y19" s="55"/>
      <c r="Z19" s="55"/>
      <c r="AA19" s="55"/>
      <c r="AB19" s="55"/>
      <c r="AC19" s="61"/>
      <c r="AD19" s="61"/>
      <c r="AE19" s="61"/>
      <c r="AF19" s="61"/>
      <c r="AG19" s="61"/>
      <c r="AH19" s="61"/>
      <c r="AI19" s="61"/>
      <c r="AJ19" s="61"/>
      <c r="AK19" s="890"/>
      <c r="AL19" s="891"/>
      <c r="AM19" s="891"/>
      <c r="AN19" s="891"/>
      <c r="AO19" s="892"/>
      <c r="AP19" s="2"/>
      <c r="AQ19" s="60">
        <f t="shared" si="2"/>
        <v>1</v>
      </c>
    </row>
    <row r="20" spans="2:46" ht="12" customHeight="1" x14ac:dyDescent="0.15">
      <c r="B20" s="918"/>
      <c r="C20" s="923"/>
      <c r="D20" s="921"/>
      <c r="E20" s="921"/>
      <c r="F20" s="921"/>
      <c r="G20" s="921"/>
      <c r="H20" s="921"/>
      <c r="I20" s="921"/>
      <c r="J20" s="922"/>
      <c r="K20" s="95"/>
      <c r="L20" s="877"/>
      <c r="M20" s="878"/>
      <c r="N20" s="877"/>
      <c r="O20" s="878"/>
      <c r="P20" s="877"/>
      <c r="Q20" s="878"/>
      <c r="R20" s="381"/>
      <c r="S20" s="893"/>
      <c r="T20" s="359"/>
      <c r="U20" s="877"/>
      <c r="V20" s="878"/>
      <c r="W20" s="877"/>
      <c r="X20" s="878"/>
      <c r="Y20" s="55"/>
      <c r="Z20" s="55"/>
      <c r="AA20" s="55"/>
      <c r="AB20" s="55"/>
      <c r="AC20" s="61"/>
      <c r="AD20" s="61"/>
      <c r="AE20" s="61"/>
      <c r="AF20" s="61"/>
      <c r="AG20" s="61"/>
      <c r="AH20" s="61"/>
      <c r="AI20" s="61"/>
      <c r="AJ20" s="61"/>
      <c r="AK20" s="890"/>
      <c r="AL20" s="891"/>
      <c r="AM20" s="891"/>
      <c r="AN20" s="891"/>
      <c r="AO20" s="892"/>
      <c r="AP20" s="2"/>
      <c r="AQ20" s="60">
        <f t="shared" si="2"/>
        <v>1</v>
      </c>
    </row>
    <row r="21" spans="2:46" ht="12" customHeight="1" x14ac:dyDescent="0.15">
      <c r="B21" s="918"/>
      <c r="C21" s="923"/>
      <c r="D21" s="921"/>
      <c r="E21" s="921"/>
      <c r="F21" s="921"/>
      <c r="G21" s="921"/>
      <c r="H21" s="921"/>
      <c r="I21" s="921"/>
      <c r="J21" s="922"/>
      <c r="K21" s="95"/>
      <c r="L21" s="877"/>
      <c r="M21" s="878"/>
      <c r="N21" s="877"/>
      <c r="O21" s="878"/>
      <c r="P21" s="877"/>
      <c r="Q21" s="878"/>
      <c r="R21" s="381"/>
      <c r="S21" s="893"/>
      <c r="T21" s="359"/>
      <c r="U21" s="877"/>
      <c r="V21" s="878"/>
      <c r="W21" s="877"/>
      <c r="X21" s="878"/>
      <c r="Y21" s="55"/>
      <c r="Z21" s="55"/>
      <c r="AA21" s="55"/>
      <c r="AB21" s="55"/>
      <c r="AC21" s="61"/>
      <c r="AD21" s="61"/>
      <c r="AE21" s="61"/>
      <c r="AF21" s="61"/>
      <c r="AG21" s="61"/>
      <c r="AH21" s="61"/>
      <c r="AI21" s="61"/>
      <c r="AJ21" s="61"/>
      <c r="AK21" s="890"/>
      <c r="AL21" s="891"/>
      <c r="AM21" s="891"/>
      <c r="AN21" s="891"/>
      <c r="AO21" s="892"/>
      <c r="AP21" s="2"/>
      <c r="AQ21" s="60">
        <f>IF(P21="材質劣化",2,IF(P21="漏水",3,1))</f>
        <v>1</v>
      </c>
    </row>
    <row r="22" spans="2:46" ht="12" customHeight="1" x14ac:dyDescent="0.15">
      <c r="B22" s="918"/>
      <c r="C22" s="923"/>
      <c r="D22" s="921"/>
      <c r="E22" s="921"/>
      <c r="F22" s="921"/>
      <c r="G22" s="921"/>
      <c r="H22" s="921"/>
      <c r="I22" s="921"/>
      <c r="J22" s="922"/>
      <c r="K22" s="95"/>
      <c r="L22" s="877"/>
      <c r="M22" s="878"/>
      <c r="N22" s="877"/>
      <c r="O22" s="878"/>
      <c r="P22" s="877"/>
      <c r="Q22" s="878"/>
      <c r="R22" s="381"/>
      <c r="S22" s="893"/>
      <c r="T22" s="359"/>
      <c r="U22" s="877"/>
      <c r="V22" s="878"/>
      <c r="W22" s="877"/>
      <c r="X22" s="878"/>
      <c r="Y22" s="55"/>
      <c r="Z22" s="55"/>
      <c r="AA22" s="55"/>
      <c r="AB22" s="55"/>
      <c r="AC22" s="61"/>
      <c r="AD22" s="61"/>
      <c r="AE22" s="61"/>
      <c r="AF22" s="61"/>
      <c r="AG22" s="61"/>
      <c r="AH22" s="61"/>
      <c r="AI22" s="61"/>
      <c r="AJ22" s="61"/>
      <c r="AK22" s="890"/>
      <c r="AL22" s="891"/>
      <c r="AM22" s="891"/>
      <c r="AN22" s="891"/>
      <c r="AO22" s="892"/>
      <c r="AP22" s="2"/>
      <c r="AQ22" s="60">
        <f t="shared" si="2"/>
        <v>1</v>
      </c>
    </row>
    <row r="23" spans="2:46" ht="12" customHeight="1" x14ac:dyDescent="0.15">
      <c r="B23" s="918"/>
      <c r="C23" s="923"/>
      <c r="D23" s="921"/>
      <c r="E23" s="921"/>
      <c r="F23" s="921"/>
      <c r="G23" s="921"/>
      <c r="H23" s="921"/>
      <c r="I23" s="921"/>
      <c r="J23" s="922"/>
      <c r="K23" s="95"/>
      <c r="L23" s="877"/>
      <c r="M23" s="878"/>
      <c r="N23" s="877"/>
      <c r="O23" s="878"/>
      <c r="P23" s="877"/>
      <c r="Q23" s="878"/>
      <c r="R23" s="381"/>
      <c r="S23" s="893"/>
      <c r="T23" s="359"/>
      <c r="U23" s="877"/>
      <c r="V23" s="878"/>
      <c r="W23" s="877"/>
      <c r="X23" s="878"/>
      <c r="Y23" s="55"/>
      <c r="Z23" s="55"/>
      <c r="AA23" s="55"/>
      <c r="AB23" s="55"/>
      <c r="AC23" s="61"/>
      <c r="AD23" s="61"/>
      <c r="AE23" s="61"/>
      <c r="AF23" s="61"/>
      <c r="AG23" s="61"/>
      <c r="AH23" s="61"/>
      <c r="AI23" s="61"/>
      <c r="AJ23" s="61"/>
      <c r="AK23" s="890"/>
      <c r="AL23" s="891"/>
      <c r="AM23" s="891"/>
      <c r="AN23" s="891"/>
      <c r="AO23" s="892"/>
      <c r="AP23" s="2"/>
      <c r="AQ23" s="60">
        <f t="shared" si="2"/>
        <v>1</v>
      </c>
    </row>
    <row r="24" spans="2:46" ht="12" customHeight="1" x14ac:dyDescent="0.15">
      <c r="B24" s="918"/>
      <c r="C24" s="923"/>
      <c r="D24" s="921"/>
      <c r="E24" s="921"/>
      <c r="F24" s="921"/>
      <c r="G24" s="921"/>
      <c r="H24" s="921"/>
      <c r="I24" s="921"/>
      <c r="J24" s="922"/>
      <c r="K24" s="95"/>
      <c r="L24" s="877"/>
      <c r="M24" s="878"/>
      <c r="N24" s="877"/>
      <c r="O24" s="878"/>
      <c r="P24" s="877"/>
      <c r="Q24" s="878"/>
      <c r="R24" s="381"/>
      <c r="S24" s="893"/>
      <c r="T24" s="359"/>
      <c r="U24" s="877"/>
      <c r="V24" s="878"/>
      <c r="W24" s="877"/>
      <c r="X24" s="878"/>
      <c r="Y24" s="55"/>
      <c r="Z24" s="55"/>
      <c r="AA24" s="55"/>
      <c r="AB24" s="55"/>
      <c r="AC24" s="61"/>
      <c r="AD24" s="61"/>
      <c r="AE24" s="61"/>
      <c r="AF24" s="61"/>
      <c r="AG24" s="61"/>
      <c r="AH24" s="61"/>
      <c r="AI24" s="61"/>
      <c r="AJ24" s="61"/>
      <c r="AK24" s="890"/>
      <c r="AL24" s="891"/>
      <c r="AM24" s="891"/>
      <c r="AN24" s="891"/>
      <c r="AO24" s="892"/>
      <c r="AP24" s="2"/>
      <c r="AQ24" s="60">
        <f t="shared" si="2"/>
        <v>1</v>
      </c>
    </row>
    <row r="25" spans="2:46" ht="12" customHeight="1" x14ac:dyDescent="0.15">
      <c r="B25" s="918"/>
      <c r="C25" s="923"/>
      <c r="D25" s="921"/>
      <c r="E25" s="921"/>
      <c r="F25" s="921"/>
      <c r="G25" s="921"/>
      <c r="H25" s="921"/>
      <c r="I25" s="921"/>
      <c r="J25" s="922"/>
      <c r="K25" s="95"/>
      <c r="L25" s="877"/>
      <c r="M25" s="878"/>
      <c r="N25" s="877"/>
      <c r="O25" s="878"/>
      <c r="P25" s="877"/>
      <c r="Q25" s="878"/>
      <c r="R25" s="381"/>
      <c r="S25" s="893"/>
      <c r="T25" s="359"/>
      <c r="U25" s="877"/>
      <c r="V25" s="878"/>
      <c r="W25" s="877"/>
      <c r="X25" s="878"/>
      <c r="Y25" s="55"/>
      <c r="Z25" s="55"/>
      <c r="AA25" s="55"/>
      <c r="AB25" s="55"/>
      <c r="AC25" s="61"/>
      <c r="AD25" s="61"/>
      <c r="AE25" s="61"/>
      <c r="AF25" s="61"/>
      <c r="AG25" s="61"/>
      <c r="AH25" s="61"/>
      <c r="AI25" s="61"/>
      <c r="AJ25" s="61"/>
      <c r="AK25" s="890"/>
      <c r="AL25" s="891"/>
      <c r="AM25" s="891"/>
      <c r="AN25" s="891"/>
      <c r="AO25" s="892"/>
      <c r="AP25" s="2"/>
      <c r="AQ25" s="60">
        <f t="shared" si="2"/>
        <v>1</v>
      </c>
    </row>
    <row r="26" spans="2:46" ht="12" customHeight="1" x14ac:dyDescent="0.15">
      <c r="B26" s="918"/>
      <c r="C26" s="923"/>
      <c r="D26" s="921"/>
      <c r="E26" s="921"/>
      <c r="F26" s="921"/>
      <c r="G26" s="921"/>
      <c r="H26" s="921"/>
      <c r="I26" s="921"/>
      <c r="J26" s="922"/>
      <c r="K26" s="95"/>
      <c r="L26" s="877"/>
      <c r="M26" s="878"/>
      <c r="N26" s="877"/>
      <c r="O26" s="878"/>
      <c r="P26" s="877"/>
      <c r="Q26" s="878"/>
      <c r="R26" s="381"/>
      <c r="S26" s="893"/>
      <c r="T26" s="359"/>
      <c r="U26" s="877"/>
      <c r="V26" s="878"/>
      <c r="W26" s="877"/>
      <c r="X26" s="878"/>
      <c r="Y26" s="55"/>
      <c r="Z26" s="55"/>
      <c r="AA26" s="55"/>
      <c r="AB26" s="55"/>
      <c r="AC26" s="61"/>
      <c r="AD26" s="61"/>
      <c r="AE26" s="61"/>
      <c r="AF26" s="61"/>
      <c r="AG26" s="61"/>
      <c r="AH26" s="61"/>
      <c r="AI26" s="61"/>
      <c r="AJ26" s="61"/>
      <c r="AK26" s="890"/>
      <c r="AL26" s="891"/>
      <c r="AM26" s="891"/>
      <c r="AN26" s="891"/>
      <c r="AO26" s="892"/>
      <c r="AP26" s="2"/>
      <c r="AQ26" s="60">
        <f>IF(P26="材質劣化",2,IF(P26="漏水",3,1))</f>
        <v>1</v>
      </c>
    </row>
    <row r="27" spans="2:46" ht="12" customHeight="1" x14ac:dyDescent="0.15">
      <c r="B27" s="918"/>
      <c r="C27" s="923"/>
      <c r="D27" s="921"/>
      <c r="E27" s="921"/>
      <c r="F27" s="921"/>
      <c r="G27" s="921"/>
      <c r="H27" s="921"/>
      <c r="I27" s="921"/>
      <c r="J27" s="922"/>
      <c r="K27" s="95"/>
      <c r="L27" s="877"/>
      <c r="M27" s="878"/>
      <c r="N27" s="877"/>
      <c r="O27" s="878"/>
      <c r="P27" s="877"/>
      <c r="Q27" s="878"/>
      <c r="R27" s="381"/>
      <c r="S27" s="893"/>
      <c r="T27" s="359"/>
      <c r="U27" s="877"/>
      <c r="V27" s="878"/>
      <c r="W27" s="877"/>
      <c r="X27" s="878"/>
      <c r="Y27" s="55"/>
      <c r="Z27" s="55"/>
      <c r="AA27" s="55"/>
      <c r="AB27" s="55"/>
      <c r="AC27" s="61"/>
      <c r="AD27" s="61"/>
      <c r="AE27" s="61"/>
      <c r="AF27" s="61"/>
      <c r="AG27" s="61"/>
      <c r="AH27" s="61"/>
      <c r="AI27" s="61"/>
      <c r="AJ27" s="61"/>
      <c r="AK27" s="890"/>
      <c r="AL27" s="891"/>
      <c r="AM27" s="891"/>
      <c r="AN27" s="891"/>
      <c r="AO27" s="892"/>
      <c r="AP27" s="2"/>
      <c r="AQ27" s="60">
        <f t="shared" si="2"/>
        <v>1</v>
      </c>
    </row>
    <row r="28" spans="2:46" ht="12" customHeight="1" x14ac:dyDescent="0.15">
      <c r="B28" s="918"/>
      <c r="C28" s="923"/>
      <c r="D28" s="921"/>
      <c r="E28" s="921"/>
      <c r="F28" s="921"/>
      <c r="G28" s="921"/>
      <c r="H28" s="921"/>
      <c r="I28" s="921"/>
      <c r="J28" s="922"/>
      <c r="K28" s="95"/>
      <c r="L28" s="877"/>
      <c r="M28" s="878"/>
      <c r="N28" s="877"/>
      <c r="O28" s="878"/>
      <c r="P28" s="877"/>
      <c r="Q28" s="878"/>
      <c r="R28" s="381"/>
      <c r="S28" s="893"/>
      <c r="T28" s="359"/>
      <c r="U28" s="877"/>
      <c r="V28" s="878"/>
      <c r="W28" s="877"/>
      <c r="X28" s="878"/>
      <c r="Y28" s="55"/>
      <c r="Z28" s="55"/>
      <c r="AA28" s="55"/>
      <c r="AB28" s="55"/>
      <c r="AC28" s="61"/>
      <c r="AD28" s="61"/>
      <c r="AE28" s="61"/>
      <c r="AF28" s="61"/>
      <c r="AG28" s="61"/>
      <c r="AH28" s="61"/>
      <c r="AI28" s="61"/>
      <c r="AJ28" s="61"/>
      <c r="AK28" s="890"/>
      <c r="AL28" s="891"/>
      <c r="AM28" s="891"/>
      <c r="AN28" s="891"/>
      <c r="AO28" s="892"/>
      <c r="AP28" s="2"/>
      <c r="AQ28" s="60">
        <f>IF(P30="材質劣化",2,IF(P30="漏水",3,1))</f>
        <v>1</v>
      </c>
    </row>
    <row r="29" spans="2:46" ht="12" customHeight="1" x14ac:dyDescent="0.15">
      <c r="B29" s="918"/>
      <c r="C29" s="923"/>
      <c r="D29" s="921"/>
      <c r="E29" s="921"/>
      <c r="F29" s="921"/>
      <c r="G29" s="921"/>
      <c r="H29" s="921"/>
      <c r="I29" s="921"/>
      <c r="J29" s="922"/>
      <c r="K29" s="95"/>
      <c r="L29" s="877"/>
      <c r="M29" s="878"/>
      <c r="N29" s="877"/>
      <c r="O29" s="878"/>
      <c r="P29" s="877"/>
      <c r="Q29" s="878"/>
      <c r="R29" s="381"/>
      <c r="S29" s="893"/>
      <c r="T29" s="359"/>
      <c r="U29" s="877"/>
      <c r="V29" s="878"/>
      <c r="W29" s="877"/>
      <c r="X29" s="878"/>
      <c r="Y29" s="55"/>
      <c r="Z29" s="55"/>
      <c r="AA29" s="55"/>
      <c r="AB29" s="55"/>
      <c r="AC29" s="61"/>
      <c r="AD29" s="61"/>
      <c r="AE29" s="61"/>
      <c r="AF29" s="61"/>
      <c r="AG29" s="61"/>
      <c r="AH29" s="61"/>
      <c r="AI29" s="61"/>
      <c r="AJ29" s="61"/>
      <c r="AK29" s="890"/>
      <c r="AL29" s="891"/>
      <c r="AM29" s="891"/>
      <c r="AN29" s="891"/>
      <c r="AO29" s="892"/>
      <c r="AP29" s="2"/>
      <c r="AQ29" s="60">
        <f>IF(P34="材質劣化",2,IF(P34="漏水",3,1))</f>
        <v>1</v>
      </c>
    </row>
    <row r="30" spans="2:46" ht="12" customHeight="1" x14ac:dyDescent="0.15">
      <c r="B30" s="918"/>
      <c r="C30" s="923"/>
      <c r="D30" s="921"/>
      <c r="E30" s="921"/>
      <c r="F30" s="921"/>
      <c r="G30" s="921"/>
      <c r="H30" s="921"/>
      <c r="I30" s="921"/>
      <c r="J30" s="922"/>
      <c r="K30" s="95"/>
      <c r="L30" s="877"/>
      <c r="M30" s="878"/>
      <c r="N30" s="877"/>
      <c r="O30" s="878"/>
      <c r="P30" s="877"/>
      <c r="Q30" s="878"/>
      <c r="R30" s="381"/>
      <c r="S30" s="893"/>
      <c r="T30" s="359"/>
      <c r="U30" s="877"/>
      <c r="V30" s="878"/>
      <c r="W30" s="877"/>
      <c r="X30" s="878"/>
      <c r="Y30" s="55"/>
      <c r="Z30" s="55"/>
      <c r="AA30" s="55"/>
      <c r="AB30" s="55"/>
      <c r="AC30" s="61"/>
      <c r="AD30" s="61"/>
      <c r="AE30" s="61"/>
      <c r="AF30" s="61"/>
      <c r="AG30" s="61"/>
      <c r="AH30" s="61"/>
      <c r="AI30" s="61"/>
      <c r="AJ30" s="61"/>
      <c r="AK30" s="890"/>
      <c r="AL30" s="891"/>
      <c r="AM30" s="891"/>
      <c r="AN30" s="891"/>
      <c r="AO30" s="892"/>
      <c r="AP30" s="2"/>
      <c r="AQ30" s="60">
        <f t="shared" ref="AQ30:AQ33" si="3">IF(P30="材質劣化",2,IF(P30="漏水",3,1))</f>
        <v>1</v>
      </c>
    </row>
    <row r="31" spans="2:46" ht="12" customHeight="1" x14ac:dyDescent="0.15">
      <c r="B31" s="918"/>
      <c r="C31" s="923"/>
      <c r="D31" s="921"/>
      <c r="E31" s="921"/>
      <c r="F31" s="921"/>
      <c r="G31" s="921"/>
      <c r="H31" s="921"/>
      <c r="I31" s="921"/>
      <c r="J31" s="922"/>
      <c r="K31" s="95"/>
      <c r="L31" s="877"/>
      <c r="M31" s="878"/>
      <c r="N31" s="877"/>
      <c r="O31" s="878"/>
      <c r="P31" s="877"/>
      <c r="Q31" s="878"/>
      <c r="R31" s="381"/>
      <c r="S31" s="893"/>
      <c r="T31" s="359"/>
      <c r="U31" s="877"/>
      <c r="V31" s="878"/>
      <c r="W31" s="877"/>
      <c r="X31" s="878"/>
      <c r="Y31" s="55"/>
      <c r="Z31" s="55"/>
      <c r="AA31" s="55"/>
      <c r="AB31" s="55"/>
      <c r="AC31" s="61"/>
      <c r="AD31" s="61"/>
      <c r="AE31" s="61"/>
      <c r="AF31" s="61"/>
      <c r="AG31" s="61"/>
      <c r="AH31" s="61"/>
      <c r="AI31" s="61"/>
      <c r="AJ31" s="61"/>
      <c r="AK31" s="890"/>
      <c r="AL31" s="891"/>
      <c r="AM31" s="891"/>
      <c r="AN31" s="891"/>
      <c r="AO31" s="892"/>
      <c r="AP31" s="2"/>
      <c r="AQ31" s="60">
        <f t="shared" ref="AQ31" si="4">IF(P33="材質劣化",2,IF(P33="漏水",3,1))</f>
        <v>1</v>
      </c>
    </row>
    <row r="32" spans="2:46" ht="12" customHeight="1" x14ac:dyDescent="0.15">
      <c r="B32" s="918"/>
      <c r="C32" s="923"/>
      <c r="D32" s="921"/>
      <c r="E32" s="921"/>
      <c r="F32" s="921"/>
      <c r="G32" s="921"/>
      <c r="H32" s="921"/>
      <c r="I32" s="921"/>
      <c r="J32" s="922"/>
      <c r="K32" s="95"/>
      <c r="L32" s="877"/>
      <c r="M32" s="878"/>
      <c r="N32" s="877"/>
      <c r="O32" s="878"/>
      <c r="P32" s="877"/>
      <c r="Q32" s="878"/>
      <c r="R32" s="381"/>
      <c r="S32" s="893"/>
      <c r="T32" s="359"/>
      <c r="U32" s="877"/>
      <c r="V32" s="878"/>
      <c r="W32" s="877"/>
      <c r="X32" s="878"/>
      <c r="Y32" s="55"/>
      <c r="Z32" s="55"/>
      <c r="AA32" s="55"/>
      <c r="AB32" s="55"/>
      <c r="AC32" s="61"/>
      <c r="AD32" s="61"/>
      <c r="AE32" s="61"/>
      <c r="AF32" s="61"/>
      <c r="AG32" s="61"/>
      <c r="AH32" s="61"/>
      <c r="AI32" s="61"/>
      <c r="AJ32" s="61"/>
      <c r="AK32" s="890"/>
      <c r="AL32" s="891"/>
      <c r="AM32" s="891"/>
      <c r="AN32" s="891"/>
      <c r="AO32" s="892"/>
      <c r="AP32" s="2"/>
      <c r="AQ32" s="60">
        <f t="shared" ref="AQ32" si="5">IF(P37="材質劣化",2,IF(P37="漏水",3,1))</f>
        <v>1</v>
      </c>
      <c r="AS32" s="3"/>
      <c r="AT32" s="3"/>
    </row>
    <row r="33" spans="2:86" ht="12" customHeight="1" x14ac:dyDescent="0.15">
      <c r="B33" s="918"/>
      <c r="C33" s="923"/>
      <c r="D33" s="921"/>
      <c r="E33" s="921"/>
      <c r="F33" s="921"/>
      <c r="G33" s="921"/>
      <c r="H33" s="921"/>
      <c r="I33" s="921"/>
      <c r="J33" s="922"/>
      <c r="K33" s="95"/>
      <c r="L33" s="877"/>
      <c r="M33" s="878"/>
      <c r="N33" s="877"/>
      <c r="O33" s="878"/>
      <c r="P33" s="877"/>
      <c r="Q33" s="878"/>
      <c r="R33" s="381"/>
      <c r="S33" s="893"/>
      <c r="T33" s="359"/>
      <c r="U33" s="877"/>
      <c r="V33" s="878"/>
      <c r="W33" s="877"/>
      <c r="X33" s="878"/>
      <c r="Y33" s="55"/>
      <c r="Z33" s="55"/>
      <c r="AA33" s="55"/>
      <c r="AB33" s="55"/>
      <c r="AC33" s="61"/>
      <c r="AD33" s="61"/>
      <c r="AE33" s="61"/>
      <c r="AF33" s="61"/>
      <c r="AG33" s="61"/>
      <c r="AH33" s="61"/>
      <c r="AI33" s="61"/>
      <c r="AJ33" s="61"/>
      <c r="AK33" s="890"/>
      <c r="AL33" s="891"/>
      <c r="AM33" s="891"/>
      <c r="AN33" s="891"/>
      <c r="AO33" s="892"/>
      <c r="AP33" s="2"/>
      <c r="AQ33" s="60">
        <f t="shared" si="3"/>
        <v>1</v>
      </c>
      <c r="AS33" s="163"/>
      <c r="AT33" s="163"/>
    </row>
    <row r="34" spans="2:86" ht="12" customHeight="1" x14ac:dyDescent="0.15">
      <c r="B34" s="918"/>
      <c r="C34" s="923"/>
      <c r="D34" s="921"/>
      <c r="E34" s="921"/>
      <c r="F34" s="921"/>
      <c r="G34" s="921"/>
      <c r="H34" s="921"/>
      <c r="I34" s="921"/>
      <c r="J34" s="922"/>
      <c r="K34" s="95"/>
      <c r="L34" s="877"/>
      <c r="M34" s="878"/>
      <c r="N34" s="877"/>
      <c r="O34" s="878"/>
      <c r="P34" s="877"/>
      <c r="Q34" s="878"/>
      <c r="R34" s="381"/>
      <c r="S34" s="893"/>
      <c r="T34" s="359"/>
      <c r="U34" s="877"/>
      <c r="V34" s="878"/>
      <c r="W34" s="877"/>
      <c r="X34" s="878"/>
      <c r="Y34" s="55"/>
      <c r="Z34" s="55"/>
      <c r="AA34" s="55"/>
      <c r="AB34" s="55"/>
      <c r="AC34" s="61"/>
      <c r="AD34" s="61"/>
      <c r="AE34" s="61"/>
      <c r="AF34" s="61"/>
      <c r="AG34" s="61"/>
      <c r="AH34" s="61"/>
      <c r="AI34" s="61"/>
      <c r="AJ34" s="61"/>
      <c r="AK34" s="890"/>
      <c r="AL34" s="891"/>
      <c r="AM34" s="891"/>
      <c r="AN34" s="891"/>
      <c r="AO34" s="892"/>
      <c r="AP34" s="2"/>
      <c r="AQ34" s="60">
        <f t="shared" ref="AQ34" si="6">IF(P36="材質劣化",2,IF(P36="漏水",3,1))</f>
        <v>1</v>
      </c>
      <c r="AS34" s="164"/>
      <c r="AT34" s="164"/>
    </row>
    <row r="35" spans="2:86" ht="12" customHeight="1" x14ac:dyDescent="0.15">
      <c r="B35" s="918"/>
      <c r="C35" s="923"/>
      <c r="D35" s="921"/>
      <c r="E35" s="921"/>
      <c r="F35" s="921"/>
      <c r="G35" s="921"/>
      <c r="H35" s="921"/>
      <c r="I35" s="921"/>
      <c r="J35" s="922"/>
      <c r="K35" s="950" t="s">
        <v>376</v>
      </c>
      <c r="L35" s="908" t="s">
        <v>181</v>
      </c>
      <c r="M35" s="908"/>
      <c r="N35" s="908"/>
      <c r="O35" s="908"/>
      <c r="P35" s="908"/>
      <c r="Q35" s="908"/>
      <c r="R35" s="908"/>
      <c r="S35" s="908"/>
      <c r="T35" s="908"/>
      <c r="U35" s="908"/>
      <c r="V35" s="908"/>
      <c r="W35" s="908"/>
      <c r="X35" s="908"/>
      <c r="Y35" s="930" t="s">
        <v>329</v>
      </c>
      <c r="Z35" s="931"/>
      <c r="AA35" s="931"/>
      <c r="AB35" s="916"/>
      <c r="AC35" s="253">
        <f t="shared" ref="AC35:AJ35" si="7">SUM(AC11:AC34)</f>
        <v>0</v>
      </c>
      <c r="AD35" s="253">
        <f t="shared" si="7"/>
        <v>0</v>
      </c>
      <c r="AE35" s="253">
        <f>SUM(AE11:AE34)</f>
        <v>0</v>
      </c>
      <c r="AF35" s="253">
        <f t="shared" si="7"/>
        <v>0.30649999999999999</v>
      </c>
      <c r="AG35" s="253">
        <f t="shared" si="7"/>
        <v>0</v>
      </c>
      <c r="AH35" s="253">
        <f t="shared" si="7"/>
        <v>0</v>
      </c>
      <c r="AI35" s="253">
        <f t="shared" si="7"/>
        <v>0</v>
      </c>
      <c r="AJ35" s="254">
        <f t="shared" si="7"/>
        <v>0</v>
      </c>
      <c r="AK35" s="908" t="s">
        <v>501</v>
      </c>
      <c r="AL35" s="908"/>
      <c r="AM35" s="957" t="s">
        <v>547</v>
      </c>
      <c r="AN35" s="957"/>
      <c r="AO35" s="957"/>
      <c r="AP35" s="2"/>
    </row>
    <row r="36" spans="2:86" ht="12" customHeight="1" x14ac:dyDescent="0.15">
      <c r="B36" s="918"/>
      <c r="C36" s="923"/>
      <c r="D36" s="921"/>
      <c r="E36" s="921"/>
      <c r="F36" s="921"/>
      <c r="G36" s="921"/>
      <c r="H36" s="921"/>
      <c r="I36" s="921"/>
      <c r="J36" s="922"/>
      <c r="K36" s="951"/>
      <c r="L36" s="899" t="s">
        <v>330</v>
      </c>
      <c r="M36" s="900"/>
      <c r="N36" s="901"/>
      <c r="O36" s="899" t="s">
        <v>502</v>
      </c>
      <c r="P36" s="900"/>
      <c r="Q36" s="900"/>
      <c r="R36" s="900"/>
      <c r="S36" s="900"/>
      <c r="T36" s="900"/>
      <c r="U36" s="900"/>
      <c r="V36" s="900"/>
      <c r="W36" s="900"/>
      <c r="X36" s="901"/>
      <c r="Y36" s="54" t="s">
        <v>21</v>
      </c>
      <c r="Z36" s="50" t="s">
        <v>22</v>
      </c>
      <c r="AA36" s="50" t="s">
        <v>327</v>
      </c>
      <c r="AB36" s="50" t="s">
        <v>328</v>
      </c>
      <c r="AC36" s="50" t="s">
        <v>21</v>
      </c>
      <c r="AD36" s="50" t="s">
        <v>22</v>
      </c>
      <c r="AE36" s="50" t="s">
        <v>327</v>
      </c>
      <c r="AF36" s="50" t="s">
        <v>328</v>
      </c>
      <c r="AG36" s="50" t="s">
        <v>21</v>
      </c>
      <c r="AH36" s="50" t="s">
        <v>22</v>
      </c>
      <c r="AI36" s="50" t="s">
        <v>327</v>
      </c>
      <c r="AJ36" s="80" t="s">
        <v>328</v>
      </c>
      <c r="AK36" s="908"/>
      <c r="AL36" s="908"/>
      <c r="AM36" s="957"/>
      <c r="AN36" s="957"/>
      <c r="AO36" s="957"/>
      <c r="AP36" s="2"/>
    </row>
    <row r="37" spans="2:86" ht="14.25" customHeight="1" x14ac:dyDescent="0.15">
      <c r="B37" s="918"/>
      <c r="C37" s="923"/>
      <c r="D37" s="921"/>
      <c r="E37" s="921"/>
      <c r="F37" s="921"/>
      <c r="G37" s="921"/>
      <c r="H37" s="921"/>
      <c r="I37" s="921"/>
      <c r="J37" s="922"/>
      <c r="K37" s="951"/>
      <c r="L37" s="902"/>
      <c r="M37" s="903"/>
      <c r="N37" s="904"/>
      <c r="O37" s="902"/>
      <c r="P37" s="903"/>
      <c r="Q37" s="903"/>
      <c r="R37" s="903"/>
      <c r="S37" s="903"/>
      <c r="T37" s="903"/>
      <c r="U37" s="903"/>
      <c r="V37" s="903"/>
      <c r="W37" s="903"/>
      <c r="X37" s="904"/>
      <c r="Y37" s="909" t="str">
        <f>IF(COUNTIF(Y11:Y34,"〇")&gt;0,"1","  ")</f>
        <v xml:space="preserve">  </v>
      </c>
      <c r="Z37" s="909" t="str">
        <f>IF(COUNTIF(Z11:Z34,"〇")&gt;0,"1","  ")</f>
        <v xml:space="preserve">  </v>
      </c>
      <c r="AA37" s="909" t="str">
        <f>IF(COUNTIF(AA11:AA34,"〇")&gt;0,"1","  ")</f>
        <v xml:space="preserve">  </v>
      </c>
      <c r="AB37" s="909" t="str">
        <f>IF(COUNTIF(AB11:AB34,"〇")&gt;0,"1","  ")</f>
        <v xml:space="preserve">  </v>
      </c>
      <c r="AC37" s="909">
        <f>COUNTA(AC11:AC34)</f>
        <v>0</v>
      </c>
      <c r="AD37" s="909">
        <f t="shared" ref="AD37:AI37" si="8">COUNTA(AD11:AD34)</f>
        <v>0</v>
      </c>
      <c r="AE37" s="909">
        <f t="shared" si="8"/>
        <v>0</v>
      </c>
      <c r="AF37" s="909">
        <f t="shared" si="8"/>
        <v>3</v>
      </c>
      <c r="AG37" s="909">
        <f t="shared" si="8"/>
        <v>0</v>
      </c>
      <c r="AH37" s="909">
        <f t="shared" si="8"/>
        <v>0</v>
      </c>
      <c r="AI37" s="909">
        <f t="shared" si="8"/>
        <v>0</v>
      </c>
      <c r="AJ37" s="909">
        <f>COUNTA(AJ11:AJ34)</f>
        <v>0</v>
      </c>
      <c r="AK37" s="908"/>
      <c r="AL37" s="908"/>
      <c r="AM37" s="957"/>
      <c r="AN37" s="957"/>
      <c r="AO37" s="957"/>
      <c r="AP37" s="2"/>
    </row>
    <row r="38" spans="2:86" ht="14.25" customHeight="1" x14ac:dyDescent="0.15">
      <c r="B38" s="918"/>
      <c r="C38" s="923"/>
      <c r="D38" s="921"/>
      <c r="E38" s="921"/>
      <c r="F38" s="921"/>
      <c r="G38" s="921"/>
      <c r="H38" s="921"/>
      <c r="I38" s="921"/>
      <c r="J38" s="922"/>
      <c r="K38" s="951"/>
      <c r="L38" s="905"/>
      <c r="M38" s="906"/>
      <c r="N38" s="907"/>
      <c r="O38" s="905"/>
      <c r="P38" s="906"/>
      <c r="Q38" s="906"/>
      <c r="R38" s="906"/>
      <c r="S38" s="906"/>
      <c r="T38" s="906"/>
      <c r="U38" s="906"/>
      <c r="V38" s="906"/>
      <c r="W38" s="906"/>
      <c r="X38" s="907"/>
      <c r="Y38" s="909"/>
      <c r="Z38" s="909"/>
      <c r="AA38" s="909"/>
      <c r="AB38" s="909"/>
      <c r="AC38" s="909"/>
      <c r="AD38" s="909"/>
      <c r="AE38" s="909"/>
      <c r="AF38" s="909"/>
      <c r="AG38" s="909"/>
      <c r="AH38" s="909"/>
      <c r="AI38" s="909"/>
      <c r="AJ38" s="909"/>
      <c r="AK38" s="908"/>
      <c r="AL38" s="908"/>
      <c r="AM38" s="957"/>
      <c r="AN38" s="957"/>
      <c r="AO38" s="957"/>
      <c r="AP38" s="2"/>
    </row>
    <row r="39" spans="2:86" ht="12" customHeight="1" x14ac:dyDescent="0.15">
      <c r="B39" s="918"/>
      <c r="C39" s="923"/>
      <c r="D39" s="921"/>
      <c r="E39" s="921"/>
      <c r="F39" s="921"/>
      <c r="G39" s="921"/>
      <c r="H39" s="921"/>
      <c r="I39" s="921"/>
      <c r="J39" s="922"/>
      <c r="K39" s="945" t="s">
        <v>503</v>
      </c>
      <c r="L39" s="952"/>
      <c r="M39" s="952"/>
      <c r="N39" s="952"/>
      <c r="O39" s="952"/>
      <c r="P39" s="952"/>
      <c r="Q39" s="952"/>
      <c r="R39" s="952"/>
      <c r="S39" s="952"/>
      <c r="T39" s="952"/>
      <c r="U39" s="952"/>
      <c r="V39" s="952"/>
      <c r="W39" s="952"/>
      <c r="X39" s="952"/>
      <c r="Y39" s="952"/>
      <c r="Z39" s="952"/>
      <c r="AA39" s="952"/>
      <c r="AB39" s="952"/>
      <c r="AC39" s="952"/>
      <c r="AD39" s="952"/>
      <c r="AE39" s="952"/>
      <c r="AF39" s="952"/>
      <c r="AG39" s="952"/>
      <c r="AH39" s="952"/>
      <c r="AI39" s="952"/>
      <c r="AJ39" s="952"/>
      <c r="AK39" s="953"/>
      <c r="AL39" s="953"/>
      <c r="AM39" s="953"/>
      <c r="AN39" s="953"/>
      <c r="AO39" s="954"/>
      <c r="AP39" s="2"/>
    </row>
    <row r="40" spans="2:86" ht="12" customHeight="1" x14ac:dyDescent="0.15">
      <c r="B40" s="918"/>
      <c r="C40" s="923"/>
      <c r="D40" s="921"/>
      <c r="E40" s="921"/>
      <c r="F40" s="921"/>
      <c r="G40" s="921"/>
      <c r="H40" s="921"/>
      <c r="I40" s="921"/>
      <c r="J40" s="922"/>
      <c r="K40" s="946"/>
      <c r="L40" s="953"/>
      <c r="M40" s="953"/>
      <c r="N40" s="953"/>
      <c r="O40" s="953"/>
      <c r="P40" s="953"/>
      <c r="Q40" s="953"/>
      <c r="R40" s="953"/>
      <c r="S40" s="953"/>
      <c r="T40" s="953"/>
      <c r="U40" s="953"/>
      <c r="V40" s="953"/>
      <c r="W40" s="953"/>
      <c r="X40" s="953"/>
      <c r="Y40" s="953"/>
      <c r="Z40" s="953"/>
      <c r="AA40" s="953"/>
      <c r="AB40" s="953"/>
      <c r="AC40" s="953"/>
      <c r="AD40" s="953"/>
      <c r="AE40" s="953"/>
      <c r="AF40" s="953"/>
      <c r="AG40" s="953"/>
      <c r="AH40" s="953"/>
      <c r="AI40" s="953"/>
      <c r="AJ40" s="953"/>
      <c r="AK40" s="953"/>
      <c r="AL40" s="953"/>
      <c r="AM40" s="953"/>
      <c r="AN40" s="953"/>
      <c r="AO40" s="954"/>
      <c r="AP40" s="2"/>
    </row>
    <row r="41" spans="2:86" ht="12" customHeight="1" x14ac:dyDescent="0.15">
      <c r="B41" s="918"/>
      <c r="C41" s="923"/>
      <c r="D41" s="921"/>
      <c r="E41" s="921"/>
      <c r="F41" s="921"/>
      <c r="G41" s="921"/>
      <c r="H41" s="921"/>
      <c r="I41" s="921"/>
      <c r="J41" s="922"/>
      <c r="K41" s="946"/>
      <c r="L41" s="953"/>
      <c r="M41" s="953"/>
      <c r="N41" s="953"/>
      <c r="O41" s="953"/>
      <c r="P41" s="953"/>
      <c r="Q41" s="953"/>
      <c r="R41" s="953"/>
      <c r="S41" s="953"/>
      <c r="T41" s="953"/>
      <c r="U41" s="953"/>
      <c r="V41" s="953"/>
      <c r="W41" s="953"/>
      <c r="X41" s="953"/>
      <c r="Y41" s="953"/>
      <c r="Z41" s="953"/>
      <c r="AA41" s="953"/>
      <c r="AB41" s="953"/>
      <c r="AC41" s="953"/>
      <c r="AD41" s="953"/>
      <c r="AE41" s="953"/>
      <c r="AF41" s="953"/>
      <c r="AG41" s="953"/>
      <c r="AH41" s="953"/>
      <c r="AI41" s="953"/>
      <c r="AJ41" s="953"/>
      <c r="AK41" s="953"/>
      <c r="AL41" s="953"/>
      <c r="AM41" s="953"/>
      <c r="AN41" s="953"/>
      <c r="AO41" s="954"/>
      <c r="AP41" s="2"/>
    </row>
    <row r="42" spans="2:86" ht="12" customHeight="1" x14ac:dyDescent="0.15">
      <c r="B42" s="918"/>
      <c r="C42" s="923"/>
      <c r="D42" s="921"/>
      <c r="E42" s="921"/>
      <c r="F42" s="921"/>
      <c r="G42" s="921"/>
      <c r="H42" s="921"/>
      <c r="I42" s="921"/>
      <c r="J42" s="922"/>
      <c r="K42" s="946"/>
      <c r="L42" s="955"/>
      <c r="M42" s="955"/>
      <c r="N42" s="955"/>
      <c r="O42" s="955"/>
      <c r="P42" s="955"/>
      <c r="Q42" s="955"/>
      <c r="R42" s="955"/>
      <c r="S42" s="955"/>
      <c r="T42" s="955"/>
      <c r="U42" s="955"/>
      <c r="V42" s="955"/>
      <c r="W42" s="955"/>
      <c r="X42" s="955"/>
      <c r="Y42" s="955"/>
      <c r="Z42" s="955"/>
      <c r="AA42" s="955"/>
      <c r="AB42" s="955"/>
      <c r="AC42" s="955"/>
      <c r="AD42" s="955"/>
      <c r="AE42" s="955"/>
      <c r="AF42" s="955"/>
      <c r="AG42" s="955"/>
      <c r="AH42" s="955"/>
      <c r="AI42" s="955"/>
      <c r="AJ42" s="955"/>
      <c r="AK42" s="955"/>
      <c r="AL42" s="955"/>
      <c r="AM42" s="955"/>
      <c r="AN42" s="955"/>
      <c r="AO42" s="956"/>
      <c r="AP42" s="42"/>
      <c r="CD42" s="2"/>
      <c r="CE42" s="2"/>
      <c r="CF42" s="2"/>
      <c r="CG42" s="2"/>
      <c r="CH42" s="2"/>
    </row>
    <row r="43" spans="2:86" ht="12" customHeight="1" x14ac:dyDescent="0.15">
      <c r="B43" s="918"/>
      <c r="C43" s="923"/>
      <c r="D43" s="921"/>
      <c r="E43" s="921"/>
      <c r="F43" s="921"/>
      <c r="G43" s="921"/>
      <c r="H43" s="921"/>
      <c r="I43" s="921"/>
      <c r="J43" s="922"/>
      <c r="K43" s="941" t="s">
        <v>331</v>
      </c>
      <c r="L43" s="941"/>
      <c r="M43" s="941"/>
      <c r="N43" s="941"/>
      <c r="O43" s="941"/>
      <c r="P43" s="941"/>
      <c r="Q43" s="941"/>
      <c r="R43" s="941"/>
      <c r="S43" s="941"/>
      <c r="T43" s="941"/>
      <c r="U43" s="941"/>
      <c r="V43" s="941"/>
      <c r="W43" s="941"/>
      <c r="X43" s="941"/>
      <c r="Y43" s="941"/>
      <c r="Z43" s="941"/>
      <c r="AA43" s="941"/>
      <c r="AB43" s="941"/>
      <c r="AC43" s="941"/>
      <c r="AD43" s="941"/>
      <c r="AE43" s="941"/>
      <c r="AF43" s="941"/>
      <c r="AG43" s="941"/>
      <c r="AH43" s="941"/>
      <c r="AI43" s="941"/>
      <c r="AJ43" s="941"/>
      <c r="AK43" s="941"/>
      <c r="AL43" s="941"/>
      <c r="AM43" s="941"/>
      <c r="AN43" s="941"/>
      <c r="AO43" s="941"/>
      <c r="AP43" s="42"/>
      <c r="CD43" s="2"/>
      <c r="CE43" s="2"/>
      <c r="CF43" s="2"/>
      <c r="CG43" s="2"/>
      <c r="CH43" s="2"/>
    </row>
    <row r="44" spans="2:86" ht="12" customHeight="1" x14ac:dyDescent="0.15">
      <c r="B44" s="918"/>
      <c r="C44" s="923"/>
      <c r="D44" s="921"/>
      <c r="E44" s="921"/>
      <c r="F44" s="921"/>
      <c r="G44" s="921"/>
      <c r="H44" s="921"/>
      <c r="I44" s="921"/>
      <c r="J44" s="922"/>
      <c r="K44" s="947" t="s">
        <v>497</v>
      </c>
      <c r="L44" s="948"/>
      <c r="M44" s="948"/>
      <c r="N44" s="948"/>
      <c r="O44" s="948"/>
      <c r="P44" s="948"/>
      <c r="Q44" s="948"/>
      <c r="R44" s="948"/>
      <c r="S44" s="948"/>
      <c r="T44" s="948"/>
      <c r="U44" s="948"/>
      <c r="V44" s="948"/>
      <c r="W44" s="948"/>
      <c r="X44" s="948"/>
      <c r="Y44" s="948"/>
      <c r="Z44" s="948"/>
      <c r="AA44" s="948"/>
      <c r="AB44" s="948"/>
      <c r="AC44" s="948"/>
      <c r="AD44" s="948"/>
      <c r="AE44" s="948"/>
      <c r="AF44" s="948"/>
      <c r="AG44" s="948"/>
      <c r="AH44" s="948"/>
      <c r="AI44" s="948"/>
      <c r="AJ44" s="948"/>
      <c r="AK44" s="948"/>
      <c r="AL44" s="948"/>
      <c r="AM44" s="948"/>
      <c r="AN44" s="948"/>
      <c r="AO44" s="949"/>
      <c r="AP44" s="42"/>
      <c r="CD44" s="2"/>
      <c r="CE44" s="2"/>
      <c r="CF44" s="2"/>
      <c r="CG44" s="2"/>
      <c r="CH44" s="2"/>
    </row>
    <row r="45" spans="2:86" ht="12" customHeight="1" x14ac:dyDescent="0.15">
      <c r="B45" s="489"/>
      <c r="C45" s="924"/>
      <c r="D45" s="925"/>
      <c r="E45" s="925"/>
      <c r="F45" s="925"/>
      <c r="G45" s="925"/>
      <c r="H45" s="925"/>
      <c r="I45" s="925"/>
      <c r="J45" s="926"/>
      <c r="K45" s="942" t="s">
        <v>498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Y11:AB34" xr:uid="{90B0B674-A92A-4E25-94D8-07D11771FE3E}">
      <formula1>"〇,"</formula1>
    </dataValidation>
    <dataValidation type="list" allowBlank="1" showInputMessage="1" showErrorMessage="1" sqref="N11:O34" xr:uid="{F845E4A7-8F5F-4A73-BA58-ABE764C98C4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FFC87B7-37EE-4E7A-837D-EEF8DF045A68}">
          <x14:formula1>
            <xm:f>'(参考)リスト'!$G$16:$G$19</xm:f>
          </x14:formula1>
          <xm:sqref>AM35:AO38</xm:sqref>
        </x14:dataValidation>
        <x14:dataValidation type="list" allowBlank="1" showInputMessage="1" showErrorMessage="1" xr:uid="{8573A587-4307-46E5-B1E9-3D009D022D8F}">
          <x14:formula1>
            <xm:f>'(参考)リスト'!$B$16:$B$21</xm:f>
          </x14:formula1>
          <xm:sqref>L11:M34</xm:sqref>
        </x14:dataValidation>
        <x14:dataValidation type="list" allowBlank="1" showInputMessage="1" showErrorMessage="1" xr:uid="{879705BC-5FAC-49B7-9C6E-8736CB8D3F62}">
          <x14:formula1>
            <xm:f>'(参考)リスト'!$E$16:$E$27</xm:f>
          </x14:formula1>
          <xm:sqref>R11:T34</xm:sqref>
        </x14:dataValidation>
        <x14:dataValidation type="list" allowBlank="1" showInputMessage="1" showErrorMessage="1" xr:uid="{81F033DC-9C84-495B-B765-14C5815A2F46}">
          <x14:formula1>
            <xm:f>'(参考)リスト'!$D$16:$D$18</xm:f>
          </x14:formula1>
          <xm:sqref>P11:Q34</xm:sqref>
        </x14:dataValidation>
        <x14:dataValidation type="list" allowBlank="1" showInputMessage="1" showErrorMessage="1" xr:uid="{4374FAE8-0505-4051-ABC8-06072EC754EC}">
          <x14:formula1>
            <xm:f>'(参考)リスト'!$F$16:$F$21</xm:f>
          </x14:formula1>
          <xm:sqref>U11:X34</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BEDE6-A878-4C69-9241-0C29678E2F1B}">
  <sheetPr>
    <pageSetUpPr fitToPage="1"/>
  </sheetPr>
  <dimension ref="B1:CH53"/>
  <sheetViews>
    <sheetView showGridLines="0" view="pageBreakPreview" zoomScaleNormal="85" zoomScaleSheetLayoutView="100" workbookViewId="0">
      <selection activeCell="AP12" sqref="AP12:AQ1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879" t="s">
        <v>495</v>
      </c>
      <c r="AV1" s="886" t="s">
        <v>402</v>
      </c>
      <c r="AW1" s="886"/>
      <c r="AX1" s="886"/>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876"/>
      <c r="BX1" s="876"/>
      <c r="BY1" s="876"/>
      <c r="BZ1" s="876"/>
      <c r="CA1" s="876"/>
      <c r="CB1" s="876"/>
      <c r="CC1" s="876"/>
      <c r="CD1" s="876"/>
      <c r="CE1" s="876"/>
      <c r="CF1" s="876"/>
      <c r="CG1" s="876"/>
      <c r="CH1" s="876"/>
    </row>
    <row r="2" spans="2:86" ht="8.25" customHeight="1" x14ac:dyDescent="0.15">
      <c r="AU2" s="879"/>
      <c r="AV2" s="886" t="s">
        <v>401</v>
      </c>
      <c r="AW2" s="888" t="s">
        <v>400</v>
      </c>
      <c r="AX2" s="888"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889"/>
      <c r="BX2" s="889"/>
      <c r="BY2" s="889"/>
      <c r="BZ2" s="889"/>
      <c r="CA2" s="876"/>
      <c r="CB2" s="876"/>
      <c r="CC2" s="876"/>
      <c r="CD2" s="876"/>
      <c r="CE2" s="876"/>
      <c r="CF2" s="876"/>
      <c r="CG2" s="876"/>
      <c r="CH2" s="876"/>
    </row>
    <row r="3" spans="2:86" ht="25.2" customHeight="1" x14ac:dyDescent="0.15">
      <c r="B3" s="649" t="s">
        <v>316</v>
      </c>
      <c r="C3" s="894"/>
      <c r="D3" s="894"/>
      <c r="E3" s="895"/>
      <c r="F3" s="895"/>
      <c r="G3" s="895"/>
      <c r="H3" s="895"/>
      <c r="I3" s="895"/>
      <c r="J3" s="895"/>
      <c r="K3" s="894"/>
      <c r="L3" s="894"/>
      <c r="M3" s="894"/>
      <c r="N3" s="894"/>
      <c r="O3" s="894"/>
      <c r="P3" s="894"/>
      <c r="Q3" s="894"/>
      <c r="R3" s="894"/>
      <c r="S3" s="894"/>
      <c r="T3" s="894"/>
      <c r="U3" s="894"/>
      <c r="V3" s="894"/>
      <c r="W3" s="894"/>
      <c r="X3" s="894"/>
      <c r="Y3" s="894"/>
      <c r="Z3" s="894"/>
      <c r="AA3" s="894"/>
      <c r="AB3" s="894"/>
      <c r="AC3" s="894"/>
      <c r="AD3" s="894"/>
      <c r="AE3" s="894"/>
      <c r="AF3" s="894"/>
      <c r="AG3" s="894"/>
      <c r="AH3" s="894"/>
      <c r="AI3" s="894"/>
      <c r="AJ3" s="894"/>
      <c r="AK3" s="894"/>
      <c r="AL3" s="894"/>
      <c r="AM3" s="894"/>
      <c r="AN3" s="894"/>
      <c r="AO3" s="894"/>
      <c r="AU3" s="879"/>
      <c r="AV3" s="886"/>
      <c r="AW3" s="888"/>
      <c r="AX3" s="888"/>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876"/>
      <c r="BX3" s="876"/>
      <c r="BY3" s="876"/>
      <c r="BZ3" s="876"/>
      <c r="CA3" s="876"/>
      <c r="CB3" s="876"/>
      <c r="CC3" s="876"/>
      <c r="CD3" s="876"/>
      <c r="CE3" s="876"/>
      <c r="CF3" s="876"/>
      <c r="CG3" s="876"/>
      <c r="CH3" s="876"/>
    </row>
    <row r="4" spans="2:86" ht="18" customHeight="1" x14ac:dyDescent="0.15">
      <c r="B4" s="469" t="s">
        <v>17</v>
      </c>
      <c r="C4" s="469"/>
      <c r="D4" s="469"/>
      <c r="E4" s="912" t="s">
        <v>550</v>
      </c>
      <c r="F4" s="913"/>
      <c r="G4" s="913"/>
      <c r="H4" s="913"/>
      <c r="I4" s="913"/>
      <c r="J4" s="914"/>
      <c r="K4" s="518" t="s">
        <v>18</v>
      </c>
      <c r="L4" s="518"/>
      <c r="M4" s="518"/>
      <c r="N4" s="910" t="s">
        <v>552</v>
      </c>
      <c r="O4" s="910"/>
      <c r="P4" s="910"/>
      <c r="Q4" s="910"/>
      <c r="R4" s="910"/>
      <c r="S4" s="910"/>
      <c r="T4" s="493" t="s">
        <v>445</v>
      </c>
      <c r="U4" s="494"/>
      <c r="V4" s="494"/>
      <c r="W4" s="494"/>
      <c r="X4" s="495"/>
      <c r="Y4" s="915" t="s">
        <v>531</v>
      </c>
      <c r="Z4" s="915"/>
      <c r="AA4" s="915"/>
      <c r="AB4" s="915"/>
      <c r="AC4" s="915"/>
      <c r="AD4" s="915"/>
      <c r="AE4" s="915"/>
      <c r="AF4" s="915"/>
      <c r="AG4" s="493" t="s">
        <v>185</v>
      </c>
      <c r="AH4" s="494"/>
      <c r="AI4" s="494"/>
      <c r="AJ4" s="495"/>
      <c r="AK4" s="880">
        <v>45588</v>
      </c>
      <c r="AL4" s="881"/>
      <c r="AM4" s="881"/>
      <c r="AN4" s="881"/>
      <c r="AO4" s="882"/>
      <c r="AU4" s="879"/>
      <c r="AV4" s="886"/>
      <c r="AW4" s="888"/>
      <c r="AX4" s="888"/>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77" t="s">
        <v>0</v>
      </c>
      <c r="C5" s="477"/>
      <c r="D5" s="477"/>
      <c r="E5" s="896" t="s">
        <v>551</v>
      </c>
      <c r="F5" s="897"/>
      <c r="G5" s="897"/>
      <c r="H5" s="897"/>
      <c r="I5" s="897"/>
      <c r="J5" s="898"/>
      <c r="K5" s="532" t="s">
        <v>1</v>
      </c>
      <c r="L5" s="532"/>
      <c r="M5" s="532"/>
      <c r="N5" s="910" t="s">
        <v>538</v>
      </c>
      <c r="O5" s="910"/>
      <c r="P5" s="910"/>
      <c r="Q5" s="910"/>
      <c r="R5" s="910"/>
      <c r="S5" s="910"/>
      <c r="T5" s="496"/>
      <c r="U5" s="497"/>
      <c r="V5" s="497"/>
      <c r="W5" s="497"/>
      <c r="X5" s="498"/>
      <c r="Y5" s="911" t="s">
        <v>532</v>
      </c>
      <c r="Z5" s="911"/>
      <c r="AA5" s="911"/>
      <c r="AB5" s="911"/>
      <c r="AC5" s="911"/>
      <c r="AD5" s="911"/>
      <c r="AE5" s="911"/>
      <c r="AF5" s="911"/>
      <c r="AG5" s="652"/>
      <c r="AH5" s="688"/>
      <c r="AI5" s="688"/>
      <c r="AJ5" s="653"/>
      <c r="AK5" s="883"/>
      <c r="AL5" s="884"/>
      <c r="AM5" s="884"/>
      <c r="AN5" s="884"/>
      <c r="AO5" s="885"/>
      <c r="AU5" s="879"/>
      <c r="AV5" s="51">
        <f>N7</f>
        <v>4</v>
      </c>
      <c r="AW5" s="43">
        <f>R7</f>
        <v>4.5</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2</v>
      </c>
      <c r="BG5" s="56">
        <f t="shared" si="0"/>
        <v>0</v>
      </c>
      <c r="BH5" s="56">
        <f t="shared" si="0"/>
        <v>0</v>
      </c>
      <c r="BI5" s="56">
        <f>AI37</f>
        <v>0</v>
      </c>
      <c r="BJ5" s="56">
        <f t="shared" si="0"/>
        <v>0</v>
      </c>
      <c r="BK5" s="56">
        <f>IF(Y37&gt;0,R7,"")</f>
        <v>4.5</v>
      </c>
      <c r="BL5" s="44" t="str">
        <f>IF(Y37&gt;0,"",IF(Z37&gt;0,R7,""))</f>
        <v/>
      </c>
      <c r="BM5" s="44" t="e">
        <f>IF(Y37+Z37&gt;0,"",IF(AA37&gt;0,R7,""))</f>
        <v>#VALUE!</v>
      </c>
      <c r="BN5" s="44" t="e">
        <f>IF(Y37+Z37+AA37&gt;0,"",IF(AB37&gt;0,R7,""))</f>
        <v>#VALUE!</v>
      </c>
      <c r="BO5" s="56">
        <f>AC35</f>
        <v>0</v>
      </c>
      <c r="BP5" s="56">
        <f t="shared" ref="BP5:BQ5" si="1">AD35</f>
        <v>0</v>
      </c>
      <c r="BQ5" s="56">
        <f t="shared" si="1"/>
        <v>0</v>
      </c>
      <c r="BR5" s="56">
        <f>AF35</f>
        <v>0.45500000000000002</v>
      </c>
      <c r="BS5" s="56">
        <f>AG35</f>
        <v>0</v>
      </c>
      <c r="BT5" s="56">
        <f>AH35</f>
        <v>0</v>
      </c>
      <c r="BU5" s="56">
        <f>AI35</f>
        <v>0</v>
      </c>
      <c r="BV5" s="56">
        <f>AJ35</f>
        <v>0</v>
      </c>
      <c r="BW5" s="145"/>
      <c r="BX5" s="146"/>
      <c r="BY5" s="146"/>
      <c r="BZ5" s="146"/>
      <c r="CA5" s="147"/>
      <c r="CB5" s="147"/>
      <c r="CC5" s="147"/>
      <c r="CD5" s="147"/>
      <c r="CE5" s="147"/>
      <c r="CF5" s="147"/>
      <c r="CG5" s="147"/>
      <c r="CH5" s="147"/>
    </row>
    <row r="6" spans="2:86" ht="12" customHeight="1" x14ac:dyDescent="0.15">
      <c r="B6" s="917" t="s">
        <v>184</v>
      </c>
      <c r="C6" s="919"/>
      <c r="D6" s="920"/>
      <c r="E6" s="921"/>
      <c r="F6" s="921"/>
      <c r="G6" s="921"/>
      <c r="H6" s="921"/>
      <c r="I6" s="921"/>
      <c r="J6" s="922"/>
      <c r="K6" s="927" t="s">
        <v>317</v>
      </c>
      <c r="L6" s="928"/>
      <c r="M6" s="928"/>
      <c r="N6" s="928"/>
      <c r="O6" s="928"/>
      <c r="P6" s="928"/>
      <c r="Q6" s="928"/>
      <c r="R6" s="928"/>
      <c r="S6" s="928"/>
      <c r="T6" s="928"/>
      <c r="U6" s="928"/>
      <c r="V6" s="928"/>
      <c r="W6" s="928"/>
      <c r="X6" s="928"/>
      <c r="Y6" s="928"/>
      <c r="Z6" s="928"/>
      <c r="AA6" s="928"/>
      <c r="AB6" s="928"/>
      <c r="AC6" s="928"/>
      <c r="AD6" s="928"/>
      <c r="AE6" s="928"/>
      <c r="AF6" s="928"/>
      <c r="AG6" s="928"/>
      <c r="AH6" s="928"/>
      <c r="AI6" s="928"/>
      <c r="AJ6" s="928"/>
      <c r="AK6" s="928"/>
      <c r="AL6" s="928"/>
      <c r="AM6" s="928"/>
      <c r="AN6" s="928"/>
      <c r="AO6" s="929"/>
      <c r="AP6" s="2"/>
    </row>
    <row r="7" spans="2:86" ht="12" customHeight="1" x14ac:dyDescent="0.15">
      <c r="B7" s="918"/>
      <c r="C7" s="923"/>
      <c r="D7" s="921"/>
      <c r="E7" s="921"/>
      <c r="F7" s="921"/>
      <c r="G7" s="921"/>
      <c r="H7" s="921"/>
      <c r="I7" s="921"/>
      <c r="J7" s="922"/>
      <c r="K7" s="930" t="s">
        <v>183</v>
      </c>
      <c r="L7" s="931"/>
      <c r="M7" s="916"/>
      <c r="N7" s="958">
        <v>4</v>
      </c>
      <c r="O7" s="959"/>
      <c r="P7" s="930" t="s">
        <v>318</v>
      </c>
      <c r="Q7" s="916"/>
      <c r="R7" s="932">
        <v>4.5</v>
      </c>
      <c r="S7" s="933"/>
      <c r="T7" s="934"/>
      <c r="U7" s="899" t="s">
        <v>436</v>
      </c>
      <c r="V7" s="901"/>
      <c r="W7" s="899" t="s">
        <v>319</v>
      </c>
      <c r="X7" s="901"/>
      <c r="Y7" s="916" t="s">
        <v>182</v>
      </c>
      <c r="Z7" s="908"/>
      <c r="AA7" s="908"/>
      <c r="AB7" s="908"/>
      <c r="AC7" s="899" t="s">
        <v>320</v>
      </c>
      <c r="AD7" s="900"/>
      <c r="AE7" s="900"/>
      <c r="AF7" s="900"/>
      <c r="AG7" s="900"/>
      <c r="AH7" s="900"/>
      <c r="AI7" s="900"/>
      <c r="AJ7" s="901"/>
      <c r="AK7" s="899" t="s">
        <v>321</v>
      </c>
      <c r="AL7" s="900"/>
      <c r="AM7" s="900"/>
      <c r="AN7" s="935"/>
      <c r="AO7" s="936"/>
      <c r="AP7" s="2"/>
      <c r="AW7" s="59"/>
    </row>
    <row r="8" spans="2:86" ht="12" customHeight="1" x14ac:dyDescent="0.15">
      <c r="B8" s="918"/>
      <c r="C8" s="923"/>
      <c r="D8" s="921"/>
      <c r="E8" s="921"/>
      <c r="F8" s="921"/>
      <c r="G8" s="921"/>
      <c r="H8" s="921"/>
      <c r="I8" s="921"/>
      <c r="J8" s="922"/>
      <c r="K8" s="908" t="s">
        <v>322</v>
      </c>
      <c r="L8" s="908" t="s">
        <v>167</v>
      </c>
      <c r="M8" s="908"/>
      <c r="N8" s="908" t="s">
        <v>166</v>
      </c>
      <c r="O8" s="908"/>
      <c r="P8" s="908" t="s">
        <v>323</v>
      </c>
      <c r="Q8" s="908"/>
      <c r="R8" s="908" t="s">
        <v>2</v>
      </c>
      <c r="S8" s="908"/>
      <c r="T8" s="908"/>
      <c r="U8" s="902"/>
      <c r="V8" s="904"/>
      <c r="W8" s="902"/>
      <c r="X8" s="904"/>
      <c r="Y8" s="916"/>
      <c r="Z8" s="908"/>
      <c r="AA8" s="908"/>
      <c r="AB8" s="908"/>
      <c r="AC8" s="905"/>
      <c r="AD8" s="906"/>
      <c r="AE8" s="906"/>
      <c r="AF8" s="906"/>
      <c r="AG8" s="906"/>
      <c r="AH8" s="906"/>
      <c r="AI8" s="906"/>
      <c r="AJ8" s="907"/>
      <c r="AK8" s="902"/>
      <c r="AL8" s="903"/>
      <c r="AM8" s="903"/>
      <c r="AN8" s="937"/>
      <c r="AO8" s="938"/>
      <c r="AP8" s="2"/>
    </row>
    <row r="9" spans="2:86" ht="12" customHeight="1" x14ac:dyDescent="0.15">
      <c r="B9" s="918"/>
      <c r="C9" s="923"/>
      <c r="D9" s="921"/>
      <c r="E9" s="921"/>
      <c r="F9" s="921"/>
      <c r="G9" s="921"/>
      <c r="H9" s="921"/>
      <c r="I9" s="921"/>
      <c r="J9" s="922"/>
      <c r="K9" s="908"/>
      <c r="L9" s="908"/>
      <c r="M9" s="908"/>
      <c r="N9" s="908"/>
      <c r="O9" s="908"/>
      <c r="P9" s="908"/>
      <c r="Q9" s="908"/>
      <c r="R9" s="908"/>
      <c r="S9" s="908"/>
      <c r="T9" s="908"/>
      <c r="U9" s="902"/>
      <c r="V9" s="904"/>
      <c r="W9" s="902"/>
      <c r="X9" s="904"/>
      <c r="Y9" s="916" t="s">
        <v>324</v>
      </c>
      <c r="Z9" s="908"/>
      <c r="AA9" s="908"/>
      <c r="AB9" s="908"/>
      <c r="AC9" s="908" t="s">
        <v>325</v>
      </c>
      <c r="AD9" s="908"/>
      <c r="AE9" s="908"/>
      <c r="AF9" s="908"/>
      <c r="AG9" s="908" t="s">
        <v>326</v>
      </c>
      <c r="AH9" s="908"/>
      <c r="AI9" s="908"/>
      <c r="AJ9" s="908"/>
      <c r="AK9" s="902"/>
      <c r="AL9" s="903"/>
      <c r="AM9" s="903"/>
      <c r="AN9" s="937"/>
      <c r="AO9" s="938"/>
      <c r="AP9" s="2"/>
    </row>
    <row r="10" spans="2:86" ht="12" customHeight="1" x14ac:dyDescent="0.15">
      <c r="B10" s="918"/>
      <c r="C10" s="923"/>
      <c r="D10" s="921"/>
      <c r="E10" s="921"/>
      <c r="F10" s="921"/>
      <c r="G10" s="921"/>
      <c r="H10" s="921"/>
      <c r="I10" s="921"/>
      <c r="J10" s="922"/>
      <c r="K10" s="908"/>
      <c r="L10" s="908"/>
      <c r="M10" s="908"/>
      <c r="N10" s="908"/>
      <c r="O10" s="908"/>
      <c r="P10" s="908"/>
      <c r="Q10" s="908"/>
      <c r="R10" s="908"/>
      <c r="S10" s="908"/>
      <c r="T10" s="908"/>
      <c r="U10" s="905"/>
      <c r="V10" s="907"/>
      <c r="W10" s="905"/>
      <c r="X10" s="907"/>
      <c r="Y10" s="54" t="s">
        <v>21</v>
      </c>
      <c r="Z10" s="50" t="s">
        <v>22</v>
      </c>
      <c r="AA10" s="50" t="s">
        <v>327</v>
      </c>
      <c r="AB10" s="50" t="s">
        <v>328</v>
      </c>
      <c r="AC10" s="50" t="s">
        <v>21</v>
      </c>
      <c r="AD10" s="50" t="s">
        <v>22</v>
      </c>
      <c r="AE10" s="50" t="s">
        <v>327</v>
      </c>
      <c r="AF10" s="50" t="s">
        <v>328</v>
      </c>
      <c r="AG10" s="50" t="s">
        <v>21</v>
      </c>
      <c r="AH10" s="50" t="s">
        <v>22</v>
      </c>
      <c r="AI10" s="50" t="s">
        <v>327</v>
      </c>
      <c r="AJ10" s="50" t="s">
        <v>328</v>
      </c>
      <c r="AK10" s="905"/>
      <c r="AL10" s="906"/>
      <c r="AM10" s="906"/>
      <c r="AN10" s="939"/>
      <c r="AO10" s="940"/>
      <c r="AP10" s="2"/>
    </row>
    <row r="11" spans="2:86" ht="12" customHeight="1" x14ac:dyDescent="0.15">
      <c r="B11" s="918"/>
      <c r="C11" s="923"/>
      <c r="D11" s="921"/>
      <c r="E11" s="921"/>
      <c r="F11" s="921"/>
      <c r="G11" s="921"/>
      <c r="H11" s="921"/>
      <c r="I11" s="921"/>
      <c r="J11" s="922"/>
      <c r="K11" s="95">
        <v>1</v>
      </c>
      <c r="L11" s="877" t="s">
        <v>464</v>
      </c>
      <c r="M11" s="878"/>
      <c r="N11" s="877" t="s">
        <v>339</v>
      </c>
      <c r="O11" s="878"/>
      <c r="P11" s="877" t="s">
        <v>251</v>
      </c>
      <c r="Q11" s="878"/>
      <c r="R11" s="301" t="s">
        <v>476</v>
      </c>
      <c r="S11" s="301"/>
      <c r="T11" s="301"/>
      <c r="U11" s="877" t="s">
        <v>595</v>
      </c>
      <c r="V11" s="878"/>
      <c r="W11" s="877" t="s">
        <v>533</v>
      </c>
      <c r="X11" s="878"/>
      <c r="Y11" s="55"/>
      <c r="Z11" s="55"/>
      <c r="AA11" s="55"/>
      <c r="AB11" s="55"/>
      <c r="AC11" s="61"/>
      <c r="AD11" s="61"/>
      <c r="AE11" s="61"/>
      <c r="AF11" s="280">
        <v>0.23</v>
      </c>
      <c r="AG11" s="61"/>
      <c r="AH11" s="61"/>
      <c r="AI11" s="61"/>
      <c r="AJ11" s="61"/>
      <c r="AK11" s="890"/>
      <c r="AL11" s="891"/>
      <c r="AM11" s="891"/>
      <c r="AN11" s="891"/>
      <c r="AO11" s="892"/>
      <c r="AP11" s="2"/>
      <c r="AQ11" s="60">
        <f>IF(P11="材質劣化",2,IF(P11="漏水",3,1))</f>
        <v>2</v>
      </c>
      <c r="AS11" s="42" t="str">
        <f>IF(Y11&lt;&gt;"",1,"")</f>
        <v/>
      </c>
    </row>
    <row r="12" spans="2:86" ht="12" customHeight="1" x14ac:dyDescent="0.15">
      <c r="B12" s="918"/>
      <c r="C12" s="923"/>
      <c r="D12" s="921"/>
      <c r="E12" s="921"/>
      <c r="F12" s="921"/>
      <c r="G12" s="921"/>
      <c r="H12" s="921"/>
      <c r="I12" s="921"/>
      <c r="J12" s="922"/>
      <c r="K12" s="95">
        <v>2</v>
      </c>
      <c r="L12" s="877" t="s">
        <v>464</v>
      </c>
      <c r="M12" s="878"/>
      <c r="N12" s="877" t="s">
        <v>339</v>
      </c>
      <c r="O12" s="878"/>
      <c r="P12" s="877" t="s">
        <v>252</v>
      </c>
      <c r="Q12" s="878"/>
      <c r="R12" s="301" t="s">
        <v>473</v>
      </c>
      <c r="S12" s="301"/>
      <c r="T12" s="301"/>
      <c r="U12" s="877" t="s">
        <v>595</v>
      </c>
      <c r="V12" s="878"/>
      <c r="W12" s="877" t="s">
        <v>533</v>
      </c>
      <c r="X12" s="878"/>
      <c r="Y12" s="55"/>
      <c r="Z12" s="55"/>
      <c r="AA12" s="55"/>
      <c r="AB12" s="55"/>
      <c r="AC12" s="61"/>
      <c r="AD12" s="61"/>
      <c r="AE12" s="61"/>
      <c r="AF12" s="61"/>
      <c r="AG12" s="61"/>
      <c r="AH12" s="61"/>
      <c r="AI12" s="61"/>
      <c r="AJ12" s="61"/>
      <c r="AK12" s="890"/>
      <c r="AL12" s="891"/>
      <c r="AM12" s="891"/>
      <c r="AN12" s="891"/>
      <c r="AO12" s="892"/>
      <c r="AP12" s="2"/>
      <c r="AQ12" s="60">
        <f>IF(P12="材質劣化",2,IF(P12="漏水",3,1))</f>
        <v>3</v>
      </c>
    </row>
    <row r="13" spans="2:86" ht="12" customHeight="1" x14ac:dyDescent="0.15">
      <c r="B13" s="918"/>
      <c r="C13" s="923"/>
      <c r="D13" s="921"/>
      <c r="E13" s="921"/>
      <c r="F13" s="921"/>
      <c r="G13" s="921"/>
      <c r="H13" s="921"/>
      <c r="I13" s="921"/>
      <c r="J13" s="922"/>
      <c r="K13" s="95">
        <v>3</v>
      </c>
      <c r="L13" s="877" t="s">
        <v>464</v>
      </c>
      <c r="M13" s="878"/>
      <c r="N13" s="877" t="s">
        <v>338</v>
      </c>
      <c r="O13" s="878"/>
      <c r="P13" s="877" t="s">
        <v>251</v>
      </c>
      <c r="Q13" s="878"/>
      <c r="R13" s="381" t="s">
        <v>476</v>
      </c>
      <c r="S13" s="893"/>
      <c r="T13" s="359"/>
      <c r="U13" s="877" t="s">
        <v>596</v>
      </c>
      <c r="V13" s="878"/>
      <c r="W13" s="877" t="s">
        <v>533</v>
      </c>
      <c r="X13" s="878"/>
      <c r="Y13" s="55"/>
      <c r="Z13" s="55"/>
      <c r="AA13" s="55"/>
      <c r="AB13" s="55"/>
      <c r="AC13" s="61"/>
      <c r="AD13" s="61"/>
      <c r="AE13" s="61"/>
      <c r="AF13" s="264">
        <v>0.22500000000000001</v>
      </c>
      <c r="AG13" s="61"/>
      <c r="AH13" s="61"/>
      <c r="AI13" s="61"/>
      <c r="AJ13" s="61"/>
      <c r="AK13" s="890"/>
      <c r="AL13" s="891"/>
      <c r="AM13" s="891"/>
      <c r="AN13" s="891"/>
      <c r="AO13" s="892"/>
      <c r="AP13" s="2"/>
      <c r="AQ13" s="60">
        <f t="shared" ref="AQ13:AQ27" si="2">IF(P13="材質劣化",2,IF(P13="漏水",3,1))</f>
        <v>2</v>
      </c>
    </row>
    <row r="14" spans="2:86" ht="12" customHeight="1" x14ac:dyDescent="0.15">
      <c r="B14" s="918"/>
      <c r="C14" s="923"/>
      <c r="D14" s="921"/>
      <c r="E14" s="921"/>
      <c r="F14" s="921"/>
      <c r="G14" s="921"/>
      <c r="H14" s="921"/>
      <c r="I14" s="921"/>
      <c r="J14" s="922"/>
      <c r="K14" s="95">
        <v>4</v>
      </c>
      <c r="L14" s="877" t="s">
        <v>464</v>
      </c>
      <c r="M14" s="878"/>
      <c r="N14" s="877" t="s">
        <v>338</v>
      </c>
      <c r="O14" s="878"/>
      <c r="P14" s="877" t="s">
        <v>252</v>
      </c>
      <c r="Q14" s="878"/>
      <c r="R14" s="381" t="s">
        <v>473</v>
      </c>
      <c r="S14" s="893"/>
      <c r="T14" s="359"/>
      <c r="U14" s="877" t="s">
        <v>535</v>
      </c>
      <c r="V14" s="878"/>
      <c r="W14" s="877" t="s">
        <v>533</v>
      </c>
      <c r="X14" s="878"/>
      <c r="Y14" s="55"/>
      <c r="Z14" s="55"/>
      <c r="AA14" s="55"/>
      <c r="AB14" s="55"/>
      <c r="AC14" s="61"/>
      <c r="AD14" s="61"/>
      <c r="AE14" s="61"/>
      <c r="AF14" s="61"/>
      <c r="AG14" s="61"/>
      <c r="AH14" s="61"/>
      <c r="AI14" s="61"/>
      <c r="AJ14" s="61"/>
      <c r="AK14" s="890"/>
      <c r="AL14" s="891"/>
      <c r="AM14" s="891"/>
      <c r="AN14" s="891"/>
      <c r="AO14" s="892"/>
      <c r="AP14" s="2"/>
      <c r="AQ14" s="60">
        <f t="shared" si="2"/>
        <v>3</v>
      </c>
    </row>
    <row r="15" spans="2:86" ht="12" customHeight="1" x14ac:dyDescent="0.15">
      <c r="B15" s="918"/>
      <c r="C15" s="923"/>
      <c r="D15" s="921"/>
      <c r="E15" s="921"/>
      <c r="F15" s="921"/>
      <c r="G15" s="921"/>
      <c r="H15" s="921"/>
      <c r="I15" s="921"/>
      <c r="J15" s="922"/>
      <c r="K15" s="95"/>
      <c r="L15" s="877"/>
      <c r="M15" s="878"/>
      <c r="N15" s="877"/>
      <c r="O15" s="878"/>
      <c r="P15" s="877"/>
      <c r="Q15" s="878"/>
      <c r="R15" s="381"/>
      <c r="S15" s="893"/>
      <c r="T15" s="359"/>
      <c r="U15" s="877"/>
      <c r="V15" s="878"/>
      <c r="W15" s="877"/>
      <c r="X15" s="878"/>
      <c r="Y15" s="55"/>
      <c r="Z15" s="55"/>
      <c r="AA15" s="55"/>
      <c r="AB15" s="55"/>
      <c r="AC15" s="61"/>
      <c r="AD15" s="61"/>
      <c r="AE15" s="61"/>
      <c r="AF15" s="61"/>
      <c r="AG15" s="61"/>
      <c r="AH15" s="61"/>
      <c r="AI15" s="61"/>
      <c r="AJ15" s="61"/>
      <c r="AK15" s="890"/>
      <c r="AL15" s="891"/>
      <c r="AM15" s="891"/>
      <c r="AN15" s="891"/>
      <c r="AO15" s="892"/>
      <c r="AP15" s="2"/>
      <c r="AQ15" s="60">
        <f t="shared" si="2"/>
        <v>1</v>
      </c>
    </row>
    <row r="16" spans="2:86" ht="12" customHeight="1" x14ac:dyDescent="0.15">
      <c r="B16" s="918"/>
      <c r="C16" s="923"/>
      <c r="D16" s="921"/>
      <c r="E16" s="921"/>
      <c r="F16" s="921"/>
      <c r="G16" s="921"/>
      <c r="H16" s="921"/>
      <c r="I16" s="921"/>
      <c r="J16" s="922"/>
      <c r="K16" s="95"/>
      <c r="L16" s="877"/>
      <c r="M16" s="878"/>
      <c r="N16" s="877"/>
      <c r="O16" s="878"/>
      <c r="P16" s="877"/>
      <c r="Q16" s="878"/>
      <c r="R16" s="381"/>
      <c r="S16" s="893"/>
      <c r="T16" s="359"/>
      <c r="U16" s="877"/>
      <c r="V16" s="878"/>
      <c r="W16" s="877"/>
      <c r="X16" s="878"/>
      <c r="Y16" s="55"/>
      <c r="Z16" s="55"/>
      <c r="AA16" s="55"/>
      <c r="AB16" s="55"/>
      <c r="AC16" s="61"/>
      <c r="AD16" s="61"/>
      <c r="AE16" s="61"/>
      <c r="AF16" s="61"/>
      <c r="AG16" s="61"/>
      <c r="AH16" s="61"/>
      <c r="AI16" s="61"/>
      <c r="AJ16" s="61"/>
      <c r="AK16" s="890"/>
      <c r="AL16" s="891"/>
      <c r="AM16" s="891"/>
      <c r="AN16" s="891"/>
      <c r="AO16" s="892"/>
      <c r="AP16" s="2"/>
      <c r="AQ16" s="60">
        <f t="shared" si="2"/>
        <v>1</v>
      </c>
    </row>
    <row r="17" spans="2:46" ht="12" customHeight="1" x14ac:dyDescent="0.15">
      <c r="B17" s="918"/>
      <c r="C17" s="923"/>
      <c r="D17" s="921"/>
      <c r="E17" s="921"/>
      <c r="F17" s="921"/>
      <c r="G17" s="921"/>
      <c r="H17" s="921"/>
      <c r="I17" s="921"/>
      <c r="J17" s="922"/>
      <c r="K17" s="95"/>
      <c r="L17" s="877"/>
      <c r="M17" s="878"/>
      <c r="N17" s="877"/>
      <c r="O17" s="878"/>
      <c r="P17" s="877"/>
      <c r="Q17" s="878"/>
      <c r="R17" s="381"/>
      <c r="S17" s="893"/>
      <c r="T17" s="359"/>
      <c r="U17" s="877"/>
      <c r="V17" s="878"/>
      <c r="W17" s="877"/>
      <c r="X17" s="878"/>
      <c r="Y17" s="55"/>
      <c r="Z17" s="55"/>
      <c r="AA17" s="55"/>
      <c r="AB17" s="55"/>
      <c r="AC17" s="61"/>
      <c r="AD17" s="61"/>
      <c r="AE17" s="61"/>
      <c r="AF17" s="61"/>
      <c r="AG17" s="61"/>
      <c r="AH17" s="61"/>
      <c r="AI17" s="61"/>
      <c r="AJ17" s="61"/>
      <c r="AK17" s="890"/>
      <c r="AL17" s="891"/>
      <c r="AM17" s="891"/>
      <c r="AN17" s="891"/>
      <c r="AO17" s="892"/>
      <c r="AP17" s="2"/>
      <c r="AQ17" s="60">
        <f t="shared" si="2"/>
        <v>1</v>
      </c>
    </row>
    <row r="18" spans="2:46" ht="12" customHeight="1" x14ac:dyDescent="0.15">
      <c r="B18" s="918"/>
      <c r="C18" s="923"/>
      <c r="D18" s="921"/>
      <c r="E18" s="921"/>
      <c r="F18" s="921"/>
      <c r="G18" s="921"/>
      <c r="H18" s="921"/>
      <c r="I18" s="921"/>
      <c r="J18" s="922"/>
      <c r="K18" s="95"/>
      <c r="L18" s="877"/>
      <c r="M18" s="878"/>
      <c r="N18" s="877"/>
      <c r="O18" s="878"/>
      <c r="P18" s="877"/>
      <c r="Q18" s="878"/>
      <c r="R18" s="381"/>
      <c r="S18" s="893"/>
      <c r="T18" s="359"/>
      <c r="U18" s="877"/>
      <c r="V18" s="878"/>
      <c r="W18" s="877"/>
      <c r="X18" s="878"/>
      <c r="Y18" s="55"/>
      <c r="Z18" s="55"/>
      <c r="AA18" s="55"/>
      <c r="AB18" s="55"/>
      <c r="AC18" s="61"/>
      <c r="AD18" s="61"/>
      <c r="AE18" s="61"/>
      <c r="AF18" s="61"/>
      <c r="AG18" s="61"/>
      <c r="AH18" s="61"/>
      <c r="AI18" s="61"/>
      <c r="AJ18" s="61"/>
      <c r="AK18" s="890"/>
      <c r="AL18" s="891"/>
      <c r="AM18" s="891"/>
      <c r="AN18" s="891"/>
      <c r="AO18" s="892"/>
      <c r="AP18" s="2"/>
      <c r="AQ18" s="60">
        <f t="shared" si="2"/>
        <v>1</v>
      </c>
    </row>
    <row r="19" spans="2:46" ht="12" customHeight="1" x14ac:dyDescent="0.15">
      <c r="B19" s="918"/>
      <c r="C19" s="923"/>
      <c r="D19" s="921"/>
      <c r="E19" s="921"/>
      <c r="F19" s="921"/>
      <c r="G19" s="921"/>
      <c r="H19" s="921"/>
      <c r="I19" s="921"/>
      <c r="J19" s="922"/>
      <c r="K19" s="95"/>
      <c r="L19" s="877"/>
      <c r="M19" s="878"/>
      <c r="N19" s="877"/>
      <c r="O19" s="878"/>
      <c r="P19" s="877"/>
      <c r="Q19" s="878"/>
      <c r="R19" s="381"/>
      <c r="S19" s="893"/>
      <c r="T19" s="359"/>
      <c r="U19" s="877"/>
      <c r="V19" s="878"/>
      <c r="W19" s="877"/>
      <c r="X19" s="878"/>
      <c r="Y19" s="55"/>
      <c r="Z19" s="55"/>
      <c r="AA19" s="55"/>
      <c r="AB19" s="55"/>
      <c r="AC19" s="61"/>
      <c r="AD19" s="61"/>
      <c r="AE19" s="61"/>
      <c r="AF19" s="61"/>
      <c r="AG19" s="61"/>
      <c r="AH19" s="61"/>
      <c r="AI19" s="61"/>
      <c r="AJ19" s="61"/>
      <c r="AK19" s="890"/>
      <c r="AL19" s="891"/>
      <c r="AM19" s="891"/>
      <c r="AN19" s="891"/>
      <c r="AO19" s="892"/>
      <c r="AP19" s="2"/>
      <c r="AQ19" s="60">
        <f t="shared" si="2"/>
        <v>1</v>
      </c>
    </row>
    <row r="20" spans="2:46" ht="12" customHeight="1" x14ac:dyDescent="0.15">
      <c r="B20" s="918"/>
      <c r="C20" s="923"/>
      <c r="D20" s="921"/>
      <c r="E20" s="921"/>
      <c r="F20" s="921"/>
      <c r="G20" s="921"/>
      <c r="H20" s="921"/>
      <c r="I20" s="921"/>
      <c r="J20" s="922"/>
      <c r="K20" s="95"/>
      <c r="L20" s="877"/>
      <c r="M20" s="878"/>
      <c r="N20" s="877"/>
      <c r="O20" s="878"/>
      <c r="P20" s="877"/>
      <c r="Q20" s="878"/>
      <c r="R20" s="381"/>
      <c r="S20" s="893"/>
      <c r="T20" s="359"/>
      <c r="U20" s="877"/>
      <c r="V20" s="878"/>
      <c r="W20" s="877"/>
      <c r="X20" s="878"/>
      <c r="Y20" s="55"/>
      <c r="Z20" s="55"/>
      <c r="AA20" s="55"/>
      <c r="AB20" s="55"/>
      <c r="AC20" s="61"/>
      <c r="AD20" s="61"/>
      <c r="AE20" s="61"/>
      <c r="AF20" s="61"/>
      <c r="AG20" s="61"/>
      <c r="AH20" s="61"/>
      <c r="AI20" s="61"/>
      <c r="AJ20" s="61"/>
      <c r="AK20" s="890"/>
      <c r="AL20" s="891"/>
      <c r="AM20" s="891"/>
      <c r="AN20" s="891"/>
      <c r="AO20" s="892"/>
      <c r="AP20" s="2"/>
      <c r="AQ20" s="60">
        <f t="shared" si="2"/>
        <v>1</v>
      </c>
    </row>
    <row r="21" spans="2:46" ht="12" customHeight="1" x14ac:dyDescent="0.15">
      <c r="B21" s="918"/>
      <c r="C21" s="923"/>
      <c r="D21" s="921"/>
      <c r="E21" s="921"/>
      <c r="F21" s="921"/>
      <c r="G21" s="921"/>
      <c r="H21" s="921"/>
      <c r="I21" s="921"/>
      <c r="J21" s="922"/>
      <c r="K21" s="95"/>
      <c r="L21" s="877"/>
      <c r="M21" s="878"/>
      <c r="N21" s="877"/>
      <c r="O21" s="878"/>
      <c r="P21" s="877"/>
      <c r="Q21" s="878"/>
      <c r="R21" s="381"/>
      <c r="S21" s="893"/>
      <c r="T21" s="359"/>
      <c r="U21" s="877"/>
      <c r="V21" s="878"/>
      <c r="W21" s="877"/>
      <c r="X21" s="878"/>
      <c r="Y21" s="55"/>
      <c r="Z21" s="55"/>
      <c r="AA21" s="55"/>
      <c r="AB21" s="55"/>
      <c r="AC21" s="61"/>
      <c r="AD21" s="61"/>
      <c r="AE21" s="61"/>
      <c r="AF21" s="61"/>
      <c r="AG21" s="61"/>
      <c r="AH21" s="61"/>
      <c r="AI21" s="61"/>
      <c r="AJ21" s="61"/>
      <c r="AK21" s="890"/>
      <c r="AL21" s="891"/>
      <c r="AM21" s="891"/>
      <c r="AN21" s="891"/>
      <c r="AO21" s="892"/>
      <c r="AP21" s="2"/>
      <c r="AQ21" s="60">
        <f>IF(P21="材質劣化",2,IF(P21="漏水",3,1))</f>
        <v>1</v>
      </c>
    </row>
    <row r="22" spans="2:46" ht="12" customHeight="1" x14ac:dyDescent="0.15">
      <c r="B22" s="918"/>
      <c r="C22" s="923"/>
      <c r="D22" s="921"/>
      <c r="E22" s="921"/>
      <c r="F22" s="921"/>
      <c r="G22" s="921"/>
      <c r="H22" s="921"/>
      <c r="I22" s="921"/>
      <c r="J22" s="922"/>
      <c r="K22" s="95"/>
      <c r="L22" s="877"/>
      <c r="M22" s="878"/>
      <c r="N22" s="877"/>
      <c r="O22" s="878"/>
      <c r="P22" s="877"/>
      <c r="Q22" s="878"/>
      <c r="R22" s="381"/>
      <c r="S22" s="893"/>
      <c r="T22" s="359"/>
      <c r="U22" s="877"/>
      <c r="V22" s="878"/>
      <c r="W22" s="877"/>
      <c r="X22" s="878"/>
      <c r="Y22" s="55"/>
      <c r="Z22" s="55"/>
      <c r="AA22" s="55"/>
      <c r="AB22" s="55"/>
      <c r="AC22" s="61"/>
      <c r="AD22" s="61"/>
      <c r="AE22" s="61"/>
      <c r="AF22" s="61"/>
      <c r="AG22" s="61"/>
      <c r="AH22" s="61"/>
      <c r="AI22" s="61"/>
      <c r="AJ22" s="61"/>
      <c r="AK22" s="890"/>
      <c r="AL22" s="891"/>
      <c r="AM22" s="891"/>
      <c r="AN22" s="891"/>
      <c r="AO22" s="892"/>
      <c r="AP22" s="2"/>
      <c r="AQ22" s="60">
        <f t="shared" si="2"/>
        <v>1</v>
      </c>
    </row>
    <row r="23" spans="2:46" ht="12" customHeight="1" x14ac:dyDescent="0.15">
      <c r="B23" s="918"/>
      <c r="C23" s="923"/>
      <c r="D23" s="921"/>
      <c r="E23" s="921"/>
      <c r="F23" s="921"/>
      <c r="G23" s="921"/>
      <c r="H23" s="921"/>
      <c r="I23" s="921"/>
      <c r="J23" s="922"/>
      <c r="K23" s="95"/>
      <c r="L23" s="877"/>
      <c r="M23" s="878"/>
      <c r="N23" s="877"/>
      <c r="O23" s="878"/>
      <c r="P23" s="877"/>
      <c r="Q23" s="878"/>
      <c r="R23" s="381"/>
      <c r="S23" s="893"/>
      <c r="T23" s="359"/>
      <c r="U23" s="877"/>
      <c r="V23" s="878"/>
      <c r="W23" s="877"/>
      <c r="X23" s="878"/>
      <c r="Y23" s="55"/>
      <c r="Z23" s="55"/>
      <c r="AA23" s="55"/>
      <c r="AB23" s="55"/>
      <c r="AC23" s="61"/>
      <c r="AD23" s="61"/>
      <c r="AE23" s="61"/>
      <c r="AF23" s="61"/>
      <c r="AG23" s="61"/>
      <c r="AH23" s="61"/>
      <c r="AI23" s="61"/>
      <c r="AJ23" s="61"/>
      <c r="AK23" s="890"/>
      <c r="AL23" s="891"/>
      <c r="AM23" s="891"/>
      <c r="AN23" s="891"/>
      <c r="AO23" s="892"/>
      <c r="AP23" s="2"/>
      <c r="AQ23" s="60">
        <f t="shared" si="2"/>
        <v>1</v>
      </c>
    </row>
    <row r="24" spans="2:46" ht="12" customHeight="1" x14ac:dyDescent="0.15">
      <c r="B24" s="918"/>
      <c r="C24" s="923"/>
      <c r="D24" s="921"/>
      <c r="E24" s="921"/>
      <c r="F24" s="921"/>
      <c r="G24" s="921"/>
      <c r="H24" s="921"/>
      <c r="I24" s="921"/>
      <c r="J24" s="922"/>
      <c r="K24" s="95"/>
      <c r="L24" s="877"/>
      <c r="M24" s="878"/>
      <c r="N24" s="877"/>
      <c r="O24" s="878"/>
      <c r="P24" s="877"/>
      <c r="Q24" s="878"/>
      <c r="R24" s="381"/>
      <c r="S24" s="893"/>
      <c r="T24" s="359"/>
      <c r="U24" s="877"/>
      <c r="V24" s="878"/>
      <c r="W24" s="877"/>
      <c r="X24" s="878"/>
      <c r="Y24" s="55"/>
      <c r="Z24" s="55"/>
      <c r="AA24" s="55"/>
      <c r="AB24" s="55"/>
      <c r="AC24" s="61"/>
      <c r="AD24" s="61"/>
      <c r="AE24" s="61"/>
      <c r="AF24" s="61"/>
      <c r="AG24" s="61"/>
      <c r="AH24" s="61"/>
      <c r="AI24" s="61"/>
      <c r="AJ24" s="61"/>
      <c r="AK24" s="890"/>
      <c r="AL24" s="891"/>
      <c r="AM24" s="891"/>
      <c r="AN24" s="891"/>
      <c r="AO24" s="892"/>
      <c r="AP24" s="2"/>
      <c r="AQ24" s="60">
        <f t="shared" si="2"/>
        <v>1</v>
      </c>
    </row>
    <row r="25" spans="2:46" ht="12" customHeight="1" x14ac:dyDescent="0.15">
      <c r="B25" s="918"/>
      <c r="C25" s="923"/>
      <c r="D25" s="921"/>
      <c r="E25" s="921"/>
      <c r="F25" s="921"/>
      <c r="G25" s="921"/>
      <c r="H25" s="921"/>
      <c r="I25" s="921"/>
      <c r="J25" s="922"/>
      <c r="K25" s="95"/>
      <c r="L25" s="877"/>
      <c r="M25" s="878"/>
      <c r="N25" s="877"/>
      <c r="O25" s="878"/>
      <c r="P25" s="877"/>
      <c r="Q25" s="878"/>
      <c r="R25" s="381"/>
      <c r="S25" s="893"/>
      <c r="T25" s="359"/>
      <c r="U25" s="877"/>
      <c r="V25" s="878"/>
      <c r="W25" s="877"/>
      <c r="X25" s="878"/>
      <c r="Y25" s="55"/>
      <c r="Z25" s="55"/>
      <c r="AA25" s="55"/>
      <c r="AB25" s="55"/>
      <c r="AC25" s="61"/>
      <c r="AD25" s="61"/>
      <c r="AE25" s="61"/>
      <c r="AF25" s="61"/>
      <c r="AG25" s="61"/>
      <c r="AH25" s="61"/>
      <c r="AI25" s="61"/>
      <c r="AJ25" s="61"/>
      <c r="AK25" s="890"/>
      <c r="AL25" s="891"/>
      <c r="AM25" s="891"/>
      <c r="AN25" s="891"/>
      <c r="AO25" s="892"/>
      <c r="AP25" s="2"/>
      <c r="AQ25" s="60">
        <f t="shared" si="2"/>
        <v>1</v>
      </c>
    </row>
    <row r="26" spans="2:46" ht="12" customHeight="1" x14ac:dyDescent="0.15">
      <c r="B26" s="918"/>
      <c r="C26" s="923"/>
      <c r="D26" s="921"/>
      <c r="E26" s="921"/>
      <c r="F26" s="921"/>
      <c r="G26" s="921"/>
      <c r="H26" s="921"/>
      <c r="I26" s="921"/>
      <c r="J26" s="922"/>
      <c r="K26" s="95"/>
      <c r="L26" s="877"/>
      <c r="M26" s="878"/>
      <c r="N26" s="877"/>
      <c r="O26" s="878"/>
      <c r="P26" s="877"/>
      <c r="Q26" s="878"/>
      <c r="R26" s="381"/>
      <c r="S26" s="893"/>
      <c r="T26" s="359"/>
      <c r="U26" s="877"/>
      <c r="V26" s="878"/>
      <c r="W26" s="877"/>
      <c r="X26" s="878"/>
      <c r="Y26" s="55"/>
      <c r="Z26" s="55"/>
      <c r="AA26" s="55"/>
      <c r="AB26" s="55"/>
      <c r="AC26" s="61"/>
      <c r="AD26" s="61"/>
      <c r="AE26" s="61"/>
      <c r="AF26" s="61"/>
      <c r="AG26" s="61"/>
      <c r="AH26" s="61"/>
      <c r="AI26" s="61"/>
      <c r="AJ26" s="61"/>
      <c r="AK26" s="890"/>
      <c r="AL26" s="891"/>
      <c r="AM26" s="891"/>
      <c r="AN26" s="891"/>
      <c r="AO26" s="892"/>
      <c r="AP26" s="2"/>
      <c r="AQ26" s="60">
        <f>IF(P26="材質劣化",2,IF(P26="漏水",3,1))</f>
        <v>1</v>
      </c>
    </row>
    <row r="27" spans="2:46" ht="12" customHeight="1" x14ac:dyDescent="0.15">
      <c r="B27" s="918"/>
      <c r="C27" s="923"/>
      <c r="D27" s="921"/>
      <c r="E27" s="921"/>
      <c r="F27" s="921"/>
      <c r="G27" s="921"/>
      <c r="H27" s="921"/>
      <c r="I27" s="921"/>
      <c r="J27" s="922"/>
      <c r="K27" s="95"/>
      <c r="L27" s="877"/>
      <c r="M27" s="878"/>
      <c r="N27" s="877"/>
      <c r="O27" s="878"/>
      <c r="P27" s="877"/>
      <c r="Q27" s="878"/>
      <c r="R27" s="381"/>
      <c r="S27" s="893"/>
      <c r="T27" s="359"/>
      <c r="U27" s="877"/>
      <c r="V27" s="878"/>
      <c r="W27" s="877"/>
      <c r="X27" s="878"/>
      <c r="Y27" s="55"/>
      <c r="Z27" s="55"/>
      <c r="AA27" s="55"/>
      <c r="AB27" s="55"/>
      <c r="AC27" s="61"/>
      <c r="AD27" s="61"/>
      <c r="AE27" s="61"/>
      <c r="AF27" s="61"/>
      <c r="AG27" s="61"/>
      <c r="AH27" s="61"/>
      <c r="AI27" s="61"/>
      <c r="AJ27" s="61"/>
      <c r="AK27" s="890"/>
      <c r="AL27" s="891"/>
      <c r="AM27" s="891"/>
      <c r="AN27" s="891"/>
      <c r="AO27" s="892"/>
      <c r="AP27" s="2"/>
      <c r="AQ27" s="60">
        <f t="shared" si="2"/>
        <v>1</v>
      </c>
    </row>
    <row r="28" spans="2:46" ht="12" customHeight="1" x14ac:dyDescent="0.15">
      <c r="B28" s="918"/>
      <c r="C28" s="923"/>
      <c r="D28" s="921"/>
      <c r="E28" s="921"/>
      <c r="F28" s="921"/>
      <c r="G28" s="921"/>
      <c r="H28" s="921"/>
      <c r="I28" s="921"/>
      <c r="J28" s="922"/>
      <c r="K28" s="95"/>
      <c r="L28" s="877"/>
      <c r="M28" s="878"/>
      <c r="N28" s="877"/>
      <c r="O28" s="878"/>
      <c r="P28" s="877"/>
      <c r="Q28" s="878"/>
      <c r="R28" s="381"/>
      <c r="S28" s="893"/>
      <c r="T28" s="359"/>
      <c r="U28" s="877"/>
      <c r="V28" s="878"/>
      <c r="W28" s="877"/>
      <c r="X28" s="878"/>
      <c r="Y28" s="55"/>
      <c r="Z28" s="55"/>
      <c r="AA28" s="55"/>
      <c r="AB28" s="55"/>
      <c r="AC28" s="61"/>
      <c r="AD28" s="61"/>
      <c r="AE28" s="61"/>
      <c r="AF28" s="61"/>
      <c r="AG28" s="61"/>
      <c r="AH28" s="61"/>
      <c r="AI28" s="61"/>
      <c r="AJ28" s="61"/>
      <c r="AK28" s="890"/>
      <c r="AL28" s="891"/>
      <c r="AM28" s="891"/>
      <c r="AN28" s="891"/>
      <c r="AO28" s="892"/>
      <c r="AP28" s="2"/>
      <c r="AQ28" s="60">
        <f>IF(P30="材質劣化",2,IF(P30="漏水",3,1))</f>
        <v>1</v>
      </c>
    </row>
    <row r="29" spans="2:46" ht="12" customHeight="1" x14ac:dyDescent="0.15">
      <c r="B29" s="918"/>
      <c r="C29" s="923"/>
      <c r="D29" s="921"/>
      <c r="E29" s="921"/>
      <c r="F29" s="921"/>
      <c r="G29" s="921"/>
      <c r="H29" s="921"/>
      <c r="I29" s="921"/>
      <c r="J29" s="922"/>
      <c r="K29" s="95"/>
      <c r="L29" s="877"/>
      <c r="M29" s="878"/>
      <c r="N29" s="877"/>
      <c r="O29" s="878"/>
      <c r="P29" s="877"/>
      <c r="Q29" s="878"/>
      <c r="R29" s="381"/>
      <c r="S29" s="893"/>
      <c r="T29" s="359"/>
      <c r="U29" s="877"/>
      <c r="V29" s="878"/>
      <c r="W29" s="877"/>
      <c r="X29" s="878"/>
      <c r="Y29" s="55"/>
      <c r="Z29" s="55"/>
      <c r="AA29" s="55"/>
      <c r="AB29" s="55"/>
      <c r="AC29" s="61"/>
      <c r="AD29" s="61"/>
      <c r="AE29" s="61"/>
      <c r="AF29" s="61"/>
      <c r="AG29" s="61"/>
      <c r="AH29" s="61"/>
      <c r="AI29" s="61"/>
      <c r="AJ29" s="61"/>
      <c r="AK29" s="890"/>
      <c r="AL29" s="891"/>
      <c r="AM29" s="891"/>
      <c r="AN29" s="891"/>
      <c r="AO29" s="892"/>
      <c r="AP29" s="2"/>
      <c r="AQ29" s="60">
        <f>IF(P34="材質劣化",2,IF(P34="漏水",3,1))</f>
        <v>1</v>
      </c>
    </row>
    <row r="30" spans="2:46" ht="12" customHeight="1" x14ac:dyDescent="0.15">
      <c r="B30" s="918"/>
      <c r="C30" s="923"/>
      <c r="D30" s="921"/>
      <c r="E30" s="921"/>
      <c r="F30" s="921"/>
      <c r="G30" s="921"/>
      <c r="H30" s="921"/>
      <c r="I30" s="921"/>
      <c r="J30" s="922"/>
      <c r="K30" s="95"/>
      <c r="L30" s="877"/>
      <c r="M30" s="878"/>
      <c r="N30" s="877"/>
      <c r="O30" s="878"/>
      <c r="P30" s="877"/>
      <c r="Q30" s="878"/>
      <c r="R30" s="381"/>
      <c r="S30" s="893"/>
      <c r="T30" s="359"/>
      <c r="U30" s="877"/>
      <c r="V30" s="878"/>
      <c r="W30" s="877"/>
      <c r="X30" s="878"/>
      <c r="Y30" s="55"/>
      <c r="Z30" s="55"/>
      <c r="AA30" s="55"/>
      <c r="AB30" s="55"/>
      <c r="AC30" s="61"/>
      <c r="AD30" s="61"/>
      <c r="AE30" s="61"/>
      <c r="AF30" s="61"/>
      <c r="AG30" s="61"/>
      <c r="AH30" s="61"/>
      <c r="AI30" s="61"/>
      <c r="AJ30" s="61"/>
      <c r="AK30" s="890"/>
      <c r="AL30" s="891"/>
      <c r="AM30" s="891"/>
      <c r="AN30" s="891"/>
      <c r="AO30" s="892"/>
      <c r="AP30" s="2"/>
      <c r="AQ30" s="60">
        <f t="shared" ref="AQ30:AQ33" si="3">IF(P30="材質劣化",2,IF(P30="漏水",3,1))</f>
        <v>1</v>
      </c>
    </row>
    <row r="31" spans="2:46" ht="12" customHeight="1" x14ac:dyDescent="0.15">
      <c r="B31" s="918"/>
      <c r="C31" s="923"/>
      <c r="D31" s="921"/>
      <c r="E31" s="921"/>
      <c r="F31" s="921"/>
      <c r="G31" s="921"/>
      <c r="H31" s="921"/>
      <c r="I31" s="921"/>
      <c r="J31" s="922"/>
      <c r="K31" s="95"/>
      <c r="L31" s="877"/>
      <c r="M31" s="878"/>
      <c r="N31" s="877"/>
      <c r="O31" s="878"/>
      <c r="P31" s="877"/>
      <c r="Q31" s="878"/>
      <c r="R31" s="381"/>
      <c r="S31" s="893"/>
      <c r="T31" s="359"/>
      <c r="U31" s="877"/>
      <c r="V31" s="878"/>
      <c r="W31" s="877"/>
      <c r="X31" s="878"/>
      <c r="Y31" s="55"/>
      <c r="Z31" s="55"/>
      <c r="AA31" s="55"/>
      <c r="AB31" s="55"/>
      <c r="AC31" s="61"/>
      <c r="AD31" s="61"/>
      <c r="AE31" s="61"/>
      <c r="AF31" s="61"/>
      <c r="AG31" s="61"/>
      <c r="AH31" s="61"/>
      <c r="AI31" s="61"/>
      <c r="AJ31" s="61"/>
      <c r="AK31" s="890"/>
      <c r="AL31" s="891"/>
      <c r="AM31" s="891"/>
      <c r="AN31" s="891"/>
      <c r="AO31" s="892"/>
      <c r="AP31" s="2"/>
      <c r="AQ31" s="60">
        <f t="shared" ref="AQ31" si="4">IF(P33="材質劣化",2,IF(P33="漏水",3,1))</f>
        <v>1</v>
      </c>
    </row>
    <row r="32" spans="2:46" ht="12" customHeight="1" x14ac:dyDescent="0.15">
      <c r="B32" s="918"/>
      <c r="C32" s="923"/>
      <c r="D32" s="921"/>
      <c r="E32" s="921"/>
      <c r="F32" s="921"/>
      <c r="G32" s="921"/>
      <c r="H32" s="921"/>
      <c r="I32" s="921"/>
      <c r="J32" s="922"/>
      <c r="K32" s="95"/>
      <c r="L32" s="877"/>
      <c r="M32" s="878"/>
      <c r="N32" s="877"/>
      <c r="O32" s="878"/>
      <c r="P32" s="877"/>
      <c r="Q32" s="878"/>
      <c r="R32" s="381"/>
      <c r="S32" s="893"/>
      <c r="T32" s="359"/>
      <c r="U32" s="877"/>
      <c r="V32" s="878"/>
      <c r="W32" s="877"/>
      <c r="X32" s="878"/>
      <c r="Y32" s="55"/>
      <c r="Z32" s="55"/>
      <c r="AA32" s="55"/>
      <c r="AB32" s="55"/>
      <c r="AC32" s="61"/>
      <c r="AD32" s="61"/>
      <c r="AE32" s="61"/>
      <c r="AF32" s="61"/>
      <c r="AG32" s="61"/>
      <c r="AH32" s="61"/>
      <c r="AI32" s="61"/>
      <c r="AJ32" s="61"/>
      <c r="AK32" s="890"/>
      <c r="AL32" s="891"/>
      <c r="AM32" s="891"/>
      <c r="AN32" s="891"/>
      <c r="AO32" s="892"/>
      <c r="AP32" s="2"/>
      <c r="AQ32" s="60">
        <f t="shared" ref="AQ32" si="5">IF(P37="材質劣化",2,IF(P37="漏水",3,1))</f>
        <v>1</v>
      </c>
      <c r="AS32" s="3"/>
      <c r="AT32" s="3"/>
    </row>
    <row r="33" spans="2:86" ht="12" customHeight="1" x14ac:dyDescent="0.15">
      <c r="B33" s="918"/>
      <c r="C33" s="923"/>
      <c r="D33" s="921"/>
      <c r="E33" s="921"/>
      <c r="F33" s="921"/>
      <c r="G33" s="921"/>
      <c r="H33" s="921"/>
      <c r="I33" s="921"/>
      <c r="J33" s="922"/>
      <c r="K33" s="95"/>
      <c r="L33" s="877"/>
      <c r="M33" s="878"/>
      <c r="N33" s="877"/>
      <c r="O33" s="878"/>
      <c r="P33" s="877"/>
      <c r="Q33" s="878"/>
      <c r="R33" s="381"/>
      <c r="S33" s="893"/>
      <c r="T33" s="359"/>
      <c r="U33" s="877"/>
      <c r="V33" s="878"/>
      <c r="W33" s="877"/>
      <c r="X33" s="878"/>
      <c r="Y33" s="55"/>
      <c r="Z33" s="55"/>
      <c r="AA33" s="55"/>
      <c r="AB33" s="55"/>
      <c r="AC33" s="61"/>
      <c r="AD33" s="61"/>
      <c r="AE33" s="61"/>
      <c r="AF33" s="61"/>
      <c r="AG33" s="61"/>
      <c r="AH33" s="61"/>
      <c r="AI33" s="61"/>
      <c r="AJ33" s="61"/>
      <c r="AK33" s="890"/>
      <c r="AL33" s="891"/>
      <c r="AM33" s="891"/>
      <c r="AN33" s="891"/>
      <c r="AO33" s="892"/>
      <c r="AP33" s="2"/>
      <c r="AQ33" s="60">
        <f t="shared" si="3"/>
        <v>1</v>
      </c>
      <c r="AS33" s="163"/>
      <c r="AT33" s="163"/>
    </row>
    <row r="34" spans="2:86" ht="12" customHeight="1" x14ac:dyDescent="0.15">
      <c r="B34" s="918"/>
      <c r="C34" s="923"/>
      <c r="D34" s="921"/>
      <c r="E34" s="921"/>
      <c r="F34" s="921"/>
      <c r="G34" s="921"/>
      <c r="H34" s="921"/>
      <c r="I34" s="921"/>
      <c r="J34" s="922"/>
      <c r="K34" s="95"/>
      <c r="L34" s="877"/>
      <c r="M34" s="878"/>
      <c r="N34" s="877"/>
      <c r="O34" s="878"/>
      <c r="P34" s="877"/>
      <c r="Q34" s="878"/>
      <c r="R34" s="381"/>
      <c r="S34" s="893"/>
      <c r="T34" s="359"/>
      <c r="U34" s="877"/>
      <c r="V34" s="878"/>
      <c r="W34" s="877"/>
      <c r="X34" s="878"/>
      <c r="Y34" s="55"/>
      <c r="Z34" s="55"/>
      <c r="AA34" s="55"/>
      <c r="AB34" s="55"/>
      <c r="AC34" s="61"/>
      <c r="AD34" s="61"/>
      <c r="AE34" s="61"/>
      <c r="AF34" s="61"/>
      <c r="AG34" s="61"/>
      <c r="AH34" s="61"/>
      <c r="AI34" s="61"/>
      <c r="AJ34" s="61"/>
      <c r="AK34" s="890"/>
      <c r="AL34" s="891"/>
      <c r="AM34" s="891"/>
      <c r="AN34" s="891"/>
      <c r="AO34" s="892"/>
      <c r="AP34" s="2"/>
      <c r="AQ34" s="60">
        <f t="shared" ref="AQ34" si="6">IF(P36="材質劣化",2,IF(P36="漏水",3,1))</f>
        <v>1</v>
      </c>
      <c r="AS34" s="164"/>
      <c r="AT34" s="164"/>
    </row>
    <row r="35" spans="2:86" ht="12" customHeight="1" x14ac:dyDescent="0.15">
      <c r="B35" s="918"/>
      <c r="C35" s="923"/>
      <c r="D35" s="921"/>
      <c r="E35" s="921"/>
      <c r="F35" s="921"/>
      <c r="G35" s="921"/>
      <c r="H35" s="921"/>
      <c r="I35" s="921"/>
      <c r="J35" s="922"/>
      <c r="K35" s="950" t="s">
        <v>376</v>
      </c>
      <c r="L35" s="908" t="s">
        <v>181</v>
      </c>
      <c r="M35" s="908"/>
      <c r="N35" s="908"/>
      <c r="O35" s="908"/>
      <c r="P35" s="908"/>
      <c r="Q35" s="908"/>
      <c r="R35" s="908"/>
      <c r="S35" s="908"/>
      <c r="T35" s="908"/>
      <c r="U35" s="908"/>
      <c r="V35" s="908"/>
      <c r="W35" s="908"/>
      <c r="X35" s="908"/>
      <c r="Y35" s="930" t="s">
        <v>329</v>
      </c>
      <c r="Z35" s="931"/>
      <c r="AA35" s="931"/>
      <c r="AB35" s="916"/>
      <c r="AC35" s="253">
        <f t="shared" ref="AC35:AJ35" si="7">SUM(AC11:AC34)</f>
        <v>0</v>
      </c>
      <c r="AD35" s="253">
        <f t="shared" si="7"/>
        <v>0</v>
      </c>
      <c r="AE35" s="253">
        <f>SUM(AE11:AE34)</f>
        <v>0</v>
      </c>
      <c r="AF35" s="253">
        <f t="shared" si="7"/>
        <v>0.45500000000000002</v>
      </c>
      <c r="AG35" s="253">
        <f t="shared" si="7"/>
        <v>0</v>
      </c>
      <c r="AH35" s="253">
        <f t="shared" si="7"/>
        <v>0</v>
      </c>
      <c r="AI35" s="253">
        <f t="shared" si="7"/>
        <v>0</v>
      </c>
      <c r="AJ35" s="254">
        <f t="shared" si="7"/>
        <v>0</v>
      </c>
      <c r="AK35" s="908" t="s">
        <v>501</v>
      </c>
      <c r="AL35" s="908"/>
      <c r="AM35" s="957" t="s">
        <v>547</v>
      </c>
      <c r="AN35" s="957"/>
      <c r="AO35" s="957"/>
      <c r="AP35" s="2"/>
    </row>
    <row r="36" spans="2:86" ht="12" customHeight="1" x14ac:dyDescent="0.15">
      <c r="B36" s="918"/>
      <c r="C36" s="923"/>
      <c r="D36" s="921"/>
      <c r="E36" s="921"/>
      <c r="F36" s="921"/>
      <c r="G36" s="921"/>
      <c r="H36" s="921"/>
      <c r="I36" s="921"/>
      <c r="J36" s="922"/>
      <c r="K36" s="951"/>
      <c r="L36" s="899" t="s">
        <v>330</v>
      </c>
      <c r="M36" s="900"/>
      <c r="N36" s="901"/>
      <c r="O36" s="899" t="s">
        <v>502</v>
      </c>
      <c r="P36" s="900"/>
      <c r="Q36" s="900"/>
      <c r="R36" s="900"/>
      <c r="S36" s="900"/>
      <c r="T36" s="900"/>
      <c r="U36" s="900"/>
      <c r="V36" s="900"/>
      <c r="W36" s="900"/>
      <c r="X36" s="901"/>
      <c r="Y36" s="54" t="s">
        <v>21</v>
      </c>
      <c r="Z36" s="50" t="s">
        <v>22</v>
      </c>
      <c r="AA36" s="50" t="s">
        <v>327</v>
      </c>
      <c r="AB36" s="50" t="s">
        <v>328</v>
      </c>
      <c r="AC36" s="50" t="s">
        <v>21</v>
      </c>
      <c r="AD36" s="50" t="s">
        <v>22</v>
      </c>
      <c r="AE36" s="50" t="s">
        <v>327</v>
      </c>
      <c r="AF36" s="50" t="s">
        <v>328</v>
      </c>
      <c r="AG36" s="50" t="s">
        <v>21</v>
      </c>
      <c r="AH36" s="50" t="s">
        <v>22</v>
      </c>
      <c r="AI36" s="50" t="s">
        <v>327</v>
      </c>
      <c r="AJ36" s="80" t="s">
        <v>328</v>
      </c>
      <c r="AK36" s="908"/>
      <c r="AL36" s="908"/>
      <c r="AM36" s="957"/>
      <c r="AN36" s="957"/>
      <c r="AO36" s="957"/>
      <c r="AP36" s="2"/>
    </row>
    <row r="37" spans="2:86" ht="14.25" customHeight="1" x14ac:dyDescent="0.15">
      <c r="B37" s="918"/>
      <c r="C37" s="923"/>
      <c r="D37" s="921"/>
      <c r="E37" s="921"/>
      <c r="F37" s="921"/>
      <c r="G37" s="921"/>
      <c r="H37" s="921"/>
      <c r="I37" s="921"/>
      <c r="J37" s="922"/>
      <c r="K37" s="951"/>
      <c r="L37" s="902"/>
      <c r="M37" s="903"/>
      <c r="N37" s="904"/>
      <c r="O37" s="902"/>
      <c r="P37" s="903"/>
      <c r="Q37" s="903"/>
      <c r="R37" s="903"/>
      <c r="S37" s="903"/>
      <c r="T37" s="903"/>
      <c r="U37" s="903"/>
      <c r="V37" s="903"/>
      <c r="W37" s="903"/>
      <c r="X37" s="904"/>
      <c r="Y37" s="909" t="str">
        <f>IF(COUNTIF(Y11:Y34,"〇")&gt;0,"1","  ")</f>
        <v xml:space="preserve">  </v>
      </c>
      <c r="Z37" s="909" t="str">
        <f>IF(COUNTIF(Z11:Z34,"〇")&gt;0,"1","  ")</f>
        <v xml:space="preserve">  </v>
      </c>
      <c r="AA37" s="909" t="str">
        <f>IF(COUNTIF(AA11:AA34,"〇")&gt;0,"1","  ")</f>
        <v xml:space="preserve">  </v>
      </c>
      <c r="AB37" s="909" t="str">
        <f>IF(COUNTIF(AB11:AB34,"〇")&gt;0,"1","  ")</f>
        <v xml:space="preserve">  </v>
      </c>
      <c r="AC37" s="909">
        <f>COUNTA(AC11:AC34)</f>
        <v>0</v>
      </c>
      <c r="AD37" s="909">
        <f t="shared" ref="AD37:AI37" si="8">COUNTA(AD11:AD34)</f>
        <v>0</v>
      </c>
      <c r="AE37" s="909">
        <f t="shared" si="8"/>
        <v>0</v>
      </c>
      <c r="AF37" s="909">
        <f t="shared" si="8"/>
        <v>2</v>
      </c>
      <c r="AG37" s="909">
        <f t="shared" si="8"/>
        <v>0</v>
      </c>
      <c r="AH37" s="909">
        <f t="shared" si="8"/>
        <v>0</v>
      </c>
      <c r="AI37" s="909">
        <f t="shared" si="8"/>
        <v>0</v>
      </c>
      <c r="AJ37" s="909">
        <f>COUNTA(AJ11:AJ34)</f>
        <v>0</v>
      </c>
      <c r="AK37" s="908"/>
      <c r="AL37" s="908"/>
      <c r="AM37" s="957"/>
      <c r="AN37" s="957"/>
      <c r="AO37" s="957"/>
      <c r="AP37" s="2"/>
    </row>
    <row r="38" spans="2:86" ht="14.25" customHeight="1" x14ac:dyDescent="0.15">
      <c r="B38" s="918"/>
      <c r="C38" s="923"/>
      <c r="D38" s="921"/>
      <c r="E38" s="921"/>
      <c r="F38" s="921"/>
      <c r="G38" s="921"/>
      <c r="H38" s="921"/>
      <c r="I38" s="921"/>
      <c r="J38" s="922"/>
      <c r="K38" s="951"/>
      <c r="L38" s="905"/>
      <c r="M38" s="906"/>
      <c r="N38" s="907"/>
      <c r="O38" s="905"/>
      <c r="P38" s="906"/>
      <c r="Q38" s="906"/>
      <c r="R38" s="906"/>
      <c r="S38" s="906"/>
      <c r="T38" s="906"/>
      <c r="U38" s="906"/>
      <c r="V38" s="906"/>
      <c r="W38" s="906"/>
      <c r="X38" s="907"/>
      <c r="Y38" s="909"/>
      <c r="Z38" s="909"/>
      <c r="AA38" s="909"/>
      <c r="AB38" s="909"/>
      <c r="AC38" s="909"/>
      <c r="AD38" s="909"/>
      <c r="AE38" s="909"/>
      <c r="AF38" s="909"/>
      <c r="AG38" s="909"/>
      <c r="AH38" s="909"/>
      <c r="AI38" s="909"/>
      <c r="AJ38" s="909"/>
      <c r="AK38" s="908"/>
      <c r="AL38" s="908"/>
      <c r="AM38" s="957"/>
      <c r="AN38" s="957"/>
      <c r="AO38" s="957"/>
      <c r="AP38" s="2"/>
    </row>
    <row r="39" spans="2:86" ht="12" customHeight="1" x14ac:dyDescent="0.15">
      <c r="B39" s="918"/>
      <c r="C39" s="923"/>
      <c r="D39" s="921"/>
      <c r="E39" s="921"/>
      <c r="F39" s="921"/>
      <c r="G39" s="921"/>
      <c r="H39" s="921"/>
      <c r="I39" s="921"/>
      <c r="J39" s="922"/>
      <c r="K39" s="945" t="s">
        <v>503</v>
      </c>
      <c r="L39" s="952"/>
      <c r="M39" s="952"/>
      <c r="N39" s="952"/>
      <c r="O39" s="952"/>
      <c r="P39" s="952"/>
      <c r="Q39" s="952"/>
      <c r="R39" s="952"/>
      <c r="S39" s="952"/>
      <c r="T39" s="952"/>
      <c r="U39" s="952"/>
      <c r="V39" s="952"/>
      <c r="W39" s="952"/>
      <c r="X39" s="952"/>
      <c r="Y39" s="952"/>
      <c r="Z39" s="952"/>
      <c r="AA39" s="952"/>
      <c r="AB39" s="952"/>
      <c r="AC39" s="952"/>
      <c r="AD39" s="952"/>
      <c r="AE39" s="952"/>
      <c r="AF39" s="952"/>
      <c r="AG39" s="952"/>
      <c r="AH39" s="952"/>
      <c r="AI39" s="952"/>
      <c r="AJ39" s="952"/>
      <c r="AK39" s="953"/>
      <c r="AL39" s="953"/>
      <c r="AM39" s="953"/>
      <c r="AN39" s="953"/>
      <c r="AO39" s="954"/>
      <c r="AP39" s="2"/>
    </row>
    <row r="40" spans="2:86" ht="12" customHeight="1" x14ac:dyDescent="0.15">
      <c r="B40" s="918"/>
      <c r="C40" s="923"/>
      <c r="D40" s="921"/>
      <c r="E40" s="921"/>
      <c r="F40" s="921"/>
      <c r="G40" s="921"/>
      <c r="H40" s="921"/>
      <c r="I40" s="921"/>
      <c r="J40" s="922"/>
      <c r="K40" s="946"/>
      <c r="L40" s="953"/>
      <c r="M40" s="953"/>
      <c r="N40" s="953"/>
      <c r="O40" s="953"/>
      <c r="P40" s="953"/>
      <c r="Q40" s="953"/>
      <c r="R40" s="953"/>
      <c r="S40" s="953"/>
      <c r="T40" s="953"/>
      <c r="U40" s="953"/>
      <c r="V40" s="953"/>
      <c r="W40" s="953"/>
      <c r="X40" s="953"/>
      <c r="Y40" s="953"/>
      <c r="Z40" s="953"/>
      <c r="AA40" s="953"/>
      <c r="AB40" s="953"/>
      <c r="AC40" s="953"/>
      <c r="AD40" s="953"/>
      <c r="AE40" s="953"/>
      <c r="AF40" s="953"/>
      <c r="AG40" s="953"/>
      <c r="AH40" s="953"/>
      <c r="AI40" s="953"/>
      <c r="AJ40" s="953"/>
      <c r="AK40" s="953"/>
      <c r="AL40" s="953"/>
      <c r="AM40" s="953"/>
      <c r="AN40" s="953"/>
      <c r="AO40" s="954"/>
      <c r="AP40" s="2"/>
    </row>
    <row r="41" spans="2:86" ht="12" customHeight="1" x14ac:dyDescent="0.15">
      <c r="B41" s="918"/>
      <c r="C41" s="923"/>
      <c r="D41" s="921"/>
      <c r="E41" s="921"/>
      <c r="F41" s="921"/>
      <c r="G41" s="921"/>
      <c r="H41" s="921"/>
      <c r="I41" s="921"/>
      <c r="J41" s="922"/>
      <c r="K41" s="946"/>
      <c r="L41" s="953"/>
      <c r="M41" s="953"/>
      <c r="N41" s="953"/>
      <c r="O41" s="953"/>
      <c r="P41" s="953"/>
      <c r="Q41" s="953"/>
      <c r="R41" s="953"/>
      <c r="S41" s="953"/>
      <c r="T41" s="953"/>
      <c r="U41" s="953"/>
      <c r="V41" s="953"/>
      <c r="W41" s="953"/>
      <c r="X41" s="953"/>
      <c r="Y41" s="953"/>
      <c r="Z41" s="953"/>
      <c r="AA41" s="953"/>
      <c r="AB41" s="953"/>
      <c r="AC41" s="953"/>
      <c r="AD41" s="953"/>
      <c r="AE41" s="953"/>
      <c r="AF41" s="953"/>
      <c r="AG41" s="953"/>
      <c r="AH41" s="953"/>
      <c r="AI41" s="953"/>
      <c r="AJ41" s="953"/>
      <c r="AK41" s="953"/>
      <c r="AL41" s="953"/>
      <c r="AM41" s="953"/>
      <c r="AN41" s="953"/>
      <c r="AO41" s="954"/>
      <c r="AP41" s="2"/>
    </row>
    <row r="42" spans="2:86" ht="12" customHeight="1" x14ac:dyDescent="0.15">
      <c r="B42" s="918"/>
      <c r="C42" s="923"/>
      <c r="D42" s="921"/>
      <c r="E42" s="921"/>
      <c r="F42" s="921"/>
      <c r="G42" s="921"/>
      <c r="H42" s="921"/>
      <c r="I42" s="921"/>
      <c r="J42" s="922"/>
      <c r="K42" s="946"/>
      <c r="L42" s="955"/>
      <c r="M42" s="955"/>
      <c r="N42" s="955"/>
      <c r="O42" s="955"/>
      <c r="P42" s="955"/>
      <c r="Q42" s="955"/>
      <c r="R42" s="955"/>
      <c r="S42" s="955"/>
      <c r="T42" s="955"/>
      <c r="U42" s="955"/>
      <c r="V42" s="955"/>
      <c r="W42" s="955"/>
      <c r="X42" s="955"/>
      <c r="Y42" s="955"/>
      <c r="Z42" s="955"/>
      <c r="AA42" s="955"/>
      <c r="AB42" s="955"/>
      <c r="AC42" s="955"/>
      <c r="AD42" s="955"/>
      <c r="AE42" s="955"/>
      <c r="AF42" s="955"/>
      <c r="AG42" s="955"/>
      <c r="AH42" s="955"/>
      <c r="AI42" s="955"/>
      <c r="AJ42" s="955"/>
      <c r="AK42" s="955"/>
      <c r="AL42" s="955"/>
      <c r="AM42" s="955"/>
      <c r="AN42" s="955"/>
      <c r="AO42" s="956"/>
      <c r="AP42" s="42"/>
      <c r="CD42" s="2"/>
      <c r="CE42" s="2"/>
      <c r="CF42" s="2"/>
      <c r="CG42" s="2"/>
      <c r="CH42" s="2"/>
    </row>
    <row r="43" spans="2:86" ht="12" customHeight="1" x14ac:dyDescent="0.15">
      <c r="B43" s="918"/>
      <c r="C43" s="923"/>
      <c r="D43" s="921"/>
      <c r="E43" s="921"/>
      <c r="F43" s="921"/>
      <c r="G43" s="921"/>
      <c r="H43" s="921"/>
      <c r="I43" s="921"/>
      <c r="J43" s="922"/>
      <c r="K43" s="941" t="s">
        <v>331</v>
      </c>
      <c r="L43" s="941"/>
      <c r="M43" s="941"/>
      <c r="N43" s="941"/>
      <c r="O43" s="941"/>
      <c r="P43" s="941"/>
      <c r="Q43" s="941"/>
      <c r="R43" s="941"/>
      <c r="S43" s="941"/>
      <c r="T43" s="941"/>
      <c r="U43" s="941"/>
      <c r="V43" s="941"/>
      <c r="W43" s="941"/>
      <c r="X43" s="941"/>
      <c r="Y43" s="941"/>
      <c r="Z43" s="941"/>
      <c r="AA43" s="941"/>
      <c r="AB43" s="941"/>
      <c r="AC43" s="941"/>
      <c r="AD43" s="941"/>
      <c r="AE43" s="941"/>
      <c r="AF43" s="941"/>
      <c r="AG43" s="941"/>
      <c r="AH43" s="941"/>
      <c r="AI43" s="941"/>
      <c r="AJ43" s="941"/>
      <c r="AK43" s="941"/>
      <c r="AL43" s="941"/>
      <c r="AM43" s="941"/>
      <c r="AN43" s="941"/>
      <c r="AO43" s="941"/>
      <c r="AP43" s="42"/>
      <c r="CD43" s="2"/>
      <c r="CE43" s="2"/>
      <c r="CF43" s="2"/>
      <c r="CG43" s="2"/>
      <c r="CH43" s="2"/>
    </row>
    <row r="44" spans="2:86" ht="12" customHeight="1" x14ac:dyDescent="0.15">
      <c r="B44" s="918"/>
      <c r="C44" s="923"/>
      <c r="D44" s="921"/>
      <c r="E44" s="921"/>
      <c r="F44" s="921"/>
      <c r="G44" s="921"/>
      <c r="H44" s="921"/>
      <c r="I44" s="921"/>
      <c r="J44" s="922"/>
      <c r="K44" s="947" t="s">
        <v>497</v>
      </c>
      <c r="L44" s="948"/>
      <c r="M44" s="948"/>
      <c r="N44" s="948"/>
      <c r="O44" s="948"/>
      <c r="P44" s="948"/>
      <c r="Q44" s="948"/>
      <c r="R44" s="948"/>
      <c r="S44" s="948"/>
      <c r="T44" s="948"/>
      <c r="U44" s="948"/>
      <c r="V44" s="948"/>
      <c r="W44" s="948"/>
      <c r="X44" s="948"/>
      <c r="Y44" s="948"/>
      <c r="Z44" s="948"/>
      <c r="AA44" s="948"/>
      <c r="AB44" s="948"/>
      <c r="AC44" s="948"/>
      <c r="AD44" s="948"/>
      <c r="AE44" s="948"/>
      <c r="AF44" s="948"/>
      <c r="AG44" s="948"/>
      <c r="AH44" s="948"/>
      <c r="AI44" s="948"/>
      <c r="AJ44" s="948"/>
      <c r="AK44" s="948"/>
      <c r="AL44" s="948"/>
      <c r="AM44" s="948"/>
      <c r="AN44" s="948"/>
      <c r="AO44" s="949"/>
      <c r="AP44" s="42"/>
      <c r="CD44" s="2"/>
      <c r="CE44" s="2"/>
      <c r="CF44" s="2"/>
      <c r="CG44" s="2"/>
      <c r="CH44" s="2"/>
    </row>
    <row r="45" spans="2:86" ht="12" customHeight="1" x14ac:dyDescent="0.15">
      <c r="B45" s="489"/>
      <c r="C45" s="924"/>
      <c r="D45" s="925"/>
      <c r="E45" s="925"/>
      <c r="F45" s="925"/>
      <c r="G45" s="925"/>
      <c r="H45" s="925"/>
      <c r="I45" s="925"/>
      <c r="J45" s="926"/>
      <c r="K45" s="942" t="s">
        <v>498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N11:O34" xr:uid="{5705C7CB-9DA4-42FF-B21D-CB99746EA8A2}">
      <formula1>INDIRECT(L11)</formula1>
    </dataValidation>
    <dataValidation type="list" allowBlank="1" showInputMessage="1" showErrorMessage="1" sqref="Y11:AB34" xr:uid="{CE295197-FD7D-4373-ACAE-7FBBF47447F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9F9F0A6-511F-42DF-B788-ACDAF5EF297F}">
          <x14:formula1>
            <xm:f>'(参考)リスト'!$F$16:$F$21</xm:f>
          </x14:formula1>
          <xm:sqref>U11:X34</xm:sqref>
        </x14:dataValidation>
        <x14:dataValidation type="list" allowBlank="1" showInputMessage="1" showErrorMessage="1" xr:uid="{DC6CA11A-EB8D-4599-A404-57930C1ED9EE}">
          <x14:formula1>
            <xm:f>'(参考)リスト'!$D$16:$D$18</xm:f>
          </x14:formula1>
          <xm:sqref>P11:Q34</xm:sqref>
        </x14:dataValidation>
        <x14:dataValidation type="list" allowBlank="1" showInputMessage="1" showErrorMessage="1" xr:uid="{B90D45C8-CF59-42C3-9FFD-74099458C8D2}">
          <x14:formula1>
            <xm:f>'(参考)リスト'!$E$16:$E$27</xm:f>
          </x14:formula1>
          <xm:sqref>R11:T34</xm:sqref>
        </x14:dataValidation>
        <x14:dataValidation type="list" allowBlank="1" showInputMessage="1" showErrorMessage="1" xr:uid="{ED9C993C-9F17-4F7E-8B2E-3E3F96AD9A7A}">
          <x14:formula1>
            <xm:f>'(参考)リスト'!$B$16:$B$21</xm:f>
          </x14:formula1>
          <xm:sqref>L11:M34</xm:sqref>
        </x14:dataValidation>
        <x14:dataValidation type="list" allowBlank="1" showInputMessage="1" showErrorMessage="1" xr:uid="{5E19F642-EDF6-4B16-A116-F0C4E38FEF47}">
          <x14:formula1>
            <xm:f>'(参考)リスト'!$G$16:$G$19</xm:f>
          </x14:formula1>
          <xm:sqref>AM35:AO38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9ED8E-AC4B-4D39-9A8F-55FDCB8CB129}">
  <sheetPr>
    <pageSetUpPr fitToPage="1"/>
  </sheetPr>
  <dimension ref="B1:CH53"/>
  <sheetViews>
    <sheetView showGridLines="0" view="pageBreakPreview" zoomScaleNormal="85" zoomScaleSheetLayoutView="100" workbookViewId="0">
      <selection activeCell="AP12" sqref="AP12:AQ1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879" t="s">
        <v>495</v>
      </c>
      <c r="AV1" s="886" t="s">
        <v>402</v>
      </c>
      <c r="AW1" s="886"/>
      <c r="AX1" s="886"/>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876"/>
      <c r="BX1" s="876"/>
      <c r="BY1" s="876"/>
      <c r="BZ1" s="876"/>
      <c r="CA1" s="876"/>
      <c r="CB1" s="876"/>
      <c r="CC1" s="876"/>
      <c r="CD1" s="876"/>
      <c r="CE1" s="876"/>
      <c r="CF1" s="876"/>
      <c r="CG1" s="876"/>
      <c r="CH1" s="876"/>
    </row>
    <row r="2" spans="2:86" ht="8.25" customHeight="1" x14ac:dyDescent="0.15">
      <c r="AU2" s="879"/>
      <c r="AV2" s="886" t="s">
        <v>401</v>
      </c>
      <c r="AW2" s="888" t="s">
        <v>400</v>
      </c>
      <c r="AX2" s="888"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889"/>
      <c r="BX2" s="889"/>
      <c r="BY2" s="889"/>
      <c r="BZ2" s="889"/>
      <c r="CA2" s="876"/>
      <c r="CB2" s="876"/>
      <c r="CC2" s="876"/>
      <c r="CD2" s="876"/>
      <c r="CE2" s="876"/>
      <c r="CF2" s="876"/>
      <c r="CG2" s="876"/>
      <c r="CH2" s="876"/>
    </row>
    <row r="3" spans="2:86" ht="25.2" customHeight="1" x14ac:dyDescent="0.15">
      <c r="B3" s="649" t="s">
        <v>316</v>
      </c>
      <c r="C3" s="894"/>
      <c r="D3" s="894"/>
      <c r="E3" s="895"/>
      <c r="F3" s="895"/>
      <c r="G3" s="895"/>
      <c r="H3" s="895"/>
      <c r="I3" s="895"/>
      <c r="J3" s="895"/>
      <c r="K3" s="894"/>
      <c r="L3" s="894"/>
      <c r="M3" s="894"/>
      <c r="N3" s="894"/>
      <c r="O3" s="894"/>
      <c r="P3" s="894"/>
      <c r="Q3" s="894"/>
      <c r="R3" s="894"/>
      <c r="S3" s="894"/>
      <c r="T3" s="894"/>
      <c r="U3" s="894"/>
      <c r="V3" s="894"/>
      <c r="W3" s="894"/>
      <c r="X3" s="894"/>
      <c r="Y3" s="894"/>
      <c r="Z3" s="894"/>
      <c r="AA3" s="894"/>
      <c r="AB3" s="894"/>
      <c r="AC3" s="894"/>
      <c r="AD3" s="894"/>
      <c r="AE3" s="894"/>
      <c r="AF3" s="894"/>
      <c r="AG3" s="894"/>
      <c r="AH3" s="894"/>
      <c r="AI3" s="894"/>
      <c r="AJ3" s="894"/>
      <c r="AK3" s="894"/>
      <c r="AL3" s="894"/>
      <c r="AM3" s="894"/>
      <c r="AN3" s="894"/>
      <c r="AO3" s="894"/>
      <c r="AU3" s="879"/>
      <c r="AV3" s="886"/>
      <c r="AW3" s="888"/>
      <c r="AX3" s="888"/>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876"/>
      <c r="BX3" s="876"/>
      <c r="BY3" s="876"/>
      <c r="BZ3" s="876"/>
      <c r="CA3" s="876"/>
      <c r="CB3" s="876"/>
      <c r="CC3" s="876"/>
      <c r="CD3" s="876"/>
      <c r="CE3" s="876"/>
      <c r="CF3" s="876"/>
      <c r="CG3" s="876"/>
      <c r="CH3" s="876"/>
    </row>
    <row r="4" spans="2:86" ht="18" customHeight="1" x14ac:dyDescent="0.15">
      <c r="B4" s="469" t="s">
        <v>17</v>
      </c>
      <c r="C4" s="469"/>
      <c r="D4" s="469"/>
      <c r="E4" s="912" t="s">
        <v>550</v>
      </c>
      <c r="F4" s="913"/>
      <c r="G4" s="913"/>
      <c r="H4" s="913"/>
      <c r="I4" s="913"/>
      <c r="J4" s="914"/>
      <c r="K4" s="518" t="s">
        <v>18</v>
      </c>
      <c r="L4" s="518"/>
      <c r="M4" s="518"/>
      <c r="N4" s="910" t="s">
        <v>552</v>
      </c>
      <c r="O4" s="910"/>
      <c r="P4" s="910"/>
      <c r="Q4" s="910"/>
      <c r="R4" s="910"/>
      <c r="S4" s="910"/>
      <c r="T4" s="493" t="s">
        <v>445</v>
      </c>
      <c r="U4" s="494"/>
      <c r="V4" s="494"/>
      <c r="W4" s="494"/>
      <c r="X4" s="495"/>
      <c r="Y4" s="915" t="s">
        <v>531</v>
      </c>
      <c r="Z4" s="915"/>
      <c r="AA4" s="915"/>
      <c r="AB4" s="915"/>
      <c r="AC4" s="915"/>
      <c r="AD4" s="915"/>
      <c r="AE4" s="915"/>
      <c r="AF4" s="915"/>
      <c r="AG4" s="493" t="s">
        <v>185</v>
      </c>
      <c r="AH4" s="494"/>
      <c r="AI4" s="494"/>
      <c r="AJ4" s="495"/>
      <c r="AK4" s="880">
        <v>45588</v>
      </c>
      <c r="AL4" s="881"/>
      <c r="AM4" s="881"/>
      <c r="AN4" s="881"/>
      <c r="AO4" s="882"/>
      <c r="AU4" s="879"/>
      <c r="AV4" s="886"/>
      <c r="AW4" s="888"/>
      <c r="AX4" s="888"/>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77" t="s">
        <v>0</v>
      </c>
      <c r="C5" s="477"/>
      <c r="D5" s="477"/>
      <c r="E5" s="896" t="s">
        <v>551</v>
      </c>
      <c r="F5" s="897"/>
      <c r="G5" s="897"/>
      <c r="H5" s="897"/>
      <c r="I5" s="897"/>
      <c r="J5" s="898"/>
      <c r="K5" s="532" t="s">
        <v>1</v>
      </c>
      <c r="L5" s="532"/>
      <c r="M5" s="532"/>
      <c r="N5" s="910" t="s">
        <v>538</v>
      </c>
      <c r="O5" s="910"/>
      <c r="P5" s="910"/>
      <c r="Q5" s="910"/>
      <c r="R5" s="910"/>
      <c r="S5" s="910"/>
      <c r="T5" s="496"/>
      <c r="U5" s="497"/>
      <c r="V5" s="497"/>
      <c r="W5" s="497"/>
      <c r="X5" s="498"/>
      <c r="Y5" s="911" t="s">
        <v>532</v>
      </c>
      <c r="Z5" s="911"/>
      <c r="AA5" s="911"/>
      <c r="AB5" s="911"/>
      <c r="AC5" s="911"/>
      <c r="AD5" s="911"/>
      <c r="AE5" s="911"/>
      <c r="AF5" s="911"/>
      <c r="AG5" s="652"/>
      <c r="AH5" s="688"/>
      <c r="AI5" s="688"/>
      <c r="AJ5" s="653"/>
      <c r="AK5" s="883"/>
      <c r="AL5" s="884"/>
      <c r="AM5" s="884"/>
      <c r="AN5" s="884"/>
      <c r="AO5" s="885"/>
      <c r="AU5" s="879"/>
      <c r="AV5" s="51">
        <f>N7</f>
        <v>5</v>
      </c>
      <c r="AW5" s="43">
        <f>R7</f>
        <v>4.5</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3</v>
      </c>
      <c r="BG5" s="56">
        <f t="shared" si="0"/>
        <v>0</v>
      </c>
      <c r="BH5" s="56">
        <f t="shared" si="0"/>
        <v>0</v>
      </c>
      <c r="BI5" s="56">
        <f>AI37</f>
        <v>0</v>
      </c>
      <c r="BJ5" s="56">
        <f t="shared" si="0"/>
        <v>0</v>
      </c>
      <c r="BK5" s="56">
        <f>IF(Y37&gt;0,R7,"")</f>
        <v>4.5</v>
      </c>
      <c r="BL5" s="44" t="str">
        <f>IF(Y37&gt;0,"",IF(Z37&gt;0,R7,""))</f>
        <v/>
      </c>
      <c r="BM5" s="44" t="e">
        <f>IF(Y37+Z37&gt;0,"",IF(AA37&gt;0,R7,""))</f>
        <v>#VALUE!</v>
      </c>
      <c r="BN5" s="44" t="e">
        <f>IF(Y37+Z37+AA37&gt;0,"",IF(AB37&gt;0,R7,""))</f>
        <v>#VALUE!</v>
      </c>
      <c r="BO5" s="56">
        <f>AC35</f>
        <v>0</v>
      </c>
      <c r="BP5" s="56">
        <f t="shared" ref="BP5:BQ5" si="1">AD35</f>
        <v>0</v>
      </c>
      <c r="BQ5" s="56">
        <f t="shared" si="1"/>
        <v>0</v>
      </c>
      <c r="BR5" s="56">
        <f>AF35</f>
        <v>0.53</v>
      </c>
      <c r="BS5" s="56">
        <f>AG35</f>
        <v>0</v>
      </c>
      <c r="BT5" s="56">
        <f>AH35</f>
        <v>0</v>
      </c>
      <c r="BU5" s="56">
        <f>AI35</f>
        <v>0</v>
      </c>
      <c r="BV5" s="56">
        <f>AJ35</f>
        <v>0</v>
      </c>
      <c r="BW5" s="145"/>
      <c r="BX5" s="146"/>
      <c r="BY5" s="146"/>
      <c r="BZ5" s="146"/>
      <c r="CA5" s="147"/>
      <c r="CB5" s="147"/>
      <c r="CC5" s="147"/>
      <c r="CD5" s="147"/>
      <c r="CE5" s="147"/>
      <c r="CF5" s="147"/>
      <c r="CG5" s="147"/>
      <c r="CH5" s="147"/>
    </row>
    <row r="6" spans="2:86" ht="12" customHeight="1" x14ac:dyDescent="0.15">
      <c r="B6" s="917" t="s">
        <v>184</v>
      </c>
      <c r="C6" s="919"/>
      <c r="D6" s="920"/>
      <c r="E6" s="921"/>
      <c r="F6" s="921"/>
      <c r="G6" s="921"/>
      <c r="H6" s="921"/>
      <c r="I6" s="921"/>
      <c r="J6" s="922"/>
      <c r="K6" s="927" t="s">
        <v>317</v>
      </c>
      <c r="L6" s="928"/>
      <c r="M6" s="928"/>
      <c r="N6" s="928"/>
      <c r="O6" s="928"/>
      <c r="P6" s="928"/>
      <c r="Q6" s="928"/>
      <c r="R6" s="928"/>
      <c r="S6" s="928"/>
      <c r="T6" s="928"/>
      <c r="U6" s="928"/>
      <c r="V6" s="928"/>
      <c r="W6" s="928"/>
      <c r="X6" s="928"/>
      <c r="Y6" s="928"/>
      <c r="Z6" s="928"/>
      <c r="AA6" s="928"/>
      <c r="AB6" s="928"/>
      <c r="AC6" s="928"/>
      <c r="AD6" s="928"/>
      <c r="AE6" s="928"/>
      <c r="AF6" s="928"/>
      <c r="AG6" s="928"/>
      <c r="AH6" s="928"/>
      <c r="AI6" s="928"/>
      <c r="AJ6" s="928"/>
      <c r="AK6" s="928"/>
      <c r="AL6" s="928"/>
      <c r="AM6" s="928"/>
      <c r="AN6" s="928"/>
      <c r="AO6" s="929"/>
      <c r="AP6" s="2"/>
    </row>
    <row r="7" spans="2:86" ht="12" customHeight="1" x14ac:dyDescent="0.15">
      <c r="B7" s="918"/>
      <c r="C7" s="923"/>
      <c r="D7" s="921"/>
      <c r="E7" s="921"/>
      <c r="F7" s="921"/>
      <c r="G7" s="921"/>
      <c r="H7" s="921"/>
      <c r="I7" s="921"/>
      <c r="J7" s="922"/>
      <c r="K7" s="930" t="s">
        <v>183</v>
      </c>
      <c r="L7" s="931"/>
      <c r="M7" s="916"/>
      <c r="N7" s="958">
        <v>5</v>
      </c>
      <c r="O7" s="959"/>
      <c r="P7" s="930" t="s">
        <v>318</v>
      </c>
      <c r="Q7" s="916"/>
      <c r="R7" s="932">
        <v>4.5</v>
      </c>
      <c r="S7" s="933"/>
      <c r="T7" s="934"/>
      <c r="U7" s="899" t="s">
        <v>436</v>
      </c>
      <c r="V7" s="901"/>
      <c r="W7" s="899" t="s">
        <v>319</v>
      </c>
      <c r="X7" s="901"/>
      <c r="Y7" s="916" t="s">
        <v>182</v>
      </c>
      <c r="Z7" s="908"/>
      <c r="AA7" s="908"/>
      <c r="AB7" s="908"/>
      <c r="AC7" s="899" t="s">
        <v>320</v>
      </c>
      <c r="AD7" s="900"/>
      <c r="AE7" s="900"/>
      <c r="AF7" s="900"/>
      <c r="AG7" s="900"/>
      <c r="AH7" s="900"/>
      <c r="AI7" s="900"/>
      <c r="AJ7" s="901"/>
      <c r="AK7" s="899" t="s">
        <v>321</v>
      </c>
      <c r="AL7" s="900"/>
      <c r="AM7" s="900"/>
      <c r="AN7" s="935"/>
      <c r="AO7" s="936"/>
      <c r="AP7" s="2"/>
      <c r="AW7" s="59"/>
    </row>
    <row r="8" spans="2:86" ht="12" customHeight="1" x14ac:dyDescent="0.15">
      <c r="B8" s="918"/>
      <c r="C8" s="923"/>
      <c r="D8" s="921"/>
      <c r="E8" s="921"/>
      <c r="F8" s="921"/>
      <c r="G8" s="921"/>
      <c r="H8" s="921"/>
      <c r="I8" s="921"/>
      <c r="J8" s="922"/>
      <c r="K8" s="908" t="s">
        <v>322</v>
      </c>
      <c r="L8" s="908" t="s">
        <v>167</v>
      </c>
      <c r="M8" s="908"/>
      <c r="N8" s="908" t="s">
        <v>166</v>
      </c>
      <c r="O8" s="908"/>
      <c r="P8" s="908" t="s">
        <v>323</v>
      </c>
      <c r="Q8" s="908"/>
      <c r="R8" s="908" t="s">
        <v>2</v>
      </c>
      <c r="S8" s="908"/>
      <c r="T8" s="908"/>
      <c r="U8" s="902"/>
      <c r="V8" s="904"/>
      <c r="W8" s="902"/>
      <c r="X8" s="904"/>
      <c r="Y8" s="916"/>
      <c r="Z8" s="908"/>
      <c r="AA8" s="908"/>
      <c r="AB8" s="908"/>
      <c r="AC8" s="905"/>
      <c r="AD8" s="906"/>
      <c r="AE8" s="906"/>
      <c r="AF8" s="906"/>
      <c r="AG8" s="906"/>
      <c r="AH8" s="906"/>
      <c r="AI8" s="906"/>
      <c r="AJ8" s="907"/>
      <c r="AK8" s="902"/>
      <c r="AL8" s="903"/>
      <c r="AM8" s="903"/>
      <c r="AN8" s="937"/>
      <c r="AO8" s="938"/>
      <c r="AP8" s="2"/>
    </row>
    <row r="9" spans="2:86" ht="12" customHeight="1" x14ac:dyDescent="0.15">
      <c r="B9" s="918"/>
      <c r="C9" s="923"/>
      <c r="D9" s="921"/>
      <c r="E9" s="921"/>
      <c r="F9" s="921"/>
      <c r="G9" s="921"/>
      <c r="H9" s="921"/>
      <c r="I9" s="921"/>
      <c r="J9" s="922"/>
      <c r="K9" s="908"/>
      <c r="L9" s="908"/>
      <c r="M9" s="908"/>
      <c r="N9" s="908"/>
      <c r="O9" s="908"/>
      <c r="P9" s="908"/>
      <c r="Q9" s="908"/>
      <c r="R9" s="908"/>
      <c r="S9" s="908"/>
      <c r="T9" s="908"/>
      <c r="U9" s="902"/>
      <c r="V9" s="904"/>
      <c r="W9" s="902"/>
      <c r="X9" s="904"/>
      <c r="Y9" s="916" t="s">
        <v>324</v>
      </c>
      <c r="Z9" s="908"/>
      <c r="AA9" s="908"/>
      <c r="AB9" s="908"/>
      <c r="AC9" s="908" t="s">
        <v>325</v>
      </c>
      <c r="AD9" s="908"/>
      <c r="AE9" s="908"/>
      <c r="AF9" s="908"/>
      <c r="AG9" s="908" t="s">
        <v>326</v>
      </c>
      <c r="AH9" s="908"/>
      <c r="AI9" s="908"/>
      <c r="AJ9" s="908"/>
      <c r="AK9" s="902"/>
      <c r="AL9" s="903"/>
      <c r="AM9" s="903"/>
      <c r="AN9" s="937"/>
      <c r="AO9" s="938"/>
      <c r="AP9" s="2"/>
    </row>
    <row r="10" spans="2:86" ht="12" customHeight="1" x14ac:dyDescent="0.15">
      <c r="B10" s="918"/>
      <c r="C10" s="923"/>
      <c r="D10" s="921"/>
      <c r="E10" s="921"/>
      <c r="F10" s="921"/>
      <c r="G10" s="921"/>
      <c r="H10" s="921"/>
      <c r="I10" s="921"/>
      <c r="J10" s="922"/>
      <c r="K10" s="908"/>
      <c r="L10" s="908"/>
      <c r="M10" s="908"/>
      <c r="N10" s="908"/>
      <c r="O10" s="908"/>
      <c r="P10" s="908"/>
      <c r="Q10" s="908"/>
      <c r="R10" s="908"/>
      <c r="S10" s="908"/>
      <c r="T10" s="908"/>
      <c r="U10" s="905"/>
      <c r="V10" s="907"/>
      <c r="W10" s="905"/>
      <c r="X10" s="907"/>
      <c r="Y10" s="54" t="s">
        <v>21</v>
      </c>
      <c r="Z10" s="50" t="s">
        <v>22</v>
      </c>
      <c r="AA10" s="50" t="s">
        <v>327</v>
      </c>
      <c r="AB10" s="50" t="s">
        <v>328</v>
      </c>
      <c r="AC10" s="50" t="s">
        <v>21</v>
      </c>
      <c r="AD10" s="50" t="s">
        <v>22</v>
      </c>
      <c r="AE10" s="50" t="s">
        <v>327</v>
      </c>
      <c r="AF10" s="50" t="s">
        <v>328</v>
      </c>
      <c r="AG10" s="50" t="s">
        <v>21</v>
      </c>
      <c r="AH10" s="50" t="s">
        <v>22</v>
      </c>
      <c r="AI10" s="50" t="s">
        <v>327</v>
      </c>
      <c r="AJ10" s="50" t="s">
        <v>328</v>
      </c>
      <c r="AK10" s="905"/>
      <c r="AL10" s="906"/>
      <c r="AM10" s="906"/>
      <c r="AN10" s="939"/>
      <c r="AO10" s="940"/>
      <c r="AP10" s="2"/>
    </row>
    <row r="11" spans="2:86" ht="12" customHeight="1" x14ac:dyDescent="0.15">
      <c r="B11" s="918"/>
      <c r="C11" s="923"/>
      <c r="D11" s="921"/>
      <c r="E11" s="921"/>
      <c r="F11" s="921"/>
      <c r="G11" s="921"/>
      <c r="H11" s="921"/>
      <c r="I11" s="921"/>
      <c r="J11" s="922"/>
      <c r="K11" s="95">
        <v>1</v>
      </c>
      <c r="L11" s="877" t="s">
        <v>464</v>
      </c>
      <c r="M11" s="878"/>
      <c r="N11" s="877" t="s">
        <v>339</v>
      </c>
      <c r="O11" s="878"/>
      <c r="P11" s="877" t="s">
        <v>251</v>
      </c>
      <c r="Q11" s="878"/>
      <c r="R11" s="301" t="s">
        <v>476</v>
      </c>
      <c r="S11" s="301"/>
      <c r="T11" s="301"/>
      <c r="U11" s="877" t="s">
        <v>595</v>
      </c>
      <c r="V11" s="878"/>
      <c r="W11" s="877" t="s">
        <v>533</v>
      </c>
      <c r="X11" s="878"/>
      <c r="Y11" s="55"/>
      <c r="Z11" s="55"/>
      <c r="AA11" s="55"/>
      <c r="AB11" s="55"/>
      <c r="AC11" s="61"/>
      <c r="AD11" s="61"/>
      <c r="AE11" s="61"/>
      <c r="AF11" s="282">
        <v>0.23</v>
      </c>
      <c r="AG11" s="61"/>
      <c r="AH11" s="61"/>
      <c r="AI11" s="61"/>
      <c r="AJ11" s="61"/>
      <c r="AK11" s="890"/>
      <c r="AL11" s="891"/>
      <c r="AM11" s="891"/>
      <c r="AN11" s="891"/>
      <c r="AO11" s="892"/>
      <c r="AP11" s="2"/>
      <c r="AQ11" s="60">
        <f>IF(P11="材質劣化",2,IF(P11="漏水",3,1))</f>
        <v>2</v>
      </c>
      <c r="AS11" s="42" t="str">
        <f>IF(Y11&lt;&gt;"",1,"")</f>
        <v/>
      </c>
    </row>
    <row r="12" spans="2:86" ht="12" customHeight="1" x14ac:dyDescent="0.15">
      <c r="B12" s="918"/>
      <c r="C12" s="923"/>
      <c r="D12" s="921"/>
      <c r="E12" s="921"/>
      <c r="F12" s="921"/>
      <c r="G12" s="921"/>
      <c r="H12" s="921"/>
      <c r="I12" s="921"/>
      <c r="J12" s="922"/>
      <c r="K12" s="95">
        <v>2</v>
      </c>
      <c r="L12" s="877" t="s">
        <v>464</v>
      </c>
      <c r="M12" s="878"/>
      <c r="N12" s="877" t="s">
        <v>338</v>
      </c>
      <c r="O12" s="878"/>
      <c r="P12" s="877" t="s">
        <v>251</v>
      </c>
      <c r="Q12" s="878"/>
      <c r="R12" s="301" t="s">
        <v>476</v>
      </c>
      <c r="S12" s="301"/>
      <c r="T12" s="301"/>
      <c r="U12" s="877" t="s">
        <v>595</v>
      </c>
      <c r="V12" s="878"/>
      <c r="W12" s="877" t="s">
        <v>533</v>
      </c>
      <c r="X12" s="878"/>
      <c r="Y12" s="55"/>
      <c r="Z12" s="55"/>
      <c r="AA12" s="55"/>
      <c r="AB12" s="55"/>
      <c r="AC12" s="61"/>
      <c r="AD12" s="61"/>
      <c r="AE12" s="61"/>
      <c r="AF12" s="282">
        <v>0.23</v>
      </c>
      <c r="AG12" s="61"/>
      <c r="AH12" s="61"/>
      <c r="AI12" s="61"/>
      <c r="AJ12" s="61"/>
      <c r="AK12" s="890"/>
      <c r="AL12" s="891"/>
      <c r="AM12" s="891"/>
      <c r="AN12" s="891"/>
      <c r="AO12" s="892"/>
      <c r="AP12" s="2"/>
      <c r="AQ12" s="60">
        <f>IF(P12="材質劣化",2,IF(P12="漏水",3,1))</f>
        <v>2</v>
      </c>
    </row>
    <row r="13" spans="2:86" ht="12" customHeight="1" x14ac:dyDescent="0.15">
      <c r="B13" s="918"/>
      <c r="C13" s="923"/>
      <c r="D13" s="921"/>
      <c r="E13" s="921"/>
      <c r="F13" s="921"/>
      <c r="G13" s="921"/>
      <c r="H13" s="921"/>
      <c r="I13" s="921"/>
      <c r="J13" s="922"/>
      <c r="K13" s="95">
        <v>3</v>
      </c>
      <c r="L13" s="877" t="s">
        <v>464</v>
      </c>
      <c r="M13" s="878"/>
      <c r="N13" s="877" t="s">
        <v>336</v>
      </c>
      <c r="O13" s="878"/>
      <c r="P13" s="877" t="s">
        <v>251</v>
      </c>
      <c r="Q13" s="878"/>
      <c r="R13" s="381" t="s">
        <v>466</v>
      </c>
      <c r="S13" s="893"/>
      <c r="T13" s="359"/>
      <c r="U13" s="877" t="s">
        <v>534</v>
      </c>
      <c r="V13" s="878"/>
      <c r="W13" s="877" t="s">
        <v>533</v>
      </c>
      <c r="X13" s="878"/>
      <c r="Y13" s="55"/>
      <c r="Z13" s="55"/>
      <c r="AA13" s="55"/>
      <c r="AB13" s="55"/>
      <c r="AC13" s="61"/>
      <c r="AD13" s="61"/>
      <c r="AE13" s="61"/>
      <c r="AF13" s="282">
        <v>7.0000000000000007E-2</v>
      </c>
      <c r="AG13" s="61"/>
      <c r="AH13" s="61"/>
      <c r="AI13" s="61"/>
      <c r="AJ13" s="61"/>
      <c r="AK13" s="890"/>
      <c r="AL13" s="891"/>
      <c r="AM13" s="891"/>
      <c r="AN13" s="891"/>
      <c r="AO13" s="892"/>
      <c r="AP13" s="2"/>
      <c r="AQ13" s="60">
        <f t="shared" ref="AQ13:AQ27" si="2">IF(P13="材質劣化",2,IF(P13="漏水",3,1))</f>
        <v>2</v>
      </c>
    </row>
    <row r="14" spans="2:86" ht="12" customHeight="1" x14ac:dyDescent="0.15">
      <c r="B14" s="918"/>
      <c r="C14" s="923"/>
      <c r="D14" s="921"/>
      <c r="E14" s="921"/>
      <c r="F14" s="921"/>
      <c r="G14" s="921"/>
      <c r="H14" s="921"/>
      <c r="I14" s="921"/>
      <c r="J14" s="922"/>
      <c r="K14" s="95"/>
      <c r="L14" s="877"/>
      <c r="M14" s="878"/>
      <c r="N14" s="877"/>
      <c r="O14" s="878"/>
      <c r="P14" s="877"/>
      <c r="Q14" s="878"/>
      <c r="R14" s="381"/>
      <c r="S14" s="893"/>
      <c r="T14" s="359"/>
      <c r="U14" s="877"/>
      <c r="V14" s="878"/>
      <c r="W14" s="877"/>
      <c r="X14" s="878"/>
      <c r="Y14" s="55"/>
      <c r="Z14" s="55"/>
      <c r="AA14" s="55"/>
      <c r="AB14" s="55"/>
      <c r="AC14" s="61"/>
      <c r="AD14" s="61"/>
      <c r="AE14" s="61"/>
      <c r="AF14" s="61"/>
      <c r="AG14" s="61"/>
      <c r="AH14" s="61"/>
      <c r="AI14" s="61"/>
      <c r="AJ14" s="61"/>
      <c r="AK14" s="890"/>
      <c r="AL14" s="891"/>
      <c r="AM14" s="891"/>
      <c r="AN14" s="891"/>
      <c r="AO14" s="892"/>
      <c r="AP14" s="2"/>
      <c r="AQ14" s="60">
        <f t="shared" si="2"/>
        <v>1</v>
      </c>
    </row>
    <row r="15" spans="2:86" ht="12" customHeight="1" x14ac:dyDescent="0.15">
      <c r="B15" s="918"/>
      <c r="C15" s="923"/>
      <c r="D15" s="921"/>
      <c r="E15" s="921"/>
      <c r="F15" s="921"/>
      <c r="G15" s="921"/>
      <c r="H15" s="921"/>
      <c r="I15" s="921"/>
      <c r="J15" s="922"/>
      <c r="K15" s="95"/>
      <c r="L15" s="877"/>
      <c r="M15" s="878"/>
      <c r="N15" s="877"/>
      <c r="O15" s="878"/>
      <c r="P15" s="877"/>
      <c r="Q15" s="878"/>
      <c r="R15" s="381"/>
      <c r="S15" s="893"/>
      <c r="T15" s="359"/>
      <c r="U15" s="877"/>
      <c r="V15" s="878"/>
      <c r="W15" s="877"/>
      <c r="X15" s="878"/>
      <c r="Y15" s="55"/>
      <c r="Z15" s="55"/>
      <c r="AA15" s="55"/>
      <c r="AB15" s="55"/>
      <c r="AC15" s="61"/>
      <c r="AD15" s="61"/>
      <c r="AE15" s="61"/>
      <c r="AF15" s="61"/>
      <c r="AG15" s="61"/>
      <c r="AH15" s="61"/>
      <c r="AI15" s="61"/>
      <c r="AJ15" s="61"/>
      <c r="AK15" s="890"/>
      <c r="AL15" s="891"/>
      <c r="AM15" s="891"/>
      <c r="AN15" s="891"/>
      <c r="AO15" s="892"/>
      <c r="AP15" s="2"/>
      <c r="AQ15" s="60">
        <f t="shared" si="2"/>
        <v>1</v>
      </c>
    </row>
    <row r="16" spans="2:86" ht="12" customHeight="1" x14ac:dyDescent="0.15">
      <c r="B16" s="918"/>
      <c r="C16" s="923"/>
      <c r="D16" s="921"/>
      <c r="E16" s="921"/>
      <c r="F16" s="921"/>
      <c r="G16" s="921"/>
      <c r="H16" s="921"/>
      <c r="I16" s="921"/>
      <c r="J16" s="922"/>
      <c r="K16" s="95"/>
      <c r="L16" s="877"/>
      <c r="M16" s="878"/>
      <c r="N16" s="877"/>
      <c r="O16" s="878"/>
      <c r="P16" s="877"/>
      <c r="Q16" s="878"/>
      <c r="R16" s="381"/>
      <c r="S16" s="893"/>
      <c r="T16" s="359"/>
      <c r="U16" s="877"/>
      <c r="V16" s="878"/>
      <c r="W16" s="877"/>
      <c r="X16" s="878"/>
      <c r="Y16" s="55"/>
      <c r="Z16" s="55"/>
      <c r="AA16" s="55"/>
      <c r="AB16" s="55"/>
      <c r="AC16" s="61"/>
      <c r="AD16" s="61"/>
      <c r="AE16" s="61"/>
      <c r="AF16" s="61"/>
      <c r="AG16" s="61"/>
      <c r="AH16" s="61"/>
      <c r="AI16" s="61"/>
      <c r="AJ16" s="61"/>
      <c r="AK16" s="890"/>
      <c r="AL16" s="891"/>
      <c r="AM16" s="891"/>
      <c r="AN16" s="891"/>
      <c r="AO16" s="892"/>
      <c r="AP16" s="2"/>
      <c r="AQ16" s="60">
        <f t="shared" si="2"/>
        <v>1</v>
      </c>
    </row>
    <row r="17" spans="2:46" ht="12" customHeight="1" x14ac:dyDescent="0.15">
      <c r="B17" s="918"/>
      <c r="C17" s="923"/>
      <c r="D17" s="921"/>
      <c r="E17" s="921"/>
      <c r="F17" s="921"/>
      <c r="G17" s="921"/>
      <c r="H17" s="921"/>
      <c r="I17" s="921"/>
      <c r="J17" s="922"/>
      <c r="K17" s="95"/>
      <c r="L17" s="877"/>
      <c r="M17" s="878"/>
      <c r="N17" s="877"/>
      <c r="O17" s="878"/>
      <c r="P17" s="877"/>
      <c r="Q17" s="878"/>
      <c r="R17" s="381"/>
      <c r="S17" s="893"/>
      <c r="T17" s="359"/>
      <c r="U17" s="877"/>
      <c r="V17" s="878"/>
      <c r="W17" s="877"/>
      <c r="X17" s="878"/>
      <c r="Y17" s="55"/>
      <c r="Z17" s="55"/>
      <c r="AA17" s="55"/>
      <c r="AB17" s="55"/>
      <c r="AC17" s="61"/>
      <c r="AD17" s="61"/>
      <c r="AE17" s="61"/>
      <c r="AF17" s="61"/>
      <c r="AG17" s="61"/>
      <c r="AH17" s="61"/>
      <c r="AI17" s="61"/>
      <c r="AJ17" s="61"/>
      <c r="AK17" s="890"/>
      <c r="AL17" s="891"/>
      <c r="AM17" s="891"/>
      <c r="AN17" s="891"/>
      <c r="AO17" s="892"/>
      <c r="AP17" s="2"/>
      <c r="AQ17" s="60">
        <f t="shared" si="2"/>
        <v>1</v>
      </c>
    </row>
    <row r="18" spans="2:46" ht="12" customHeight="1" x14ac:dyDescent="0.15">
      <c r="B18" s="918"/>
      <c r="C18" s="923"/>
      <c r="D18" s="921"/>
      <c r="E18" s="921"/>
      <c r="F18" s="921"/>
      <c r="G18" s="921"/>
      <c r="H18" s="921"/>
      <c r="I18" s="921"/>
      <c r="J18" s="922"/>
      <c r="K18" s="95"/>
      <c r="L18" s="877"/>
      <c r="M18" s="878"/>
      <c r="N18" s="877"/>
      <c r="O18" s="878"/>
      <c r="P18" s="877"/>
      <c r="Q18" s="878"/>
      <c r="R18" s="381"/>
      <c r="S18" s="893"/>
      <c r="T18" s="359"/>
      <c r="U18" s="877"/>
      <c r="V18" s="878"/>
      <c r="W18" s="877"/>
      <c r="X18" s="878"/>
      <c r="Y18" s="55"/>
      <c r="Z18" s="55"/>
      <c r="AA18" s="55"/>
      <c r="AB18" s="55"/>
      <c r="AC18" s="61"/>
      <c r="AD18" s="61"/>
      <c r="AE18" s="61"/>
      <c r="AF18" s="61"/>
      <c r="AG18" s="61"/>
      <c r="AH18" s="61"/>
      <c r="AI18" s="61"/>
      <c r="AJ18" s="61"/>
      <c r="AK18" s="890"/>
      <c r="AL18" s="891"/>
      <c r="AM18" s="891"/>
      <c r="AN18" s="891"/>
      <c r="AO18" s="892"/>
      <c r="AP18" s="2"/>
      <c r="AQ18" s="60">
        <f t="shared" si="2"/>
        <v>1</v>
      </c>
    </row>
    <row r="19" spans="2:46" ht="12" customHeight="1" x14ac:dyDescent="0.15">
      <c r="B19" s="918"/>
      <c r="C19" s="923"/>
      <c r="D19" s="921"/>
      <c r="E19" s="921"/>
      <c r="F19" s="921"/>
      <c r="G19" s="921"/>
      <c r="H19" s="921"/>
      <c r="I19" s="921"/>
      <c r="J19" s="922"/>
      <c r="K19" s="95"/>
      <c r="L19" s="877"/>
      <c r="M19" s="878"/>
      <c r="N19" s="877"/>
      <c r="O19" s="878"/>
      <c r="P19" s="877"/>
      <c r="Q19" s="878"/>
      <c r="R19" s="381"/>
      <c r="S19" s="893"/>
      <c r="T19" s="359"/>
      <c r="U19" s="877"/>
      <c r="V19" s="878"/>
      <c r="W19" s="877"/>
      <c r="X19" s="878"/>
      <c r="Y19" s="55"/>
      <c r="Z19" s="55"/>
      <c r="AA19" s="55"/>
      <c r="AB19" s="55"/>
      <c r="AC19" s="61"/>
      <c r="AD19" s="61"/>
      <c r="AE19" s="61"/>
      <c r="AF19" s="61"/>
      <c r="AG19" s="61"/>
      <c r="AH19" s="61"/>
      <c r="AI19" s="61"/>
      <c r="AJ19" s="61"/>
      <c r="AK19" s="890"/>
      <c r="AL19" s="891"/>
      <c r="AM19" s="891"/>
      <c r="AN19" s="891"/>
      <c r="AO19" s="892"/>
      <c r="AP19" s="2"/>
      <c r="AQ19" s="60">
        <f t="shared" si="2"/>
        <v>1</v>
      </c>
    </row>
    <row r="20" spans="2:46" ht="12" customHeight="1" x14ac:dyDescent="0.15">
      <c r="B20" s="918"/>
      <c r="C20" s="923"/>
      <c r="D20" s="921"/>
      <c r="E20" s="921"/>
      <c r="F20" s="921"/>
      <c r="G20" s="921"/>
      <c r="H20" s="921"/>
      <c r="I20" s="921"/>
      <c r="J20" s="922"/>
      <c r="K20" s="95"/>
      <c r="L20" s="877"/>
      <c r="M20" s="878"/>
      <c r="N20" s="877"/>
      <c r="O20" s="878"/>
      <c r="P20" s="877"/>
      <c r="Q20" s="878"/>
      <c r="R20" s="381"/>
      <c r="S20" s="893"/>
      <c r="T20" s="359"/>
      <c r="U20" s="877"/>
      <c r="V20" s="878"/>
      <c r="W20" s="877"/>
      <c r="X20" s="878"/>
      <c r="Y20" s="55"/>
      <c r="Z20" s="55"/>
      <c r="AA20" s="55"/>
      <c r="AB20" s="55"/>
      <c r="AC20" s="61"/>
      <c r="AD20" s="61"/>
      <c r="AE20" s="61"/>
      <c r="AF20" s="61"/>
      <c r="AG20" s="61"/>
      <c r="AH20" s="61"/>
      <c r="AI20" s="61"/>
      <c r="AJ20" s="61"/>
      <c r="AK20" s="890"/>
      <c r="AL20" s="891"/>
      <c r="AM20" s="891"/>
      <c r="AN20" s="891"/>
      <c r="AO20" s="892"/>
      <c r="AP20" s="2"/>
      <c r="AQ20" s="60">
        <f t="shared" si="2"/>
        <v>1</v>
      </c>
    </row>
    <row r="21" spans="2:46" ht="12" customHeight="1" x14ac:dyDescent="0.15">
      <c r="B21" s="918"/>
      <c r="C21" s="923"/>
      <c r="D21" s="921"/>
      <c r="E21" s="921"/>
      <c r="F21" s="921"/>
      <c r="G21" s="921"/>
      <c r="H21" s="921"/>
      <c r="I21" s="921"/>
      <c r="J21" s="922"/>
      <c r="K21" s="95"/>
      <c r="L21" s="877"/>
      <c r="M21" s="878"/>
      <c r="N21" s="877"/>
      <c r="O21" s="878"/>
      <c r="P21" s="877"/>
      <c r="Q21" s="878"/>
      <c r="R21" s="381"/>
      <c r="S21" s="893"/>
      <c r="T21" s="359"/>
      <c r="U21" s="877"/>
      <c r="V21" s="878"/>
      <c r="W21" s="877"/>
      <c r="X21" s="878"/>
      <c r="Y21" s="55"/>
      <c r="Z21" s="55"/>
      <c r="AA21" s="55"/>
      <c r="AB21" s="55"/>
      <c r="AC21" s="61"/>
      <c r="AD21" s="61"/>
      <c r="AE21" s="61"/>
      <c r="AF21" s="61"/>
      <c r="AG21" s="61"/>
      <c r="AH21" s="61"/>
      <c r="AI21" s="61"/>
      <c r="AJ21" s="61"/>
      <c r="AK21" s="890"/>
      <c r="AL21" s="891"/>
      <c r="AM21" s="891"/>
      <c r="AN21" s="891"/>
      <c r="AO21" s="892"/>
      <c r="AP21" s="2"/>
      <c r="AQ21" s="60">
        <f>IF(P21="材質劣化",2,IF(P21="漏水",3,1))</f>
        <v>1</v>
      </c>
    </row>
    <row r="22" spans="2:46" ht="12" customHeight="1" x14ac:dyDescent="0.15">
      <c r="B22" s="918"/>
      <c r="C22" s="923"/>
      <c r="D22" s="921"/>
      <c r="E22" s="921"/>
      <c r="F22" s="921"/>
      <c r="G22" s="921"/>
      <c r="H22" s="921"/>
      <c r="I22" s="921"/>
      <c r="J22" s="922"/>
      <c r="K22" s="95"/>
      <c r="L22" s="877"/>
      <c r="M22" s="878"/>
      <c r="N22" s="877"/>
      <c r="O22" s="878"/>
      <c r="P22" s="877"/>
      <c r="Q22" s="878"/>
      <c r="R22" s="381"/>
      <c r="S22" s="893"/>
      <c r="T22" s="359"/>
      <c r="U22" s="877"/>
      <c r="V22" s="878"/>
      <c r="W22" s="877"/>
      <c r="X22" s="878"/>
      <c r="Y22" s="55"/>
      <c r="Z22" s="55"/>
      <c r="AA22" s="55"/>
      <c r="AB22" s="55"/>
      <c r="AC22" s="61"/>
      <c r="AD22" s="61"/>
      <c r="AE22" s="61"/>
      <c r="AF22" s="61"/>
      <c r="AG22" s="61"/>
      <c r="AH22" s="61"/>
      <c r="AI22" s="61"/>
      <c r="AJ22" s="61"/>
      <c r="AK22" s="890"/>
      <c r="AL22" s="891"/>
      <c r="AM22" s="891"/>
      <c r="AN22" s="891"/>
      <c r="AO22" s="892"/>
      <c r="AP22" s="2"/>
      <c r="AQ22" s="60">
        <f t="shared" si="2"/>
        <v>1</v>
      </c>
    </row>
    <row r="23" spans="2:46" ht="12" customHeight="1" x14ac:dyDescent="0.15">
      <c r="B23" s="918"/>
      <c r="C23" s="923"/>
      <c r="D23" s="921"/>
      <c r="E23" s="921"/>
      <c r="F23" s="921"/>
      <c r="G23" s="921"/>
      <c r="H23" s="921"/>
      <c r="I23" s="921"/>
      <c r="J23" s="922"/>
      <c r="K23" s="95"/>
      <c r="L23" s="877"/>
      <c r="M23" s="878"/>
      <c r="N23" s="877"/>
      <c r="O23" s="878"/>
      <c r="P23" s="877"/>
      <c r="Q23" s="878"/>
      <c r="R23" s="381"/>
      <c r="S23" s="893"/>
      <c r="T23" s="359"/>
      <c r="U23" s="877"/>
      <c r="V23" s="878"/>
      <c r="W23" s="877"/>
      <c r="X23" s="878"/>
      <c r="Y23" s="55"/>
      <c r="Z23" s="55"/>
      <c r="AA23" s="55"/>
      <c r="AB23" s="55"/>
      <c r="AC23" s="61"/>
      <c r="AD23" s="61"/>
      <c r="AE23" s="61"/>
      <c r="AF23" s="61"/>
      <c r="AG23" s="61"/>
      <c r="AH23" s="61"/>
      <c r="AI23" s="61"/>
      <c r="AJ23" s="61"/>
      <c r="AK23" s="890"/>
      <c r="AL23" s="891"/>
      <c r="AM23" s="891"/>
      <c r="AN23" s="891"/>
      <c r="AO23" s="892"/>
      <c r="AP23" s="2"/>
      <c r="AQ23" s="60">
        <f t="shared" si="2"/>
        <v>1</v>
      </c>
    </row>
    <row r="24" spans="2:46" ht="12" customHeight="1" x14ac:dyDescent="0.15">
      <c r="B24" s="918"/>
      <c r="C24" s="923"/>
      <c r="D24" s="921"/>
      <c r="E24" s="921"/>
      <c r="F24" s="921"/>
      <c r="G24" s="921"/>
      <c r="H24" s="921"/>
      <c r="I24" s="921"/>
      <c r="J24" s="922"/>
      <c r="K24" s="95"/>
      <c r="L24" s="877"/>
      <c r="M24" s="878"/>
      <c r="N24" s="877"/>
      <c r="O24" s="878"/>
      <c r="P24" s="877"/>
      <c r="Q24" s="878"/>
      <c r="R24" s="381"/>
      <c r="S24" s="893"/>
      <c r="T24" s="359"/>
      <c r="U24" s="877"/>
      <c r="V24" s="878"/>
      <c r="W24" s="877"/>
      <c r="X24" s="878"/>
      <c r="Y24" s="55"/>
      <c r="Z24" s="55"/>
      <c r="AA24" s="55"/>
      <c r="AB24" s="55"/>
      <c r="AC24" s="61"/>
      <c r="AD24" s="61"/>
      <c r="AE24" s="61"/>
      <c r="AF24" s="61"/>
      <c r="AG24" s="61"/>
      <c r="AH24" s="61"/>
      <c r="AI24" s="61"/>
      <c r="AJ24" s="61"/>
      <c r="AK24" s="890"/>
      <c r="AL24" s="891"/>
      <c r="AM24" s="891"/>
      <c r="AN24" s="891"/>
      <c r="AO24" s="892"/>
      <c r="AP24" s="2"/>
      <c r="AQ24" s="60">
        <f t="shared" si="2"/>
        <v>1</v>
      </c>
    </row>
    <row r="25" spans="2:46" ht="12" customHeight="1" x14ac:dyDescent="0.15">
      <c r="B25" s="918"/>
      <c r="C25" s="923"/>
      <c r="D25" s="921"/>
      <c r="E25" s="921"/>
      <c r="F25" s="921"/>
      <c r="G25" s="921"/>
      <c r="H25" s="921"/>
      <c r="I25" s="921"/>
      <c r="J25" s="922"/>
      <c r="K25" s="95"/>
      <c r="L25" s="877"/>
      <c r="M25" s="878"/>
      <c r="N25" s="877"/>
      <c r="O25" s="878"/>
      <c r="P25" s="877"/>
      <c r="Q25" s="878"/>
      <c r="R25" s="381"/>
      <c r="S25" s="893"/>
      <c r="T25" s="359"/>
      <c r="U25" s="877"/>
      <c r="V25" s="878"/>
      <c r="W25" s="877"/>
      <c r="X25" s="878"/>
      <c r="Y25" s="55"/>
      <c r="Z25" s="55"/>
      <c r="AA25" s="55"/>
      <c r="AB25" s="55"/>
      <c r="AC25" s="61"/>
      <c r="AD25" s="61"/>
      <c r="AE25" s="61"/>
      <c r="AF25" s="61"/>
      <c r="AG25" s="61"/>
      <c r="AH25" s="61"/>
      <c r="AI25" s="61"/>
      <c r="AJ25" s="61"/>
      <c r="AK25" s="890"/>
      <c r="AL25" s="891"/>
      <c r="AM25" s="891"/>
      <c r="AN25" s="891"/>
      <c r="AO25" s="892"/>
      <c r="AP25" s="2"/>
      <c r="AQ25" s="60">
        <f t="shared" si="2"/>
        <v>1</v>
      </c>
    </row>
    <row r="26" spans="2:46" ht="12" customHeight="1" x14ac:dyDescent="0.15">
      <c r="B26" s="918"/>
      <c r="C26" s="923"/>
      <c r="D26" s="921"/>
      <c r="E26" s="921"/>
      <c r="F26" s="921"/>
      <c r="G26" s="921"/>
      <c r="H26" s="921"/>
      <c r="I26" s="921"/>
      <c r="J26" s="922"/>
      <c r="K26" s="95"/>
      <c r="L26" s="877"/>
      <c r="M26" s="878"/>
      <c r="N26" s="877"/>
      <c r="O26" s="878"/>
      <c r="P26" s="877"/>
      <c r="Q26" s="878"/>
      <c r="R26" s="381"/>
      <c r="S26" s="893"/>
      <c r="T26" s="359"/>
      <c r="U26" s="877"/>
      <c r="V26" s="878"/>
      <c r="W26" s="877"/>
      <c r="X26" s="878"/>
      <c r="Y26" s="55"/>
      <c r="Z26" s="55"/>
      <c r="AA26" s="55"/>
      <c r="AB26" s="55"/>
      <c r="AC26" s="61"/>
      <c r="AD26" s="61"/>
      <c r="AE26" s="61"/>
      <c r="AF26" s="61"/>
      <c r="AG26" s="61"/>
      <c r="AH26" s="61"/>
      <c r="AI26" s="61"/>
      <c r="AJ26" s="61"/>
      <c r="AK26" s="890"/>
      <c r="AL26" s="891"/>
      <c r="AM26" s="891"/>
      <c r="AN26" s="891"/>
      <c r="AO26" s="892"/>
      <c r="AP26" s="2"/>
      <c r="AQ26" s="60">
        <f>IF(P26="材質劣化",2,IF(P26="漏水",3,1))</f>
        <v>1</v>
      </c>
    </row>
    <row r="27" spans="2:46" ht="12" customHeight="1" x14ac:dyDescent="0.15">
      <c r="B27" s="918"/>
      <c r="C27" s="923"/>
      <c r="D27" s="921"/>
      <c r="E27" s="921"/>
      <c r="F27" s="921"/>
      <c r="G27" s="921"/>
      <c r="H27" s="921"/>
      <c r="I27" s="921"/>
      <c r="J27" s="922"/>
      <c r="K27" s="95"/>
      <c r="L27" s="877"/>
      <c r="M27" s="878"/>
      <c r="N27" s="877"/>
      <c r="O27" s="878"/>
      <c r="P27" s="877"/>
      <c r="Q27" s="878"/>
      <c r="R27" s="381"/>
      <c r="S27" s="893"/>
      <c r="T27" s="359"/>
      <c r="U27" s="877"/>
      <c r="V27" s="878"/>
      <c r="W27" s="877"/>
      <c r="X27" s="878"/>
      <c r="Y27" s="55"/>
      <c r="Z27" s="55"/>
      <c r="AA27" s="55"/>
      <c r="AB27" s="55"/>
      <c r="AC27" s="61"/>
      <c r="AD27" s="61"/>
      <c r="AE27" s="61"/>
      <c r="AF27" s="61"/>
      <c r="AG27" s="61"/>
      <c r="AH27" s="61"/>
      <c r="AI27" s="61"/>
      <c r="AJ27" s="61"/>
      <c r="AK27" s="890"/>
      <c r="AL27" s="891"/>
      <c r="AM27" s="891"/>
      <c r="AN27" s="891"/>
      <c r="AO27" s="892"/>
      <c r="AP27" s="2"/>
      <c r="AQ27" s="60">
        <f t="shared" si="2"/>
        <v>1</v>
      </c>
    </row>
    <row r="28" spans="2:46" ht="12" customHeight="1" x14ac:dyDescent="0.15">
      <c r="B28" s="918"/>
      <c r="C28" s="923"/>
      <c r="D28" s="921"/>
      <c r="E28" s="921"/>
      <c r="F28" s="921"/>
      <c r="G28" s="921"/>
      <c r="H28" s="921"/>
      <c r="I28" s="921"/>
      <c r="J28" s="922"/>
      <c r="K28" s="95"/>
      <c r="L28" s="877"/>
      <c r="M28" s="878"/>
      <c r="N28" s="877"/>
      <c r="O28" s="878"/>
      <c r="P28" s="877"/>
      <c r="Q28" s="878"/>
      <c r="R28" s="381"/>
      <c r="S28" s="893"/>
      <c r="T28" s="359"/>
      <c r="U28" s="877"/>
      <c r="V28" s="878"/>
      <c r="W28" s="877"/>
      <c r="X28" s="878"/>
      <c r="Y28" s="55"/>
      <c r="Z28" s="55"/>
      <c r="AA28" s="55"/>
      <c r="AB28" s="55"/>
      <c r="AC28" s="61"/>
      <c r="AD28" s="61"/>
      <c r="AE28" s="61"/>
      <c r="AF28" s="61"/>
      <c r="AG28" s="61"/>
      <c r="AH28" s="61"/>
      <c r="AI28" s="61"/>
      <c r="AJ28" s="61"/>
      <c r="AK28" s="890"/>
      <c r="AL28" s="891"/>
      <c r="AM28" s="891"/>
      <c r="AN28" s="891"/>
      <c r="AO28" s="892"/>
      <c r="AP28" s="2"/>
      <c r="AQ28" s="60">
        <f>IF(P30="材質劣化",2,IF(P30="漏水",3,1))</f>
        <v>1</v>
      </c>
    </row>
    <row r="29" spans="2:46" ht="12" customHeight="1" x14ac:dyDescent="0.15">
      <c r="B29" s="918"/>
      <c r="C29" s="923"/>
      <c r="D29" s="921"/>
      <c r="E29" s="921"/>
      <c r="F29" s="921"/>
      <c r="G29" s="921"/>
      <c r="H29" s="921"/>
      <c r="I29" s="921"/>
      <c r="J29" s="922"/>
      <c r="K29" s="95"/>
      <c r="L29" s="877"/>
      <c r="M29" s="878"/>
      <c r="N29" s="877"/>
      <c r="O29" s="878"/>
      <c r="P29" s="877"/>
      <c r="Q29" s="878"/>
      <c r="R29" s="381"/>
      <c r="S29" s="893"/>
      <c r="T29" s="359"/>
      <c r="U29" s="877"/>
      <c r="V29" s="878"/>
      <c r="W29" s="877"/>
      <c r="X29" s="878"/>
      <c r="Y29" s="55"/>
      <c r="Z29" s="55"/>
      <c r="AA29" s="55"/>
      <c r="AB29" s="55"/>
      <c r="AC29" s="61"/>
      <c r="AD29" s="61"/>
      <c r="AE29" s="61"/>
      <c r="AF29" s="61"/>
      <c r="AG29" s="61"/>
      <c r="AH29" s="61"/>
      <c r="AI29" s="61"/>
      <c r="AJ29" s="61"/>
      <c r="AK29" s="890"/>
      <c r="AL29" s="891"/>
      <c r="AM29" s="891"/>
      <c r="AN29" s="891"/>
      <c r="AO29" s="892"/>
      <c r="AP29" s="2"/>
      <c r="AQ29" s="60">
        <f>IF(P34="材質劣化",2,IF(P34="漏水",3,1))</f>
        <v>1</v>
      </c>
    </row>
    <row r="30" spans="2:46" ht="12" customHeight="1" x14ac:dyDescent="0.15">
      <c r="B30" s="918"/>
      <c r="C30" s="923"/>
      <c r="D30" s="921"/>
      <c r="E30" s="921"/>
      <c r="F30" s="921"/>
      <c r="G30" s="921"/>
      <c r="H30" s="921"/>
      <c r="I30" s="921"/>
      <c r="J30" s="922"/>
      <c r="K30" s="95"/>
      <c r="L30" s="877"/>
      <c r="M30" s="878"/>
      <c r="N30" s="877"/>
      <c r="O30" s="878"/>
      <c r="P30" s="877"/>
      <c r="Q30" s="878"/>
      <c r="R30" s="381"/>
      <c r="S30" s="893"/>
      <c r="T30" s="359"/>
      <c r="U30" s="877"/>
      <c r="V30" s="878"/>
      <c r="W30" s="877"/>
      <c r="X30" s="878"/>
      <c r="Y30" s="55"/>
      <c r="Z30" s="55"/>
      <c r="AA30" s="55"/>
      <c r="AB30" s="55"/>
      <c r="AC30" s="61"/>
      <c r="AD30" s="61"/>
      <c r="AE30" s="61"/>
      <c r="AF30" s="61"/>
      <c r="AG30" s="61"/>
      <c r="AH30" s="61"/>
      <c r="AI30" s="61"/>
      <c r="AJ30" s="61"/>
      <c r="AK30" s="890"/>
      <c r="AL30" s="891"/>
      <c r="AM30" s="891"/>
      <c r="AN30" s="891"/>
      <c r="AO30" s="892"/>
      <c r="AP30" s="2"/>
      <c r="AQ30" s="60">
        <f t="shared" ref="AQ30:AQ33" si="3">IF(P30="材質劣化",2,IF(P30="漏水",3,1))</f>
        <v>1</v>
      </c>
    </row>
    <row r="31" spans="2:46" ht="12" customHeight="1" x14ac:dyDescent="0.15">
      <c r="B31" s="918"/>
      <c r="C31" s="923"/>
      <c r="D31" s="921"/>
      <c r="E31" s="921"/>
      <c r="F31" s="921"/>
      <c r="G31" s="921"/>
      <c r="H31" s="921"/>
      <c r="I31" s="921"/>
      <c r="J31" s="922"/>
      <c r="K31" s="95"/>
      <c r="L31" s="877"/>
      <c r="M31" s="878"/>
      <c r="N31" s="877"/>
      <c r="O31" s="878"/>
      <c r="P31" s="877"/>
      <c r="Q31" s="878"/>
      <c r="R31" s="381"/>
      <c r="S31" s="893"/>
      <c r="T31" s="359"/>
      <c r="U31" s="877"/>
      <c r="V31" s="878"/>
      <c r="W31" s="877"/>
      <c r="X31" s="878"/>
      <c r="Y31" s="55"/>
      <c r="Z31" s="55"/>
      <c r="AA31" s="55"/>
      <c r="AB31" s="55"/>
      <c r="AC31" s="61"/>
      <c r="AD31" s="61"/>
      <c r="AE31" s="61"/>
      <c r="AF31" s="61"/>
      <c r="AG31" s="61"/>
      <c r="AH31" s="61"/>
      <c r="AI31" s="61"/>
      <c r="AJ31" s="61"/>
      <c r="AK31" s="890"/>
      <c r="AL31" s="891"/>
      <c r="AM31" s="891"/>
      <c r="AN31" s="891"/>
      <c r="AO31" s="892"/>
      <c r="AP31" s="2"/>
      <c r="AQ31" s="60">
        <f t="shared" ref="AQ31" si="4">IF(P33="材質劣化",2,IF(P33="漏水",3,1))</f>
        <v>1</v>
      </c>
    </row>
    <row r="32" spans="2:46" ht="12" customHeight="1" x14ac:dyDescent="0.15">
      <c r="B32" s="918"/>
      <c r="C32" s="923"/>
      <c r="D32" s="921"/>
      <c r="E32" s="921"/>
      <c r="F32" s="921"/>
      <c r="G32" s="921"/>
      <c r="H32" s="921"/>
      <c r="I32" s="921"/>
      <c r="J32" s="922"/>
      <c r="K32" s="95"/>
      <c r="L32" s="877"/>
      <c r="M32" s="878"/>
      <c r="N32" s="877"/>
      <c r="O32" s="878"/>
      <c r="P32" s="877"/>
      <c r="Q32" s="878"/>
      <c r="R32" s="381"/>
      <c r="S32" s="893"/>
      <c r="T32" s="359"/>
      <c r="U32" s="877"/>
      <c r="V32" s="878"/>
      <c r="W32" s="877"/>
      <c r="X32" s="878"/>
      <c r="Y32" s="55"/>
      <c r="Z32" s="55"/>
      <c r="AA32" s="55"/>
      <c r="AB32" s="55"/>
      <c r="AC32" s="61"/>
      <c r="AD32" s="61"/>
      <c r="AE32" s="61"/>
      <c r="AF32" s="61"/>
      <c r="AG32" s="61"/>
      <c r="AH32" s="61"/>
      <c r="AI32" s="61"/>
      <c r="AJ32" s="61"/>
      <c r="AK32" s="890"/>
      <c r="AL32" s="891"/>
      <c r="AM32" s="891"/>
      <c r="AN32" s="891"/>
      <c r="AO32" s="892"/>
      <c r="AP32" s="2"/>
      <c r="AQ32" s="60">
        <f t="shared" ref="AQ32" si="5">IF(P37="材質劣化",2,IF(P37="漏水",3,1))</f>
        <v>1</v>
      </c>
      <c r="AS32" s="3"/>
      <c r="AT32" s="3"/>
    </row>
    <row r="33" spans="2:86" ht="12" customHeight="1" x14ac:dyDescent="0.15">
      <c r="B33" s="918"/>
      <c r="C33" s="923"/>
      <c r="D33" s="921"/>
      <c r="E33" s="921"/>
      <c r="F33" s="921"/>
      <c r="G33" s="921"/>
      <c r="H33" s="921"/>
      <c r="I33" s="921"/>
      <c r="J33" s="922"/>
      <c r="K33" s="95"/>
      <c r="L33" s="877"/>
      <c r="M33" s="878"/>
      <c r="N33" s="877"/>
      <c r="O33" s="878"/>
      <c r="P33" s="877"/>
      <c r="Q33" s="878"/>
      <c r="R33" s="381"/>
      <c r="S33" s="893"/>
      <c r="T33" s="359"/>
      <c r="U33" s="877"/>
      <c r="V33" s="878"/>
      <c r="W33" s="877"/>
      <c r="X33" s="878"/>
      <c r="Y33" s="55"/>
      <c r="Z33" s="55"/>
      <c r="AA33" s="55"/>
      <c r="AB33" s="55"/>
      <c r="AC33" s="61"/>
      <c r="AD33" s="61"/>
      <c r="AE33" s="61"/>
      <c r="AF33" s="61"/>
      <c r="AG33" s="61"/>
      <c r="AH33" s="61"/>
      <c r="AI33" s="61"/>
      <c r="AJ33" s="61"/>
      <c r="AK33" s="890"/>
      <c r="AL33" s="891"/>
      <c r="AM33" s="891"/>
      <c r="AN33" s="891"/>
      <c r="AO33" s="892"/>
      <c r="AP33" s="2"/>
      <c r="AQ33" s="60">
        <f t="shared" si="3"/>
        <v>1</v>
      </c>
      <c r="AS33" s="163"/>
      <c r="AT33" s="163"/>
    </row>
    <row r="34" spans="2:86" ht="12" customHeight="1" x14ac:dyDescent="0.15">
      <c r="B34" s="918"/>
      <c r="C34" s="923"/>
      <c r="D34" s="921"/>
      <c r="E34" s="921"/>
      <c r="F34" s="921"/>
      <c r="G34" s="921"/>
      <c r="H34" s="921"/>
      <c r="I34" s="921"/>
      <c r="J34" s="922"/>
      <c r="K34" s="95"/>
      <c r="L34" s="877"/>
      <c r="M34" s="878"/>
      <c r="N34" s="877"/>
      <c r="O34" s="878"/>
      <c r="P34" s="877"/>
      <c r="Q34" s="878"/>
      <c r="R34" s="381"/>
      <c r="S34" s="893"/>
      <c r="T34" s="359"/>
      <c r="U34" s="877"/>
      <c r="V34" s="878"/>
      <c r="W34" s="877"/>
      <c r="X34" s="878"/>
      <c r="Y34" s="55"/>
      <c r="Z34" s="55"/>
      <c r="AA34" s="55"/>
      <c r="AB34" s="55"/>
      <c r="AC34" s="61"/>
      <c r="AD34" s="61"/>
      <c r="AE34" s="61"/>
      <c r="AF34" s="61"/>
      <c r="AG34" s="61"/>
      <c r="AH34" s="61"/>
      <c r="AI34" s="61"/>
      <c r="AJ34" s="61"/>
      <c r="AK34" s="890"/>
      <c r="AL34" s="891"/>
      <c r="AM34" s="891"/>
      <c r="AN34" s="891"/>
      <c r="AO34" s="892"/>
      <c r="AP34" s="2"/>
      <c r="AQ34" s="60">
        <f t="shared" ref="AQ34" si="6">IF(P36="材質劣化",2,IF(P36="漏水",3,1))</f>
        <v>1</v>
      </c>
      <c r="AS34" s="164"/>
      <c r="AT34" s="164"/>
    </row>
    <row r="35" spans="2:86" ht="12" customHeight="1" x14ac:dyDescent="0.15">
      <c r="B35" s="918"/>
      <c r="C35" s="923"/>
      <c r="D35" s="921"/>
      <c r="E35" s="921"/>
      <c r="F35" s="921"/>
      <c r="G35" s="921"/>
      <c r="H35" s="921"/>
      <c r="I35" s="921"/>
      <c r="J35" s="922"/>
      <c r="K35" s="950" t="s">
        <v>376</v>
      </c>
      <c r="L35" s="908" t="s">
        <v>181</v>
      </c>
      <c r="M35" s="908"/>
      <c r="N35" s="908"/>
      <c r="O35" s="908"/>
      <c r="P35" s="908"/>
      <c r="Q35" s="908"/>
      <c r="R35" s="908"/>
      <c r="S35" s="908"/>
      <c r="T35" s="908"/>
      <c r="U35" s="908"/>
      <c r="V35" s="908"/>
      <c r="W35" s="908"/>
      <c r="X35" s="908"/>
      <c r="Y35" s="930" t="s">
        <v>329</v>
      </c>
      <c r="Z35" s="931"/>
      <c r="AA35" s="931"/>
      <c r="AB35" s="916"/>
      <c r="AC35" s="253">
        <f t="shared" ref="AC35:AJ35" si="7">SUM(AC11:AC34)</f>
        <v>0</v>
      </c>
      <c r="AD35" s="253">
        <f t="shared" si="7"/>
        <v>0</v>
      </c>
      <c r="AE35" s="253">
        <f>SUM(AE11:AE34)</f>
        <v>0</v>
      </c>
      <c r="AF35" s="253">
        <f t="shared" si="7"/>
        <v>0.53</v>
      </c>
      <c r="AG35" s="253">
        <f t="shared" si="7"/>
        <v>0</v>
      </c>
      <c r="AH35" s="253">
        <f t="shared" si="7"/>
        <v>0</v>
      </c>
      <c r="AI35" s="253">
        <f t="shared" si="7"/>
        <v>0</v>
      </c>
      <c r="AJ35" s="254">
        <f t="shared" si="7"/>
        <v>0</v>
      </c>
      <c r="AK35" s="908" t="s">
        <v>501</v>
      </c>
      <c r="AL35" s="908"/>
      <c r="AM35" s="957" t="s">
        <v>547</v>
      </c>
      <c r="AN35" s="957"/>
      <c r="AO35" s="957"/>
      <c r="AP35" s="2"/>
    </row>
    <row r="36" spans="2:86" ht="12" customHeight="1" x14ac:dyDescent="0.15">
      <c r="B36" s="918"/>
      <c r="C36" s="923"/>
      <c r="D36" s="921"/>
      <c r="E36" s="921"/>
      <c r="F36" s="921"/>
      <c r="G36" s="921"/>
      <c r="H36" s="921"/>
      <c r="I36" s="921"/>
      <c r="J36" s="922"/>
      <c r="K36" s="951"/>
      <c r="L36" s="899" t="s">
        <v>330</v>
      </c>
      <c r="M36" s="900"/>
      <c r="N36" s="901"/>
      <c r="O36" s="899" t="s">
        <v>502</v>
      </c>
      <c r="P36" s="900"/>
      <c r="Q36" s="900"/>
      <c r="R36" s="900"/>
      <c r="S36" s="900"/>
      <c r="T36" s="900"/>
      <c r="U36" s="900"/>
      <c r="V36" s="900"/>
      <c r="W36" s="900"/>
      <c r="X36" s="901"/>
      <c r="Y36" s="54" t="s">
        <v>21</v>
      </c>
      <c r="Z36" s="50" t="s">
        <v>22</v>
      </c>
      <c r="AA36" s="50" t="s">
        <v>327</v>
      </c>
      <c r="AB36" s="50" t="s">
        <v>328</v>
      </c>
      <c r="AC36" s="50" t="s">
        <v>21</v>
      </c>
      <c r="AD36" s="50" t="s">
        <v>22</v>
      </c>
      <c r="AE36" s="50" t="s">
        <v>327</v>
      </c>
      <c r="AF36" s="50" t="s">
        <v>328</v>
      </c>
      <c r="AG36" s="50" t="s">
        <v>21</v>
      </c>
      <c r="AH36" s="50" t="s">
        <v>22</v>
      </c>
      <c r="AI36" s="50" t="s">
        <v>327</v>
      </c>
      <c r="AJ36" s="80" t="s">
        <v>328</v>
      </c>
      <c r="AK36" s="908"/>
      <c r="AL36" s="908"/>
      <c r="AM36" s="957"/>
      <c r="AN36" s="957"/>
      <c r="AO36" s="957"/>
      <c r="AP36" s="2"/>
    </row>
    <row r="37" spans="2:86" ht="14.25" customHeight="1" x14ac:dyDescent="0.15">
      <c r="B37" s="918"/>
      <c r="C37" s="923"/>
      <c r="D37" s="921"/>
      <c r="E37" s="921"/>
      <c r="F37" s="921"/>
      <c r="G37" s="921"/>
      <c r="H37" s="921"/>
      <c r="I37" s="921"/>
      <c r="J37" s="922"/>
      <c r="K37" s="951"/>
      <c r="L37" s="902"/>
      <c r="M37" s="903"/>
      <c r="N37" s="904"/>
      <c r="O37" s="902"/>
      <c r="P37" s="903"/>
      <c r="Q37" s="903"/>
      <c r="R37" s="903"/>
      <c r="S37" s="903"/>
      <c r="T37" s="903"/>
      <c r="U37" s="903"/>
      <c r="V37" s="903"/>
      <c r="W37" s="903"/>
      <c r="X37" s="904"/>
      <c r="Y37" s="909" t="str">
        <f>IF(COUNTIF(Y11:Y34,"〇")&gt;0,"1","  ")</f>
        <v xml:space="preserve">  </v>
      </c>
      <c r="Z37" s="909" t="str">
        <f>IF(COUNTIF(Z11:Z34,"〇")&gt;0,"1","  ")</f>
        <v xml:space="preserve">  </v>
      </c>
      <c r="AA37" s="909" t="str">
        <f>IF(COUNTIF(AA11:AA34,"〇")&gt;0,"1","  ")</f>
        <v xml:space="preserve">  </v>
      </c>
      <c r="AB37" s="909" t="str">
        <f>IF(COUNTIF(AB11:AB34,"〇")&gt;0,"1","  ")</f>
        <v xml:space="preserve">  </v>
      </c>
      <c r="AC37" s="909">
        <f>COUNTA(AC11:AC34)</f>
        <v>0</v>
      </c>
      <c r="AD37" s="909">
        <f t="shared" ref="AD37:AI37" si="8">COUNTA(AD11:AD34)</f>
        <v>0</v>
      </c>
      <c r="AE37" s="909">
        <f t="shared" si="8"/>
        <v>0</v>
      </c>
      <c r="AF37" s="909">
        <f t="shared" si="8"/>
        <v>3</v>
      </c>
      <c r="AG37" s="909">
        <f t="shared" si="8"/>
        <v>0</v>
      </c>
      <c r="AH37" s="909">
        <f t="shared" si="8"/>
        <v>0</v>
      </c>
      <c r="AI37" s="909">
        <f t="shared" si="8"/>
        <v>0</v>
      </c>
      <c r="AJ37" s="909">
        <f>COUNTA(AJ11:AJ34)</f>
        <v>0</v>
      </c>
      <c r="AK37" s="908"/>
      <c r="AL37" s="908"/>
      <c r="AM37" s="957"/>
      <c r="AN37" s="957"/>
      <c r="AO37" s="957"/>
      <c r="AP37" s="2"/>
    </row>
    <row r="38" spans="2:86" ht="14.25" customHeight="1" x14ac:dyDescent="0.15">
      <c r="B38" s="918"/>
      <c r="C38" s="923"/>
      <c r="D38" s="921"/>
      <c r="E38" s="921"/>
      <c r="F38" s="921"/>
      <c r="G38" s="921"/>
      <c r="H38" s="921"/>
      <c r="I38" s="921"/>
      <c r="J38" s="922"/>
      <c r="K38" s="951"/>
      <c r="L38" s="905"/>
      <c r="M38" s="906"/>
      <c r="N38" s="907"/>
      <c r="O38" s="905"/>
      <c r="P38" s="906"/>
      <c r="Q38" s="906"/>
      <c r="R38" s="906"/>
      <c r="S38" s="906"/>
      <c r="T38" s="906"/>
      <c r="U38" s="906"/>
      <c r="V38" s="906"/>
      <c r="W38" s="906"/>
      <c r="X38" s="907"/>
      <c r="Y38" s="909"/>
      <c r="Z38" s="909"/>
      <c r="AA38" s="909"/>
      <c r="AB38" s="909"/>
      <c r="AC38" s="909"/>
      <c r="AD38" s="909"/>
      <c r="AE38" s="909"/>
      <c r="AF38" s="909"/>
      <c r="AG38" s="909"/>
      <c r="AH38" s="909"/>
      <c r="AI38" s="909"/>
      <c r="AJ38" s="909"/>
      <c r="AK38" s="908"/>
      <c r="AL38" s="908"/>
      <c r="AM38" s="957"/>
      <c r="AN38" s="957"/>
      <c r="AO38" s="957"/>
      <c r="AP38" s="2"/>
    </row>
    <row r="39" spans="2:86" ht="12" customHeight="1" x14ac:dyDescent="0.15">
      <c r="B39" s="918"/>
      <c r="C39" s="923"/>
      <c r="D39" s="921"/>
      <c r="E39" s="921"/>
      <c r="F39" s="921"/>
      <c r="G39" s="921"/>
      <c r="H39" s="921"/>
      <c r="I39" s="921"/>
      <c r="J39" s="922"/>
      <c r="K39" s="945" t="s">
        <v>503</v>
      </c>
      <c r="L39" s="952"/>
      <c r="M39" s="952"/>
      <c r="N39" s="952"/>
      <c r="O39" s="952"/>
      <c r="P39" s="952"/>
      <c r="Q39" s="952"/>
      <c r="R39" s="952"/>
      <c r="S39" s="952"/>
      <c r="T39" s="952"/>
      <c r="U39" s="952"/>
      <c r="V39" s="952"/>
      <c r="W39" s="952"/>
      <c r="X39" s="952"/>
      <c r="Y39" s="952"/>
      <c r="Z39" s="952"/>
      <c r="AA39" s="952"/>
      <c r="AB39" s="952"/>
      <c r="AC39" s="952"/>
      <c r="AD39" s="952"/>
      <c r="AE39" s="952"/>
      <c r="AF39" s="952"/>
      <c r="AG39" s="952"/>
      <c r="AH39" s="952"/>
      <c r="AI39" s="952"/>
      <c r="AJ39" s="952"/>
      <c r="AK39" s="953"/>
      <c r="AL39" s="953"/>
      <c r="AM39" s="953"/>
      <c r="AN39" s="953"/>
      <c r="AO39" s="954"/>
      <c r="AP39" s="2"/>
    </row>
    <row r="40" spans="2:86" ht="12" customHeight="1" x14ac:dyDescent="0.15">
      <c r="B40" s="918"/>
      <c r="C40" s="923"/>
      <c r="D40" s="921"/>
      <c r="E40" s="921"/>
      <c r="F40" s="921"/>
      <c r="G40" s="921"/>
      <c r="H40" s="921"/>
      <c r="I40" s="921"/>
      <c r="J40" s="922"/>
      <c r="K40" s="946"/>
      <c r="L40" s="953"/>
      <c r="M40" s="953"/>
      <c r="N40" s="953"/>
      <c r="O40" s="953"/>
      <c r="P40" s="953"/>
      <c r="Q40" s="953"/>
      <c r="R40" s="953"/>
      <c r="S40" s="953"/>
      <c r="T40" s="953"/>
      <c r="U40" s="953"/>
      <c r="V40" s="953"/>
      <c r="W40" s="953"/>
      <c r="X40" s="953"/>
      <c r="Y40" s="953"/>
      <c r="Z40" s="953"/>
      <c r="AA40" s="953"/>
      <c r="AB40" s="953"/>
      <c r="AC40" s="953"/>
      <c r="AD40" s="953"/>
      <c r="AE40" s="953"/>
      <c r="AF40" s="953"/>
      <c r="AG40" s="953"/>
      <c r="AH40" s="953"/>
      <c r="AI40" s="953"/>
      <c r="AJ40" s="953"/>
      <c r="AK40" s="953"/>
      <c r="AL40" s="953"/>
      <c r="AM40" s="953"/>
      <c r="AN40" s="953"/>
      <c r="AO40" s="954"/>
      <c r="AP40" s="2"/>
    </row>
    <row r="41" spans="2:86" ht="12" customHeight="1" x14ac:dyDescent="0.15">
      <c r="B41" s="918"/>
      <c r="C41" s="923"/>
      <c r="D41" s="921"/>
      <c r="E41" s="921"/>
      <c r="F41" s="921"/>
      <c r="G41" s="921"/>
      <c r="H41" s="921"/>
      <c r="I41" s="921"/>
      <c r="J41" s="922"/>
      <c r="K41" s="946"/>
      <c r="L41" s="953"/>
      <c r="M41" s="953"/>
      <c r="N41" s="953"/>
      <c r="O41" s="953"/>
      <c r="P41" s="953"/>
      <c r="Q41" s="953"/>
      <c r="R41" s="953"/>
      <c r="S41" s="953"/>
      <c r="T41" s="953"/>
      <c r="U41" s="953"/>
      <c r="V41" s="953"/>
      <c r="W41" s="953"/>
      <c r="X41" s="953"/>
      <c r="Y41" s="953"/>
      <c r="Z41" s="953"/>
      <c r="AA41" s="953"/>
      <c r="AB41" s="953"/>
      <c r="AC41" s="953"/>
      <c r="AD41" s="953"/>
      <c r="AE41" s="953"/>
      <c r="AF41" s="953"/>
      <c r="AG41" s="953"/>
      <c r="AH41" s="953"/>
      <c r="AI41" s="953"/>
      <c r="AJ41" s="953"/>
      <c r="AK41" s="953"/>
      <c r="AL41" s="953"/>
      <c r="AM41" s="953"/>
      <c r="AN41" s="953"/>
      <c r="AO41" s="954"/>
      <c r="AP41" s="2"/>
    </row>
    <row r="42" spans="2:86" ht="12" customHeight="1" x14ac:dyDescent="0.15">
      <c r="B42" s="918"/>
      <c r="C42" s="923"/>
      <c r="D42" s="921"/>
      <c r="E42" s="921"/>
      <c r="F42" s="921"/>
      <c r="G42" s="921"/>
      <c r="H42" s="921"/>
      <c r="I42" s="921"/>
      <c r="J42" s="922"/>
      <c r="K42" s="946"/>
      <c r="L42" s="955"/>
      <c r="M42" s="955"/>
      <c r="N42" s="955"/>
      <c r="O42" s="955"/>
      <c r="P42" s="955"/>
      <c r="Q42" s="955"/>
      <c r="R42" s="955"/>
      <c r="S42" s="955"/>
      <c r="T42" s="955"/>
      <c r="U42" s="955"/>
      <c r="V42" s="955"/>
      <c r="W42" s="955"/>
      <c r="X42" s="955"/>
      <c r="Y42" s="955"/>
      <c r="Z42" s="955"/>
      <c r="AA42" s="955"/>
      <c r="AB42" s="955"/>
      <c r="AC42" s="955"/>
      <c r="AD42" s="955"/>
      <c r="AE42" s="955"/>
      <c r="AF42" s="955"/>
      <c r="AG42" s="955"/>
      <c r="AH42" s="955"/>
      <c r="AI42" s="955"/>
      <c r="AJ42" s="955"/>
      <c r="AK42" s="955"/>
      <c r="AL42" s="955"/>
      <c r="AM42" s="955"/>
      <c r="AN42" s="955"/>
      <c r="AO42" s="956"/>
      <c r="AP42" s="42"/>
      <c r="CD42" s="2"/>
      <c r="CE42" s="2"/>
      <c r="CF42" s="2"/>
      <c r="CG42" s="2"/>
      <c r="CH42" s="2"/>
    </row>
    <row r="43" spans="2:86" ht="12" customHeight="1" x14ac:dyDescent="0.15">
      <c r="B43" s="918"/>
      <c r="C43" s="923"/>
      <c r="D43" s="921"/>
      <c r="E43" s="921"/>
      <c r="F43" s="921"/>
      <c r="G43" s="921"/>
      <c r="H43" s="921"/>
      <c r="I43" s="921"/>
      <c r="J43" s="922"/>
      <c r="K43" s="941" t="s">
        <v>331</v>
      </c>
      <c r="L43" s="941"/>
      <c r="M43" s="941"/>
      <c r="N43" s="941"/>
      <c r="O43" s="941"/>
      <c r="P43" s="941"/>
      <c r="Q43" s="941"/>
      <c r="R43" s="941"/>
      <c r="S43" s="941"/>
      <c r="T43" s="941"/>
      <c r="U43" s="941"/>
      <c r="V43" s="941"/>
      <c r="W43" s="941"/>
      <c r="X43" s="941"/>
      <c r="Y43" s="941"/>
      <c r="Z43" s="941"/>
      <c r="AA43" s="941"/>
      <c r="AB43" s="941"/>
      <c r="AC43" s="941"/>
      <c r="AD43" s="941"/>
      <c r="AE43" s="941"/>
      <c r="AF43" s="941"/>
      <c r="AG43" s="941"/>
      <c r="AH43" s="941"/>
      <c r="AI43" s="941"/>
      <c r="AJ43" s="941"/>
      <c r="AK43" s="941"/>
      <c r="AL43" s="941"/>
      <c r="AM43" s="941"/>
      <c r="AN43" s="941"/>
      <c r="AO43" s="941"/>
      <c r="AP43" s="42"/>
      <c r="CD43" s="2"/>
      <c r="CE43" s="2"/>
      <c r="CF43" s="2"/>
      <c r="CG43" s="2"/>
      <c r="CH43" s="2"/>
    </row>
    <row r="44" spans="2:86" ht="12" customHeight="1" x14ac:dyDescent="0.15">
      <c r="B44" s="918"/>
      <c r="C44" s="923"/>
      <c r="D44" s="921"/>
      <c r="E44" s="921"/>
      <c r="F44" s="921"/>
      <c r="G44" s="921"/>
      <c r="H44" s="921"/>
      <c r="I44" s="921"/>
      <c r="J44" s="922"/>
      <c r="K44" s="947" t="s">
        <v>497</v>
      </c>
      <c r="L44" s="948"/>
      <c r="M44" s="948"/>
      <c r="N44" s="948"/>
      <c r="O44" s="948"/>
      <c r="P44" s="948"/>
      <c r="Q44" s="948"/>
      <c r="R44" s="948"/>
      <c r="S44" s="948"/>
      <c r="T44" s="948"/>
      <c r="U44" s="948"/>
      <c r="V44" s="948"/>
      <c r="W44" s="948"/>
      <c r="X44" s="948"/>
      <c r="Y44" s="948"/>
      <c r="Z44" s="948"/>
      <c r="AA44" s="948"/>
      <c r="AB44" s="948"/>
      <c r="AC44" s="948"/>
      <c r="AD44" s="948"/>
      <c r="AE44" s="948"/>
      <c r="AF44" s="948"/>
      <c r="AG44" s="948"/>
      <c r="AH44" s="948"/>
      <c r="AI44" s="948"/>
      <c r="AJ44" s="948"/>
      <c r="AK44" s="948"/>
      <c r="AL44" s="948"/>
      <c r="AM44" s="948"/>
      <c r="AN44" s="948"/>
      <c r="AO44" s="949"/>
      <c r="AP44" s="42"/>
      <c r="CD44" s="2"/>
      <c r="CE44" s="2"/>
      <c r="CF44" s="2"/>
      <c r="CG44" s="2"/>
      <c r="CH44" s="2"/>
    </row>
    <row r="45" spans="2:86" ht="12" customHeight="1" x14ac:dyDescent="0.15">
      <c r="B45" s="489"/>
      <c r="C45" s="924"/>
      <c r="D45" s="925"/>
      <c r="E45" s="925"/>
      <c r="F45" s="925"/>
      <c r="G45" s="925"/>
      <c r="H45" s="925"/>
      <c r="I45" s="925"/>
      <c r="J45" s="926"/>
      <c r="K45" s="942" t="s">
        <v>498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Y11:AB34" xr:uid="{7C8D527D-4FB1-4C7D-AC87-6C2B4DE8C02D}">
      <formula1>"〇,"</formula1>
    </dataValidation>
    <dataValidation type="list" allowBlank="1" showInputMessage="1" showErrorMessage="1" sqref="N11:O34" xr:uid="{C95B7D68-CB95-4083-B338-F802A0445CC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EAD0348-3809-42FD-B85E-747F081C5D96}">
          <x14:formula1>
            <xm:f>'(参考)リスト'!$G$16:$G$19</xm:f>
          </x14:formula1>
          <xm:sqref>AM35:AO38</xm:sqref>
        </x14:dataValidation>
        <x14:dataValidation type="list" allowBlank="1" showInputMessage="1" showErrorMessage="1" xr:uid="{CE28B07B-5AA7-4CD6-AD14-00126E79BD33}">
          <x14:formula1>
            <xm:f>'(参考)リスト'!$B$16:$B$21</xm:f>
          </x14:formula1>
          <xm:sqref>L11:M34</xm:sqref>
        </x14:dataValidation>
        <x14:dataValidation type="list" allowBlank="1" showInputMessage="1" showErrorMessage="1" xr:uid="{DC94EEDE-BED4-4D7F-A6F2-8FC64E97799B}">
          <x14:formula1>
            <xm:f>'(参考)リスト'!$E$16:$E$27</xm:f>
          </x14:formula1>
          <xm:sqref>R11:T34</xm:sqref>
        </x14:dataValidation>
        <x14:dataValidation type="list" allowBlank="1" showInputMessage="1" showErrorMessage="1" xr:uid="{1A9A7353-90B9-4C5B-80D1-E22CF5CE32B1}">
          <x14:formula1>
            <xm:f>'(参考)リスト'!$D$16:$D$18</xm:f>
          </x14:formula1>
          <xm:sqref>P11:Q34</xm:sqref>
        </x14:dataValidation>
        <x14:dataValidation type="list" allowBlank="1" showInputMessage="1" showErrorMessage="1" xr:uid="{1F9E8C9E-7F6B-4663-A365-20C69EC1D9A4}">
          <x14:formula1>
            <xm:f>'(参考)リスト'!$F$16:$F$21</xm:f>
          </x14:formula1>
          <xm:sqref>U11:X34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9A7BD-EAD4-4F51-823D-867A161DEAC0}">
  <sheetPr>
    <pageSetUpPr fitToPage="1"/>
  </sheetPr>
  <dimension ref="B1:CH53"/>
  <sheetViews>
    <sheetView showGridLines="0" view="pageBreakPreview" zoomScaleNormal="85" zoomScaleSheetLayoutView="100" workbookViewId="0">
      <selection activeCell="AP12" sqref="AP12:AQ1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879" t="s">
        <v>495</v>
      </c>
      <c r="AV1" s="886" t="s">
        <v>402</v>
      </c>
      <c r="AW1" s="886"/>
      <c r="AX1" s="886"/>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876"/>
      <c r="BX1" s="876"/>
      <c r="BY1" s="876"/>
      <c r="BZ1" s="876"/>
      <c r="CA1" s="876"/>
      <c r="CB1" s="876"/>
      <c r="CC1" s="876"/>
      <c r="CD1" s="876"/>
      <c r="CE1" s="876"/>
      <c r="CF1" s="876"/>
      <c r="CG1" s="876"/>
      <c r="CH1" s="876"/>
    </row>
    <row r="2" spans="2:86" ht="8.25" customHeight="1" x14ac:dyDescent="0.15">
      <c r="AU2" s="879"/>
      <c r="AV2" s="886" t="s">
        <v>401</v>
      </c>
      <c r="AW2" s="888" t="s">
        <v>400</v>
      </c>
      <c r="AX2" s="888"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889"/>
      <c r="BX2" s="889"/>
      <c r="BY2" s="889"/>
      <c r="BZ2" s="889"/>
      <c r="CA2" s="876"/>
      <c r="CB2" s="876"/>
      <c r="CC2" s="876"/>
      <c r="CD2" s="876"/>
      <c r="CE2" s="876"/>
      <c r="CF2" s="876"/>
      <c r="CG2" s="876"/>
      <c r="CH2" s="876"/>
    </row>
    <row r="3" spans="2:86" ht="25.2" customHeight="1" x14ac:dyDescent="0.15">
      <c r="B3" s="649" t="s">
        <v>316</v>
      </c>
      <c r="C3" s="894"/>
      <c r="D3" s="894"/>
      <c r="E3" s="895"/>
      <c r="F3" s="895"/>
      <c r="G3" s="895"/>
      <c r="H3" s="895"/>
      <c r="I3" s="895"/>
      <c r="J3" s="895"/>
      <c r="K3" s="894"/>
      <c r="L3" s="894"/>
      <c r="M3" s="894"/>
      <c r="N3" s="894"/>
      <c r="O3" s="894"/>
      <c r="P3" s="894"/>
      <c r="Q3" s="894"/>
      <c r="R3" s="894"/>
      <c r="S3" s="894"/>
      <c r="T3" s="894"/>
      <c r="U3" s="894"/>
      <c r="V3" s="894"/>
      <c r="W3" s="894"/>
      <c r="X3" s="894"/>
      <c r="Y3" s="894"/>
      <c r="Z3" s="894"/>
      <c r="AA3" s="894"/>
      <c r="AB3" s="894"/>
      <c r="AC3" s="894"/>
      <c r="AD3" s="894"/>
      <c r="AE3" s="894"/>
      <c r="AF3" s="894"/>
      <c r="AG3" s="894"/>
      <c r="AH3" s="894"/>
      <c r="AI3" s="894"/>
      <c r="AJ3" s="894"/>
      <c r="AK3" s="894"/>
      <c r="AL3" s="894"/>
      <c r="AM3" s="894"/>
      <c r="AN3" s="894"/>
      <c r="AO3" s="894"/>
      <c r="AU3" s="879"/>
      <c r="AV3" s="886"/>
      <c r="AW3" s="888"/>
      <c r="AX3" s="888"/>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876"/>
      <c r="BX3" s="876"/>
      <c r="BY3" s="876"/>
      <c r="BZ3" s="876"/>
      <c r="CA3" s="876"/>
      <c r="CB3" s="876"/>
      <c r="CC3" s="876"/>
      <c r="CD3" s="876"/>
      <c r="CE3" s="876"/>
      <c r="CF3" s="876"/>
      <c r="CG3" s="876"/>
      <c r="CH3" s="876"/>
    </row>
    <row r="4" spans="2:86" ht="18" customHeight="1" x14ac:dyDescent="0.15">
      <c r="B4" s="469" t="s">
        <v>17</v>
      </c>
      <c r="C4" s="469"/>
      <c r="D4" s="469"/>
      <c r="E4" s="912" t="s">
        <v>550</v>
      </c>
      <c r="F4" s="913"/>
      <c r="G4" s="913"/>
      <c r="H4" s="913"/>
      <c r="I4" s="913"/>
      <c r="J4" s="914"/>
      <c r="K4" s="518" t="s">
        <v>18</v>
      </c>
      <c r="L4" s="518"/>
      <c r="M4" s="518"/>
      <c r="N4" s="910" t="s">
        <v>552</v>
      </c>
      <c r="O4" s="910"/>
      <c r="P4" s="910"/>
      <c r="Q4" s="910"/>
      <c r="R4" s="910"/>
      <c r="S4" s="910"/>
      <c r="T4" s="493" t="s">
        <v>445</v>
      </c>
      <c r="U4" s="494"/>
      <c r="V4" s="494"/>
      <c r="W4" s="494"/>
      <c r="X4" s="495"/>
      <c r="Y4" s="915" t="s">
        <v>531</v>
      </c>
      <c r="Z4" s="915"/>
      <c r="AA4" s="915"/>
      <c r="AB4" s="915"/>
      <c r="AC4" s="915"/>
      <c r="AD4" s="915"/>
      <c r="AE4" s="915"/>
      <c r="AF4" s="915"/>
      <c r="AG4" s="493" t="s">
        <v>185</v>
      </c>
      <c r="AH4" s="494"/>
      <c r="AI4" s="494"/>
      <c r="AJ4" s="495"/>
      <c r="AK4" s="880">
        <v>45588</v>
      </c>
      <c r="AL4" s="881"/>
      <c r="AM4" s="881"/>
      <c r="AN4" s="881"/>
      <c r="AO4" s="882"/>
      <c r="AU4" s="879"/>
      <c r="AV4" s="886"/>
      <c r="AW4" s="888"/>
      <c r="AX4" s="888"/>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77" t="s">
        <v>0</v>
      </c>
      <c r="C5" s="477"/>
      <c r="D5" s="477"/>
      <c r="E5" s="896" t="s">
        <v>551</v>
      </c>
      <c r="F5" s="897"/>
      <c r="G5" s="897"/>
      <c r="H5" s="897"/>
      <c r="I5" s="897"/>
      <c r="J5" s="898"/>
      <c r="K5" s="532" t="s">
        <v>1</v>
      </c>
      <c r="L5" s="532"/>
      <c r="M5" s="532"/>
      <c r="N5" s="910" t="s">
        <v>538</v>
      </c>
      <c r="O5" s="910"/>
      <c r="P5" s="910"/>
      <c r="Q5" s="910"/>
      <c r="R5" s="910"/>
      <c r="S5" s="910"/>
      <c r="T5" s="496"/>
      <c r="U5" s="497"/>
      <c r="V5" s="497"/>
      <c r="W5" s="497"/>
      <c r="X5" s="498"/>
      <c r="Y5" s="911" t="s">
        <v>532</v>
      </c>
      <c r="Z5" s="911"/>
      <c r="AA5" s="911"/>
      <c r="AB5" s="911"/>
      <c r="AC5" s="911"/>
      <c r="AD5" s="911"/>
      <c r="AE5" s="911"/>
      <c r="AF5" s="911"/>
      <c r="AG5" s="652"/>
      <c r="AH5" s="688"/>
      <c r="AI5" s="688"/>
      <c r="AJ5" s="653"/>
      <c r="AK5" s="883"/>
      <c r="AL5" s="884"/>
      <c r="AM5" s="884"/>
      <c r="AN5" s="884"/>
      <c r="AO5" s="885"/>
      <c r="AU5" s="879"/>
      <c r="AV5" s="51">
        <f>N7</f>
        <v>6</v>
      </c>
      <c r="AW5" s="43">
        <f>R7</f>
        <v>6</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5</v>
      </c>
      <c r="BG5" s="56">
        <f t="shared" si="0"/>
        <v>0</v>
      </c>
      <c r="BH5" s="56">
        <f t="shared" si="0"/>
        <v>0</v>
      </c>
      <c r="BI5" s="56">
        <f>AI37</f>
        <v>0</v>
      </c>
      <c r="BJ5" s="56">
        <f t="shared" si="0"/>
        <v>1</v>
      </c>
      <c r="BK5" s="56">
        <f>IF(Y37&gt;0,R7,"")</f>
        <v>6</v>
      </c>
      <c r="BL5" s="44" t="str">
        <f>IF(Y37&gt;0,"",IF(Z37&gt;0,R7,""))</f>
        <v/>
      </c>
      <c r="BM5" s="44" t="e">
        <f>IF(Y37+Z37&gt;0,"",IF(AA37&gt;0,R7,""))</f>
        <v>#VALUE!</v>
      </c>
      <c r="BN5" s="44" t="e">
        <f>IF(Y37+Z37+AA37&gt;0,"",IF(AB37&gt;0,R7,""))</f>
        <v>#VALUE!</v>
      </c>
      <c r="BO5" s="56">
        <f>AC35</f>
        <v>0</v>
      </c>
      <c r="BP5" s="56">
        <f t="shared" ref="BP5:BQ5" si="1">AD35</f>
        <v>0</v>
      </c>
      <c r="BQ5" s="56">
        <f t="shared" si="1"/>
        <v>0</v>
      </c>
      <c r="BR5" s="56">
        <f>AF35</f>
        <v>4.5909899999999997</v>
      </c>
      <c r="BS5" s="56">
        <f>AG35</f>
        <v>0</v>
      </c>
      <c r="BT5" s="56">
        <f>AH35</f>
        <v>0</v>
      </c>
      <c r="BU5" s="56">
        <f>AI35</f>
        <v>0</v>
      </c>
      <c r="BV5" s="56">
        <f>AJ35</f>
        <v>1.6</v>
      </c>
      <c r="BW5" s="145"/>
      <c r="BX5" s="146"/>
      <c r="BY5" s="146"/>
      <c r="BZ5" s="146"/>
      <c r="CA5" s="147"/>
      <c r="CB5" s="147"/>
      <c r="CC5" s="147"/>
      <c r="CD5" s="147"/>
      <c r="CE5" s="147"/>
      <c r="CF5" s="147"/>
      <c r="CG5" s="147"/>
      <c r="CH5" s="147"/>
    </row>
    <row r="6" spans="2:86" ht="12" customHeight="1" x14ac:dyDescent="0.15">
      <c r="B6" s="917" t="s">
        <v>184</v>
      </c>
      <c r="C6" s="919"/>
      <c r="D6" s="920"/>
      <c r="E6" s="921"/>
      <c r="F6" s="921"/>
      <c r="G6" s="921"/>
      <c r="H6" s="921"/>
      <c r="I6" s="921"/>
      <c r="J6" s="922"/>
      <c r="K6" s="927" t="s">
        <v>317</v>
      </c>
      <c r="L6" s="928"/>
      <c r="M6" s="928"/>
      <c r="N6" s="928"/>
      <c r="O6" s="928"/>
      <c r="P6" s="928"/>
      <c r="Q6" s="928"/>
      <c r="R6" s="928"/>
      <c r="S6" s="928"/>
      <c r="T6" s="928"/>
      <c r="U6" s="928"/>
      <c r="V6" s="928"/>
      <c r="W6" s="928"/>
      <c r="X6" s="928"/>
      <c r="Y6" s="928"/>
      <c r="Z6" s="928"/>
      <c r="AA6" s="928"/>
      <c r="AB6" s="928"/>
      <c r="AC6" s="928"/>
      <c r="AD6" s="928"/>
      <c r="AE6" s="928"/>
      <c r="AF6" s="928"/>
      <c r="AG6" s="928"/>
      <c r="AH6" s="928"/>
      <c r="AI6" s="928"/>
      <c r="AJ6" s="928"/>
      <c r="AK6" s="928"/>
      <c r="AL6" s="928"/>
      <c r="AM6" s="928"/>
      <c r="AN6" s="928"/>
      <c r="AO6" s="929"/>
      <c r="AP6" s="2"/>
    </row>
    <row r="7" spans="2:86" ht="12" customHeight="1" x14ac:dyDescent="0.15">
      <c r="B7" s="918"/>
      <c r="C7" s="923"/>
      <c r="D7" s="921"/>
      <c r="E7" s="921"/>
      <c r="F7" s="921"/>
      <c r="G7" s="921"/>
      <c r="H7" s="921"/>
      <c r="I7" s="921"/>
      <c r="J7" s="922"/>
      <c r="K7" s="930" t="s">
        <v>183</v>
      </c>
      <c r="L7" s="931"/>
      <c r="M7" s="916"/>
      <c r="N7" s="958">
        <v>6</v>
      </c>
      <c r="O7" s="959"/>
      <c r="P7" s="930" t="s">
        <v>318</v>
      </c>
      <c r="Q7" s="916"/>
      <c r="R7" s="932">
        <v>6</v>
      </c>
      <c r="S7" s="933"/>
      <c r="T7" s="934"/>
      <c r="U7" s="899" t="s">
        <v>436</v>
      </c>
      <c r="V7" s="901"/>
      <c r="W7" s="899" t="s">
        <v>319</v>
      </c>
      <c r="X7" s="901"/>
      <c r="Y7" s="916" t="s">
        <v>182</v>
      </c>
      <c r="Z7" s="908"/>
      <c r="AA7" s="908"/>
      <c r="AB7" s="908"/>
      <c r="AC7" s="899" t="s">
        <v>320</v>
      </c>
      <c r="AD7" s="900"/>
      <c r="AE7" s="900"/>
      <c r="AF7" s="900"/>
      <c r="AG7" s="900"/>
      <c r="AH7" s="900"/>
      <c r="AI7" s="900"/>
      <c r="AJ7" s="901"/>
      <c r="AK7" s="899" t="s">
        <v>321</v>
      </c>
      <c r="AL7" s="900"/>
      <c r="AM7" s="900"/>
      <c r="AN7" s="935"/>
      <c r="AO7" s="936"/>
      <c r="AP7" s="2"/>
      <c r="AW7" s="59"/>
    </row>
    <row r="8" spans="2:86" ht="12" customHeight="1" x14ac:dyDescent="0.15">
      <c r="B8" s="918"/>
      <c r="C8" s="923"/>
      <c r="D8" s="921"/>
      <c r="E8" s="921"/>
      <c r="F8" s="921"/>
      <c r="G8" s="921"/>
      <c r="H8" s="921"/>
      <c r="I8" s="921"/>
      <c r="J8" s="922"/>
      <c r="K8" s="908" t="s">
        <v>322</v>
      </c>
      <c r="L8" s="908" t="s">
        <v>167</v>
      </c>
      <c r="M8" s="908"/>
      <c r="N8" s="908" t="s">
        <v>166</v>
      </c>
      <c r="O8" s="908"/>
      <c r="P8" s="908" t="s">
        <v>323</v>
      </c>
      <c r="Q8" s="908"/>
      <c r="R8" s="908" t="s">
        <v>2</v>
      </c>
      <c r="S8" s="908"/>
      <c r="T8" s="908"/>
      <c r="U8" s="902"/>
      <c r="V8" s="904"/>
      <c r="W8" s="902"/>
      <c r="X8" s="904"/>
      <c r="Y8" s="916"/>
      <c r="Z8" s="908"/>
      <c r="AA8" s="908"/>
      <c r="AB8" s="908"/>
      <c r="AC8" s="905"/>
      <c r="AD8" s="906"/>
      <c r="AE8" s="906"/>
      <c r="AF8" s="906"/>
      <c r="AG8" s="906"/>
      <c r="AH8" s="906"/>
      <c r="AI8" s="906"/>
      <c r="AJ8" s="907"/>
      <c r="AK8" s="902"/>
      <c r="AL8" s="903"/>
      <c r="AM8" s="903"/>
      <c r="AN8" s="937"/>
      <c r="AO8" s="938"/>
      <c r="AP8" s="2"/>
    </row>
    <row r="9" spans="2:86" ht="12" customHeight="1" x14ac:dyDescent="0.15">
      <c r="B9" s="918"/>
      <c r="C9" s="923"/>
      <c r="D9" s="921"/>
      <c r="E9" s="921"/>
      <c r="F9" s="921"/>
      <c r="G9" s="921"/>
      <c r="H9" s="921"/>
      <c r="I9" s="921"/>
      <c r="J9" s="922"/>
      <c r="K9" s="908"/>
      <c r="L9" s="908"/>
      <c r="M9" s="908"/>
      <c r="N9" s="908"/>
      <c r="O9" s="908"/>
      <c r="P9" s="908"/>
      <c r="Q9" s="908"/>
      <c r="R9" s="908"/>
      <c r="S9" s="908"/>
      <c r="T9" s="908"/>
      <c r="U9" s="902"/>
      <c r="V9" s="904"/>
      <c r="W9" s="902"/>
      <c r="X9" s="904"/>
      <c r="Y9" s="916" t="s">
        <v>324</v>
      </c>
      <c r="Z9" s="908"/>
      <c r="AA9" s="908"/>
      <c r="AB9" s="908"/>
      <c r="AC9" s="908" t="s">
        <v>325</v>
      </c>
      <c r="AD9" s="908"/>
      <c r="AE9" s="908"/>
      <c r="AF9" s="908"/>
      <c r="AG9" s="908" t="s">
        <v>326</v>
      </c>
      <c r="AH9" s="908"/>
      <c r="AI9" s="908"/>
      <c r="AJ9" s="908"/>
      <c r="AK9" s="902"/>
      <c r="AL9" s="903"/>
      <c r="AM9" s="903"/>
      <c r="AN9" s="937"/>
      <c r="AO9" s="938"/>
      <c r="AP9" s="2"/>
    </row>
    <row r="10" spans="2:86" ht="12" customHeight="1" x14ac:dyDescent="0.15">
      <c r="B10" s="918"/>
      <c r="C10" s="923"/>
      <c r="D10" s="921"/>
      <c r="E10" s="921"/>
      <c r="F10" s="921"/>
      <c r="G10" s="921"/>
      <c r="H10" s="921"/>
      <c r="I10" s="921"/>
      <c r="J10" s="922"/>
      <c r="K10" s="908"/>
      <c r="L10" s="908"/>
      <c r="M10" s="908"/>
      <c r="N10" s="908"/>
      <c r="O10" s="908"/>
      <c r="P10" s="908"/>
      <c r="Q10" s="908"/>
      <c r="R10" s="908"/>
      <c r="S10" s="908"/>
      <c r="T10" s="908"/>
      <c r="U10" s="905"/>
      <c r="V10" s="907"/>
      <c r="W10" s="905"/>
      <c r="X10" s="907"/>
      <c r="Y10" s="54" t="s">
        <v>21</v>
      </c>
      <c r="Z10" s="50" t="s">
        <v>22</v>
      </c>
      <c r="AA10" s="50" t="s">
        <v>327</v>
      </c>
      <c r="AB10" s="50" t="s">
        <v>328</v>
      </c>
      <c r="AC10" s="50" t="s">
        <v>21</v>
      </c>
      <c r="AD10" s="50" t="s">
        <v>22</v>
      </c>
      <c r="AE10" s="50" t="s">
        <v>327</v>
      </c>
      <c r="AF10" s="50" t="s">
        <v>328</v>
      </c>
      <c r="AG10" s="50" t="s">
        <v>21</v>
      </c>
      <c r="AH10" s="50" t="s">
        <v>22</v>
      </c>
      <c r="AI10" s="50" t="s">
        <v>327</v>
      </c>
      <c r="AJ10" s="50" t="s">
        <v>328</v>
      </c>
      <c r="AK10" s="905"/>
      <c r="AL10" s="906"/>
      <c r="AM10" s="906"/>
      <c r="AN10" s="939"/>
      <c r="AO10" s="940"/>
      <c r="AP10" s="2"/>
    </row>
    <row r="11" spans="2:86" ht="12" customHeight="1" x14ac:dyDescent="0.15">
      <c r="B11" s="918"/>
      <c r="C11" s="923"/>
      <c r="D11" s="921"/>
      <c r="E11" s="921"/>
      <c r="F11" s="921"/>
      <c r="G11" s="921"/>
      <c r="H11" s="921"/>
      <c r="I11" s="921"/>
      <c r="J11" s="922"/>
      <c r="K11" s="95">
        <v>2</v>
      </c>
      <c r="L11" s="877" t="s">
        <v>464</v>
      </c>
      <c r="M11" s="878"/>
      <c r="N11" s="877" t="s">
        <v>339</v>
      </c>
      <c r="O11" s="878"/>
      <c r="P11" s="877" t="s">
        <v>251</v>
      </c>
      <c r="Q11" s="878"/>
      <c r="R11" s="301" t="s">
        <v>465</v>
      </c>
      <c r="S11" s="301"/>
      <c r="T11" s="301"/>
      <c r="U11" s="877" t="s">
        <v>595</v>
      </c>
      <c r="V11" s="878"/>
      <c r="W11" s="877" t="s">
        <v>533</v>
      </c>
      <c r="X11" s="878"/>
      <c r="Y11" s="55"/>
      <c r="Z11" s="55"/>
      <c r="AA11" s="55"/>
      <c r="AB11" s="55"/>
      <c r="AC11" s="61"/>
      <c r="AD11" s="61"/>
      <c r="AE11" s="61"/>
      <c r="AF11" s="264">
        <v>9.8999999999999999E-4</v>
      </c>
      <c r="AG11" s="61"/>
      <c r="AH11" s="61"/>
      <c r="AI11" s="61"/>
      <c r="AJ11" s="61"/>
      <c r="AK11" s="890"/>
      <c r="AL11" s="891"/>
      <c r="AM11" s="891"/>
      <c r="AN11" s="891"/>
      <c r="AO11" s="892"/>
      <c r="AP11" s="2"/>
      <c r="AQ11" s="60">
        <f>IF(P11="材質劣化",2,IF(P11="漏水",3,1))</f>
        <v>2</v>
      </c>
      <c r="AS11" s="42" t="str">
        <f>IF(Y11&lt;&gt;"",1,"")</f>
        <v/>
      </c>
    </row>
    <row r="12" spans="2:86" ht="12" customHeight="1" x14ac:dyDescent="0.15">
      <c r="B12" s="918"/>
      <c r="C12" s="923"/>
      <c r="D12" s="921"/>
      <c r="E12" s="921"/>
      <c r="F12" s="921"/>
      <c r="G12" s="921"/>
      <c r="H12" s="921"/>
      <c r="I12" s="921"/>
      <c r="J12" s="922"/>
      <c r="K12" s="95">
        <v>3</v>
      </c>
      <c r="L12" s="877" t="s">
        <v>464</v>
      </c>
      <c r="M12" s="878"/>
      <c r="N12" s="877" t="s">
        <v>343</v>
      </c>
      <c r="O12" s="878"/>
      <c r="P12" s="877" t="s">
        <v>252</v>
      </c>
      <c r="Q12" s="878"/>
      <c r="R12" s="301" t="s">
        <v>473</v>
      </c>
      <c r="S12" s="301"/>
      <c r="T12" s="301"/>
      <c r="U12" s="877" t="s">
        <v>535</v>
      </c>
      <c r="V12" s="878"/>
      <c r="W12" s="877" t="s">
        <v>533</v>
      </c>
      <c r="X12" s="878"/>
      <c r="Y12" s="55"/>
      <c r="Z12" s="55"/>
      <c r="AA12" s="55"/>
      <c r="AB12" s="55"/>
      <c r="AC12" s="61"/>
      <c r="AD12" s="61"/>
      <c r="AE12" s="61"/>
      <c r="AF12" s="61"/>
      <c r="AG12" s="61"/>
      <c r="AH12" s="61"/>
      <c r="AI12" s="61"/>
      <c r="AJ12" s="282">
        <v>1.6</v>
      </c>
      <c r="AK12" s="890"/>
      <c r="AL12" s="891"/>
      <c r="AM12" s="891"/>
      <c r="AN12" s="891"/>
      <c r="AO12" s="892"/>
      <c r="AP12" s="2"/>
      <c r="AQ12" s="60">
        <f>IF(P12="材質劣化",2,IF(P12="漏水",3,1))</f>
        <v>3</v>
      </c>
    </row>
    <row r="13" spans="2:86" ht="12" customHeight="1" x14ac:dyDescent="0.15">
      <c r="B13" s="918"/>
      <c r="C13" s="923"/>
      <c r="D13" s="921"/>
      <c r="E13" s="921"/>
      <c r="F13" s="921"/>
      <c r="G13" s="921"/>
      <c r="H13" s="921"/>
      <c r="I13" s="921"/>
      <c r="J13" s="922"/>
      <c r="K13" s="95">
        <v>4</v>
      </c>
      <c r="L13" s="877" t="s">
        <v>464</v>
      </c>
      <c r="M13" s="878"/>
      <c r="N13" s="877" t="s">
        <v>338</v>
      </c>
      <c r="O13" s="878"/>
      <c r="P13" s="877" t="s">
        <v>251</v>
      </c>
      <c r="Q13" s="878"/>
      <c r="R13" s="381" t="s">
        <v>476</v>
      </c>
      <c r="S13" s="893"/>
      <c r="T13" s="359"/>
      <c r="U13" s="877" t="s">
        <v>595</v>
      </c>
      <c r="V13" s="878"/>
      <c r="W13" s="877" t="s">
        <v>533</v>
      </c>
      <c r="X13" s="878"/>
      <c r="Y13" s="55"/>
      <c r="Z13" s="55"/>
      <c r="AA13" s="55"/>
      <c r="AB13" s="55"/>
      <c r="AC13" s="61"/>
      <c r="AD13" s="61"/>
      <c r="AE13" s="61"/>
      <c r="AF13" s="280">
        <v>0.3</v>
      </c>
      <c r="AG13" s="61"/>
      <c r="AH13" s="61"/>
      <c r="AI13" s="61"/>
      <c r="AJ13" s="61"/>
      <c r="AK13" s="890"/>
      <c r="AL13" s="891"/>
      <c r="AM13" s="891"/>
      <c r="AN13" s="891"/>
      <c r="AO13" s="892"/>
      <c r="AP13" s="2"/>
      <c r="AQ13" s="60">
        <f t="shared" ref="AQ13:AQ27" si="2">IF(P13="材質劣化",2,IF(P13="漏水",3,1))</f>
        <v>2</v>
      </c>
    </row>
    <row r="14" spans="2:86" ht="12" customHeight="1" x14ac:dyDescent="0.15">
      <c r="B14" s="918"/>
      <c r="C14" s="923"/>
      <c r="D14" s="921"/>
      <c r="E14" s="921"/>
      <c r="F14" s="921"/>
      <c r="G14" s="921"/>
      <c r="H14" s="921"/>
      <c r="I14" s="921"/>
      <c r="J14" s="922"/>
      <c r="K14" s="95">
        <v>5</v>
      </c>
      <c r="L14" s="877" t="s">
        <v>464</v>
      </c>
      <c r="M14" s="878"/>
      <c r="N14" s="877" t="s">
        <v>339</v>
      </c>
      <c r="O14" s="878"/>
      <c r="P14" s="877" t="s">
        <v>251</v>
      </c>
      <c r="Q14" s="878"/>
      <c r="R14" s="381" t="s">
        <v>466</v>
      </c>
      <c r="S14" s="893"/>
      <c r="T14" s="359"/>
      <c r="U14" s="877" t="s">
        <v>533</v>
      </c>
      <c r="V14" s="878"/>
      <c r="W14" s="877" t="s">
        <v>533</v>
      </c>
      <c r="X14" s="878"/>
      <c r="Y14" s="55"/>
      <c r="Z14" s="55"/>
      <c r="AA14" s="55"/>
      <c r="AB14" s="55"/>
      <c r="AC14" s="61"/>
      <c r="AD14" s="61"/>
      <c r="AE14" s="61"/>
      <c r="AF14" s="280">
        <v>0.25</v>
      </c>
      <c r="AG14" s="61"/>
      <c r="AH14" s="61"/>
      <c r="AI14" s="61"/>
      <c r="AJ14" s="61"/>
      <c r="AK14" s="890"/>
      <c r="AL14" s="891"/>
      <c r="AM14" s="891"/>
      <c r="AN14" s="891"/>
      <c r="AO14" s="892"/>
      <c r="AP14" s="2"/>
      <c r="AQ14" s="60">
        <f t="shared" si="2"/>
        <v>2</v>
      </c>
    </row>
    <row r="15" spans="2:86" ht="12" customHeight="1" x14ac:dyDescent="0.15">
      <c r="B15" s="918"/>
      <c r="C15" s="923"/>
      <c r="D15" s="921"/>
      <c r="E15" s="921"/>
      <c r="F15" s="921"/>
      <c r="G15" s="921"/>
      <c r="H15" s="921"/>
      <c r="I15" s="921"/>
      <c r="J15" s="922"/>
      <c r="K15" s="95">
        <v>6</v>
      </c>
      <c r="L15" s="877" t="s">
        <v>464</v>
      </c>
      <c r="M15" s="878"/>
      <c r="N15" s="877" t="s">
        <v>340</v>
      </c>
      <c r="O15" s="878"/>
      <c r="P15" s="877" t="s">
        <v>251</v>
      </c>
      <c r="Q15" s="878"/>
      <c r="R15" s="381" t="s">
        <v>466</v>
      </c>
      <c r="S15" s="893"/>
      <c r="T15" s="359"/>
      <c r="U15" s="877" t="s">
        <v>533</v>
      </c>
      <c r="V15" s="878"/>
      <c r="W15" s="877" t="s">
        <v>533</v>
      </c>
      <c r="X15" s="878"/>
      <c r="Y15" s="55"/>
      <c r="Z15" s="55"/>
      <c r="AA15" s="55"/>
      <c r="AB15" s="55"/>
      <c r="AC15" s="61"/>
      <c r="AD15" s="61"/>
      <c r="AE15" s="61"/>
      <c r="AF15" s="280">
        <v>3.04</v>
      </c>
      <c r="AG15" s="61"/>
      <c r="AH15" s="61"/>
      <c r="AI15" s="61"/>
      <c r="AJ15" s="61"/>
      <c r="AK15" s="890"/>
      <c r="AL15" s="891"/>
      <c r="AM15" s="891"/>
      <c r="AN15" s="891"/>
      <c r="AO15" s="892"/>
      <c r="AP15" s="2"/>
      <c r="AQ15" s="60">
        <f t="shared" si="2"/>
        <v>2</v>
      </c>
    </row>
    <row r="16" spans="2:86" ht="12" customHeight="1" x14ac:dyDescent="0.15">
      <c r="B16" s="918"/>
      <c r="C16" s="923"/>
      <c r="D16" s="921"/>
      <c r="E16" s="921"/>
      <c r="F16" s="921"/>
      <c r="G16" s="921"/>
      <c r="H16" s="921"/>
      <c r="I16" s="921"/>
      <c r="J16" s="922"/>
      <c r="K16" s="95">
        <v>7</v>
      </c>
      <c r="L16" s="877" t="s">
        <v>464</v>
      </c>
      <c r="M16" s="878"/>
      <c r="N16" s="877" t="s">
        <v>340</v>
      </c>
      <c r="O16" s="878"/>
      <c r="P16" s="877" t="s">
        <v>251</v>
      </c>
      <c r="Q16" s="878"/>
      <c r="R16" s="381" t="s">
        <v>466</v>
      </c>
      <c r="S16" s="893"/>
      <c r="T16" s="359"/>
      <c r="U16" s="877" t="s">
        <v>533</v>
      </c>
      <c r="V16" s="878"/>
      <c r="W16" s="877" t="s">
        <v>533</v>
      </c>
      <c r="X16" s="878"/>
      <c r="Y16" s="55"/>
      <c r="Z16" s="55"/>
      <c r="AA16" s="55"/>
      <c r="AB16" s="55"/>
      <c r="AC16" s="61"/>
      <c r="AD16" s="61"/>
      <c r="AE16" s="61"/>
      <c r="AF16" s="280">
        <v>1</v>
      </c>
      <c r="AG16" s="61"/>
      <c r="AH16" s="61"/>
      <c r="AI16" s="61"/>
      <c r="AJ16" s="61"/>
      <c r="AK16" s="890"/>
      <c r="AL16" s="891"/>
      <c r="AM16" s="891"/>
      <c r="AN16" s="891"/>
      <c r="AO16" s="892"/>
      <c r="AP16" s="2"/>
      <c r="AQ16" s="60">
        <f t="shared" si="2"/>
        <v>2</v>
      </c>
    </row>
    <row r="17" spans="2:46" ht="12" customHeight="1" x14ac:dyDescent="0.15">
      <c r="B17" s="918"/>
      <c r="C17" s="923"/>
      <c r="D17" s="921"/>
      <c r="E17" s="921"/>
      <c r="F17" s="921"/>
      <c r="G17" s="921"/>
      <c r="H17" s="921"/>
      <c r="I17" s="921"/>
      <c r="J17" s="922"/>
      <c r="K17" s="95"/>
      <c r="L17" s="877"/>
      <c r="M17" s="878"/>
      <c r="N17" s="877"/>
      <c r="O17" s="878"/>
      <c r="P17" s="877"/>
      <c r="Q17" s="878"/>
      <c r="R17" s="381"/>
      <c r="S17" s="893"/>
      <c r="T17" s="359"/>
      <c r="U17" s="877"/>
      <c r="V17" s="878"/>
      <c r="W17" s="877"/>
      <c r="X17" s="878"/>
      <c r="Y17" s="55"/>
      <c r="Z17" s="55"/>
      <c r="AA17" s="55"/>
      <c r="AB17" s="55"/>
      <c r="AC17" s="61"/>
      <c r="AD17" s="61"/>
      <c r="AE17" s="61"/>
      <c r="AF17" s="61"/>
      <c r="AG17" s="61"/>
      <c r="AH17" s="61"/>
      <c r="AI17" s="61"/>
      <c r="AJ17" s="61"/>
      <c r="AK17" s="890"/>
      <c r="AL17" s="891"/>
      <c r="AM17" s="891"/>
      <c r="AN17" s="891"/>
      <c r="AO17" s="892"/>
      <c r="AP17" s="2"/>
      <c r="AQ17" s="60">
        <f t="shared" si="2"/>
        <v>1</v>
      </c>
    </row>
    <row r="18" spans="2:46" ht="12" customHeight="1" x14ac:dyDescent="0.15">
      <c r="B18" s="918"/>
      <c r="C18" s="923"/>
      <c r="D18" s="921"/>
      <c r="E18" s="921"/>
      <c r="F18" s="921"/>
      <c r="G18" s="921"/>
      <c r="H18" s="921"/>
      <c r="I18" s="921"/>
      <c r="J18" s="922"/>
      <c r="K18" s="95"/>
      <c r="L18" s="877"/>
      <c r="M18" s="878"/>
      <c r="N18" s="877"/>
      <c r="O18" s="878"/>
      <c r="P18" s="877"/>
      <c r="Q18" s="878"/>
      <c r="R18" s="381"/>
      <c r="S18" s="893"/>
      <c r="T18" s="359"/>
      <c r="U18" s="877"/>
      <c r="V18" s="878"/>
      <c r="W18" s="877"/>
      <c r="X18" s="878"/>
      <c r="Y18" s="55"/>
      <c r="Z18" s="55"/>
      <c r="AA18" s="55"/>
      <c r="AB18" s="55"/>
      <c r="AC18" s="61"/>
      <c r="AD18" s="61"/>
      <c r="AE18" s="61"/>
      <c r="AF18" s="61"/>
      <c r="AG18" s="61"/>
      <c r="AH18" s="61"/>
      <c r="AI18" s="61"/>
      <c r="AJ18" s="61"/>
      <c r="AK18" s="890"/>
      <c r="AL18" s="891"/>
      <c r="AM18" s="891"/>
      <c r="AN18" s="891"/>
      <c r="AO18" s="892"/>
      <c r="AP18" s="2"/>
      <c r="AQ18" s="60">
        <f t="shared" si="2"/>
        <v>1</v>
      </c>
    </row>
    <row r="19" spans="2:46" ht="12" customHeight="1" x14ac:dyDescent="0.15">
      <c r="B19" s="918"/>
      <c r="C19" s="923"/>
      <c r="D19" s="921"/>
      <c r="E19" s="921"/>
      <c r="F19" s="921"/>
      <c r="G19" s="921"/>
      <c r="H19" s="921"/>
      <c r="I19" s="921"/>
      <c r="J19" s="922"/>
      <c r="K19" s="95"/>
      <c r="L19" s="877"/>
      <c r="M19" s="878"/>
      <c r="N19" s="877"/>
      <c r="O19" s="878"/>
      <c r="P19" s="877"/>
      <c r="Q19" s="878"/>
      <c r="R19" s="381"/>
      <c r="S19" s="893"/>
      <c r="T19" s="359"/>
      <c r="U19" s="877"/>
      <c r="V19" s="878"/>
      <c r="W19" s="877"/>
      <c r="X19" s="878"/>
      <c r="Y19" s="55"/>
      <c r="Z19" s="55"/>
      <c r="AA19" s="55"/>
      <c r="AB19" s="55"/>
      <c r="AC19" s="61"/>
      <c r="AD19" s="61"/>
      <c r="AE19" s="61"/>
      <c r="AF19" s="61"/>
      <c r="AG19" s="61"/>
      <c r="AH19" s="61"/>
      <c r="AI19" s="61"/>
      <c r="AJ19" s="61"/>
      <c r="AK19" s="890"/>
      <c r="AL19" s="891"/>
      <c r="AM19" s="891"/>
      <c r="AN19" s="891"/>
      <c r="AO19" s="892"/>
      <c r="AP19" s="2"/>
      <c r="AQ19" s="60">
        <f t="shared" si="2"/>
        <v>1</v>
      </c>
    </row>
    <row r="20" spans="2:46" ht="12" customHeight="1" x14ac:dyDescent="0.15">
      <c r="B20" s="918"/>
      <c r="C20" s="923"/>
      <c r="D20" s="921"/>
      <c r="E20" s="921"/>
      <c r="F20" s="921"/>
      <c r="G20" s="921"/>
      <c r="H20" s="921"/>
      <c r="I20" s="921"/>
      <c r="J20" s="922"/>
      <c r="K20" s="95"/>
      <c r="L20" s="877"/>
      <c r="M20" s="878"/>
      <c r="N20" s="877"/>
      <c r="O20" s="878"/>
      <c r="P20" s="877"/>
      <c r="Q20" s="878"/>
      <c r="R20" s="381"/>
      <c r="S20" s="893"/>
      <c r="T20" s="359"/>
      <c r="U20" s="877"/>
      <c r="V20" s="878"/>
      <c r="W20" s="877"/>
      <c r="X20" s="878"/>
      <c r="Y20" s="55"/>
      <c r="Z20" s="55"/>
      <c r="AA20" s="55"/>
      <c r="AB20" s="55"/>
      <c r="AC20" s="61"/>
      <c r="AD20" s="61"/>
      <c r="AE20" s="61"/>
      <c r="AF20" s="61"/>
      <c r="AG20" s="61"/>
      <c r="AH20" s="61"/>
      <c r="AI20" s="61"/>
      <c r="AJ20" s="61"/>
      <c r="AK20" s="890"/>
      <c r="AL20" s="891"/>
      <c r="AM20" s="891"/>
      <c r="AN20" s="891"/>
      <c r="AO20" s="892"/>
      <c r="AP20" s="2"/>
      <c r="AQ20" s="60">
        <f t="shared" si="2"/>
        <v>1</v>
      </c>
    </row>
    <row r="21" spans="2:46" ht="12" customHeight="1" x14ac:dyDescent="0.15">
      <c r="B21" s="918"/>
      <c r="C21" s="923"/>
      <c r="D21" s="921"/>
      <c r="E21" s="921"/>
      <c r="F21" s="921"/>
      <c r="G21" s="921"/>
      <c r="H21" s="921"/>
      <c r="I21" s="921"/>
      <c r="J21" s="922"/>
      <c r="K21" s="95"/>
      <c r="L21" s="877"/>
      <c r="M21" s="878"/>
      <c r="N21" s="877"/>
      <c r="O21" s="878"/>
      <c r="P21" s="877"/>
      <c r="Q21" s="878"/>
      <c r="R21" s="381"/>
      <c r="S21" s="893"/>
      <c r="T21" s="359"/>
      <c r="U21" s="877"/>
      <c r="V21" s="878"/>
      <c r="W21" s="877"/>
      <c r="X21" s="878"/>
      <c r="Y21" s="55"/>
      <c r="Z21" s="55"/>
      <c r="AA21" s="55"/>
      <c r="AB21" s="55"/>
      <c r="AC21" s="61"/>
      <c r="AD21" s="61"/>
      <c r="AE21" s="61"/>
      <c r="AF21" s="61"/>
      <c r="AG21" s="61"/>
      <c r="AH21" s="61"/>
      <c r="AI21" s="61"/>
      <c r="AJ21" s="61"/>
      <c r="AK21" s="890"/>
      <c r="AL21" s="891"/>
      <c r="AM21" s="891"/>
      <c r="AN21" s="891"/>
      <c r="AO21" s="892"/>
      <c r="AP21" s="2"/>
      <c r="AQ21" s="60">
        <f>IF(P21="材質劣化",2,IF(P21="漏水",3,1))</f>
        <v>1</v>
      </c>
    </row>
    <row r="22" spans="2:46" ht="12" customHeight="1" x14ac:dyDescent="0.15">
      <c r="B22" s="918"/>
      <c r="C22" s="923"/>
      <c r="D22" s="921"/>
      <c r="E22" s="921"/>
      <c r="F22" s="921"/>
      <c r="G22" s="921"/>
      <c r="H22" s="921"/>
      <c r="I22" s="921"/>
      <c r="J22" s="922"/>
      <c r="K22" s="95"/>
      <c r="L22" s="877"/>
      <c r="M22" s="878"/>
      <c r="N22" s="877"/>
      <c r="O22" s="878"/>
      <c r="P22" s="877"/>
      <c r="Q22" s="878"/>
      <c r="R22" s="381"/>
      <c r="S22" s="893"/>
      <c r="T22" s="359"/>
      <c r="U22" s="877"/>
      <c r="V22" s="878"/>
      <c r="W22" s="877"/>
      <c r="X22" s="878"/>
      <c r="Y22" s="55"/>
      <c r="Z22" s="55"/>
      <c r="AA22" s="55"/>
      <c r="AB22" s="55"/>
      <c r="AC22" s="61"/>
      <c r="AD22" s="61"/>
      <c r="AE22" s="61"/>
      <c r="AF22" s="61"/>
      <c r="AG22" s="61"/>
      <c r="AH22" s="61"/>
      <c r="AI22" s="61"/>
      <c r="AJ22" s="61"/>
      <c r="AK22" s="890"/>
      <c r="AL22" s="891"/>
      <c r="AM22" s="891"/>
      <c r="AN22" s="891"/>
      <c r="AO22" s="892"/>
      <c r="AP22" s="2"/>
      <c r="AQ22" s="60">
        <f t="shared" si="2"/>
        <v>1</v>
      </c>
    </row>
    <row r="23" spans="2:46" ht="12" customHeight="1" x14ac:dyDescent="0.15">
      <c r="B23" s="918"/>
      <c r="C23" s="923"/>
      <c r="D23" s="921"/>
      <c r="E23" s="921"/>
      <c r="F23" s="921"/>
      <c r="G23" s="921"/>
      <c r="H23" s="921"/>
      <c r="I23" s="921"/>
      <c r="J23" s="922"/>
      <c r="K23" s="95"/>
      <c r="L23" s="877"/>
      <c r="M23" s="878"/>
      <c r="N23" s="877"/>
      <c r="O23" s="878"/>
      <c r="P23" s="877"/>
      <c r="Q23" s="878"/>
      <c r="R23" s="381"/>
      <c r="S23" s="893"/>
      <c r="T23" s="359"/>
      <c r="U23" s="877"/>
      <c r="V23" s="878"/>
      <c r="W23" s="877"/>
      <c r="X23" s="878"/>
      <c r="Y23" s="55"/>
      <c r="Z23" s="55"/>
      <c r="AA23" s="55"/>
      <c r="AB23" s="55"/>
      <c r="AC23" s="61"/>
      <c r="AD23" s="61"/>
      <c r="AE23" s="61"/>
      <c r="AF23" s="61"/>
      <c r="AG23" s="61"/>
      <c r="AH23" s="61"/>
      <c r="AI23" s="61"/>
      <c r="AJ23" s="61"/>
      <c r="AK23" s="890"/>
      <c r="AL23" s="891"/>
      <c r="AM23" s="891"/>
      <c r="AN23" s="891"/>
      <c r="AO23" s="892"/>
      <c r="AP23" s="2"/>
      <c r="AQ23" s="60">
        <f t="shared" si="2"/>
        <v>1</v>
      </c>
    </row>
    <row r="24" spans="2:46" ht="12" customHeight="1" x14ac:dyDescent="0.15">
      <c r="B24" s="918"/>
      <c r="C24" s="923"/>
      <c r="D24" s="921"/>
      <c r="E24" s="921"/>
      <c r="F24" s="921"/>
      <c r="G24" s="921"/>
      <c r="H24" s="921"/>
      <c r="I24" s="921"/>
      <c r="J24" s="922"/>
      <c r="K24" s="95"/>
      <c r="L24" s="877"/>
      <c r="M24" s="878"/>
      <c r="N24" s="877"/>
      <c r="O24" s="878"/>
      <c r="P24" s="877"/>
      <c r="Q24" s="878"/>
      <c r="R24" s="381"/>
      <c r="S24" s="893"/>
      <c r="T24" s="359"/>
      <c r="U24" s="877"/>
      <c r="V24" s="878"/>
      <c r="W24" s="877"/>
      <c r="X24" s="878"/>
      <c r="Y24" s="55"/>
      <c r="Z24" s="55"/>
      <c r="AA24" s="55"/>
      <c r="AB24" s="55"/>
      <c r="AC24" s="61"/>
      <c r="AD24" s="61"/>
      <c r="AE24" s="61"/>
      <c r="AF24" s="61"/>
      <c r="AG24" s="61"/>
      <c r="AH24" s="61"/>
      <c r="AI24" s="61"/>
      <c r="AJ24" s="61"/>
      <c r="AK24" s="890"/>
      <c r="AL24" s="891"/>
      <c r="AM24" s="891"/>
      <c r="AN24" s="891"/>
      <c r="AO24" s="892"/>
      <c r="AP24" s="2"/>
      <c r="AQ24" s="60">
        <f t="shared" si="2"/>
        <v>1</v>
      </c>
    </row>
    <row r="25" spans="2:46" ht="12" customHeight="1" x14ac:dyDescent="0.15">
      <c r="B25" s="918"/>
      <c r="C25" s="923"/>
      <c r="D25" s="921"/>
      <c r="E25" s="921"/>
      <c r="F25" s="921"/>
      <c r="G25" s="921"/>
      <c r="H25" s="921"/>
      <c r="I25" s="921"/>
      <c r="J25" s="922"/>
      <c r="K25" s="95"/>
      <c r="L25" s="877"/>
      <c r="M25" s="878"/>
      <c r="N25" s="877"/>
      <c r="O25" s="878"/>
      <c r="P25" s="877"/>
      <c r="Q25" s="878"/>
      <c r="R25" s="381"/>
      <c r="S25" s="893"/>
      <c r="T25" s="359"/>
      <c r="U25" s="877"/>
      <c r="V25" s="878"/>
      <c r="W25" s="877"/>
      <c r="X25" s="878"/>
      <c r="Y25" s="55"/>
      <c r="Z25" s="55"/>
      <c r="AA25" s="55"/>
      <c r="AB25" s="55"/>
      <c r="AC25" s="61"/>
      <c r="AD25" s="61"/>
      <c r="AE25" s="61"/>
      <c r="AF25" s="61"/>
      <c r="AG25" s="61"/>
      <c r="AH25" s="61"/>
      <c r="AI25" s="61"/>
      <c r="AJ25" s="61"/>
      <c r="AK25" s="890"/>
      <c r="AL25" s="891"/>
      <c r="AM25" s="891"/>
      <c r="AN25" s="891"/>
      <c r="AO25" s="892"/>
      <c r="AP25" s="2"/>
      <c r="AQ25" s="60">
        <f t="shared" si="2"/>
        <v>1</v>
      </c>
    </row>
    <row r="26" spans="2:46" ht="12" customHeight="1" x14ac:dyDescent="0.15">
      <c r="B26" s="918"/>
      <c r="C26" s="923"/>
      <c r="D26" s="921"/>
      <c r="E26" s="921"/>
      <c r="F26" s="921"/>
      <c r="G26" s="921"/>
      <c r="H26" s="921"/>
      <c r="I26" s="921"/>
      <c r="J26" s="922"/>
      <c r="K26" s="95"/>
      <c r="L26" s="877"/>
      <c r="M26" s="878"/>
      <c r="N26" s="877"/>
      <c r="O26" s="878"/>
      <c r="P26" s="877"/>
      <c r="Q26" s="878"/>
      <c r="R26" s="381"/>
      <c r="S26" s="893"/>
      <c r="T26" s="359"/>
      <c r="U26" s="877"/>
      <c r="V26" s="878"/>
      <c r="W26" s="877"/>
      <c r="X26" s="878"/>
      <c r="Y26" s="55"/>
      <c r="Z26" s="55"/>
      <c r="AA26" s="55"/>
      <c r="AB26" s="55"/>
      <c r="AC26" s="61"/>
      <c r="AD26" s="61"/>
      <c r="AE26" s="61"/>
      <c r="AF26" s="61"/>
      <c r="AG26" s="61"/>
      <c r="AH26" s="61"/>
      <c r="AI26" s="61"/>
      <c r="AJ26" s="61"/>
      <c r="AK26" s="890"/>
      <c r="AL26" s="891"/>
      <c r="AM26" s="891"/>
      <c r="AN26" s="891"/>
      <c r="AO26" s="892"/>
      <c r="AP26" s="2"/>
      <c r="AQ26" s="60">
        <f>IF(P26="材質劣化",2,IF(P26="漏水",3,1))</f>
        <v>1</v>
      </c>
    </row>
    <row r="27" spans="2:46" ht="12" customHeight="1" x14ac:dyDescent="0.15">
      <c r="B27" s="918"/>
      <c r="C27" s="923"/>
      <c r="D27" s="921"/>
      <c r="E27" s="921"/>
      <c r="F27" s="921"/>
      <c r="G27" s="921"/>
      <c r="H27" s="921"/>
      <c r="I27" s="921"/>
      <c r="J27" s="922"/>
      <c r="K27" s="95"/>
      <c r="L27" s="877"/>
      <c r="M27" s="878"/>
      <c r="N27" s="877"/>
      <c r="O27" s="878"/>
      <c r="P27" s="877"/>
      <c r="Q27" s="878"/>
      <c r="R27" s="381"/>
      <c r="S27" s="893"/>
      <c r="T27" s="359"/>
      <c r="U27" s="877"/>
      <c r="V27" s="878"/>
      <c r="W27" s="877"/>
      <c r="X27" s="878"/>
      <c r="Y27" s="55"/>
      <c r="Z27" s="55"/>
      <c r="AA27" s="55"/>
      <c r="AB27" s="55"/>
      <c r="AC27" s="61"/>
      <c r="AD27" s="61"/>
      <c r="AE27" s="61"/>
      <c r="AF27" s="61"/>
      <c r="AG27" s="61"/>
      <c r="AH27" s="61"/>
      <c r="AI27" s="61"/>
      <c r="AJ27" s="61"/>
      <c r="AK27" s="890"/>
      <c r="AL27" s="891"/>
      <c r="AM27" s="891"/>
      <c r="AN27" s="891"/>
      <c r="AO27" s="892"/>
      <c r="AP27" s="2"/>
      <c r="AQ27" s="60">
        <f t="shared" si="2"/>
        <v>1</v>
      </c>
    </row>
    <row r="28" spans="2:46" ht="12" customHeight="1" x14ac:dyDescent="0.15">
      <c r="B28" s="918"/>
      <c r="C28" s="923"/>
      <c r="D28" s="921"/>
      <c r="E28" s="921"/>
      <c r="F28" s="921"/>
      <c r="G28" s="921"/>
      <c r="H28" s="921"/>
      <c r="I28" s="921"/>
      <c r="J28" s="922"/>
      <c r="K28" s="95"/>
      <c r="L28" s="877"/>
      <c r="M28" s="878"/>
      <c r="N28" s="877"/>
      <c r="O28" s="878"/>
      <c r="P28" s="877"/>
      <c r="Q28" s="878"/>
      <c r="R28" s="381"/>
      <c r="S28" s="893"/>
      <c r="T28" s="359"/>
      <c r="U28" s="877"/>
      <c r="V28" s="878"/>
      <c r="W28" s="877"/>
      <c r="X28" s="878"/>
      <c r="Y28" s="55"/>
      <c r="Z28" s="55"/>
      <c r="AA28" s="55"/>
      <c r="AB28" s="55"/>
      <c r="AC28" s="61"/>
      <c r="AD28" s="61"/>
      <c r="AE28" s="61"/>
      <c r="AF28" s="61"/>
      <c r="AG28" s="61"/>
      <c r="AH28" s="61"/>
      <c r="AI28" s="61"/>
      <c r="AJ28" s="61"/>
      <c r="AK28" s="890"/>
      <c r="AL28" s="891"/>
      <c r="AM28" s="891"/>
      <c r="AN28" s="891"/>
      <c r="AO28" s="892"/>
      <c r="AP28" s="2"/>
      <c r="AQ28" s="60">
        <f>IF(P30="材質劣化",2,IF(P30="漏水",3,1))</f>
        <v>1</v>
      </c>
    </row>
    <row r="29" spans="2:46" ht="12" customHeight="1" x14ac:dyDescent="0.15">
      <c r="B29" s="918"/>
      <c r="C29" s="923"/>
      <c r="D29" s="921"/>
      <c r="E29" s="921"/>
      <c r="F29" s="921"/>
      <c r="G29" s="921"/>
      <c r="H29" s="921"/>
      <c r="I29" s="921"/>
      <c r="J29" s="922"/>
      <c r="K29" s="95"/>
      <c r="L29" s="877"/>
      <c r="M29" s="878"/>
      <c r="N29" s="877"/>
      <c r="O29" s="878"/>
      <c r="P29" s="877"/>
      <c r="Q29" s="878"/>
      <c r="R29" s="381"/>
      <c r="S29" s="893"/>
      <c r="T29" s="359"/>
      <c r="U29" s="877"/>
      <c r="V29" s="878"/>
      <c r="W29" s="877"/>
      <c r="X29" s="878"/>
      <c r="Y29" s="55"/>
      <c r="Z29" s="55"/>
      <c r="AA29" s="55"/>
      <c r="AB29" s="55"/>
      <c r="AC29" s="61"/>
      <c r="AD29" s="61"/>
      <c r="AE29" s="61"/>
      <c r="AF29" s="61"/>
      <c r="AG29" s="61"/>
      <c r="AH29" s="61"/>
      <c r="AI29" s="61"/>
      <c r="AJ29" s="61"/>
      <c r="AK29" s="890"/>
      <c r="AL29" s="891"/>
      <c r="AM29" s="891"/>
      <c r="AN29" s="891"/>
      <c r="AO29" s="892"/>
      <c r="AP29" s="2"/>
      <c r="AQ29" s="60">
        <f>IF(P34="材質劣化",2,IF(P34="漏水",3,1))</f>
        <v>1</v>
      </c>
    </row>
    <row r="30" spans="2:46" ht="12" customHeight="1" x14ac:dyDescent="0.15">
      <c r="B30" s="918"/>
      <c r="C30" s="923"/>
      <c r="D30" s="921"/>
      <c r="E30" s="921"/>
      <c r="F30" s="921"/>
      <c r="G30" s="921"/>
      <c r="H30" s="921"/>
      <c r="I30" s="921"/>
      <c r="J30" s="922"/>
      <c r="K30" s="95"/>
      <c r="L30" s="877"/>
      <c r="M30" s="878"/>
      <c r="N30" s="877"/>
      <c r="O30" s="878"/>
      <c r="P30" s="877"/>
      <c r="Q30" s="878"/>
      <c r="R30" s="381"/>
      <c r="S30" s="893"/>
      <c r="T30" s="359"/>
      <c r="U30" s="877"/>
      <c r="V30" s="878"/>
      <c r="W30" s="877"/>
      <c r="X30" s="878"/>
      <c r="Y30" s="55"/>
      <c r="Z30" s="55"/>
      <c r="AA30" s="55"/>
      <c r="AB30" s="55"/>
      <c r="AC30" s="61"/>
      <c r="AD30" s="61"/>
      <c r="AE30" s="61"/>
      <c r="AF30" s="61"/>
      <c r="AG30" s="61"/>
      <c r="AH30" s="61"/>
      <c r="AI30" s="61"/>
      <c r="AJ30" s="61"/>
      <c r="AK30" s="890"/>
      <c r="AL30" s="891"/>
      <c r="AM30" s="891"/>
      <c r="AN30" s="891"/>
      <c r="AO30" s="892"/>
      <c r="AP30" s="2"/>
      <c r="AQ30" s="60">
        <f t="shared" ref="AQ30:AQ33" si="3">IF(P30="材質劣化",2,IF(P30="漏水",3,1))</f>
        <v>1</v>
      </c>
    </row>
    <row r="31" spans="2:46" ht="12" customHeight="1" x14ac:dyDescent="0.15">
      <c r="B31" s="918"/>
      <c r="C31" s="923"/>
      <c r="D31" s="921"/>
      <c r="E31" s="921"/>
      <c r="F31" s="921"/>
      <c r="G31" s="921"/>
      <c r="H31" s="921"/>
      <c r="I31" s="921"/>
      <c r="J31" s="922"/>
      <c r="K31" s="95"/>
      <c r="L31" s="877"/>
      <c r="M31" s="878"/>
      <c r="N31" s="877"/>
      <c r="O31" s="878"/>
      <c r="P31" s="877"/>
      <c r="Q31" s="878"/>
      <c r="R31" s="381"/>
      <c r="S31" s="893"/>
      <c r="T31" s="359"/>
      <c r="U31" s="877"/>
      <c r="V31" s="878"/>
      <c r="W31" s="877"/>
      <c r="X31" s="878"/>
      <c r="Y31" s="55"/>
      <c r="Z31" s="55"/>
      <c r="AA31" s="55"/>
      <c r="AB31" s="55"/>
      <c r="AC31" s="61"/>
      <c r="AD31" s="61"/>
      <c r="AE31" s="61"/>
      <c r="AF31" s="61"/>
      <c r="AG31" s="61"/>
      <c r="AH31" s="61"/>
      <c r="AI31" s="61"/>
      <c r="AJ31" s="61"/>
      <c r="AK31" s="890"/>
      <c r="AL31" s="891"/>
      <c r="AM31" s="891"/>
      <c r="AN31" s="891"/>
      <c r="AO31" s="892"/>
      <c r="AP31" s="2"/>
      <c r="AQ31" s="60">
        <f t="shared" ref="AQ31" si="4">IF(P33="材質劣化",2,IF(P33="漏水",3,1))</f>
        <v>1</v>
      </c>
    </row>
    <row r="32" spans="2:46" ht="12" customHeight="1" x14ac:dyDescent="0.15">
      <c r="B32" s="918"/>
      <c r="C32" s="923"/>
      <c r="D32" s="921"/>
      <c r="E32" s="921"/>
      <c r="F32" s="921"/>
      <c r="G32" s="921"/>
      <c r="H32" s="921"/>
      <c r="I32" s="921"/>
      <c r="J32" s="922"/>
      <c r="K32" s="95"/>
      <c r="L32" s="877"/>
      <c r="M32" s="878"/>
      <c r="N32" s="877"/>
      <c r="O32" s="878"/>
      <c r="P32" s="877"/>
      <c r="Q32" s="878"/>
      <c r="R32" s="381"/>
      <c r="S32" s="893"/>
      <c r="T32" s="359"/>
      <c r="U32" s="877"/>
      <c r="V32" s="878"/>
      <c r="W32" s="877"/>
      <c r="X32" s="878"/>
      <c r="Y32" s="55"/>
      <c r="Z32" s="55"/>
      <c r="AA32" s="55"/>
      <c r="AB32" s="55"/>
      <c r="AC32" s="61"/>
      <c r="AD32" s="61"/>
      <c r="AE32" s="61"/>
      <c r="AF32" s="61"/>
      <c r="AG32" s="61"/>
      <c r="AH32" s="61"/>
      <c r="AI32" s="61"/>
      <c r="AJ32" s="61"/>
      <c r="AK32" s="890"/>
      <c r="AL32" s="891"/>
      <c r="AM32" s="891"/>
      <c r="AN32" s="891"/>
      <c r="AO32" s="892"/>
      <c r="AP32" s="2"/>
      <c r="AQ32" s="60">
        <f t="shared" ref="AQ32" si="5">IF(P37="材質劣化",2,IF(P37="漏水",3,1))</f>
        <v>1</v>
      </c>
      <c r="AS32" s="3"/>
      <c r="AT32" s="3"/>
    </row>
    <row r="33" spans="2:86" ht="12" customHeight="1" x14ac:dyDescent="0.15">
      <c r="B33" s="918"/>
      <c r="C33" s="923"/>
      <c r="D33" s="921"/>
      <c r="E33" s="921"/>
      <c r="F33" s="921"/>
      <c r="G33" s="921"/>
      <c r="H33" s="921"/>
      <c r="I33" s="921"/>
      <c r="J33" s="922"/>
      <c r="K33" s="95"/>
      <c r="L33" s="877"/>
      <c r="M33" s="878"/>
      <c r="N33" s="877"/>
      <c r="O33" s="878"/>
      <c r="P33" s="877"/>
      <c r="Q33" s="878"/>
      <c r="R33" s="381"/>
      <c r="S33" s="893"/>
      <c r="T33" s="359"/>
      <c r="U33" s="877"/>
      <c r="V33" s="878"/>
      <c r="W33" s="877"/>
      <c r="X33" s="878"/>
      <c r="Y33" s="55"/>
      <c r="Z33" s="55"/>
      <c r="AA33" s="55"/>
      <c r="AB33" s="55"/>
      <c r="AC33" s="61"/>
      <c r="AD33" s="61"/>
      <c r="AE33" s="61"/>
      <c r="AF33" s="61"/>
      <c r="AG33" s="61"/>
      <c r="AH33" s="61"/>
      <c r="AI33" s="61"/>
      <c r="AJ33" s="61"/>
      <c r="AK33" s="890"/>
      <c r="AL33" s="891"/>
      <c r="AM33" s="891"/>
      <c r="AN33" s="891"/>
      <c r="AO33" s="892"/>
      <c r="AP33" s="2"/>
      <c r="AQ33" s="60">
        <f t="shared" si="3"/>
        <v>1</v>
      </c>
      <c r="AS33" s="163"/>
      <c r="AT33" s="163"/>
    </row>
    <row r="34" spans="2:86" ht="12" customHeight="1" x14ac:dyDescent="0.15">
      <c r="B34" s="918"/>
      <c r="C34" s="923"/>
      <c r="D34" s="921"/>
      <c r="E34" s="921"/>
      <c r="F34" s="921"/>
      <c r="G34" s="921"/>
      <c r="H34" s="921"/>
      <c r="I34" s="921"/>
      <c r="J34" s="922"/>
      <c r="K34" s="95"/>
      <c r="L34" s="877"/>
      <c r="M34" s="878"/>
      <c r="N34" s="877"/>
      <c r="O34" s="878"/>
      <c r="P34" s="877"/>
      <c r="Q34" s="878"/>
      <c r="R34" s="381"/>
      <c r="S34" s="893"/>
      <c r="T34" s="359"/>
      <c r="U34" s="877"/>
      <c r="V34" s="878"/>
      <c r="W34" s="877"/>
      <c r="X34" s="878"/>
      <c r="Y34" s="55"/>
      <c r="Z34" s="55"/>
      <c r="AA34" s="55"/>
      <c r="AB34" s="55"/>
      <c r="AC34" s="61"/>
      <c r="AD34" s="61"/>
      <c r="AE34" s="61"/>
      <c r="AF34" s="61"/>
      <c r="AG34" s="61"/>
      <c r="AH34" s="61"/>
      <c r="AI34" s="61"/>
      <c r="AJ34" s="61"/>
      <c r="AK34" s="890"/>
      <c r="AL34" s="891"/>
      <c r="AM34" s="891"/>
      <c r="AN34" s="891"/>
      <c r="AO34" s="892"/>
      <c r="AP34" s="2"/>
      <c r="AQ34" s="60">
        <f t="shared" ref="AQ34" si="6">IF(P36="材質劣化",2,IF(P36="漏水",3,1))</f>
        <v>1</v>
      </c>
      <c r="AS34" s="164"/>
      <c r="AT34" s="164"/>
    </row>
    <row r="35" spans="2:86" ht="12" customHeight="1" x14ac:dyDescent="0.15">
      <c r="B35" s="918"/>
      <c r="C35" s="923"/>
      <c r="D35" s="921"/>
      <c r="E35" s="921"/>
      <c r="F35" s="921"/>
      <c r="G35" s="921"/>
      <c r="H35" s="921"/>
      <c r="I35" s="921"/>
      <c r="J35" s="922"/>
      <c r="K35" s="950" t="s">
        <v>376</v>
      </c>
      <c r="L35" s="908" t="s">
        <v>181</v>
      </c>
      <c r="M35" s="908"/>
      <c r="N35" s="908"/>
      <c r="O35" s="908"/>
      <c r="P35" s="908"/>
      <c r="Q35" s="908"/>
      <c r="R35" s="908"/>
      <c r="S35" s="908"/>
      <c r="T35" s="908"/>
      <c r="U35" s="908"/>
      <c r="V35" s="908"/>
      <c r="W35" s="908"/>
      <c r="X35" s="908"/>
      <c r="Y35" s="930" t="s">
        <v>329</v>
      </c>
      <c r="Z35" s="931"/>
      <c r="AA35" s="931"/>
      <c r="AB35" s="916"/>
      <c r="AC35" s="253">
        <f t="shared" ref="AC35:AJ35" si="7">SUM(AC11:AC34)</f>
        <v>0</v>
      </c>
      <c r="AD35" s="253">
        <f t="shared" si="7"/>
        <v>0</v>
      </c>
      <c r="AE35" s="253">
        <f>SUM(AE11:AE34)</f>
        <v>0</v>
      </c>
      <c r="AF35" s="253">
        <f t="shared" si="7"/>
        <v>4.5909899999999997</v>
      </c>
      <c r="AG35" s="253">
        <f t="shared" si="7"/>
        <v>0</v>
      </c>
      <c r="AH35" s="253">
        <f t="shared" si="7"/>
        <v>0</v>
      </c>
      <c r="AI35" s="253">
        <f t="shared" si="7"/>
        <v>0</v>
      </c>
      <c r="AJ35" s="254">
        <f t="shared" si="7"/>
        <v>1.6</v>
      </c>
      <c r="AK35" s="908" t="s">
        <v>501</v>
      </c>
      <c r="AL35" s="908"/>
      <c r="AM35" s="957" t="s">
        <v>547</v>
      </c>
      <c r="AN35" s="957"/>
      <c r="AO35" s="957"/>
      <c r="AP35" s="2"/>
    </row>
    <row r="36" spans="2:86" ht="12" customHeight="1" x14ac:dyDescent="0.15">
      <c r="B36" s="918"/>
      <c r="C36" s="923"/>
      <c r="D36" s="921"/>
      <c r="E36" s="921"/>
      <c r="F36" s="921"/>
      <c r="G36" s="921"/>
      <c r="H36" s="921"/>
      <c r="I36" s="921"/>
      <c r="J36" s="922"/>
      <c r="K36" s="951"/>
      <c r="L36" s="899" t="s">
        <v>330</v>
      </c>
      <c r="M36" s="900"/>
      <c r="N36" s="901"/>
      <c r="O36" s="899" t="s">
        <v>502</v>
      </c>
      <c r="P36" s="900"/>
      <c r="Q36" s="900"/>
      <c r="R36" s="900"/>
      <c r="S36" s="900"/>
      <c r="T36" s="900"/>
      <c r="U36" s="900"/>
      <c r="V36" s="900"/>
      <c r="W36" s="900"/>
      <c r="X36" s="901"/>
      <c r="Y36" s="54" t="s">
        <v>21</v>
      </c>
      <c r="Z36" s="50" t="s">
        <v>22</v>
      </c>
      <c r="AA36" s="50" t="s">
        <v>327</v>
      </c>
      <c r="AB36" s="50" t="s">
        <v>328</v>
      </c>
      <c r="AC36" s="50" t="s">
        <v>21</v>
      </c>
      <c r="AD36" s="50" t="s">
        <v>22</v>
      </c>
      <c r="AE36" s="50" t="s">
        <v>327</v>
      </c>
      <c r="AF36" s="50" t="s">
        <v>328</v>
      </c>
      <c r="AG36" s="50" t="s">
        <v>21</v>
      </c>
      <c r="AH36" s="50" t="s">
        <v>22</v>
      </c>
      <c r="AI36" s="50" t="s">
        <v>327</v>
      </c>
      <c r="AJ36" s="80" t="s">
        <v>328</v>
      </c>
      <c r="AK36" s="908"/>
      <c r="AL36" s="908"/>
      <c r="AM36" s="957"/>
      <c r="AN36" s="957"/>
      <c r="AO36" s="957"/>
      <c r="AP36" s="2"/>
    </row>
    <row r="37" spans="2:86" ht="14.25" customHeight="1" x14ac:dyDescent="0.15">
      <c r="B37" s="918"/>
      <c r="C37" s="923"/>
      <c r="D37" s="921"/>
      <c r="E37" s="921"/>
      <c r="F37" s="921"/>
      <c r="G37" s="921"/>
      <c r="H37" s="921"/>
      <c r="I37" s="921"/>
      <c r="J37" s="922"/>
      <c r="K37" s="951"/>
      <c r="L37" s="902"/>
      <c r="M37" s="903"/>
      <c r="N37" s="904"/>
      <c r="O37" s="902"/>
      <c r="P37" s="903"/>
      <c r="Q37" s="903"/>
      <c r="R37" s="903"/>
      <c r="S37" s="903"/>
      <c r="T37" s="903"/>
      <c r="U37" s="903"/>
      <c r="V37" s="903"/>
      <c r="W37" s="903"/>
      <c r="X37" s="904"/>
      <c r="Y37" s="909" t="str">
        <f>IF(COUNTIF(Y11:Y34,"〇")&gt;0,"1","  ")</f>
        <v xml:space="preserve">  </v>
      </c>
      <c r="Z37" s="909" t="str">
        <f>IF(COUNTIF(Z11:Z34,"〇")&gt;0,"1","  ")</f>
        <v xml:space="preserve">  </v>
      </c>
      <c r="AA37" s="909" t="str">
        <f>IF(COUNTIF(AA11:AA34,"〇")&gt;0,"1","  ")</f>
        <v xml:space="preserve">  </v>
      </c>
      <c r="AB37" s="909" t="str">
        <f>IF(COUNTIF(AB11:AB34,"〇")&gt;0,"1","  ")</f>
        <v xml:space="preserve">  </v>
      </c>
      <c r="AC37" s="909">
        <f>COUNTA(AC11:AC34)</f>
        <v>0</v>
      </c>
      <c r="AD37" s="909">
        <f t="shared" ref="AD37:AI37" si="8">COUNTA(AD11:AD34)</f>
        <v>0</v>
      </c>
      <c r="AE37" s="909">
        <f t="shared" si="8"/>
        <v>0</v>
      </c>
      <c r="AF37" s="909">
        <f t="shared" si="8"/>
        <v>5</v>
      </c>
      <c r="AG37" s="909">
        <f t="shared" si="8"/>
        <v>0</v>
      </c>
      <c r="AH37" s="909">
        <f t="shared" si="8"/>
        <v>0</v>
      </c>
      <c r="AI37" s="909">
        <f t="shared" si="8"/>
        <v>0</v>
      </c>
      <c r="AJ37" s="909">
        <f>COUNTA(AJ11:AJ34)</f>
        <v>1</v>
      </c>
      <c r="AK37" s="908"/>
      <c r="AL37" s="908"/>
      <c r="AM37" s="957"/>
      <c r="AN37" s="957"/>
      <c r="AO37" s="957"/>
      <c r="AP37" s="2"/>
    </row>
    <row r="38" spans="2:86" ht="14.25" customHeight="1" x14ac:dyDescent="0.15">
      <c r="B38" s="918"/>
      <c r="C38" s="923"/>
      <c r="D38" s="921"/>
      <c r="E38" s="921"/>
      <c r="F38" s="921"/>
      <c r="G38" s="921"/>
      <c r="H38" s="921"/>
      <c r="I38" s="921"/>
      <c r="J38" s="922"/>
      <c r="K38" s="951"/>
      <c r="L38" s="905"/>
      <c r="M38" s="906"/>
      <c r="N38" s="907"/>
      <c r="O38" s="905"/>
      <c r="P38" s="906"/>
      <c r="Q38" s="906"/>
      <c r="R38" s="906"/>
      <c r="S38" s="906"/>
      <c r="T38" s="906"/>
      <c r="U38" s="906"/>
      <c r="V38" s="906"/>
      <c r="W38" s="906"/>
      <c r="X38" s="907"/>
      <c r="Y38" s="909"/>
      <c r="Z38" s="909"/>
      <c r="AA38" s="909"/>
      <c r="AB38" s="909"/>
      <c r="AC38" s="909"/>
      <c r="AD38" s="909"/>
      <c r="AE38" s="909"/>
      <c r="AF38" s="909"/>
      <c r="AG38" s="909"/>
      <c r="AH38" s="909"/>
      <c r="AI38" s="909"/>
      <c r="AJ38" s="909"/>
      <c r="AK38" s="908"/>
      <c r="AL38" s="908"/>
      <c r="AM38" s="957"/>
      <c r="AN38" s="957"/>
      <c r="AO38" s="957"/>
      <c r="AP38" s="2"/>
    </row>
    <row r="39" spans="2:86" ht="12" customHeight="1" x14ac:dyDescent="0.15">
      <c r="B39" s="918"/>
      <c r="C39" s="923"/>
      <c r="D39" s="921"/>
      <c r="E39" s="921"/>
      <c r="F39" s="921"/>
      <c r="G39" s="921"/>
      <c r="H39" s="921"/>
      <c r="I39" s="921"/>
      <c r="J39" s="922"/>
      <c r="K39" s="945" t="s">
        <v>503</v>
      </c>
      <c r="L39" s="952"/>
      <c r="M39" s="952"/>
      <c r="N39" s="952"/>
      <c r="O39" s="952"/>
      <c r="P39" s="952"/>
      <c r="Q39" s="952"/>
      <c r="R39" s="952"/>
      <c r="S39" s="952"/>
      <c r="T39" s="952"/>
      <c r="U39" s="952"/>
      <c r="V39" s="952"/>
      <c r="W39" s="952"/>
      <c r="X39" s="952"/>
      <c r="Y39" s="952"/>
      <c r="Z39" s="952"/>
      <c r="AA39" s="952"/>
      <c r="AB39" s="952"/>
      <c r="AC39" s="952"/>
      <c r="AD39" s="952"/>
      <c r="AE39" s="952"/>
      <c r="AF39" s="952"/>
      <c r="AG39" s="952"/>
      <c r="AH39" s="952"/>
      <c r="AI39" s="952"/>
      <c r="AJ39" s="952"/>
      <c r="AK39" s="953"/>
      <c r="AL39" s="953"/>
      <c r="AM39" s="953"/>
      <c r="AN39" s="953"/>
      <c r="AO39" s="954"/>
      <c r="AP39" s="2"/>
    </row>
    <row r="40" spans="2:86" ht="12" customHeight="1" x14ac:dyDescent="0.15">
      <c r="B40" s="918"/>
      <c r="C40" s="923"/>
      <c r="D40" s="921"/>
      <c r="E40" s="921"/>
      <c r="F40" s="921"/>
      <c r="G40" s="921"/>
      <c r="H40" s="921"/>
      <c r="I40" s="921"/>
      <c r="J40" s="922"/>
      <c r="K40" s="946"/>
      <c r="L40" s="953"/>
      <c r="M40" s="953"/>
      <c r="N40" s="953"/>
      <c r="O40" s="953"/>
      <c r="P40" s="953"/>
      <c r="Q40" s="953"/>
      <c r="R40" s="953"/>
      <c r="S40" s="953"/>
      <c r="T40" s="953"/>
      <c r="U40" s="953"/>
      <c r="V40" s="953"/>
      <c r="W40" s="953"/>
      <c r="X40" s="953"/>
      <c r="Y40" s="953"/>
      <c r="Z40" s="953"/>
      <c r="AA40" s="953"/>
      <c r="AB40" s="953"/>
      <c r="AC40" s="953"/>
      <c r="AD40" s="953"/>
      <c r="AE40" s="953"/>
      <c r="AF40" s="953"/>
      <c r="AG40" s="953"/>
      <c r="AH40" s="953"/>
      <c r="AI40" s="953"/>
      <c r="AJ40" s="953"/>
      <c r="AK40" s="953"/>
      <c r="AL40" s="953"/>
      <c r="AM40" s="953"/>
      <c r="AN40" s="953"/>
      <c r="AO40" s="954"/>
      <c r="AP40" s="2"/>
    </row>
    <row r="41" spans="2:86" ht="12" customHeight="1" x14ac:dyDescent="0.15">
      <c r="B41" s="918"/>
      <c r="C41" s="923"/>
      <c r="D41" s="921"/>
      <c r="E41" s="921"/>
      <c r="F41" s="921"/>
      <c r="G41" s="921"/>
      <c r="H41" s="921"/>
      <c r="I41" s="921"/>
      <c r="J41" s="922"/>
      <c r="K41" s="946"/>
      <c r="L41" s="953"/>
      <c r="M41" s="953"/>
      <c r="N41" s="953"/>
      <c r="O41" s="953"/>
      <c r="P41" s="953"/>
      <c r="Q41" s="953"/>
      <c r="R41" s="953"/>
      <c r="S41" s="953"/>
      <c r="T41" s="953"/>
      <c r="U41" s="953"/>
      <c r="V41" s="953"/>
      <c r="W41" s="953"/>
      <c r="X41" s="953"/>
      <c r="Y41" s="953"/>
      <c r="Z41" s="953"/>
      <c r="AA41" s="953"/>
      <c r="AB41" s="953"/>
      <c r="AC41" s="953"/>
      <c r="AD41" s="953"/>
      <c r="AE41" s="953"/>
      <c r="AF41" s="953"/>
      <c r="AG41" s="953"/>
      <c r="AH41" s="953"/>
      <c r="AI41" s="953"/>
      <c r="AJ41" s="953"/>
      <c r="AK41" s="953"/>
      <c r="AL41" s="953"/>
      <c r="AM41" s="953"/>
      <c r="AN41" s="953"/>
      <c r="AO41" s="954"/>
      <c r="AP41" s="2"/>
    </row>
    <row r="42" spans="2:86" ht="12" customHeight="1" x14ac:dyDescent="0.15">
      <c r="B42" s="918"/>
      <c r="C42" s="923"/>
      <c r="D42" s="921"/>
      <c r="E42" s="921"/>
      <c r="F42" s="921"/>
      <c r="G42" s="921"/>
      <c r="H42" s="921"/>
      <c r="I42" s="921"/>
      <c r="J42" s="922"/>
      <c r="K42" s="946"/>
      <c r="L42" s="955"/>
      <c r="M42" s="955"/>
      <c r="N42" s="955"/>
      <c r="O42" s="955"/>
      <c r="P42" s="955"/>
      <c r="Q42" s="955"/>
      <c r="R42" s="955"/>
      <c r="S42" s="955"/>
      <c r="T42" s="955"/>
      <c r="U42" s="955"/>
      <c r="V42" s="955"/>
      <c r="W42" s="955"/>
      <c r="X42" s="955"/>
      <c r="Y42" s="955"/>
      <c r="Z42" s="955"/>
      <c r="AA42" s="955"/>
      <c r="AB42" s="955"/>
      <c r="AC42" s="955"/>
      <c r="AD42" s="955"/>
      <c r="AE42" s="955"/>
      <c r="AF42" s="955"/>
      <c r="AG42" s="955"/>
      <c r="AH42" s="955"/>
      <c r="AI42" s="955"/>
      <c r="AJ42" s="955"/>
      <c r="AK42" s="955"/>
      <c r="AL42" s="955"/>
      <c r="AM42" s="955"/>
      <c r="AN42" s="955"/>
      <c r="AO42" s="956"/>
      <c r="AP42" s="42"/>
      <c r="CD42" s="2"/>
      <c r="CE42" s="2"/>
      <c r="CF42" s="2"/>
      <c r="CG42" s="2"/>
      <c r="CH42" s="2"/>
    </row>
    <row r="43" spans="2:86" ht="12" customHeight="1" x14ac:dyDescent="0.15">
      <c r="B43" s="918"/>
      <c r="C43" s="923"/>
      <c r="D43" s="921"/>
      <c r="E43" s="921"/>
      <c r="F43" s="921"/>
      <c r="G43" s="921"/>
      <c r="H43" s="921"/>
      <c r="I43" s="921"/>
      <c r="J43" s="922"/>
      <c r="K43" s="941" t="s">
        <v>331</v>
      </c>
      <c r="L43" s="941"/>
      <c r="M43" s="941"/>
      <c r="N43" s="941"/>
      <c r="O43" s="941"/>
      <c r="P43" s="941"/>
      <c r="Q43" s="941"/>
      <c r="R43" s="941"/>
      <c r="S43" s="941"/>
      <c r="T43" s="941"/>
      <c r="U43" s="941"/>
      <c r="V43" s="941"/>
      <c r="W43" s="941"/>
      <c r="X43" s="941"/>
      <c r="Y43" s="941"/>
      <c r="Z43" s="941"/>
      <c r="AA43" s="941"/>
      <c r="AB43" s="941"/>
      <c r="AC43" s="941"/>
      <c r="AD43" s="941"/>
      <c r="AE43" s="941"/>
      <c r="AF43" s="941"/>
      <c r="AG43" s="941"/>
      <c r="AH43" s="941"/>
      <c r="AI43" s="941"/>
      <c r="AJ43" s="941"/>
      <c r="AK43" s="941"/>
      <c r="AL43" s="941"/>
      <c r="AM43" s="941"/>
      <c r="AN43" s="941"/>
      <c r="AO43" s="941"/>
      <c r="AP43" s="42"/>
      <c r="CD43" s="2"/>
      <c r="CE43" s="2"/>
      <c r="CF43" s="2"/>
      <c r="CG43" s="2"/>
      <c r="CH43" s="2"/>
    </row>
    <row r="44" spans="2:86" ht="12" customHeight="1" x14ac:dyDescent="0.15">
      <c r="B44" s="918"/>
      <c r="C44" s="923"/>
      <c r="D44" s="921"/>
      <c r="E44" s="921"/>
      <c r="F44" s="921"/>
      <c r="G44" s="921"/>
      <c r="H44" s="921"/>
      <c r="I44" s="921"/>
      <c r="J44" s="922"/>
      <c r="K44" s="947" t="s">
        <v>497</v>
      </c>
      <c r="L44" s="948"/>
      <c r="M44" s="948"/>
      <c r="N44" s="948"/>
      <c r="O44" s="948"/>
      <c r="P44" s="948"/>
      <c r="Q44" s="948"/>
      <c r="R44" s="948"/>
      <c r="S44" s="948"/>
      <c r="T44" s="948"/>
      <c r="U44" s="948"/>
      <c r="V44" s="948"/>
      <c r="W44" s="948"/>
      <c r="X44" s="948"/>
      <c r="Y44" s="948"/>
      <c r="Z44" s="948"/>
      <c r="AA44" s="948"/>
      <c r="AB44" s="948"/>
      <c r="AC44" s="948"/>
      <c r="AD44" s="948"/>
      <c r="AE44" s="948"/>
      <c r="AF44" s="948"/>
      <c r="AG44" s="948"/>
      <c r="AH44" s="948"/>
      <c r="AI44" s="948"/>
      <c r="AJ44" s="948"/>
      <c r="AK44" s="948"/>
      <c r="AL44" s="948"/>
      <c r="AM44" s="948"/>
      <c r="AN44" s="948"/>
      <c r="AO44" s="949"/>
      <c r="AP44" s="42"/>
      <c r="CD44" s="2"/>
      <c r="CE44" s="2"/>
      <c r="CF44" s="2"/>
      <c r="CG44" s="2"/>
      <c r="CH44" s="2"/>
    </row>
    <row r="45" spans="2:86" ht="12" customHeight="1" x14ac:dyDescent="0.15">
      <c r="B45" s="489"/>
      <c r="C45" s="924"/>
      <c r="D45" s="925"/>
      <c r="E45" s="925"/>
      <c r="F45" s="925"/>
      <c r="G45" s="925"/>
      <c r="H45" s="925"/>
      <c r="I45" s="925"/>
      <c r="J45" s="926"/>
      <c r="K45" s="942" t="s">
        <v>498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N11:O34" xr:uid="{9DA5796F-A071-42A7-854F-815AB3B45142}">
      <formula1>INDIRECT(L11)</formula1>
    </dataValidation>
    <dataValidation type="list" allowBlank="1" showInputMessage="1" showErrorMessage="1" sqref="Y11:AB34" xr:uid="{5FE51871-5809-4639-977C-99C32864013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068DADD-0B82-454F-91CA-16A7610FF3A1}">
          <x14:formula1>
            <xm:f>'(参考)リスト'!$F$16:$F$21</xm:f>
          </x14:formula1>
          <xm:sqref>U11:X34</xm:sqref>
        </x14:dataValidation>
        <x14:dataValidation type="list" allowBlank="1" showInputMessage="1" showErrorMessage="1" xr:uid="{478A1154-5750-4068-BC32-1E589C081379}">
          <x14:formula1>
            <xm:f>'(参考)リスト'!$D$16:$D$18</xm:f>
          </x14:formula1>
          <xm:sqref>P11:Q34</xm:sqref>
        </x14:dataValidation>
        <x14:dataValidation type="list" allowBlank="1" showInputMessage="1" showErrorMessage="1" xr:uid="{6985BBD4-05A3-4F58-9994-8A1444444CA5}">
          <x14:formula1>
            <xm:f>'(参考)リスト'!$E$16:$E$27</xm:f>
          </x14:formula1>
          <xm:sqref>R11:T34</xm:sqref>
        </x14:dataValidation>
        <x14:dataValidation type="list" allowBlank="1" showInputMessage="1" showErrorMessage="1" xr:uid="{B942E9F4-5A0C-4901-81F7-E9C54B7284E4}">
          <x14:formula1>
            <xm:f>'(参考)リスト'!$B$16:$B$21</xm:f>
          </x14:formula1>
          <xm:sqref>L11:M34</xm:sqref>
        </x14:dataValidation>
        <x14:dataValidation type="list" allowBlank="1" showInputMessage="1" showErrorMessage="1" xr:uid="{0C61F958-5E1B-49B4-BFE4-7C5910EB9008}">
          <x14:formula1>
            <xm:f>'(参考)リスト'!$G$16:$G$19</xm:f>
          </x14:formula1>
          <xm:sqref>AM35:AO38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E3A91-BFDC-4078-ADED-239B2105AEAE}">
  <sheetPr>
    <pageSetUpPr fitToPage="1"/>
  </sheetPr>
  <dimension ref="B1:CH53"/>
  <sheetViews>
    <sheetView showGridLines="0" view="pageBreakPreview" zoomScaleNormal="85" zoomScaleSheetLayoutView="100" workbookViewId="0">
      <selection activeCell="AZ48" sqref="AZ48"/>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879" t="s">
        <v>495</v>
      </c>
      <c r="AV1" s="886" t="s">
        <v>402</v>
      </c>
      <c r="AW1" s="886"/>
      <c r="AX1" s="886"/>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876"/>
      <c r="BX1" s="876"/>
      <c r="BY1" s="876"/>
      <c r="BZ1" s="876"/>
      <c r="CA1" s="876"/>
      <c r="CB1" s="876"/>
      <c r="CC1" s="876"/>
      <c r="CD1" s="876"/>
      <c r="CE1" s="876"/>
      <c r="CF1" s="876"/>
      <c r="CG1" s="876"/>
      <c r="CH1" s="876"/>
    </row>
    <row r="2" spans="2:86" ht="8.25" customHeight="1" x14ac:dyDescent="0.15">
      <c r="AU2" s="879"/>
      <c r="AV2" s="886" t="s">
        <v>401</v>
      </c>
      <c r="AW2" s="888" t="s">
        <v>400</v>
      </c>
      <c r="AX2" s="888"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889"/>
      <c r="BX2" s="889"/>
      <c r="BY2" s="889"/>
      <c r="BZ2" s="889"/>
      <c r="CA2" s="876"/>
      <c r="CB2" s="876"/>
      <c r="CC2" s="876"/>
      <c r="CD2" s="876"/>
      <c r="CE2" s="876"/>
      <c r="CF2" s="876"/>
      <c r="CG2" s="876"/>
      <c r="CH2" s="876"/>
    </row>
    <row r="3" spans="2:86" ht="25.2" customHeight="1" x14ac:dyDescent="0.15">
      <c r="B3" s="649" t="s">
        <v>316</v>
      </c>
      <c r="C3" s="894"/>
      <c r="D3" s="894"/>
      <c r="E3" s="895"/>
      <c r="F3" s="895"/>
      <c r="G3" s="895"/>
      <c r="H3" s="895"/>
      <c r="I3" s="895"/>
      <c r="J3" s="895"/>
      <c r="K3" s="894"/>
      <c r="L3" s="894"/>
      <c r="M3" s="894"/>
      <c r="N3" s="894"/>
      <c r="O3" s="894"/>
      <c r="P3" s="894"/>
      <c r="Q3" s="894"/>
      <c r="R3" s="894"/>
      <c r="S3" s="894"/>
      <c r="T3" s="894"/>
      <c r="U3" s="894"/>
      <c r="V3" s="894"/>
      <c r="W3" s="894"/>
      <c r="X3" s="894"/>
      <c r="Y3" s="894"/>
      <c r="Z3" s="894"/>
      <c r="AA3" s="894"/>
      <c r="AB3" s="894"/>
      <c r="AC3" s="894"/>
      <c r="AD3" s="894"/>
      <c r="AE3" s="894"/>
      <c r="AF3" s="894"/>
      <c r="AG3" s="894"/>
      <c r="AH3" s="894"/>
      <c r="AI3" s="894"/>
      <c r="AJ3" s="894"/>
      <c r="AK3" s="894"/>
      <c r="AL3" s="894"/>
      <c r="AM3" s="894"/>
      <c r="AN3" s="894"/>
      <c r="AO3" s="894"/>
      <c r="AU3" s="879"/>
      <c r="AV3" s="886"/>
      <c r="AW3" s="888"/>
      <c r="AX3" s="888"/>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876"/>
      <c r="BX3" s="876"/>
      <c r="BY3" s="876"/>
      <c r="BZ3" s="876"/>
      <c r="CA3" s="876"/>
      <c r="CB3" s="876"/>
      <c r="CC3" s="876"/>
      <c r="CD3" s="876"/>
      <c r="CE3" s="876"/>
      <c r="CF3" s="876"/>
      <c r="CG3" s="876"/>
      <c r="CH3" s="876"/>
    </row>
    <row r="4" spans="2:86" ht="18" customHeight="1" x14ac:dyDescent="0.15">
      <c r="B4" s="469" t="s">
        <v>17</v>
      </c>
      <c r="C4" s="469"/>
      <c r="D4" s="469"/>
      <c r="E4" s="912" t="s">
        <v>550</v>
      </c>
      <c r="F4" s="913"/>
      <c r="G4" s="913"/>
      <c r="H4" s="913"/>
      <c r="I4" s="913"/>
      <c r="J4" s="914"/>
      <c r="K4" s="518" t="s">
        <v>18</v>
      </c>
      <c r="L4" s="518"/>
      <c r="M4" s="518"/>
      <c r="N4" s="910" t="s">
        <v>552</v>
      </c>
      <c r="O4" s="910"/>
      <c r="P4" s="910"/>
      <c r="Q4" s="910"/>
      <c r="R4" s="910"/>
      <c r="S4" s="910"/>
      <c r="T4" s="493" t="s">
        <v>445</v>
      </c>
      <c r="U4" s="494"/>
      <c r="V4" s="494"/>
      <c r="W4" s="494"/>
      <c r="X4" s="495"/>
      <c r="Y4" s="915" t="s">
        <v>531</v>
      </c>
      <c r="Z4" s="915"/>
      <c r="AA4" s="915"/>
      <c r="AB4" s="915"/>
      <c r="AC4" s="915"/>
      <c r="AD4" s="915"/>
      <c r="AE4" s="915"/>
      <c r="AF4" s="915"/>
      <c r="AG4" s="493" t="s">
        <v>185</v>
      </c>
      <c r="AH4" s="494"/>
      <c r="AI4" s="494"/>
      <c r="AJ4" s="495"/>
      <c r="AK4" s="880">
        <v>45588</v>
      </c>
      <c r="AL4" s="881"/>
      <c r="AM4" s="881"/>
      <c r="AN4" s="881"/>
      <c r="AO4" s="882"/>
      <c r="AU4" s="879"/>
      <c r="AV4" s="886"/>
      <c r="AW4" s="888"/>
      <c r="AX4" s="888"/>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77" t="s">
        <v>0</v>
      </c>
      <c r="C5" s="477"/>
      <c r="D5" s="477"/>
      <c r="E5" s="896" t="s">
        <v>551</v>
      </c>
      <c r="F5" s="897"/>
      <c r="G5" s="897"/>
      <c r="H5" s="897"/>
      <c r="I5" s="897"/>
      <c r="J5" s="898"/>
      <c r="K5" s="532" t="s">
        <v>1</v>
      </c>
      <c r="L5" s="532"/>
      <c r="M5" s="532"/>
      <c r="N5" s="910" t="s">
        <v>538</v>
      </c>
      <c r="O5" s="910"/>
      <c r="P5" s="910"/>
      <c r="Q5" s="910"/>
      <c r="R5" s="910"/>
      <c r="S5" s="910"/>
      <c r="T5" s="496"/>
      <c r="U5" s="497"/>
      <c r="V5" s="497"/>
      <c r="W5" s="497"/>
      <c r="X5" s="498"/>
      <c r="Y5" s="911" t="s">
        <v>532</v>
      </c>
      <c r="Z5" s="911"/>
      <c r="AA5" s="911"/>
      <c r="AB5" s="911"/>
      <c r="AC5" s="911"/>
      <c r="AD5" s="911"/>
      <c r="AE5" s="911"/>
      <c r="AF5" s="911"/>
      <c r="AG5" s="652"/>
      <c r="AH5" s="688"/>
      <c r="AI5" s="688"/>
      <c r="AJ5" s="653"/>
      <c r="AK5" s="883"/>
      <c r="AL5" s="884"/>
      <c r="AM5" s="884"/>
      <c r="AN5" s="884"/>
      <c r="AO5" s="885"/>
      <c r="AU5" s="879"/>
      <c r="AV5" s="51">
        <f>N7</f>
        <v>7</v>
      </c>
      <c r="AW5" s="43">
        <f>R7</f>
        <v>1</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0</v>
      </c>
      <c r="BG5" s="56">
        <f t="shared" si="0"/>
        <v>0</v>
      </c>
      <c r="BH5" s="56">
        <f t="shared" si="0"/>
        <v>0</v>
      </c>
      <c r="BI5" s="56">
        <f>AI37</f>
        <v>0</v>
      </c>
      <c r="BJ5" s="56">
        <f t="shared" si="0"/>
        <v>1</v>
      </c>
      <c r="BK5" s="56">
        <f>IF(Y37&gt;0,R7,"")</f>
        <v>1</v>
      </c>
      <c r="BL5" s="44" t="str">
        <f>IF(Y37&gt;0,"",IF(Z37&gt;0,R7,""))</f>
        <v/>
      </c>
      <c r="BM5" s="44" t="e">
        <f>IF(Y37+Z37&gt;0,"",IF(AA37&gt;0,R7,""))</f>
        <v>#VALUE!</v>
      </c>
      <c r="BN5" s="44" t="e">
        <f>IF(Y37+Z37+AA37&gt;0,"",IF(AB37&gt;0,R7,""))</f>
        <v>#VALUE!</v>
      </c>
      <c r="BO5" s="56">
        <f>AC35</f>
        <v>0</v>
      </c>
      <c r="BP5" s="56">
        <f t="shared" ref="BP5:BQ5" si="1">AD35</f>
        <v>0</v>
      </c>
      <c r="BQ5" s="56">
        <f t="shared" si="1"/>
        <v>0</v>
      </c>
      <c r="BR5" s="56">
        <f>AF35</f>
        <v>0</v>
      </c>
      <c r="BS5" s="56">
        <f>AG35</f>
        <v>0</v>
      </c>
      <c r="BT5" s="56">
        <f>AH35</f>
        <v>0</v>
      </c>
      <c r="BU5" s="56">
        <f>AI35</f>
        <v>0</v>
      </c>
      <c r="BV5" s="56">
        <f>AJ35</f>
        <v>18.48</v>
      </c>
      <c r="BW5" s="145"/>
      <c r="BX5" s="146"/>
      <c r="BY5" s="146"/>
      <c r="BZ5" s="146"/>
      <c r="CA5" s="147"/>
      <c r="CB5" s="147"/>
      <c r="CC5" s="147"/>
      <c r="CD5" s="147"/>
      <c r="CE5" s="147"/>
      <c r="CF5" s="147"/>
      <c r="CG5" s="147"/>
      <c r="CH5" s="147"/>
    </row>
    <row r="6" spans="2:86" ht="12" customHeight="1" x14ac:dyDescent="0.15">
      <c r="B6" s="917" t="s">
        <v>184</v>
      </c>
      <c r="C6" s="919"/>
      <c r="D6" s="920"/>
      <c r="E6" s="921"/>
      <c r="F6" s="921"/>
      <c r="G6" s="921"/>
      <c r="H6" s="921"/>
      <c r="I6" s="921"/>
      <c r="J6" s="922"/>
      <c r="K6" s="927" t="s">
        <v>317</v>
      </c>
      <c r="L6" s="928"/>
      <c r="M6" s="928"/>
      <c r="N6" s="928"/>
      <c r="O6" s="928"/>
      <c r="P6" s="928"/>
      <c r="Q6" s="928"/>
      <c r="R6" s="928"/>
      <c r="S6" s="928"/>
      <c r="T6" s="928"/>
      <c r="U6" s="928"/>
      <c r="V6" s="928"/>
      <c r="W6" s="928"/>
      <c r="X6" s="928"/>
      <c r="Y6" s="928"/>
      <c r="Z6" s="928"/>
      <c r="AA6" s="928"/>
      <c r="AB6" s="928"/>
      <c r="AC6" s="928"/>
      <c r="AD6" s="928"/>
      <c r="AE6" s="928"/>
      <c r="AF6" s="928"/>
      <c r="AG6" s="928"/>
      <c r="AH6" s="928"/>
      <c r="AI6" s="928"/>
      <c r="AJ6" s="928"/>
      <c r="AK6" s="928"/>
      <c r="AL6" s="928"/>
      <c r="AM6" s="928"/>
      <c r="AN6" s="928"/>
      <c r="AO6" s="929"/>
      <c r="AP6" s="2"/>
    </row>
    <row r="7" spans="2:86" ht="12" customHeight="1" x14ac:dyDescent="0.15">
      <c r="B7" s="918"/>
      <c r="C7" s="923"/>
      <c r="D7" s="921"/>
      <c r="E7" s="921"/>
      <c r="F7" s="921"/>
      <c r="G7" s="921"/>
      <c r="H7" s="921"/>
      <c r="I7" s="921"/>
      <c r="J7" s="922"/>
      <c r="K7" s="930" t="s">
        <v>183</v>
      </c>
      <c r="L7" s="931"/>
      <c r="M7" s="916"/>
      <c r="N7" s="958">
        <v>7</v>
      </c>
      <c r="O7" s="959"/>
      <c r="P7" s="930" t="s">
        <v>318</v>
      </c>
      <c r="Q7" s="916"/>
      <c r="R7" s="932">
        <v>1</v>
      </c>
      <c r="S7" s="933"/>
      <c r="T7" s="934"/>
      <c r="U7" s="899" t="s">
        <v>436</v>
      </c>
      <c r="V7" s="901"/>
      <c r="W7" s="899" t="s">
        <v>319</v>
      </c>
      <c r="X7" s="901"/>
      <c r="Y7" s="916" t="s">
        <v>182</v>
      </c>
      <c r="Z7" s="908"/>
      <c r="AA7" s="908"/>
      <c r="AB7" s="908"/>
      <c r="AC7" s="899" t="s">
        <v>320</v>
      </c>
      <c r="AD7" s="900"/>
      <c r="AE7" s="900"/>
      <c r="AF7" s="900"/>
      <c r="AG7" s="900"/>
      <c r="AH7" s="900"/>
      <c r="AI7" s="900"/>
      <c r="AJ7" s="901"/>
      <c r="AK7" s="899" t="s">
        <v>321</v>
      </c>
      <c r="AL7" s="900"/>
      <c r="AM7" s="900"/>
      <c r="AN7" s="935"/>
      <c r="AO7" s="936"/>
      <c r="AP7" s="2"/>
      <c r="AW7" s="59"/>
    </row>
    <row r="8" spans="2:86" ht="12" customHeight="1" x14ac:dyDescent="0.15">
      <c r="B8" s="918"/>
      <c r="C8" s="923"/>
      <c r="D8" s="921"/>
      <c r="E8" s="921"/>
      <c r="F8" s="921"/>
      <c r="G8" s="921"/>
      <c r="H8" s="921"/>
      <c r="I8" s="921"/>
      <c r="J8" s="922"/>
      <c r="K8" s="908" t="s">
        <v>322</v>
      </c>
      <c r="L8" s="908" t="s">
        <v>167</v>
      </c>
      <c r="M8" s="908"/>
      <c r="N8" s="908" t="s">
        <v>166</v>
      </c>
      <c r="O8" s="908"/>
      <c r="P8" s="908" t="s">
        <v>323</v>
      </c>
      <c r="Q8" s="908"/>
      <c r="R8" s="908" t="s">
        <v>2</v>
      </c>
      <c r="S8" s="908"/>
      <c r="T8" s="908"/>
      <c r="U8" s="902"/>
      <c r="V8" s="904"/>
      <c r="W8" s="902"/>
      <c r="X8" s="904"/>
      <c r="Y8" s="916"/>
      <c r="Z8" s="908"/>
      <c r="AA8" s="908"/>
      <c r="AB8" s="908"/>
      <c r="AC8" s="905"/>
      <c r="AD8" s="906"/>
      <c r="AE8" s="906"/>
      <c r="AF8" s="906"/>
      <c r="AG8" s="906"/>
      <c r="AH8" s="906"/>
      <c r="AI8" s="906"/>
      <c r="AJ8" s="907"/>
      <c r="AK8" s="902"/>
      <c r="AL8" s="903"/>
      <c r="AM8" s="903"/>
      <c r="AN8" s="937"/>
      <c r="AO8" s="938"/>
      <c r="AP8" s="2"/>
    </row>
    <row r="9" spans="2:86" ht="12" customHeight="1" x14ac:dyDescent="0.15">
      <c r="B9" s="918"/>
      <c r="C9" s="923"/>
      <c r="D9" s="921"/>
      <c r="E9" s="921"/>
      <c r="F9" s="921"/>
      <c r="G9" s="921"/>
      <c r="H9" s="921"/>
      <c r="I9" s="921"/>
      <c r="J9" s="922"/>
      <c r="K9" s="908"/>
      <c r="L9" s="908"/>
      <c r="M9" s="908"/>
      <c r="N9" s="908"/>
      <c r="O9" s="908"/>
      <c r="P9" s="908"/>
      <c r="Q9" s="908"/>
      <c r="R9" s="908"/>
      <c r="S9" s="908"/>
      <c r="T9" s="908"/>
      <c r="U9" s="902"/>
      <c r="V9" s="904"/>
      <c r="W9" s="902"/>
      <c r="X9" s="904"/>
      <c r="Y9" s="916" t="s">
        <v>324</v>
      </c>
      <c r="Z9" s="908"/>
      <c r="AA9" s="908"/>
      <c r="AB9" s="908"/>
      <c r="AC9" s="908" t="s">
        <v>325</v>
      </c>
      <c r="AD9" s="908"/>
      <c r="AE9" s="908"/>
      <c r="AF9" s="908"/>
      <c r="AG9" s="908" t="s">
        <v>326</v>
      </c>
      <c r="AH9" s="908"/>
      <c r="AI9" s="908"/>
      <c r="AJ9" s="908"/>
      <c r="AK9" s="902"/>
      <c r="AL9" s="903"/>
      <c r="AM9" s="903"/>
      <c r="AN9" s="937"/>
      <c r="AO9" s="938"/>
      <c r="AP9" s="2"/>
    </row>
    <row r="10" spans="2:86" ht="12" customHeight="1" x14ac:dyDescent="0.15">
      <c r="B10" s="918"/>
      <c r="C10" s="923"/>
      <c r="D10" s="921"/>
      <c r="E10" s="921"/>
      <c r="F10" s="921"/>
      <c r="G10" s="921"/>
      <c r="H10" s="921"/>
      <c r="I10" s="921"/>
      <c r="J10" s="922"/>
      <c r="K10" s="908"/>
      <c r="L10" s="908"/>
      <c r="M10" s="908"/>
      <c r="N10" s="908"/>
      <c r="O10" s="908"/>
      <c r="P10" s="908"/>
      <c r="Q10" s="908"/>
      <c r="R10" s="908"/>
      <c r="S10" s="908"/>
      <c r="T10" s="908"/>
      <c r="U10" s="905"/>
      <c r="V10" s="907"/>
      <c r="W10" s="905"/>
      <c r="X10" s="907"/>
      <c r="Y10" s="54" t="s">
        <v>21</v>
      </c>
      <c r="Z10" s="50" t="s">
        <v>22</v>
      </c>
      <c r="AA10" s="50" t="s">
        <v>327</v>
      </c>
      <c r="AB10" s="50" t="s">
        <v>328</v>
      </c>
      <c r="AC10" s="50" t="s">
        <v>21</v>
      </c>
      <c r="AD10" s="50" t="s">
        <v>22</v>
      </c>
      <c r="AE10" s="50" t="s">
        <v>327</v>
      </c>
      <c r="AF10" s="50" t="s">
        <v>328</v>
      </c>
      <c r="AG10" s="50" t="s">
        <v>21</v>
      </c>
      <c r="AH10" s="50" t="s">
        <v>22</v>
      </c>
      <c r="AI10" s="50" t="s">
        <v>327</v>
      </c>
      <c r="AJ10" s="50" t="s">
        <v>328</v>
      </c>
      <c r="AK10" s="905"/>
      <c r="AL10" s="906"/>
      <c r="AM10" s="906"/>
      <c r="AN10" s="939"/>
      <c r="AO10" s="940"/>
      <c r="AP10" s="2"/>
    </row>
    <row r="11" spans="2:86" ht="12" customHeight="1" x14ac:dyDescent="0.15">
      <c r="B11" s="918"/>
      <c r="C11" s="923"/>
      <c r="D11" s="921"/>
      <c r="E11" s="921"/>
      <c r="F11" s="921"/>
      <c r="G11" s="921"/>
      <c r="H11" s="921"/>
      <c r="I11" s="921"/>
      <c r="J11" s="922"/>
      <c r="K11" s="95">
        <v>1</v>
      </c>
      <c r="L11" s="877" t="s">
        <v>464</v>
      </c>
      <c r="M11" s="878"/>
      <c r="N11" s="877" t="s">
        <v>339</v>
      </c>
      <c r="O11" s="878"/>
      <c r="P11" s="877" t="s">
        <v>252</v>
      </c>
      <c r="Q11" s="878"/>
      <c r="R11" s="301" t="s">
        <v>473</v>
      </c>
      <c r="S11" s="301"/>
      <c r="T11" s="301"/>
      <c r="U11" s="877" t="s">
        <v>535</v>
      </c>
      <c r="V11" s="878"/>
      <c r="W11" s="877" t="s">
        <v>533</v>
      </c>
      <c r="X11" s="878"/>
      <c r="Y11" s="55"/>
      <c r="Z11" s="55"/>
      <c r="AA11" s="55"/>
      <c r="AB11" s="55"/>
      <c r="AC11" s="61"/>
      <c r="AD11" s="61"/>
      <c r="AE11" s="61"/>
      <c r="AF11" s="61"/>
      <c r="AG11" s="61"/>
      <c r="AH11" s="61"/>
      <c r="AI11" s="61"/>
      <c r="AJ11" s="264">
        <v>18.48</v>
      </c>
      <c r="AK11" s="890"/>
      <c r="AL11" s="891"/>
      <c r="AM11" s="891"/>
      <c r="AN11" s="891"/>
      <c r="AO11" s="892"/>
      <c r="AP11" s="2"/>
      <c r="AQ11" s="60">
        <f>IF(P11="材質劣化",2,IF(P11="漏水",3,1))</f>
        <v>3</v>
      </c>
      <c r="AS11" s="42" t="str">
        <f>IF(Y11&lt;&gt;"",1,"")</f>
        <v/>
      </c>
    </row>
    <row r="12" spans="2:86" ht="12" customHeight="1" x14ac:dyDescent="0.15">
      <c r="B12" s="918"/>
      <c r="C12" s="923"/>
      <c r="D12" s="921"/>
      <c r="E12" s="921"/>
      <c r="F12" s="921"/>
      <c r="G12" s="921"/>
      <c r="H12" s="921"/>
      <c r="I12" s="921"/>
      <c r="J12" s="922"/>
      <c r="K12" s="95"/>
      <c r="L12" s="877"/>
      <c r="M12" s="878"/>
      <c r="N12" s="877"/>
      <c r="O12" s="878"/>
      <c r="P12" s="877"/>
      <c r="Q12" s="878"/>
      <c r="R12" s="301"/>
      <c r="S12" s="301"/>
      <c r="T12" s="301"/>
      <c r="U12" s="877"/>
      <c r="V12" s="878"/>
      <c r="W12" s="877"/>
      <c r="X12" s="878"/>
      <c r="Y12" s="55"/>
      <c r="Z12" s="55"/>
      <c r="AA12" s="55"/>
      <c r="AB12" s="55"/>
      <c r="AC12" s="61"/>
      <c r="AD12" s="61"/>
      <c r="AE12" s="61"/>
      <c r="AF12" s="61"/>
      <c r="AG12" s="61"/>
      <c r="AH12" s="61"/>
      <c r="AI12" s="61"/>
      <c r="AJ12" s="61"/>
      <c r="AK12" s="890"/>
      <c r="AL12" s="891"/>
      <c r="AM12" s="891"/>
      <c r="AN12" s="891"/>
      <c r="AO12" s="892"/>
      <c r="AP12" s="2"/>
      <c r="AQ12" s="60">
        <f>IF(P12="材質劣化",2,IF(P12="漏水",3,1))</f>
        <v>1</v>
      </c>
    </row>
    <row r="13" spans="2:86" ht="12" customHeight="1" x14ac:dyDescent="0.15">
      <c r="B13" s="918"/>
      <c r="C13" s="923"/>
      <c r="D13" s="921"/>
      <c r="E13" s="921"/>
      <c r="F13" s="921"/>
      <c r="G13" s="921"/>
      <c r="H13" s="921"/>
      <c r="I13" s="921"/>
      <c r="J13" s="922"/>
      <c r="K13" s="95"/>
      <c r="L13" s="877"/>
      <c r="M13" s="878"/>
      <c r="N13" s="877"/>
      <c r="O13" s="878"/>
      <c r="P13" s="877"/>
      <c r="Q13" s="878"/>
      <c r="R13" s="381"/>
      <c r="S13" s="893"/>
      <c r="T13" s="359"/>
      <c r="U13" s="877"/>
      <c r="V13" s="878"/>
      <c r="W13" s="877"/>
      <c r="X13" s="878"/>
      <c r="Y13" s="55"/>
      <c r="Z13" s="55"/>
      <c r="AA13" s="55"/>
      <c r="AB13" s="55"/>
      <c r="AC13" s="61"/>
      <c r="AD13" s="61"/>
      <c r="AE13" s="61"/>
      <c r="AF13" s="61"/>
      <c r="AG13" s="61"/>
      <c r="AH13" s="61"/>
      <c r="AI13" s="61"/>
      <c r="AJ13" s="61"/>
      <c r="AK13" s="890"/>
      <c r="AL13" s="891"/>
      <c r="AM13" s="891"/>
      <c r="AN13" s="891"/>
      <c r="AO13" s="892"/>
      <c r="AP13" s="2"/>
      <c r="AQ13" s="60">
        <f t="shared" ref="AQ13:AQ27" si="2">IF(P13="材質劣化",2,IF(P13="漏水",3,1))</f>
        <v>1</v>
      </c>
    </row>
    <row r="14" spans="2:86" ht="12" customHeight="1" x14ac:dyDescent="0.15">
      <c r="B14" s="918"/>
      <c r="C14" s="923"/>
      <c r="D14" s="921"/>
      <c r="E14" s="921"/>
      <c r="F14" s="921"/>
      <c r="G14" s="921"/>
      <c r="H14" s="921"/>
      <c r="I14" s="921"/>
      <c r="J14" s="922"/>
      <c r="K14" s="95"/>
      <c r="L14" s="877"/>
      <c r="M14" s="878"/>
      <c r="N14" s="877"/>
      <c r="O14" s="878"/>
      <c r="P14" s="877"/>
      <c r="Q14" s="878"/>
      <c r="R14" s="381"/>
      <c r="S14" s="893"/>
      <c r="T14" s="359"/>
      <c r="U14" s="877"/>
      <c r="V14" s="878"/>
      <c r="W14" s="877"/>
      <c r="X14" s="878"/>
      <c r="Y14" s="55"/>
      <c r="Z14" s="55"/>
      <c r="AA14" s="55"/>
      <c r="AB14" s="55"/>
      <c r="AC14" s="61"/>
      <c r="AD14" s="61"/>
      <c r="AE14" s="61"/>
      <c r="AF14" s="61"/>
      <c r="AG14" s="61"/>
      <c r="AH14" s="61"/>
      <c r="AI14" s="61"/>
      <c r="AJ14" s="61"/>
      <c r="AK14" s="890"/>
      <c r="AL14" s="891"/>
      <c r="AM14" s="891"/>
      <c r="AN14" s="891"/>
      <c r="AO14" s="892"/>
      <c r="AP14" s="2"/>
      <c r="AQ14" s="60">
        <f t="shared" si="2"/>
        <v>1</v>
      </c>
    </row>
    <row r="15" spans="2:86" ht="12" customHeight="1" x14ac:dyDescent="0.15">
      <c r="B15" s="918"/>
      <c r="C15" s="923"/>
      <c r="D15" s="921"/>
      <c r="E15" s="921"/>
      <c r="F15" s="921"/>
      <c r="G15" s="921"/>
      <c r="H15" s="921"/>
      <c r="I15" s="921"/>
      <c r="J15" s="922"/>
      <c r="K15" s="95"/>
      <c r="L15" s="877"/>
      <c r="M15" s="878"/>
      <c r="N15" s="877"/>
      <c r="O15" s="878"/>
      <c r="P15" s="877"/>
      <c r="Q15" s="878"/>
      <c r="R15" s="381"/>
      <c r="S15" s="893"/>
      <c r="T15" s="359"/>
      <c r="U15" s="877"/>
      <c r="V15" s="878"/>
      <c r="W15" s="877"/>
      <c r="X15" s="878"/>
      <c r="Y15" s="55"/>
      <c r="Z15" s="55"/>
      <c r="AA15" s="55"/>
      <c r="AB15" s="55"/>
      <c r="AC15" s="61"/>
      <c r="AD15" s="61"/>
      <c r="AE15" s="61"/>
      <c r="AF15" s="61"/>
      <c r="AG15" s="61"/>
      <c r="AH15" s="61"/>
      <c r="AI15" s="61"/>
      <c r="AJ15" s="61"/>
      <c r="AK15" s="890"/>
      <c r="AL15" s="891"/>
      <c r="AM15" s="891"/>
      <c r="AN15" s="891"/>
      <c r="AO15" s="892"/>
      <c r="AP15" s="2"/>
      <c r="AQ15" s="60">
        <f t="shared" si="2"/>
        <v>1</v>
      </c>
    </row>
    <row r="16" spans="2:86" ht="12" customHeight="1" x14ac:dyDescent="0.15">
      <c r="B16" s="918"/>
      <c r="C16" s="923"/>
      <c r="D16" s="921"/>
      <c r="E16" s="921"/>
      <c r="F16" s="921"/>
      <c r="G16" s="921"/>
      <c r="H16" s="921"/>
      <c r="I16" s="921"/>
      <c r="J16" s="922"/>
      <c r="K16" s="95"/>
      <c r="L16" s="877"/>
      <c r="M16" s="878"/>
      <c r="N16" s="877"/>
      <c r="O16" s="878"/>
      <c r="P16" s="877"/>
      <c r="Q16" s="878"/>
      <c r="R16" s="381"/>
      <c r="S16" s="893"/>
      <c r="T16" s="359"/>
      <c r="U16" s="877"/>
      <c r="V16" s="878"/>
      <c r="W16" s="877"/>
      <c r="X16" s="878"/>
      <c r="Y16" s="55"/>
      <c r="Z16" s="55"/>
      <c r="AA16" s="55"/>
      <c r="AB16" s="55"/>
      <c r="AC16" s="61"/>
      <c r="AD16" s="61"/>
      <c r="AE16" s="61"/>
      <c r="AF16" s="61"/>
      <c r="AG16" s="61"/>
      <c r="AH16" s="61"/>
      <c r="AI16" s="61"/>
      <c r="AJ16" s="61"/>
      <c r="AK16" s="890"/>
      <c r="AL16" s="891"/>
      <c r="AM16" s="891"/>
      <c r="AN16" s="891"/>
      <c r="AO16" s="892"/>
      <c r="AP16" s="2"/>
      <c r="AQ16" s="60">
        <f t="shared" si="2"/>
        <v>1</v>
      </c>
    </row>
    <row r="17" spans="2:46" ht="12" customHeight="1" x14ac:dyDescent="0.15">
      <c r="B17" s="918"/>
      <c r="C17" s="923"/>
      <c r="D17" s="921"/>
      <c r="E17" s="921"/>
      <c r="F17" s="921"/>
      <c r="G17" s="921"/>
      <c r="H17" s="921"/>
      <c r="I17" s="921"/>
      <c r="J17" s="922"/>
      <c r="K17" s="95"/>
      <c r="L17" s="877"/>
      <c r="M17" s="878"/>
      <c r="N17" s="877"/>
      <c r="O17" s="878"/>
      <c r="P17" s="877"/>
      <c r="Q17" s="878"/>
      <c r="R17" s="381"/>
      <c r="S17" s="893"/>
      <c r="T17" s="359"/>
      <c r="U17" s="877"/>
      <c r="V17" s="878"/>
      <c r="W17" s="877"/>
      <c r="X17" s="878"/>
      <c r="Y17" s="55"/>
      <c r="Z17" s="55"/>
      <c r="AA17" s="55"/>
      <c r="AB17" s="55"/>
      <c r="AC17" s="61"/>
      <c r="AD17" s="61"/>
      <c r="AE17" s="61"/>
      <c r="AF17" s="61"/>
      <c r="AG17" s="61"/>
      <c r="AH17" s="61"/>
      <c r="AI17" s="61"/>
      <c r="AJ17" s="61"/>
      <c r="AK17" s="890"/>
      <c r="AL17" s="891"/>
      <c r="AM17" s="891"/>
      <c r="AN17" s="891"/>
      <c r="AO17" s="892"/>
      <c r="AP17" s="2"/>
      <c r="AQ17" s="60">
        <f t="shared" si="2"/>
        <v>1</v>
      </c>
    </row>
    <row r="18" spans="2:46" ht="12" customHeight="1" x14ac:dyDescent="0.15">
      <c r="B18" s="918"/>
      <c r="C18" s="923"/>
      <c r="D18" s="921"/>
      <c r="E18" s="921"/>
      <c r="F18" s="921"/>
      <c r="G18" s="921"/>
      <c r="H18" s="921"/>
      <c r="I18" s="921"/>
      <c r="J18" s="922"/>
      <c r="K18" s="95"/>
      <c r="L18" s="877"/>
      <c r="M18" s="878"/>
      <c r="N18" s="877"/>
      <c r="O18" s="878"/>
      <c r="P18" s="877"/>
      <c r="Q18" s="878"/>
      <c r="R18" s="381"/>
      <c r="S18" s="893"/>
      <c r="T18" s="359"/>
      <c r="U18" s="877"/>
      <c r="V18" s="878"/>
      <c r="W18" s="877"/>
      <c r="X18" s="878"/>
      <c r="Y18" s="55"/>
      <c r="Z18" s="55"/>
      <c r="AA18" s="55"/>
      <c r="AB18" s="55"/>
      <c r="AC18" s="61"/>
      <c r="AD18" s="61"/>
      <c r="AE18" s="61"/>
      <c r="AF18" s="61"/>
      <c r="AG18" s="61"/>
      <c r="AH18" s="61"/>
      <c r="AI18" s="61"/>
      <c r="AJ18" s="61"/>
      <c r="AK18" s="890"/>
      <c r="AL18" s="891"/>
      <c r="AM18" s="891"/>
      <c r="AN18" s="891"/>
      <c r="AO18" s="892"/>
      <c r="AP18" s="2"/>
      <c r="AQ18" s="60">
        <f t="shared" si="2"/>
        <v>1</v>
      </c>
    </row>
    <row r="19" spans="2:46" ht="12" customHeight="1" x14ac:dyDescent="0.15">
      <c r="B19" s="918"/>
      <c r="C19" s="923"/>
      <c r="D19" s="921"/>
      <c r="E19" s="921"/>
      <c r="F19" s="921"/>
      <c r="G19" s="921"/>
      <c r="H19" s="921"/>
      <c r="I19" s="921"/>
      <c r="J19" s="922"/>
      <c r="K19" s="95"/>
      <c r="L19" s="877"/>
      <c r="M19" s="878"/>
      <c r="N19" s="877"/>
      <c r="O19" s="878"/>
      <c r="P19" s="877"/>
      <c r="Q19" s="878"/>
      <c r="R19" s="381"/>
      <c r="S19" s="893"/>
      <c r="T19" s="359"/>
      <c r="U19" s="877"/>
      <c r="V19" s="878"/>
      <c r="W19" s="877"/>
      <c r="X19" s="878"/>
      <c r="Y19" s="55"/>
      <c r="Z19" s="55"/>
      <c r="AA19" s="55"/>
      <c r="AB19" s="55"/>
      <c r="AC19" s="61"/>
      <c r="AD19" s="61"/>
      <c r="AE19" s="61"/>
      <c r="AF19" s="61"/>
      <c r="AG19" s="61"/>
      <c r="AH19" s="61"/>
      <c r="AI19" s="61"/>
      <c r="AJ19" s="61"/>
      <c r="AK19" s="890"/>
      <c r="AL19" s="891"/>
      <c r="AM19" s="891"/>
      <c r="AN19" s="891"/>
      <c r="AO19" s="892"/>
      <c r="AP19" s="2"/>
      <c r="AQ19" s="60">
        <f t="shared" si="2"/>
        <v>1</v>
      </c>
    </row>
    <row r="20" spans="2:46" ht="12" customHeight="1" x14ac:dyDescent="0.15">
      <c r="B20" s="918"/>
      <c r="C20" s="923"/>
      <c r="D20" s="921"/>
      <c r="E20" s="921"/>
      <c r="F20" s="921"/>
      <c r="G20" s="921"/>
      <c r="H20" s="921"/>
      <c r="I20" s="921"/>
      <c r="J20" s="922"/>
      <c r="K20" s="95"/>
      <c r="L20" s="877"/>
      <c r="M20" s="878"/>
      <c r="N20" s="877"/>
      <c r="O20" s="878"/>
      <c r="P20" s="877"/>
      <c r="Q20" s="878"/>
      <c r="R20" s="381"/>
      <c r="S20" s="893"/>
      <c r="T20" s="359"/>
      <c r="U20" s="877"/>
      <c r="V20" s="878"/>
      <c r="W20" s="877"/>
      <c r="X20" s="878"/>
      <c r="Y20" s="55"/>
      <c r="Z20" s="55"/>
      <c r="AA20" s="55"/>
      <c r="AB20" s="55"/>
      <c r="AC20" s="61"/>
      <c r="AD20" s="61"/>
      <c r="AE20" s="61"/>
      <c r="AF20" s="61"/>
      <c r="AG20" s="61"/>
      <c r="AH20" s="61"/>
      <c r="AI20" s="61"/>
      <c r="AJ20" s="61"/>
      <c r="AK20" s="890"/>
      <c r="AL20" s="891"/>
      <c r="AM20" s="891"/>
      <c r="AN20" s="891"/>
      <c r="AO20" s="892"/>
      <c r="AP20" s="2"/>
      <c r="AQ20" s="60">
        <f t="shared" si="2"/>
        <v>1</v>
      </c>
    </row>
    <row r="21" spans="2:46" ht="12" customHeight="1" x14ac:dyDescent="0.15">
      <c r="B21" s="918"/>
      <c r="C21" s="923"/>
      <c r="D21" s="921"/>
      <c r="E21" s="921"/>
      <c r="F21" s="921"/>
      <c r="G21" s="921"/>
      <c r="H21" s="921"/>
      <c r="I21" s="921"/>
      <c r="J21" s="922"/>
      <c r="K21" s="95"/>
      <c r="L21" s="877"/>
      <c r="M21" s="878"/>
      <c r="N21" s="877"/>
      <c r="O21" s="878"/>
      <c r="P21" s="877"/>
      <c r="Q21" s="878"/>
      <c r="R21" s="381"/>
      <c r="S21" s="893"/>
      <c r="T21" s="359"/>
      <c r="U21" s="877"/>
      <c r="V21" s="878"/>
      <c r="W21" s="877"/>
      <c r="X21" s="878"/>
      <c r="Y21" s="55"/>
      <c r="Z21" s="55"/>
      <c r="AA21" s="55"/>
      <c r="AB21" s="55"/>
      <c r="AC21" s="61"/>
      <c r="AD21" s="61"/>
      <c r="AE21" s="61"/>
      <c r="AF21" s="61"/>
      <c r="AG21" s="61"/>
      <c r="AH21" s="61"/>
      <c r="AI21" s="61"/>
      <c r="AJ21" s="61"/>
      <c r="AK21" s="890"/>
      <c r="AL21" s="891"/>
      <c r="AM21" s="891"/>
      <c r="AN21" s="891"/>
      <c r="AO21" s="892"/>
      <c r="AP21" s="2"/>
      <c r="AQ21" s="60">
        <f>IF(P21="材質劣化",2,IF(P21="漏水",3,1))</f>
        <v>1</v>
      </c>
    </row>
    <row r="22" spans="2:46" ht="12" customHeight="1" x14ac:dyDescent="0.15">
      <c r="B22" s="918"/>
      <c r="C22" s="923"/>
      <c r="D22" s="921"/>
      <c r="E22" s="921"/>
      <c r="F22" s="921"/>
      <c r="G22" s="921"/>
      <c r="H22" s="921"/>
      <c r="I22" s="921"/>
      <c r="J22" s="922"/>
      <c r="K22" s="95"/>
      <c r="L22" s="877"/>
      <c r="M22" s="878"/>
      <c r="N22" s="877"/>
      <c r="O22" s="878"/>
      <c r="P22" s="877"/>
      <c r="Q22" s="878"/>
      <c r="R22" s="381"/>
      <c r="S22" s="893"/>
      <c r="T22" s="359"/>
      <c r="U22" s="877"/>
      <c r="V22" s="878"/>
      <c r="W22" s="877"/>
      <c r="X22" s="878"/>
      <c r="Y22" s="55"/>
      <c r="Z22" s="55"/>
      <c r="AA22" s="55"/>
      <c r="AB22" s="55"/>
      <c r="AC22" s="61"/>
      <c r="AD22" s="61"/>
      <c r="AE22" s="61"/>
      <c r="AF22" s="61"/>
      <c r="AG22" s="61"/>
      <c r="AH22" s="61"/>
      <c r="AI22" s="61"/>
      <c r="AJ22" s="61"/>
      <c r="AK22" s="890"/>
      <c r="AL22" s="891"/>
      <c r="AM22" s="891"/>
      <c r="AN22" s="891"/>
      <c r="AO22" s="892"/>
      <c r="AP22" s="2"/>
      <c r="AQ22" s="60">
        <f t="shared" si="2"/>
        <v>1</v>
      </c>
    </row>
    <row r="23" spans="2:46" ht="12" customHeight="1" x14ac:dyDescent="0.15">
      <c r="B23" s="918"/>
      <c r="C23" s="923"/>
      <c r="D23" s="921"/>
      <c r="E23" s="921"/>
      <c r="F23" s="921"/>
      <c r="G23" s="921"/>
      <c r="H23" s="921"/>
      <c r="I23" s="921"/>
      <c r="J23" s="922"/>
      <c r="K23" s="95"/>
      <c r="L23" s="877"/>
      <c r="M23" s="878"/>
      <c r="N23" s="877"/>
      <c r="O23" s="878"/>
      <c r="P23" s="877"/>
      <c r="Q23" s="878"/>
      <c r="R23" s="381"/>
      <c r="S23" s="893"/>
      <c r="T23" s="359"/>
      <c r="U23" s="877"/>
      <c r="V23" s="878"/>
      <c r="W23" s="877"/>
      <c r="X23" s="878"/>
      <c r="Y23" s="55"/>
      <c r="Z23" s="55"/>
      <c r="AA23" s="55"/>
      <c r="AB23" s="55"/>
      <c r="AC23" s="61"/>
      <c r="AD23" s="61"/>
      <c r="AE23" s="61"/>
      <c r="AF23" s="61"/>
      <c r="AG23" s="61"/>
      <c r="AH23" s="61"/>
      <c r="AI23" s="61"/>
      <c r="AJ23" s="61"/>
      <c r="AK23" s="890"/>
      <c r="AL23" s="891"/>
      <c r="AM23" s="891"/>
      <c r="AN23" s="891"/>
      <c r="AO23" s="892"/>
      <c r="AP23" s="2"/>
      <c r="AQ23" s="60">
        <f t="shared" si="2"/>
        <v>1</v>
      </c>
    </row>
    <row r="24" spans="2:46" ht="12" customHeight="1" x14ac:dyDescent="0.15">
      <c r="B24" s="918"/>
      <c r="C24" s="923"/>
      <c r="D24" s="921"/>
      <c r="E24" s="921"/>
      <c r="F24" s="921"/>
      <c r="G24" s="921"/>
      <c r="H24" s="921"/>
      <c r="I24" s="921"/>
      <c r="J24" s="922"/>
      <c r="K24" s="95"/>
      <c r="L24" s="877"/>
      <c r="M24" s="878"/>
      <c r="N24" s="877"/>
      <c r="O24" s="878"/>
      <c r="P24" s="877"/>
      <c r="Q24" s="878"/>
      <c r="R24" s="381"/>
      <c r="S24" s="893"/>
      <c r="T24" s="359"/>
      <c r="U24" s="877"/>
      <c r="V24" s="878"/>
      <c r="W24" s="877"/>
      <c r="X24" s="878"/>
      <c r="Y24" s="55"/>
      <c r="Z24" s="55"/>
      <c r="AA24" s="55"/>
      <c r="AB24" s="55"/>
      <c r="AC24" s="61"/>
      <c r="AD24" s="61"/>
      <c r="AE24" s="61"/>
      <c r="AF24" s="61"/>
      <c r="AG24" s="61"/>
      <c r="AH24" s="61"/>
      <c r="AI24" s="61"/>
      <c r="AJ24" s="61"/>
      <c r="AK24" s="890"/>
      <c r="AL24" s="891"/>
      <c r="AM24" s="891"/>
      <c r="AN24" s="891"/>
      <c r="AO24" s="892"/>
      <c r="AP24" s="2"/>
      <c r="AQ24" s="60">
        <f t="shared" si="2"/>
        <v>1</v>
      </c>
    </row>
    <row r="25" spans="2:46" ht="12" customHeight="1" x14ac:dyDescent="0.15">
      <c r="B25" s="918"/>
      <c r="C25" s="923"/>
      <c r="D25" s="921"/>
      <c r="E25" s="921"/>
      <c r="F25" s="921"/>
      <c r="G25" s="921"/>
      <c r="H25" s="921"/>
      <c r="I25" s="921"/>
      <c r="J25" s="922"/>
      <c r="K25" s="95"/>
      <c r="L25" s="877"/>
      <c r="M25" s="878"/>
      <c r="N25" s="877"/>
      <c r="O25" s="878"/>
      <c r="P25" s="877"/>
      <c r="Q25" s="878"/>
      <c r="R25" s="381"/>
      <c r="S25" s="893"/>
      <c r="T25" s="359"/>
      <c r="U25" s="877"/>
      <c r="V25" s="878"/>
      <c r="W25" s="877"/>
      <c r="X25" s="878"/>
      <c r="Y25" s="55"/>
      <c r="Z25" s="55"/>
      <c r="AA25" s="55"/>
      <c r="AB25" s="55"/>
      <c r="AC25" s="61"/>
      <c r="AD25" s="61"/>
      <c r="AE25" s="61"/>
      <c r="AF25" s="61"/>
      <c r="AG25" s="61"/>
      <c r="AH25" s="61"/>
      <c r="AI25" s="61"/>
      <c r="AJ25" s="61"/>
      <c r="AK25" s="890"/>
      <c r="AL25" s="891"/>
      <c r="AM25" s="891"/>
      <c r="AN25" s="891"/>
      <c r="AO25" s="892"/>
      <c r="AP25" s="2"/>
      <c r="AQ25" s="60">
        <f t="shared" si="2"/>
        <v>1</v>
      </c>
    </row>
    <row r="26" spans="2:46" ht="12" customHeight="1" x14ac:dyDescent="0.15">
      <c r="B26" s="918"/>
      <c r="C26" s="923"/>
      <c r="D26" s="921"/>
      <c r="E26" s="921"/>
      <c r="F26" s="921"/>
      <c r="G26" s="921"/>
      <c r="H26" s="921"/>
      <c r="I26" s="921"/>
      <c r="J26" s="922"/>
      <c r="K26" s="95"/>
      <c r="L26" s="877"/>
      <c r="M26" s="878"/>
      <c r="N26" s="877"/>
      <c r="O26" s="878"/>
      <c r="P26" s="877"/>
      <c r="Q26" s="878"/>
      <c r="R26" s="381"/>
      <c r="S26" s="893"/>
      <c r="T26" s="359"/>
      <c r="U26" s="877"/>
      <c r="V26" s="878"/>
      <c r="W26" s="877"/>
      <c r="X26" s="878"/>
      <c r="Y26" s="55"/>
      <c r="Z26" s="55"/>
      <c r="AA26" s="55"/>
      <c r="AB26" s="55"/>
      <c r="AC26" s="61"/>
      <c r="AD26" s="61"/>
      <c r="AE26" s="61"/>
      <c r="AF26" s="61"/>
      <c r="AG26" s="61"/>
      <c r="AH26" s="61"/>
      <c r="AI26" s="61"/>
      <c r="AJ26" s="61"/>
      <c r="AK26" s="890"/>
      <c r="AL26" s="891"/>
      <c r="AM26" s="891"/>
      <c r="AN26" s="891"/>
      <c r="AO26" s="892"/>
      <c r="AP26" s="2"/>
      <c r="AQ26" s="60">
        <f>IF(P26="材質劣化",2,IF(P26="漏水",3,1))</f>
        <v>1</v>
      </c>
    </row>
    <row r="27" spans="2:46" ht="12" customHeight="1" x14ac:dyDescent="0.15">
      <c r="B27" s="918"/>
      <c r="C27" s="923"/>
      <c r="D27" s="921"/>
      <c r="E27" s="921"/>
      <c r="F27" s="921"/>
      <c r="G27" s="921"/>
      <c r="H27" s="921"/>
      <c r="I27" s="921"/>
      <c r="J27" s="922"/>
      <c r="K27" s="95"/>
      <c r="L27" s="877"/>
      <c r="M27" s="878"/>
      <c r="N27" s="877"/>
      <c r="O27" s="878"/>
      <c r="P27" s="877"/>
      <c r="Q27" s="878"/>
      <c r="R27" s="381"/>
      <c r="S27" s="893"/>
      <c r="T27" s="359"/>
      <c r="U27" s="877"/>
      <c r="V27" s="878"/>
      <c r="W27" s="877"/>
      <c r="X27" s="878"/>
      <c r="Y27" s="55"/>
      <c r="Z27" s="55"/>
      <c r="AA27" s="55"/>
      <c r="AB27" s="55"/>
      <c r="AC27" s="61"/>
      <c r="AD27" s="61"/>
      <c r="AE27" s="61"/>
      <c r="AF27" s="61"/>
      <c r="AG27" s="61"/>
      <c r="AH27" s="61"/>
      <c r="AI27" s="61"/>
      <c r="AJ27" s="61"/>
      <c r="AK27" s="890"/>
      <c r="AL27" s="891"/>
      <c r="AM27" s="891"/>
      <c r="AN27" s="891"/>
      <c r="AO27" s="892"/>
      <c r="AP27" s="2"/>
      <c r="AQ27" s="60">
        <f t="shared" si="2"/>
        <v>1</v>
      </c>
    </row>
    <row r="28" spans="2:46" ht="12" customHeight="1" x14ac:dyDescent="0.15">
      <c r="B28" s="918"/>
      <c r="C28" s="923"/>
      <c r="D28" s="921"/>
      <c r="E28" s="921"/>
      <c r="F28" s="921"/>
      <c r="G28" s="921"/>
      <c r="H28" s="921"/>
      <c r="I28" s="921"/>
      <c r="J28" s="922"/>
      <c r="K28" s="95"/>
      <c r="L28" s="877"/>
      <c r="M28" s="878"/>
      <c r="N28" s="877"/>
      <c r="O28" s="878"/>
      <c r="P28" s="877"/>
      <c r="Q28" s="878"/>
      <c r="R28" s="381"/>
      <c r="S28" s="893"/>
      <c r="T28" s="359"/>
      <c r="U28" s="877"/>
      <c r="V28" s="878"/>
      <c r="W28" s="877"/>
      <c r="X28" s="878"/>
      <c r="Y28" s="55"/>
      <c r="Z28" s="55"/>
      <c r="AA28" s="55"/>
      <c r="AB28" s="55"/>
      <c r="AC28" s="61"/>
      <c r="AD28" s="61"/>
      <c r="AE28" s="61"/>
      <c r="AF28" s="61"/>
      <c r="AG28" s="61"/>
      <c r="AH28" s="61"/>
      <c r="AI28" s="61"/>
      <c r="AJ28" s="61"/>
      <c r="AK28" s="890"/>
      <c r="AL28" s="891"/>
      <c r="AM28" s="891"/>
      <c r="AN28" s="891"/>
      <c r="AO28" s="892"/>
      <c r="AP28" s="2"/>
      <c r="AQ28" s="60">
        <f>IF(P30="材質劣化",2,IF(P30="漏水",3,1))</f>
        <v>1</v>
      </c>
    </row>
    <row r="29" spans="2:46" ht="12" customHeight="1" x14ac:dyDescent="0.15">
      <c r="B29" s="918"/>
      <c r="C29" s="923"/>
      <c r="D29" s="921"/>
      <c r="E29" s="921"/>
      <c r="F29" s="921"/>
      <c r="G29" s="921"/>
      <c r="H29" s="921"/>
      <c r="I29" s="921"/>
      <c r="J29" s="922"/>
      <c r="K29" s="95"/>
      <c r="L29" s="877"/>
      <c r="M29" s="878"/>
      <c r="N29" s="877"/>
      <c r="O29" s="878"/>
      <c r="P29" s="877"/>
      <c r="Q29" s="878"/>
      <c r="R29" s="381"/>
      <c r="S29" s="893"/>
      <c r="T29" s="359"/>
      <c r="U29" s="877"/>
      <c r="V29" s="878"/>
      <c r="W29" s="877"/>
      <c r="X29" s="878"/>
      <c r="Y29" s="55"/>
      <c r="Z29" s="55"/>
      <c r="AA29" s="55"/>
      <c r="AB29" s="55"/>
      <c r="AC29" s="61"/>
      <c r="AD29" s="61"/>
      <c r="AE29" s="61"/>
      <c r="AF29" s="61"/>
      <c r="AG29" s="61"/>
      <c r="AH29" s="61"/>
      <c r="AI29" s="61"/>
      <c r="AJ29" s="61"/>
      <c r="AK29" s="890"/>
      <c r="AL29" s="891"/>
      <c r="AM29" s="891"/>
      <c r="AN29" s="891"/>
      <c r="AO29" s="892"/>
      <c r="AP29" s="2"/>
      <c r="AQ29" s="60">
        <f>IF(P34="材質劣化",2,IF(P34="漏水",3,1))</f>
        <v>1</v>
      </c>
    </row>
    <row r="30" spans="2:46" ht="12" customHeight="1" x14ac:dyDescent="0.15">
      <c r="B30" s="918"/>
      <c r="C30" s="923"/>
      <c r="D30" s="921"/>
      <c r="E30" s="921"/>
      <c r="F30" s="921"/>
      <c r="G30" s="921"/>
      <c r="H30" s="921"/>
      <c r="I30" s="921"/>
      <c r="J30" s="922"/>
      <c r="K30" s="95"/>
      <c r="L30" s="877"/>
      <c r="M30" s="878"/>
      <c r="N30" s="877"/>
      <c r="O30" s="878"/>
      <c r="P30" s="877"/>
      <c r="Q30" s="878"/>
      <c r="R30" s="381"/>
      <c r="S30" s="893"/>
      <c r="T30" s="359"/>
      <c r="U30" s="877"/>
      <c r="V30" s="878"/>
      <c r="W30" s="877"/>
      <c r="X30" s="878"/>
      <c r="Y30" s="55"/>
      <c r="Z30" s="55"/>
      <c r="AA30" s="55"/>
      <c r="AB30" s="55"/>
      <c r="AC30" s="61"/>
      <c r="AD30" s="61"/>
      <c r="AE30" s="61"/>
      <c r="AF30" s="61"/>
      <c r="AG30" s="61"/>
      <c r="AH30" s="61"/>
      <c r="AI30" s="61"/>
      <c r="AJ30" s="61"/>
      <c r="AK30" s="890"/>
      <c r="AL30" s="891"/>
      <c r="AM30" s="891"/>
      <c r="AN30" s="891"/>
      <c r="AO30" s="892"/>
      <c r="AP30" s="2"/>
      <c r="AQ30" s="60">
        <f t="shared" ref="AQ30:AQ33" si="3">IF(P30="材質劣化",2,IF(P30="漏水",3,1))</f>
        <v>1</v>
      </c>
    </row>
    <row r="31" spans="2:46" ht="12" customHeight="1" x14ac:dyDescent="0.15">
      <c r="B31" s="918"/>
      <c r="C31" s="923"/>
      <c r="D31" s="921"/>
      <c r="E31" s="921"/>
      <c r="F31" s="921"/>
      <c r="G31" s="921"/>
      <c r="H31" s="921"/>
      <c r="I31" s="921"/>
      <c r="J31" s="922"/>
      <c r="K31" s="95"/>
      <c r="L31" s="877"/>
      <c r="M31" s="878"/>
      <c r="N31" s="877"/>
      <c r="O31" s="878"/>
      <c r="P31" s="877"/>
      <c r="Q31" s="878"/>
      <c r="R31" s="381"/>
      <c r="S31" s="893"/>
      <c r="T31" s="359"/>
      <c r="U31" s="877"/>
      <c r="V31" s="878"/>
      <c r="W31" s="877"/>
      <c r="X31" s="878"/>
      <c r="Y31" s="55"/>
      <c r="Z31" s="55"/>
      <c r="AA31" s="55"/>
      <c r="AB31" s="55"/>
      <c r="AC31" s="61"/>
      <c r="AD31" s="61"/>
      <c r="AE31" s="61"/>
      <c r="AF31" s="61"/>
      <c r="AG31" s="61"/>
      <c r="AH31" s="61"/>
      <c r="AI31" s="61"/>
      <c r="AJ31" s="61"/>
      <c r="AK31" s="890"/>
      <c r="AL31" s="891"/>
      <c r="AM31" s="891"/>
      <c r="AN31" s="891"/>
      <c r="AO31" s="892"/>
      <c r="AP31" s="2"/>
      <c r="AQ31" s="60">
        <f t="shared" ref="AQ31" si="4">IF(P33="材質劣化",2,IF(P33="漏水",3,1))</f>
        <v>1</v>
      </c>
    </row>
    <row r="32" spans="2:46" ht="12" customHeight="1" x14ac:dyDescent="0.15">
      <c r="B32" s="918"/>
      <c r="C32" s="923"/>
      <c r="D32" s="921"/>
      <c r="E32" s="921"/>
      <c r="F32" s="921"/>
      <c r="G32" s="921"/>
      <c r="H32" s="921"/>
      <c r="I32" s="921"/>
      <c r="J32" s="922"/>
      <c r="K32" s="95"/>
      <c r="L32" s="877"/>
      <c r="M32" s="878"/>
      <c r="N32" s="877"/>
      <c r="O32" s="878"/>
      <c r="P32" s="877"/>
      <c r="Q32" s="878"/>
      <c r="R32" s="381"/>
      <c r="S32" s="893"/>
      <c r="T32" s="359"/>
      <c r="U32" s="877"/>
      <c r="V32" s="878"/>
      <c r="W32" s="877"/>
      <c r="X32" s="878"/>
      <c r="Y32" s="55"/>
      <c r="Z32" s="55"/>
      <c r="AA32" s="55"/>
      <c r="AB32" s="55"/>
      <c r="AC32" s="61"/>
      <c r="AD32" s="61"/>
      <c r="AE32" s="61"/>
      <c r="AF32" s="61"/>
      <c r="AG32" s="61"/>
      <c r="AH32" s="61"/>
      <c r="AI32" s="61"/>
      <c r="AJ32" s="61"/>
      <c r="AK32" s="890"/>
      <c r="AL32" s="891"/>
      <c r="AM32" s="891"/>
      <c r="AN32" s="891"/>
      <c r="AO32" s="892"/>
      <c r="AP32" s="2"/>
      <c r="AQ32" s="60">
        <f t="shared" ref="AQ32" si="5">IF(P37="材質劣化",2,IF(P37="漏水",3,1))</f>
        <v>1</v>
      </c>
      <c r="AS32" s="3"/>
      <c r="AT32" s="3"/>
    </row>
    <row r="33" spans="2:86" ht="12" customHeight="1" x14ac:dyDescent="0.15">
      <c r="B33" s="918"/>
      <c r="C33" s="923"/>
      <c r="D33" s="921"/>
      <c r="E33" s="921"/>
      <c r="F33" s="921"/>
      <c r="G33" s="921"/>
      <c r="H33" s="921"/>
      <c r="I33" s="921"/>
      <c r="J33" s="922"/>
      <c r="K33" s="95"/>
      <c r="L33" s="877"/>
      <c r="M33" s="878"/>
      <c r="N33" s="877"/>
      <c r="O33" s="878"/>
      <c r="P33" s="877"/>
      <c r="Q33" s="878"/>
      <c r="R33" s="381"/>
      <c r="S33" s="893"/>
      <c r="T33" s="359"/>
      <c r="U33" s="877"/>
      <c r="V33" s="878"/>
      <c r="W33" s="877"/>
      <c r="X33" s="878"/>
      <c r="Y33" s="55"/>
      <c r="Z33" s="55"/>
      <c r="AA33" s="55"/>
      <c r="AB33" s="55"/>
      <c r="AC33" s="61"/>
      <c r="AD33" s="61"/>
      <c r="AE33" s="61"/>
      <c r="AF33" s="61"/>
      <c r="AG33" s="61"/>
      <c r="AH33" s="61"/>
      <c r="AI33" s="61"/>
      <c r="AJ33" s="61"/>
      <c r="AK33" s="890"/>
      <c r="AL33" s="891"/>
      <c r="AM33" s="891"/>
      <c r="AN33" s="891"/>
      <c r="AO33" s="892"/>
      <c r="AP33" s="2"/>
      <c r="AQ33" s="60">
        <f t="shared" si="3"/>
        <v>1</v>
      </c>
      <c r="AS33" s="163"/>
      <c r="AT33" s="163"/>
    </row>
    <row r="34" spans="2:86" ht="12" customHeight="1" x14ac:dyDescent="0.15">
      <c r="B34" s="918"/>
      <c r="C34" s="923"/>
      <c r="D34" s="921"/>
      <c r="E34" s="921"/>
      <c r="F34" s="921"/>
      <c r="G34" s="921"/>
      <c r="H34" s="921"/>
      <c r="I34" s="921"/>
      <c r="J34" s="922"/>
      <c r="K34" s="95"/>
      <c r="L34" s="877"/>
      <c r="M34" s="878"/>
      <c r="N34" s="877"/>
      <c r="O34" s="878"/>
      <c r="P34" s="877"/>
      <c r="Q34" s="878"/>
      <c r="R34" s="381"/>
      <c r="S34" s="893"/>
      <c r="T34" s="359"/>
      <c r="U34" s="877"/>
      <c r="V34" s="878"/>
      <c r="W34" s="877"/>
      <c r="X34" s="878"/>
      <c r="Y34" s="55"/>
      <c r="Z34" s="55"/>
      <c r="AA34" s="55"/>
      <c r="AB34" s="55"/>
      <c r="AC34" s="61"/>
      <c r="AD34" s="61"/>
      <c r="AE34" s="61"/>
      <c r="AF34" s="61"/>
      <c r="AG34" s="61"/>
      <c r="AH34" s="61"/>
      <c r="AI34" s="61"/>
      <c r="AJ34" s="61"/>
      <c r="AK34" s="890"/>
      <c r="AL34" s="891"/>
      <c r="AM34" s="891"/>
      <c r="AN34" s="891"/>
      <c r="AO34" s="892"/>
      <c r="AP34" s="2"/>
      <c r="AQ34" s="60">
        <f t="shared" ref="AQ34" si="6">IF(P36="材質劣化",2,IF(P36="漏水",3,1))</f>
        <v>1</v>
      </c>
      <c r="AS34" s="164"/>
      <c r="AT34" s="164"/>
    </row>
    <row r="35" spans="2:86" ht="12" customHeight="1" x14ac:dyDescent="0.15">
      <c r="B35" s="918"/>
      <c r="C35" s="923"/>
      <c r="D35" s="921"/>
      <c r="E35" s="921"/>
      <c r="F35" s="921"/>
      <c r="G35" s="921"/>
      <c r="H35" s="921"/>
      <c r="I35" s="921"/>
      <c r="J35" s="922"/>
      <c r="K35" s="950" t="s">
        <v>376</v>
      </c>
      <c r="L35" s="908" t="s">
        <v>181</v>
      </c>
      <c r="M35" s="908"/>
      <c r="N35" s="908"/>
      <c r="O35" s="908"/>
      <c r="P35" s="908"/>
      <c r="Q35" s="908"/>
      <c r="R35" s="908"/>
      <c r="S35" s="908"/>
      <c r="T35" s="908"/>
      <c r="U35" s="908"/>
      <c r="V35" s="908"/>
      <c r="W35" s="908"/>
      <c r="X35" s="908"/>
      <c r="Y35" s="930" t="s">
        <v>329</v>
      </c>
      <c r="Z35" s="931"/>
      <c r="AA35" s="931"/>
      <c r="AB35" s="916"/>
      <c r="AC35" s="253">
        <f t="shared" ref="AC35:AJ35" si="7">SUM(AC11:AC34)</f>
        <v>0</v>
      </c>
      <c r="AD35" s="253">
        <f t="shared" si="7"/>
        <v>0</v>
      </c>
      <c r="AE35" s="253">
        <f>SUM(AE11:AE34)</f>
        <v>0</v>
      </c>
      <c r="AF35" s="253">
        <f t="shared" si="7"/>
        <v>0</v>
      </c>
      <c r="AG35" s="253">
        <f t="shared" si="7"/>
        <v>0</v>
      </c>
      <c r="AH35" s="253">
        <f t="shared" si="7"/>
        <v>0</v>
      </c>
      <c r="AI35" s="253">
        <f t="shared" si="7"/>
        <v>0</v>
      </c>
      <c r="AJ35" s="254">
        <f t="shared" si="7"/>
        <v>18.48</v>
      </c>
      <c r="AK35" s="908" t="s">
        <v>501</v>
      </c>
      <c r="AL35" s="908"/>
      <c r="AM35" s="957" t="s">
        <v>547</v>
      </c>
      <c r="AN35" s="957"/>
      <c r="AO35" s="957"/>
      <c r="AP35" s="2"/>
    </row>
    <row r="36" spans="2:86" ht="12" customHeight="1" x14ac:dyDescent="0.15">
      <c r="B36" s="918"/>
      <c r="C36" s="923"/>
      <c r="D36" s="921"/>
      <c r="E36" s="921"/>
      <c r="F36" s="921"/>
      <c r="G36" s="921"/>
      <c r="H36" s="921"/>
      <c r="I36" s="921"/>
      <c r="J36" s="922"/>
      <c r="K36" s="951"/>
      <c r="L36" s="899" t="s">
        <v>330</v>
      </c>
      <c r="M36" s="900"/>
      <c r="N36" s="901"/>
      <c r="O36" s="899" t="s">
        <v>502</v>
      </c>
      <c r="P36" s="900"/>
      <c r="Q36" s="900"/>
      <c r="R36" s="900"/>
      <c r="S36" s="900"/>
      <c r="T36" s="900"/>
      <c r="U36" s="900"/>
      <c r="V36" s="900"/>
      <c r="W36" s="900"/>
      <c r="X36" s="901"/>
      <c r="Y36" s="54" t="s">
        <v>21</v>
      </c>
      <c r="Z36" s="50" t="s">
        <v>22</v>
      </c>
      <c r="AA36" s="50" t="s">
        <v>327</v>
      </c>
      <c r="AB36" s="50" t="s">
        <v>328</v>
      </c>
      <c r="AC36" s="50" t="s">
        <v>21</v>
      </c>
      <c r="AD36" s="50" t="s">
        <v>22</v>
      </c>
      <c r="AE36" s="50" t="s">
        <v>327</v>
      </c>
      <c r="AF36" s="50" t="s">
        <v>328</v>
      </c>
      <c r="AG36" s="50" t="s">
        <v>21</v>
      </c>
      <c r="AH36" s="50" t="s">
        <v>22</v>
      </c>
      <c r="AI36" s="50" t="s">
        <v>327</v>
      </c>
      <c r="AJ36" s="80" t="s">
        <v>328</v>
      </c>
      <c r="AK36" s="908"/>
      <c r="AL36" s="908"/>
      <c r="AM36" s="957"/>
      <c r="AN36" s="957"/>
      <c r="AO36" s="957"/>
      <c r="AP36" s="2"/>
    </row>
    <row r="37" spans="2:86" ht="14.25" customHeight="1" x14ac:dyDescent="0.15">
      <c r="B37" s="918"/>
      <c r="C37" s="923"/>
      <c r="D37" s="921"/>
      <c r="E37" s="921"/>
      <c r="F37" s="921"/>
      <c r="G37" s="921"/>
      <c r="H37" s="921"/>
      <c r="I37" s="921"/>
      <c r="J37" s="922"/>
      <c r="K37" s="951"/>
      <c r="L37" s="902"/>
      <c r="M37" s="903"/>
      <c r="N37" s="904"/>
      <c r="O37" s="902"/>
      <c r="P37" s="903"/>
      <c r="Q37" s="903"/>
      <c r="R37" s="903"/>
      <c r="S37" s="903"/>
      <c r="T37" s="903"/>
      <c r="U37" s="903"/>
      <c r="V37" s="903"/>
      <c r="W37" s="903"/>
      <c r="X37" s="904"/>
      <c r="Y37" s="909" t="str">
        <f>IF(COUNTIF(Y11:Y34,"〇")&gt;0,"1","  ")</f>
        <v xml:space="preserve">  </v>
      </c>
      <c r="Z37" s="909" t="str">
        <f>IF(COUNTIF(Z11:Z34,"〇")&gt;0,"1","  ")</f>
        <v xml:space="preserve">  </v>
      </c>
      <c r="AA37" s="909" t="str">
        <f>IF(COUNTIF(AA11:AA34,"〇")&gt;0,"1","  ")</f>
        <v xml:space="preserve">  </v>
      </c>
      <c r="AB37" s="909" t="str">
        <f>IF(COUNTIF(AB11:AB34,"〇")&gt;0,"1","  ")</f>
        <v xml:space="preserve">  </v>
      </c>
      <c r="AC37" s="909">
        <f>COUNTA(AC11:AC34)</f>
        <v>0</v>
      </c>
      <c r="AD37" s="909">
        <f t="shared" ref="AD37:AI37" si="8">COUNTA(AD11:AD34)</f>
        <v>0</v>
      </c>
      <c r="AE37" s="909">
        <f t="shared" si="8"/>
        <v>0</v>
      </c>
      <c r="AF37" s="909">
        <f t="shared" si="8"/>
        <v>0</v>
      </c>
      <c r="AG37" s="909">
        <f t="shared" si="8"/>
        <v>0</v>
      </c>
      <c r="AH37" s="909">
        <f t="shared" si="8"/>
        <v>0</v>
      </c>
      <c r="AI37" s="909">
        <f t="shared" si="8"/>
        <v>0</v>
      </c>
      <c r="AJ37" s="909">
        <f>COUNTA(AJ11:AJ34)</f>
        <v>1</v>
      </c>
      <c r="AK37" s="908"/>
      <c r="AL37" s="908"/>
      <c r="AM37" s="957"/>
      <c r="AN37" s="957"/>
      <c r="AO37" s="957"/>
      <c r="AP37" s="2"/>
    </row>
    <row r="38" spans="2:86" ht="14.25" customHeight="1" x14ac:dyDescent="0.15">
      <c r="B38" s="918"/>
      <c r="C38" s="923"/>
      <c r="D38" s="921"/>
      <c r="E38" s="921"/>
      <c r="F38" s="921"/>
      <c r="G38" s="921"/>
      <c r="H38" s="921"/>
      <c r="I38" s="921"/>
      <c r="J38" s="922"/>
      <c r="K38" s="951"/>
      <c r="L38" s="905"/>
      <c r="M38" s="906"/>
      <c r="N38" s="907"/>
      <c r="O38" s="905"/>
      <c r="P38" s="906"/>
      <c r="Q38" s="906"/>
      <c r="R38" s="906"/>
      <c r="S38" s="906"/>
      <c r="T38" s="906"/>
      <c r="U38" s="906"/>
      <c r="V38" s="906"/>
      <c r="W38" s="906"/>
      <c r="X38" s="907"/>
      <c r="Y38" s="909"/>
      <c r="Z38" s="909"/>
      <c r="AA38" s="909"/>
      <c r="AB38" s="909"/>
      <c r="AC38" s="909"/>
      <c r="AD38" s="909"/>
      <c r="AE38" s="909"/>
      <c r="AF38" s="909"/>
      <c r="AG38" s="909"/>
      <c r="AH38" s="909"/>
      <c r="AI38" s="909"/>
      <c r="AJ38" s="909"/>
      <c r="AK38" s="908"/>
      <c r="AL38" s="908"/>
      <c r="AM38" s="957"/>
      <c r="AN38" s="957"/>
      <c r="AO38" s="957"/>
      <c r="AP38" s="2"/>
    </row>
    <row r="39" spans="2:86" ht="12" customHeight="1" x14ac:dyDescent="0.15">
      <c r="B39" s="918"/>
      <c r="C39" s="923"/>
      <c r="D39" s="921"/>
      <c r="E39" s="921"/>
      <c r="F39" s="921"/>
      <c r="G39" s="921"/>
      <c r="H39" s="921"/>
      <c r="I39" s="921"/>
      <c r="J39" s="922"/>
      <c r="K39" s="945" t="s">
        <v>503</v>
      </c>
      <c r="L39" s="952"/>
      <c r="M39" s="952"/>
      <c r="N39" s="952"/>
      <c r="O39" s="952"/>
      <c r="P39" s="952"/>
      <c r="Q39" s="952"/>
      <c r="R39" s="952"/>
      <c r="S39" s="952"/>
      <c r="T39" s="952"/>
      <c r="U39" s="952"/>
      <c r="V39" s="952"/>
      <c r="W39" s="952"/>
      <c r="X39" s="952"/>
      <c r="Y39" s="952"/>
      <c r="Z39" s="952"/>
      <c r="AA39" s="952"/>
      <c r="AB39" s="952"/>
      <c r="AC39" s="952"/>
      <c r="AD39" s="952"/>
      <c r="AE39" s="952"/>
      <c r="AF39" s="952"/>
      <c r="AG39" s="952"/>
      <c r="AH39" s="952"/>
      <c r="AI39" s="952"/>
      <c r="AJ39" s="952"/>
      <c r="AK39" s="953"/>
      <c r="AL39" s="953"/>
      <c r="AM39" s="953"/>
      <c r="AN39" s="953"/>
      <c r="AO39" s="954"/>
      <c r="AP39" s="2"/>
    </row>
    <row r="40" spans="2:86" ht="12" customHeight="1" x14ac:dyDescent="0.15">
      <c r="B40" s="918"/>
      <c r="C40" s="923"/>
      <c r="D40" s="921"/>
      <c r="E40" s="921"/>
      <c r="F40" s="921"/>
      <c r="G40" s="921"/>
      <c r="H40" s="921"/>
      <c r="I40" s="921"/>
      <c r="J40" s="922"/>
      <c r="K40" s="946"/>
      <c r="L40" s="953"/>
      <c r="M40" s="953"/>
      <c r="N40" s="953"/>
      <c r="O40" s="953"/>
      <c r="P40" s="953"/>
      <c r="Q40" s="953"/>
      <c r="R40" s="953"/>
      <c r="S40" s="953"/>
      <c r="T40" s="953"/>
      <c r="U40" s="953"/>
      <c r="V40" s="953"/>
      <c r="W40" s="953"/>
      <c r="X40" s="953"/>
      <c r="Y40" s="953"/>
      <c r="Z40" s="953"/>
      <c r="AA40" s="953"/>
      <c r="AB40" s="953"/>
      <c r="AC40" s="953"/>
      <c r="AD40" s="953"/>
      <c r="AE40" s="953"/>
      <c r="AF40" s="953"/>
      <c r="AG40" s="953"/>
      <c r="AH40" s="953"/>
      <c r="AI40" s="953"/>
      <c r="AJ40" s="953"/>
      <c r="AK40" s="953"/>
      <c r="AL40" s="953"/>
      <c r="AM40" s="953"/>
      <c r="AN40" s="953"/>
      <c r="AO40" s="954"/>
      <c r="AP40" s="2"/>
    </row>
    <row r="41" spans="2:86" ht="12" customHeight="1" x14ac:dyDescent="0.15">
      <c r="B41" s="918"/>
      <c r="C41" s="923"/>
      <c r="D41" s="921"/>
      <c r="E41" s="921"/>
      <c r="F41" s="921"/>
      <c r="G41" s="921"/>
      <c r="H41" s="921"/>
      <c r="I41" s="921"/>
      <c r="J41" s="922"/>
      <c r="K41" s="946"/>
      <c r="L41" s="953"/>
      <c r="M41" s="953"/>
      <c r="N41" s="953"/>
      <c r="O41" s="953"/>
      <c r="P41" s="953"/>
      <c r="Q41" s="953"/>
      <c r="R41" s="953"/>
      <c r="S41" s="953"/>
      <c r="T41" s="953"/>
      <c r="U41" s="953"/>
      <c r="V41" s="953"/>
      <c r="W41" s="953"/>
      <c r="X41" s="953"/>
      <c r="Y41" s="953"/>
      <c r="Z41" s="953"/>
      <c r="AA41" s="953"/>
      <c r="AB41" s="953"/>
      <c r="AC41" s="953"/>
      <c r="AD41" s="953"/>
      <c r="AE41" s="953"/>
      <c r="AF41" s="953"/>
      <c r="AG41" s="953"/>
      <c r="AH41" s="953"/>
      <c r="AI41" s="953"/>
      <c r="AJ41" s="953"/>
      <c r="AK41" s="953"/>
      <c r="AL41" s="953"/>
      <c r="AM41" s="953"/>
      <c r="AN41" s="953"/>
      <c r="AO41" s="954"/>
      <c r="AP41" s="2"/>
    </row>
    <row r="42" spans="2:86" ht="12" customHeight="1" x14ac:dyDescent="0.15">
      <c r="B42" s="918"/>
      <c r="C42" s="923"/>
      <c r="D42" s="921"/>
      <c r="E42" s="921"/>
      <c r="F42" s="921"/>
      <c r="G42" s="921"/>
      <c r="H42" s="921"/>
      <c r="I42" s="921"/>
      <c r="J42" s="922"/>
      <c r="K42" s="946"/>
      <c r="L42" s="955"/>
      <c r="M42" s="955"/>
      <c r="N42" s="955"/>
      <c r="O42" s="955"/>
      <c r="P42" s="955"/>
      <c r="Q42" s="955"/>
      <c r="R42" s="955"/>
      <c r="S42" s="955"/>
      <c r="T42" s="955"/>
      <c r="U42" s="955"/>
      <c r="V42" s="955"/>
      <c r="W42" s="955"/>
      <c r="X42" s="955"/>
      <c r="Y42" s="955"/>
      <c r="Z42" s="955"/>
      <c r="AA42" s="955"/>
      <c r="AB42" s="955"/>
      <c r="AC42" s="955"/>
      <c r="AD42" s="955"/>
      <c r="AE42" s="955"/>
      <c r="AF42" s="955"/>
      <c r="AG42" s="955"/>
      <c r="AH42" s="955"/>
      <c r="AI42" s="955"/>
      <c r="AJ42" s="955"/>
      <c r="AK42" s="955"/>
      <c r="AL42" s="955"/>
      <c r="AM42" s="955"/>
      <c r="AN42" s="955"/>
      <c r="AO42" s="956"/>
      <c r="AP42" s="42"/>
      <c r="CD42" s="2"/>
      <c r="CE42" s="2"/>
      <c r="CF42" s="2"/>
      <c r="CG42" s="2"/>
      <c r="CH42" s="2"/>
    </row>
    <row r="43" spans="2:86" ht="12" customHeight="1" x14ac:dyDescent="0.15">
      <c r="B43" s="918"/>
      <c r="C43" s="923"/>
      <c r="D43" s="921"/>
      <c r="E43" s="921"/>
      <c r="F43" s="921"/>
      <c r="G43" s="921"/>
      <c r="H43" s="921"/>
      <c r="I43" s="921"/>
      <c r="J43" s="922"/>
      <c r="K43" s="941" t="s">
        <v>331</v>
      </c>
      <c r="L43" s="941"/>
      <c r="M43" s="941"/>
      <c r="N43" s="941"/>
      <c r="O43" s="941"/>
      <c r="P43" s="941"/>
      <c r="Q43" s="941"/>
      <c r="R43" s="941"/>
      <c r="S43" s="941"/>
      <c r="T43" s="941"/>
      <c r="U43" s="941"/>
      <c r="V43" s="941"/>
      <c r="W43" s="941"/>
      <c r="X43" s="941"/>
      <c r="Y43" s="941"/>
      <c r="Z43" s="941"/>
      <c r="AA43" s="941"/>
      <c r="AB43" s="941"/>
      <c r="AC43" s="941"/>
      <c r="AD43" s="941"/>
      <c r="AE43" s="941"/>
      <c r="AF43" s="941"/>
      <c r="AG43" s="941"/>
      <c r="AH43" s="941"/>
      <c r="AI43" s="941"/>
      <c r="AJ43" s="941"/>
      <c r="AK43" s="941"/>
      <c r="AL43" s="941"/>
      <c r="AM43" s="941"/>
      <c r="AN43" s="941"/>
      <c r="AO43" s="941"/>
      <c r="AP43" s="42"/>
      <c r="CD43" s="2"/>
      <c r="CE43" s="2"/>
      <c r="CF43" s="2"/>
      <c r="CG43" s="2"/>
      <c r="CH43" s="2"/>
    </row>
    <row r="44" spans="2:86" ht="12" customHeight="1" x14ac:dyDescent="0.15">
      <c r="B44" s="918"/>
      <c r="C44" s="923"/>
      <c r="D44" s="921"/>
      <c r="E44" s="921"/>
      <c r="F44" s="921"/>
      <c r="G44" s="921"/>
      <c r="H44" s="921"/>
      <c r="I44" s="921"/>
      <c r="J44" s="922"/>
      <c r="K44" s="947" t="s">
        <v>497</v>
      </c>
      <c r="L44" s="948"/>
      <c r="M44" s="948"/>
      <c r="N44" s="948"/>
      <c r="O44" s="948"/>
      <c r="P44" s="948"/>
      <c r="Q44" s="948"/>
      <c r="R44" s="948"/>
      <c r="S44" s="948"/>
      <c r="T44" s="948"/>
      <c r="U44" s="948"/>
      <c r="V44" s="948"/>
      <c r="W44" s="948"/>
      <c r="X44" s="948"/>
      <c r="Y44" s="948"/>
      <c r="Z44" s="948"/>
      <c r="AA44" s="948"/>
      <c r="AB44" s="948"/>
      <c r="AC44" s="948"/>
      <c r="AD44" s="948"/>
      <c r="AE44" s="948"/>
      <c r="AF44" s="948"/>
      <c r="AG44" s="948"/>
      <c r="AH44" s="948"/>
      <c r="AI44" s="948"/>
      <c r="AJ44" s="948"/>
      <c r="AK44" s="948"/>
      <c r="AL44" s="948"/>
      <c r="AM44" s="948"/>
      <c r="AN44" s="948"/>
      <c r="AO44" s="949"/>
      <c r="AP44" s="42"/>
      <c r="CD44" s="2"/>
      <c r="CE44" s="2"/>
      <c r="CF44" s="2"/>
      <c r="CG44" s="2"/>
      <c r="CH44" s="2"/>
    </row>
    <row r="45" spans="2:86" ht="12" customHeight="1" x14ac:dyDescent="0.15">
      <c r="B45" s="489"/>
      <c r="C45" s="924"/>
      <c r="D45" s="925"/>
      <c r="E45" s="925"/>
      <c r="F45" s="925"/>
      <c r="G45" s="925"/>
      <c r="H45" s="925"/>
      <c r="I45" s="925"/>
      <c r="J45" s="926"/>
      <c r="K45" s="942" t="s">
        <v>498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Y11:AB34" xr:uid="{34C149E0-F9ED-4CF2-892E-D5806BCF19DE}">
      <formula1>"〇,"</formula1>
    </dataValidation>
    <dataValidation type="list" allowBlank="1" showInputMessage="1" showErrorMessage="1" sqref="N11:O34" xr:uid="{9FD65286-BA0F-4618-BCCE-DA776CD40F0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2058B17-B5C7-4148-85DF-D5FBFBC03817}">
          <x14:formula1>
            <xm:f>'(参考)リスト'!$G$16:$G$19</xm:f>
          </x14:formula1>
          <xm:sqref>AM35:AO38</xm:sqref>
        </x14:dataValidation>
        <x14:dataValidation type="list" allowBlank="1" showInputMessage="1" showErrorMessage="1" xr:uid="{48A40685-9D74-4714-81D1-DB4F2FF53F80}">
          <x14:formula1>
            <xm:f>'(参考)リスト'!$B$16:$B$21</xm:f>
          </x14:formula1>
          <xm:sqref>L11:M34</xm:sqref>
        </x14:dataValidation>
        <x14:dataValidation type="list" allowBlank="1" showInputMessage="1" showErrorMessage="1" xr:uid="{4C47C9CD-B7A5-4987-8835-38FD27934E92}">
          <x14:formula1>
            <xm:f>'(参考)リスト'!$E$16:$E$27</xm:f>
          </x14:formula1>
          <xm:sqref>R11:T34</xm:sqref>
        </x14:dataValidation>
        <x14:dataValidation type="list" allowBlank="1" showInputMessage="1" showErrorMessage="1" xr:uid="{163EE22E-2A5F-4489-9BF8-766A4C776B9C}">
          <x14:formula1>
            <xm:f>'(参考)リスト'!$D$16:$D$18</xm:f>
          </x14:formula1>
          <xm:sqref>P11:Q34</xm:sqref>
        </x14:dataValidation>
        <x14:dataValidation type="list" allowBlank="1" showInputMessage="1" showErrorMessage="1" xr:uid="{B8AD6A49-3171-47A7-AD2E-704F75E98839}">
          <x14:formula1>
            <xm:f>'(参考)リスト'!$F$16:$F$21</xm:f>
          </x14:formula1>
          <xm:sqref>U11:X34</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F709A-61C7-41E8-A7F0-9B9388E564D8}">
  <sheetPr>
    <pageSetUpPr fitToPage="1"/>
  </sheetPr>
  <dimension ref="B1:CH53"/>
  <sheetViews>
    <sheetView showGridLines="0" view="pageBreakPreview" zoomScaleNormal="85" zoomScaleSheetLayoutView="100" workbookViewId="0">
      <selection activeCell="AV46" sqref="AV46"/>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879" t="s">
        <v>495</v>
      </c>
      <c r="AV1" s="886" t="s">
        <v>402</v>
      </c>
      <c r="AW1" s="886"/>
      <c r="AX1" s="886"/>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876"/>
      <c r="BX1" s="876"/>
      <c r="BY1" s="876"/>
      <c r="BZ1" s="876"/>
      <c r="CA1" s="876"/>
      <c r="CB1" s="876"/>
      <c r="CC1" s="876"/>
      <c r="CD1" s="876"/>
      <c r="CE1" s="876"/>
      <c r="CF1" s="876"/>
      <c r="CG1" s="876"/>
      <c r="CH1" s="876"/>
    </row>
    <row r="2" spans="2:86" ht="8.25" customHeight="1" x14ac:dyDescent="0.15">
      <c r="AU2" s="879"/>
      <c r="AV2" s="886" t="s">
        <v>401</v>
      </c>
      <c r="AW2" s="888" t="s">
        <v>400</v>
      </c>
      <c r="AX2" s="888"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889"/>
      <c r="BX2" s="889"/>
      <c r="BY2" s="889"/>
      <c r="BZ2" s="889"/>
      <c r="CA2" s="876"/>
      <c r="CB2" s="876"/>
      <c r="CC2" s="876"/>
      <c r="CD2" s="876"/>
      <c r="CE2" s="876"/>
      <c r="CF2" s="876"/>
      <c r="CG2" s="876"/>
      <c r="CH2" s="876"/>
    </row>
    <row r="3" spans="2:86" ht="25.2" customHeight="1" x14ac:dyDescent="0.15">
      <c r="B3" s="649" t="s">
        <v>316</v>
      </c>
      <c r="C3" s="894"/>
      <c r="D3" s="894"/>
      <c r="E3" s="895"/>
      <c r="F3" s="895"/>
      <c r="G3" s="895"/>
      <c r="H3" s="895"/>
      <c r="I3" s="895"/>
      <c r="J3" s="895"/>
      <c r="K3" s="894"/>
      <c r="L3" s="894"/>
      <c r="M3" s="894"/>
      <c r="N3" s="894"/>
      <c r="O3" s="894"/>
      <c r="P3" s="894"/>
      <c r="Q3" s="894"/>
      <c r="R3" s="894"/>
      <c r="S3" s="894"/>
      <c r="T3" s="894"/>
      <c r="U3" s="894"/>
      <c r="V3" s="894"/>
      <c r="W3" s="894"/>
      <c r="X3" s="894"/>
      <c r="Y3" s="894"/>
      <c r="Z3" s="894"/>
      <c r="AA3" s="894"/>
      <c r="AB3" s="894"/>
      <c r="AC3" s="894"/>
      <c r="AD3" s="894"/>
      <c r="AE3" s="894"/>
      <c r="AF3" s="894"/>
      <c r="AG3" s="894"/>
      <c r="AH3" s="894"/>
      <c r="AI3" s="894"/>
      <c r="AJ3" s="894"/>
      <c r="AK3" s="894"/>
      <c r="AL3" s="894"/>
      <c r="AM3" s="894"/>
      <c r="AN3" s="894"/>
      <c r="AO3" s="894"/>
      <c r="AU3" s="879"/>
      <c r="AV3" s="886"/>
      <c r="AW3" s="888"/>
      <c r="AX3" s="888"/>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876"/>
      <c r="BX3" s="876"/>
      <c r="BY3" s="876"/>
      <c r="BZ3" s="876"/>
      <c r="CA3" s="876"/>
      <c r="CB3" s="876"/>
      <c r="CC3" s="876"/>
      <c r="CD3" s="876"/>
      <c r="CE3" s="876"/>
      <c r="CF3" s="876"/>
      <c r="CG3" s="876"/>
      <c r="CH3" s="876"/>
    </row>
    <row r="4" spans="2:86" ht="18" customHeight="1" x14ac:dyDescent="0.15">
      <c r="B4" s="469" t="s">
        <v>17</v>
      </c>
      <c r="C4" s="469"/>
      <c r="D4" s="469"/>
      <c r="E4" s="912" t="s">
        <v>550</v>
      </c>
      <c r="F4" s="913"/>
      <c r="G4" s="913"/>
      <c r="H4" s="913"/>
      <c r="I4" s="913"/>
      <c r="J4" s="914"/>
      <c r="K4" s="518" t="s">
        <v>18</v>
      </c>
      <c r="L4" s="518"/>
      <c r="M4" s="518"/>
      <c r="N4" s="910" t="s">
        <v>552</v>
      </c>
      <c r="O4" s="910"/>
      <c r="P4" s="910"/>
      <c r="Q4" s="910"/>
      <c r="R4" s="910"/>
      <c r="S4" s="910"/>
      <c r="T4" s="493" t="s">
        <v>445</v>
      </c>
      <c r="U4" s="494"/>
      <c r="V4" s="494"/>
      <c r="W4" s="494"/>
      <c r="X4" s="495"/>
      <c r="Y4" s="915" t="s">
        <v>531</v>
      </c>
      <c r="Z4" s="915"/>
      <c r="AA4" s="915"/>
      <c r="AB4" s="915"/>
      <c r="AC4" s="915"/>
      <c r="AD4" s="915"/>
      <c r="AE4" s="915"/>
      <c r="AF4" s="915"/>
      <c r="AG4" s="493" t="s">
        <v>185</v>
      </c>
      <c r="AH4" s="494"/>
      <c r="AI4" s="494"/>
      <c r="AJ4" s="495"/>
      <c r="AK4" s="880">
        <v>45588</v>
      </c>
      <c r="AL4" s="881"/>
      <c r="AM4" s="881"/>
      <c r="AN4" s="881"/>
      <c r="AO4" s="882"/>
      <c r="AU4" s="879"/>
      <c r="AV4" s="886"/>
      <c r="AW4" s="888"/>
      <c r="AX4" s="888"/>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77" t="s">
        <v>0</v>
      </c>
      <c r="C5" s="477"/>
      <c r="D5" s="477"/>
      <c r="E5" s="896" t="s">
        <v>551</v>
      </c>
      <c r="F5" s="897"/>
      <c r="G5" s="897"/>
      <c r="H5" s="897"/>
      <c r="I5" s="897"/>
      <c r="J5" s="898"/>
      <c r="K5" s="532" t="s">
        <v>1</v>
      </c>
      <c r="L5" s="532"/>
      <c r="M5" s="532"/>
      <c r="N5" s="910" t="s">
        <v>538</v>
      </c>
      <c r="O5" s="910"/>
      <c r="P5" s="910"/>
      <c r="Q5" s="910"/>
      <c r="R5" s="910"/>
      <c r="S5" s="910"/>
      <c r="T5" s="496"/>
      <c r="U5" s="497"/>
      <c r="V5" s="497"/>
      <c r="W5" s="497"/>
      <c r="X5" s="498"/>
      <c r="Y5" s="911" t="s">
        <v>532</v>
      </c>
      <c r="Z5" s="911"/>
      <c r="AA5" s="911"/>
      <c r="AB5" s="911"/>
      <c r="AC5" s="911"/>
      <c r="AD5" s="911"/>
      <c r="AE5" s="911"/>
      <c r="AF5" s="911"/>
      <c r="AG5" s="652"/>
      <c r="AH5" s="688"/>
      <c r="AI5" s="688"/>
      <c r="AJ5" s="653"/>
      <c r="AK5" s="883"/>
      <c r="AL5" s="884"/>
      <c r="AM5" s="884"/>
      <c r="AN5" s="884"/>
      <c r="AO5" s="885"/>
      <c r="AU5" s="879"/>
      <c r="AV5" s="51">
        <f>N7</f>
        <v>8</v>
      </c>
      <c r="AW5" s="43">
        <f>R7</f>
        <v>6</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0</v>
      </c>
      <c r="BG5" s="56">
        <f t="shared" si="0"/>
        <v>0</v>
      </c>
      <c r="BH5" s="56">
        <f t="shared" si="0"/>
        <v>0</v>
      </c>
      <c r="BI5" s="56">
        <f>AI37</f>
        <v>0</v>
      </c>
      <c r="BJ5" s="56">
        <f t="shared" si="0"/>
        <v>3</v>
      </c>
      <c r="BK5" s="56">
        <f>IF(Y37&gt;0,R7,"")</f>
        <v>6</v>
      </c>
      <c r="BL5" s="44" t="str">
        <f>IF(Y37&gt;0,"",IF(Z37&gt;0,R7,""))</f>
        <v/>
      </c>
      <c r="BM5" s="44" t="e">
        <f>IF(Y37+Z37&gt;0,"",IF(AA37&gt;0,R7,""))</f>
        <v>#VALUE!</v>
      </c>
      <c r="BN5" s="44" t="e">
        <f>IF(Y37+Z37+AA37&gt;0,"",IF(AB37&gt;0,R7,""))</f>
        <v>#VALUE!</v>
      </c>
      <c r="BO5" s="56">
        <f>AC35</f>
        <v>0</v>
      </c>
      <c r="BP5" s="56">
        <f t="shared" ref="BP5:BQ5" si="1">AD35</f>
        <v>0</v>
      </c>
      <c r="BQ5" s="56">
        <f t="shared" si="1"/>
        <v>0</v>
      </c>
      <c r="BR5" s="56">
        <f>AF35</f>
        <v>0</v>
      </c>
      <c r="BS5" s="56">
        <f>AG35</f>
        <v>0</v>
      </c>
      <c r="BT5" s="56">
        <f>AH35</f>
        <v>0</v>
      </c>
      <c r="BU5" s="56">
        <f>AI35</f>
        <v>0</v>
      </c>
      <c r="BV5" s="56">
        <f>AJ35</f>
        <v>29.59</v>
      </c>
      <c r="BW5" s="145"/>
      <c r="BX5" s="146"/>
      <c r="BY5" s="146"/>
      <c r="BZ5" s="146"/>
      <c r="CA5" s="147"/>
      <c r="CB5" s="147"/>
      <c r="CC5" s="147"/>
      <c r="CD5" s="147"/>
      <c r="CE5" s="147"/>
      <c r="CF5" s="147"/>
      <c r="CG5" s="147"/>
      <c r="CH5" s="147"/>
    </row>
    <row r="6" spans="2:86" ht="12" customHeight="1" x14ac:dyDescent="0.15">
      <c r="B6" s="917" t="s">
        <v>184</v>
      </c>
      <c r="C6" s="919"/>
      <c r="D6" s="920"/>
      <c r="E6" s="921"/>
      <c r="F6" s="921"/>
      <c r="G6" s="921"/>
      <c r="H6" s="921"/>
      <c r="I6" s="921"/>
      <c r="J6" s="922"/>
      <c r="K6" s="927" t="s">
        <v>317</v>
      </c>
      <c r="L6" s="928"/>
      <c r="M6" s="928"/>
      <c r="N6" s="928"/>
      <c r="O6" s="928"/>
      <c r="P6" s="928"/>
      <c r="Q6" s="928"/>
      <c r="R6" s="928"/>
      <c r="S6" s="928"/>
      <c r="T6" s="928"/>
      <c r="U6" s="928"/>
      <c r="V6" s="928"/>
      <c r="W6" s="928"/>
      <c r="X6" s="928"/>
      <c r="Y6" s="928"/>
      <c r="Z6" s="928"/>
      <c r="AA6" s="928"/>
      <c r="AB6" s="928"/>
      <c r="AC6" s="928"/>
      <c r="AD6" s="928"/>
      <c r="AE6" s="928"/>
      <c r="AF6" s="928"/>
      <c r="AG6" s="928"/>
      <c r="AH6" s="928"/>
      <c r="AI6" s="928"/>
      <c r="AJ6" s="928"/>
      <c r="AK6" s="928"/>
      <c r="AL6" s="928"/>
      <c r="AM6" s="928"/>
      <c r="AN6" s="928"/>
      <c r="AO6" s="929"/>
      <c r="AP6" s="2"/>
    </row>
    <row r="7" spans="2:86" ht="12" customHeight="1" x14ac:dyDescent="0.15">
      <c r="B7" s="918"/>
      <c r="C7" s="923"/>
      <c r="D7" s="921"/>
      <c r="E7" s="921"/>
      <c r="F7" s="921"/>
      <c r="G7" s="921"/>
      <c r="H7" s="921"/>
      <c r="I7" s="921"/>
      <c r="J7" s="922"/>
      <c r="K7" s="930" t="s">
        <v>183</v>
      </c>
      <c r="L7" s="931"/>
      <c r="M7" s="916"/>
      <c r="N7" s="958">
        <v>8</v>
      </c>
      <c r="O7" s="959"/>
      <c r="P7" s="930" t="s">
        <v>318</v>
      </c>
      <c r="Q7" s="916"/>
      <c r="R7" s="932">
        <v>6</v>
      </c>
      <c r="S7" s="933"/>
      <c r="T7" s="934"/>
      <c r="U7" s="899" t="s">
        <v>436</v>
      </c>
      <c r="V7" s="901"/>
      <c r="W7" s="899" t="s">
        <v>319</v>
      </c>
      <c r="X7" s="901"/>
      <c r="Y7" s="916" t="s">
        <v>182</v>
      </c>
      <c r="Z7" s="908"/>
      <c r="AA7" s="908"/>
      <c r="AB7" s="908"/>
      <c r="AC7" s="899" t="s">
        <v>320</v>
      </c>
      <c r="AD7" s="900"/>
      <c r="AE7" s="900"/>
      <c r="AF7" s="900"/>
      <c r="AG7" s="900"/>
      <c r="AH7" s="900"/>
      <c r="AI7" s="900"/>
      <c r="AJ7" s="901"/>
      <c r="AK7" s="899" t="s">
        <v>321</v>
      </c>
      <c r="AL7" s="900"/>
      <c r="AM7" s="900"/>
      <c r="AN7" s="935"/>
      <c r="AO7" s="936"/>
      <c r="AP7" s="2"/>
      <c r="AW7" s="59"/>
    </row>
    <row r="8" spans="2:86" ht="12" customHeight="1" x14ac:dyDescent="0.15">
      <c r="B8" s="918"/>
      <c r="C8" s="923"/>
      <c r="D8" s="921"/>
      <c r="E8" s="921"/>
      <c r="F8" s="921"/>
      <c r="G8" s="921"/>
      <c r="H8" s="921"/>
      <c r="I8" s="921"/>
      <c r="J8" s="922"/>
      <c r="K8" s="908" t="s">
        <v>322</v>
      </c>
      <c r="L8" s="908" t="s">
        <v>167</v>
      </c>
      <c r="M8" s="908"/>
      <c r="N8" s="908" t="s">
        <v>166</v>
      </c>
      <c r="O8" s="908"/>
      <c r="P8" s="908" t="s">
        <v>323</v>
      </c>
      <c r="Q8" s="908"/>
      <c r="R8" s="908" t="s">
        <v>2</v>
      </c>
      <c r="S8" s="908"/>
      <c r="T8" s="908"/>
      <c r="U8" s="902"/>
      <c r="V8" s="904"/>
      <c r="W8" s="902"/>
      <c r="X8" s="904"/>
      <c r="Y8" s="916"/>
      <c r="Z8" s="908"/>
      <c r="AA8" s="908"/>
      <c r="AB8" s="908"/>
      <c r="AC8" s="905"/>
      <c r="AD8" s="906"/>
      <c r="AE8" s="906"/>
      <c r="AF8" s="906"/>
      <c r="AG8" s="906"/>
      <c r="AH8" s="906"/>
      <c r="AI8" s="906"/>
      <c r="AJ8" s="907"/>
      <c r="AK8" s="902"/>
      <c r="AL8" s="903"/>
      <c r="AM8" s="903"/>
      <c r="AN8" s="937"/>
      <c r="AO8" s="938"/>
      <c r="AP8" s="2"/>
    </row>
    <row r="9" spans="2:86" ht="12" customHeight="1" x14ac:dyDescent="0.15">
      <c r="B9" s="918"/>
      <c r="C9" s="923"/>
      <c r="D9" s="921"/>
      <c r="E9" s="921"/>
      <c r="F9" s="921"/>
      <c r="G9" s="921"/>
      <c r="H9" s="921"/>
      <c r="I9" s="921"/>
      <c r="J9" s="922"/>
      <c r="K9" s="908"/>
      <c r="L9" s="908"/>
      <c r="M9" s="908"/>
      <c r="N9" s="908"/>
      <c r="O9" s="908"/>
      <c r="P9" s="908"/>
      <c r="Q9" s="908"/>
      <c r="R9" s="908"/>
      <c r="S9" s="908"/>
      <c r="T9" s="908"/>
      <c r="U9" s="902"/>
      <c r="V9" s="904"/>
      <c r="W9" s="902"/>
      <c r="X9" s="904"/>
      <c r="Y9" s="916" t="s">
        <v>324</v>
      </c>
      <c r="Z9" s="908"/>
      <c r="AA9" s="908"/>
      <c r="AB9" s="908"/>
      <c r="AC9" s="908" t="s">
        <v>325</v>
      </c>
      <c r="AD9" s="908"/>
      <c r="AE9" s="908"/>
      <c r="AF9" s="908"/>
      <c r="AG9" s="908" t="s">
        <v>326</v>
      </c>
      <c r="AH9" s="908"/>
      <c r="AI9" s="908"/>
      <c r="AJ9" s="908"/>
      <c r="AK9" s="902"/>
      <c r="AL9" s="903"/>
      <c r="AM9" s="903"/>
      <c r="AN9" s="937"/>
      <c r="AO9" s="938"/>
      <c r="AP9" s="2"/>
    </row>
    <row r="10" spans="2:86" ht="12" customHeight="1" x14ac:dyDescent="0.15">
      <c r="B10" s="918"/>
      <c r="C10" s="923"/>
      <c r="D10" s="921"/>
      <c r="E10" s="921"/>
      <c r="F10" s="921"/>
      <c r="G10" s="921"/>
      <c r="H10" s="921"/>
      <c r="I10" s="921"/>
      <c r="J10" s="922"/>
      <c r="K10" s="908"/>
      <c r="L10" s="908"/>
      <c r="M10" s="908"/>
      <c r="N10" s="908"/>
      <c r="O10" s="908"/>
      <c r="P10" s="908"/>
      <c r="Q10" s="908"/>
      <c r="R10" s="908"/>
      <c r="S10" s="908"/>
      <c r="T10" s="908"/>
      <c r="U10" s="905"/>
      <c r="V10" s="907"/>
      <c r="W10" s="905"/>
      <c r="X10" s="907"/>
      <c r="Y10" s="54" t="s">
        <v>21</v>
      </c>
      <c r="Z10" s="50" t="s">
        <v>22</v>
      </c>
      <c r="AA10" s="50" t="s">
        <v>327</v>
      </c>
      <c r="AB10" s="50" t="s">
        <v>328</v>
      </c>
      <c r="AC10" s="50" t="s">
        <v>21</v>
      </c>
      <c r="AD10" s="50" t="s">
        <v>22</v>
      </c>
      <c r="AE10" s="50" t="s">
        <v>327</v>
      </c>
      <c r="AF10" s="50" t="s">
        <v>328</v>
      </c>
      <c r="AG10" s="50" t="s">
        <v>21</v>
      </c>
      <c r="AH10" s="50" t="s">
        <v>22</v>
      </c>
      <c r="AI10" s="50" t="s">
        <v>327</v>
      </c>
      <c r="AJ10" s="50" t="s">
        <v>328</v>
      </c>
      <c r="AK10" s="905"/>
      <c r="AL10" s="906"/>
      <c r="AM10" s="906"/>
      <c r="AN10" s="939"/>
      <c r="AO10" s="940"/>
      <c r="AP10" s="2"/>
    </row>
    <row r="11" spans="2:86" ht="12" customHeight="1" x14ac:dyDescent="0.15">
      <c r="B11" s="918"/>
      <c r="C11" s="923"/>
      <c r="D11" s="921"/>
      <c r="E11" s="921"/>
      <c r="F11" s="921"/>
      <c r="G11" s="921"/>
      <c r="H11" s="921"/>
      <c r="I11" s="921"/>
      <c r="J11" s="922"/>
      <c r="K11" s="95">
        <v>2</v>
      </c>
      <c r="L11" s="877" t="s">
        <v>464</v>
      </c>
      <c r="M11" s="878"/>
      <c r="N11" s="877" t="s">
        <v>338</v>
      </c>
      <c r="O11" s="878"/>
      <c r="P11" s="877" t="s">
        <v>252</v>
      </c>
      <c r="Q11" s="878"/>
      <c r="R11" s="301" t="s">
        <v>473</v>
      </c>
      <c r="S11" s="301"/>
      <c r="T11" s="301"/>
      <c r="U11" s="877" t="s">
        <v>535</v>
      </c>
      <c r="V11" s="878"/>
      <c r="W11" s="877" t="s">
        <v>533</v>
      </c>
      <c r="X11" s="878"/>
      <c r="Y11" s="55"/>
      <c r="Z11" s="55"/>
      <c r="AA11" s="55"/>
      <c r="AB11" s="55"/>
      <c r="AC11" s="61"/>
      <c r="AD11" s="61"/>
      <c r="AE11" s="61"/>
      <c r="AF11" s="61"/>
      <c r="AG11" s="61"/>
      <c r="AH11" s="61"/>
      <c r="AI11" s="61"/>
      <c r="AJ11" s="264">
        <v>24.48</v>
      </c>
      <c r="AK11" s="890"/>
      <c r="AL11" s="891"/>
      <c r="AM11" s="891"/>
      <c r="AN11" s="891"/>
      <c r="AO11" s="892"/>
      <c r="AP11" s="2"/>
      <c r="AQ11" s="60">
        <f>IF(P11="材質劣化",2,IF(P11="漏水",3,1))</f>
        <v>3</v>
      </c>
      <c r="AS11" s="42" t="str">
        <f>IF(Y11&lt;&gt;"",1,"")</f>
        <v/>
      </c>
    </row>
    <row r="12" spans="2:86" ht="12" customHeight="1" x14ac:dyDescent="0.15">
      <c r="B12" s="918"/>
      <c r="C12" s="923"/>
      <c r="D12" s="921"/>
      <c r="E12" s="921"/>
      <c r="F12" s="921"/>
      <c r="G12" s="921"/>
      <c r="H12" s="921"/>
      <c r="I12" s="921"/>
      <c r="J12" s="922"/>
      <c r="K12" s="95">
        <v>3</v>
      </c>
      <c r="L12" s="877" t="s">
        <v>464</v>
      </c>
      <c r="M12" s="878"/>
      <c r="N12" s="877" t="s">
        <v>338</v>
      </c>
      <c r="O12" s="878"/>
      <c r="P12" s="877" t="s">
        <v>252</v>
      </c>
      <c r="Q12" s="878"/>
      <c r="R12" s="301" t="s">
        <v>473</v>
      </c>
      <c r="S12" s="301"/>
      <c r="T12" s="301"/>
      <c r="U12" s="877" t="s">
        <v>535</v>
      </c>
      <c r="V12" s="878"/>
      <c r="W12" s="877" t="s">
        <v>533</v>
      </c>
      <c r="X12" s="878"/>
      <c r="Y12" s="55"/>
      <c r="Z12" s="55"/>
      <c r="AA12" s="55"/>
      <c r="AB12" s="55"/>
      <c r="AC12" s="61"/>
      <c r="AD12" s="61"/>
      <c r="AE12" s="61"/>
      <c r="AF12" s="61"/>
      <c r="AG12" s="61"/>
      <c r="AH12" s="61"/>
      <c r="AI12" s="61"/>
      <c r="AJ12" s="280">
        <v>2.15</v>
      </c>
      <c r="AK12" s="890"/>
      <c r="AL12" s="891"/>
      <c r="AM12" s="891"/>
      <c r="AN12" s="891"/>
      <c r="AO12" s="892"/>
      <c r="AP12" s="2"/>
      <c r="AQ12" s="60">
        <f>IF(P12="材質劣化",2,IF(P12="漏水",3,1))</f>
        <v>3</v>
      </c>
    </row>
    <row r="13" spans="2:86" ht="12" customHeight="1" x14ac:dyDescent="0.15">
      <c r="B13" s="918"/>
      <c r="C13" s="923"/>
      <c r="D13" s="921"/>
      <c r="E13" s="921"/>
      <c r="F13" s="921"/>
      <c r="G13" s="921"/>
      <c r="H13" s="921"/>
      <c r="I13" s="921"/>
      <c r="J13" s="922"/>
      <c r="K13" s="95">
        <v>4</v>
      </c>
      <c r="L13" s="877" t="s">
        <v>464</v>
      </c>
      <c r="M13" s="878"/>
      <c r="N13" s="877" t="s">
        <v>343</v>
      </c>
      <c r="O13" s="878"/>
      <c r="P13" s="877" t="s">
        <v>252</v>
      </c>
      <c r="Q13" s="878"/>
      <c r="R13" s="381" t="s">
        <v>473</v>
      </c>
      <c r="S13" s="893"/>
      <c r="T13" s="359"/>
      <c r="U13" s="877" t="s">
        <v>533</v>
      </c>
      <c r="V13" s="878"/>
      <c r="W13" s="877" t="s">
        <v>533</v>
      </c>
      <c r="X13" s="878"/>
      <c r="Y13" s="55"/>
      <c r="Z13" s="55"/>
      <c r="AA13" s="55"/>
      <c r="AB13" s="55"/>
      <c r="AC13" s="61"/>
      <c r="AD13" s="61"/>
      <c r="AE13" s="61"/>
      <c r="AF13" s="61"/>
      <c r="AG13" s="61"/>
      <c r="AH13" s="61"/>
      <c r="AI13" s="61"/>
      <c r="AJ13" s="280">
        <v>2.96</v>
      </c>
      <c r="AK13" s="890"/>
      <c r="AL13" s="891"/>
      <c r="AM13" s="891"/>
      <c r="AN13" s="891"/>
      <c r="AO13" s="892"/>
      <c r="AP13" s="2"/>
      <c r="AQ13" s="60">
        <f t="shared" ref="AQ13:AQ27" si="2">IF(P13="材質劣化",2,IF(P13="漏水",3,1))</f>
        <v>3</v>
      </c>
    </row>
    <row r="14" spans="2:86" ht="12" customHeight="1" x14ac:dyDescent="0.15">
      <c r="B14" s="918"/>
      <c r="C14" s="923"/>
      <c r="D14" s="921"/>
      <c r="E14" s="921"/>
      <c r="F14" s="921"/>
      <c r="G14" s="921"/>
      <c r="H14" s="921"/>
      <c r="I14" s="921"/>
      <c r="J14" s="922"/>
      <c r="K14" s="95"/>
      <c r="L14" s="877"/>
      <c r="M14" s="878"/>
      <c r="N14" s="877"/>
      <c r="O14" s="878"/>
      <c r="P14" s="877"/>
      <c r="Q14" s="878"/>
      <c r="R14" s="381"/>
      <c r="S14" s="893"/>
      <c r="T14" s="359"/>
      <c r="U14" s="877"/>
      <c r="V14" s="878"/>
      <c r="W14" s="877"/>
      <c r="X14" s="878"/>
      <c r="Y14" s="55"/>
      <c r="Z14" s="55"/>
      <c r="AA14" s="55"/>
      <c r="AB14" s="55"/>
      <c r="AC14" s="61"/>
      <c r="AD14" s="61"/>
      <c r="AE14" s="61"/>
      <c r="AF14" s="61"/>
      <c r="AG14" s="61"/>
      <c r="AH14" s="61"/>
      <c r="AI14" s="61"/>
      <c r="AJ14" s="61"/>
      <c r="AK14" s="890"/>
      <c r="AL14" s="891"/>
      <c r="AM14" s="891"/>
      <c r="AN14" s="891"/>
      <c r="AO14" s="892"/>
      <c r="AP14" s="2"/>
      <c r="AQ14" s="60">
        <f t="shared" si="2"/>
        <v>1</v>
      </c>
    </row>
    <row r="15" spans="2:86" ht="12" customHeight="1" x14ac:dyDescent="0.15">
      <c r="B15" s="918"/>
      <c r="C15" s="923"/>
      <c r="D15" s="921"/>
      <c r="E15" s="921"/>
      <c r="F15" s="921"/>
      <c r="G15" s="921"/>
      <c r="H15" s="921"/>
      <c r="I15" s="921"/>
      <c r="J15" s="922"/>
      <c r="K15" s="95"/>
      <c r="L15" s="877"/>
      <c r="M15" s="878"/>
      <c r="N15" s="877"/>
      <c r="O15" s="878"/>
      <c r="P15" s="877"/>
      <c r="Q15" s="878"/>
      <c r="R15" s="381"/>
      <c r="S15" s="893"/>
      <c r="T15" s="359"/>
      <c r="U15" s="877"/>
      <c r="V15" s="878"/>
      <c r="W15" s="877"/>
      <c r="X15" s="878"/>
      <c r="Y15" s="55"/>
      <c r="Z15" s="55"/>
      <c r="AA15" s="55"/>
      <c r="AB15" s="55"/>
      <c r="AC15" s="61"/>
      <c r="AD15" s="61"/>
      <c r="AE15" s="61"/>
      <c r="AF15" s="61"/>
      <c r="AG15" s="61"/>
      <c r="AH15" s="61"/>
      <c r="AI15" s="61"/>
      <c r="AJ15" s="61"/>
      <c r="AK15" s="890"/>
      <c r="AL15" s="891"/>
      <c r="AM15" s="891"/>
      <c r="AN15" s="891"/>
      <c r="AO15" s="892"/>
      <c r="AP15" s="2"/>
      <c r="AQ15" s="60">
        <f t="shared" si="2"/>
        <v>1</v>
      </c>
    </row>
    <row r="16" spans="2:86" ht="12" customHeight="1" x14ac:dyDescent="0.15">
      <c r="B16" s="918"/>
      <c r="C16" s="923"/>
      <c r="D16" s="921"/>
      <c r="E16" s="921"/>
      <c r="F16" s="921"/>
      <c r="G16" s="921"/>
      <c r="H16" s="921"/>
      <c r="I16" s="921"/>
      <c r="J16" s="922"/>
      <c r="K16" s="95"/>
      <c r="L16" s="877"/>
      <c r="M16" s="878"/>
      <c r="N16" s="877"/>
      <c r="O16" s="878"/>
      <c r="P16" s="877"/>
      <c r="Q16" s="878"/>
      <c r="R16" s="381"/>
      <c r="S16" s="893"/>
      <c r="T16" s="359"/>
      <c r="U16" s="877"/>
      <c r="V16" s="878"/>
      <c r="W16" s="877"/>
      <c r="X16" s="878"/>
      <c r="Y16" s="55"/>
      <c r="Z16" s="55"/>
      <c r="AA16" s="55"/>
      <c r="AB16" s="55"/>
      <c r="AC16" s="61"/>
      <c r="AD16" s="61"/>
      <c r="AE16" s="61"/>
      <c r="AF16" s="61"/>
      <c r="AG16" s="61"/>
      <c r="AH16" s="61"/>
      <c r="AI16" s="61"/>
      <c r="AJ16" s="61"/>
      <c r="AK16" s="890"/>
      <c r="AL16" s="891"/>
      <c r="AM16" s="891"/>
      <c r="AN16" s="891"/>
      <c r="AO16" s="892"/>
      <c r="AP16" s="2"/>
      <c r="AQ16" s="60">
        <f t="shared" si="2"/>
        <v>1</v>
      </c>
    </row>
    <row r="17" spans="2:46" ht="12" customHeight="1" x14ac:dyDescent="0.15">
      <c r="B17" s="918"/>
      <c r="C17" s="923"/>
      <c r="D17" s="921"/>
      <c r="E17" s="921"/>
      <c r="F17" s="921"/>
      <c r="G17" s="921"/>
      <c r="H17" s="921"/>
      <c r="I17" s="921"/>
      <c r="J17" s="922"/>
      <c r="K17" s="95"/>
      <c r="L17" s="877"/>
      <c r="M17" s="878"/>
      <c r="N17" s="877"/>
      <c r="O17" s="878"/>
      <c r="P17" s="877"/>
      <c r="Q17" s="878"/>
      <c r="R17" s="381"/>
      <c r="S17" s="893"/>
      <c r="T17" s="359"/>
      <c r="U17" s="877"/>
      <c r="V17" s="878"/>
      <c r="W17" s="877"/>
      <c r="X17" s="878"/>
      <c r="Y17" s="55"/>
      <c r="Z17" s="55"/>
      <c r="AA17" s="55"/>
      <c r="AB17" s="55"/>
      <c r="AC17" s="61"/>
      <c r="AD17" s="61"/>
      <c r="AE17" s="61"/>
      <c r="AF17" s="61"/>
      <c r="AG17" s="61"/>
      <c r="AH17" s="61"/>
      <c r="AI17" s="61"/>
      <c r="AJ17" s="61"/>
      <c r="AK17" s="890"/>
      <c r="AL17" s="891"/>
      <c r="AM17" s="891"/>
      <c r="AN17" s="891"/>
      <c r="AO17" s="892"/>
      <c r="AP17" s="2"/>
      <c r="AQ17" s="60">
        <f t="shared" si="2"/>
        <v>1</v>
      </c>
    </row>
    <row r="18" spans="2:46" ht="12" customHeight="1" x14ac:dyDescent="0.15">
      <c r="B18" s="918"/>
      <c r="C18" s="923"/>
      <c r="D18" s="921"/>
      <c r="E18" s="921"/>
      <c r="F18" s="921"/>
      <c r="G18" s="921"/>
      <c r="H18" s="921"/>
      <c r="I18" s="921"/>
      <c r="J18" s="922"/>
      <c r="K18" s="95"/>
      <c r="L18" s="877"/>
      <c r="M18" s="878"/>
      <c r="N18" s="877"/>
      <c r="O18" s="878"/>
      <c r="P18" s="877"/>
      <c r="Q18" s="878"/>
      <c r="R18" s="381"/>
      <c r="S18" s="893"/>
      <c r="T18" s="359"/>
      <c r="U18" s="877"/>
      <c r="V18" s="878"/>
      <c r="W18" s="877"/>
      <c r="X18" s="878"/>
      <c r="Y18" s="55"/>
      <c r="Z18" s="55"/>
      <c r="AA18" s="55"/>
      <c r="AB18" s="55"/>
      <c r="AC18" s="61"/>
      <c r="AD18" s="61"/>
      <c r="AE18" s="61"/>
      <c r="AF18" s="61"/>
      <c r="AG18" s="61"/>
      <c r="AH18" s="61"/>
      <c r="AI18" s="61"/>
      <c r="AJ18" s="61"/>
      <c r="AK18" s="890"/>
      <c r="AL18" s="891"/>
      <c r="AM18" s="891"/>
      <c r="AN18" s="891"/>
      <c r="AO18" s="892"/>
      <c r="AP18" s="2"/>
      <c r="AQ18" s="60">
        <f t="shared" si="2"/>
        <v>1</v>
      </c>
    </row>
    <row r="19" spans="2:46" ht="12" customHeight="1" x14ac:dyDescent="0.15">
      <c r="B19" s="918"/>
      <c r="C19" s="923"/>
      <c r="D19" s="921"/>
      <c r="E19" s="921"/>
      <c r="F19" s="921"/>
      <c r="G19" s="921"/>
      <c r="H19" s="921"/>
      <c r="I19" s="921"/>
      <c r="J19" s="922"/>
      <c r="K19" s="95"/>
      <c r="L19" s="877"/>
      <c r="M19" s="878"/>
      <c r="N19" s="877"/>
      <c r="O19" s="878"/>
      <c r="P19" s="877"/>
      <c r="Q19" s="878"/>
      <c r="R19" s="381"/>
      <c r="S19" s="893"/>
      <c r="T19" s="359"/>
      <c r="U19" s="877"/>
      <c r="V19" s="878"/>
      <c r="W19" s="877"/>
      <c r="X19" s="878"/>
      <c r="Y19" s="55"/>
      <c r="Z19" s="55"/>
      <c r="AA19" s="55"/>
      <c r="AB19" s="55"/>
      <c r="AC19" s="61"/>
      <c r="AD19" s="61"/>
      <c r="AE19" s="61"/>
      <c r="AF19" s="61"/>
      <c r="AG19" s="61"/>
      <c r="AH19" s="61"/>
      <c r="AI19" s="61"/>
      <c r="AJ19" s="61"/>
      <c r="AK19" s="890"/>
      <c r="AL19" s="891"/>
      <c r="AM19" s="891"/>
      <c r="AN19" s="891"/>
      <c r="AO19" s="892"/>
      <c r="AP19" s="2"/>
      <c r="AQ19" s="60">
        <f t="shared" si="2"/>
        <v>1</v>
      </c>
    </row>
    <row r="20" spans="2:46" ht="12" customHeight="1" x14ac:dyDescent="0.15">
      <c r="B20" s="918"/>
      <c r="C20" s="923"/>
      <c r="D20" s="921"/>
      <c r="E20" s="921"/>
      <c r="F20" s="921"/>
      <c r="G20" s="921"/>
      <c r="H20" s="921"/>
      <c r="I20" s="921"/>
      <c r="J20" s="922"/>
      <c r="K20" s="95"/>
      <c r="L20" s="877"/>
      <c r="M20" s="878"/>
      <c r="N20" s="877"/>
      <c r="O20" s="878"/>
      <c r="P20" s="877"/>
      <c r="Q20" s="878"/>
      <c r="R20" s="381"/>
      <c r="S20" s="893"/>
      <c r="T20" s="359"/>
      <c r="U20" s="877"/>
      <c r="V20" s="878"/>
      <c r="W20" s="877"/>
      <c r="X20" s="878"/>
      <c r="Y20" s="55"/>
      <c r="Z20" s="55"/>
      <c r="AA20" s="55"/>
      <c r="AB20" s="55"/>
      <c r="AC20" s="61"/>
      <c r="AD20" s="61"/>
      <c r="AE20" s="61"/>
      <c r="AF20" s="61"/>
      <c r="AG20" s="61"/>
      <c r="AH20" s="61"/>
      <c r="AI20" s="61"/>
      <c r="AJ20" s="61"/>
      <c r="AK20" s="890"/>
      <c r="AL20" s="891"/>
      <c r="AM20" s="891"/>
      <c r="AN20" s="891"/>
      <c r="AO20" s="892"/>
      <c r="AP20" s="2"/>
      <c r="AQ20" s="60">
        <f t="shared" si="2"/>
        <v>1</v>
      </c>
    </row>
    <row r="21" spans="2:46" ht="12" customHeight="1" x14ac:dyDescent="0.15">
      <c r="B21" s="918"/>
      <c r="C21" s="923"/>
      <c r="D21" s="921"/>
      <c r="E21" s="921"/>
      <c r="F21" s="921"/>
      <c r="G21" s="921"/>
      <c r="H21" s="921"/>
      <c r="I21" s="921"/>
      <c r="J21" s="922"/>
      <c r="K21" s="95"/>
      <c r="L21" s="877"/>
      <c r="M21" s="878"/>
      <c r="N21" s="877"/>
      <c r="O21" s="878"/>
      <c r="P21" s="877"/>
      <c r="Q21" s="878"/>
      <c r="R21" s="381"/>
      <c r="S21" s="893"/>
      <c r="T21" s="359"/>
      <c r="U21" s="877"/>
      <c r="V21" s="878"/>
      <c r="W21" s="877"/>
      <c r="X21" s="878"/>
      <c r="Y21" s="55"/>
      <c r="Z21" s="55"/>
      <c r="AA21" s="55"/>
      <c r="AB21" s="55"/>
      <c r="AC21" s="61"/>
      <c r="AD21" s="61"/>
      <c r="AE21" s="61"/>
      <c r="AF21" s="61"/>
      <c r="AG21" s="61"/>
      <c r="AH21" s="61"/>
      <c r="AI21" s="61"/>
      <c r="AJ21" s="61"/>
      <c r="AK21" s="890"/>
      <c r="AL21" s="891"/>
      <c r="AM21" s="891"/>
      <c r="AN21" s="891"/>
      <c r="AO21" s="892"/>
      <c r="AP21" s="2"/>
      <c r="AQ21" s="60">
        <f>IF(P21="材質劣化",2,IF(P21="漏水",3,1))</f>
        <v>1</v>
      </c>
    </row>
    <row r="22" spans="2:46" ht="12" customHeight="1" x14ac:dyDescent="0.15">
      <c r="B22" s="918"/>
      <c r="C22" s="923"/>
      <c r="D22" s="921"/>
      <c r="E22" s="921"/>
      <c r="F22" s="921"/>
      <c r="G22" s="921"/>
      <c r="H22" s="921"/>
      <c r="I22" s="921"/>
      <c r="J22" s="922"/>
      <c r="K22" s="95"/>
      <c r="L22" s="877"/>
      <c r="M22" s="878"/>
      <c r="N22" s="877"/>
      <c r="O22" s="878"/>
      <c r="P22" s="877"/>
      <c r="Q22" s="878"/>
      <c r="R22" s="381"/>
      <c r="S22" s="893"/>
      <c r="T22" s="359"/>
      <c r="U22" s="877"/>
      <c r="V22" s="878"/>
      <c r="W22" s="877"/>
      <c r="X22" s="878"/>
      <c r="Y22" s="55"/>
      <c r="Z22" s="55"/>
      <c r="AA22" s="55"/>
      <c r="AB22" s="55"/>
      <c r="AC22" s="61"/>
      <c r="AD22" s="61"/>
      <c r="AE22" s="61"/>
      <c r="AF22" s="61"/>
      <c r="AG22" s="61"/>
      <c r="AH22" s="61"/>
      <c r="AI22" s="61"/>
      <c r="AJ22" s="61"/>
      <c r="AK22" s="890"/>
      <c r="AL22" s="891"/>
      <c r="AM22" s="891"/>
      <c r="AN22" s="891"/>
      <c r="AO22" s="892"/>
      <c r="AP22" s="2"/>
      <c r="AQ22" s="60">
        <f t="shared" si="2"/>
        <v>1</v>
      </c>
    </row>
    <row r="23" spans="2:46" ht="12" customHeight="1" x14ac:dyDescent="0.15">
      <c r="B23" s="918"/>
      <c r="C23" s="923"/>
      <c r="D23" s="921"/>
      <c r="E23" s="921"/>
      <c r="F23" s="921"/>
      <c r="G23" s="921"/>
      <c r="H23" s="921"/>
      <c r="I23" s="921"/>
      <c r="J23" s="922"/>
      <c r="K23" s="95"/>
      <c r="L23" s="877"/>
      <c r="M23" s="878"/>
      <c r="N23" s="877"/>
      <c r="O23" s="878"/>
      <c r="P23" s="877"/>
      <c r="Q23" s="878"/>
      <c r="R23" s="381"/>
      <c r="S23" s="893"/>
      <c r="T23" s="359"/>
      <c r="U23" s="877"/>
      <c r="V23" s="878"/>
      <c r="W23" s="877"/>
      <c r="X23" s="878"/>
      <c r="Y23" s="55"/>
      <c r="Z23" s="55"/>
      <c r="AA23" s="55"/>
      <c r="AB23" s="55"/>
      <c r="AC23" s="61"/>
      <c r="AD23" s="61"/>
      <c r="AE23" s="61"/>
      <c r="AF23" s="61"/>
      <c r="AG23" s="61"/>
      <c r="AH23" s="61"/>
      <c r="AI23" s="61"/>
      <c r="AJ23" s="61"/>
      <c r="AK23" s="890"/>
      <c r="AL23" s="891"/>
      <c r="AM23" s="891"/>
      <c r="AN23" s="891"/>
      <c r="AO23" s="892"/>
      <c r="AP23" s="2"/>
      <c r="AQ23" s="60">
        <f t="shared" si="2"/>
        <v>1</v>
      </c>
    </row>
    <row r="24" spans="2:46" ht="12" customHeight="1" x14ac:dyDescent="0.15">
      <c r="B24" s="918"/>
      <c r="C24" s="923"/>
      <c r="D24" s="921"/>
      <c r="E24" s="921"/>
      <c r="F24" s="921"/>
      <c r="G24" s="921"/>
      <c r="H24" s="921"/>
      <c r="I24" s="921"/>
      <c r="J24" s="922"/>
      <c r="K24" s="95"/>
      <c r="L24" s="877"/>
      <c r="M24" s="878"/>
      <c r="N24" s="877"/>
      <c r="O24" s="878"/>
      <c r="P24" s="877"/>
      <c r="Q24" s="878"/>
      <c r="R24" s="381"/>
      <c r="S24" s="893"/>
      <c r="T24" s="359"/>
      <c r="U24" s="877"/>
      <c r="V24" s="878"/>
      <c r="W24" s="877"/>
      <c r="X24" s="878"/>
      <c r="Y24" s="55"/>
      <c r="Z24" s="55"/>
      <c r="AA24" s="55"/>
      <c r="AB24" s="55"/>
      <c r="AC24" s="61"/>
      <c r="AD24" s="61"/>
      <c r="AE24" s="61"/>
      <c r="AF24" s="61"/>
      <c r="AG24" s="61"/>
      <c r="AH24" s="61"/>
      <c r="AI24" s="61"/>
      <c r="AJ24" s="61"/>
      <c r="AK24" s="890"/>
      <c r="AL24" s="891"/>
      <c r="AM24" s="891"/>
      <c r="AN24" s="891"/>
      <c r="AO24" s="892"/>
      <c r="AP24" s="2"/>
      <c r="AQ24" s="60">
        <f t="shared" si="2"/>
        <v>1</v>
      </c>
    </row>
    <row r="25" spans="2:46" ht="12" customHeight="1" x14ac:dyDescent="0.15">
      <c r="B25" s="918"/>
      <c r="C25" s="923"/>
      <c r="D25" s="921"/>
      <c r="E25" s="921"/>
      <c r="F25" s="921"/>
      <c r="G25" s="921"/>
      <c r="H25" s="921"/>
      <c r="I25" s="921"/>
      <c r="J25" s="922"/>
      <c r="K25" s="95"/>
      <c r="L25" s="877"/>
      <c r="M25" s="878"/>
      <c r="N25" s="877"/>
      <c r="O25" s="878"/>
      <c r="P25" s="877"/>
      <c r="Q25" s="878"/>
      <c r="R25" s="381"/>
      <c r="S25" s="893"/>
      <c r="T25" s="359"/>
      <c r="U25" s="877"/>
      <c r="V25" s="878"/>
      <c r="W25" s="877"/>
      <c r="X25" s="878"/>
      <c r="Y25" s="55"/>
      <c r="Z25" s="55"/>
      <c r="AA25" s="55"/>
      <c r="AB25" s="55"/>
      <c r="AC25" s="61"/>
      <c r="AD25" s="61"/>
      <c r="AE25" s="61"/>
      <c r="AF25" s="61"/>
      <c r="AG25" s="61"/>
      <c r="AH25" s="61"/>
      <c r="AI25" s="61"/>
      <c r="AJ25" s="61"/>
      <c r="AK25" s="890"/>
      <c r="AL25" s="891"/>
      <c r="AM25" s="891"/>
      <c r="AN25" s="891"/>
      <c r="AO25" s="892"/>
      <c r="AP25" s="2"/>
      <c r="AQ25" s="60">
        <f t="shared" si="2"/>
        <v>1</v>
      </c>
    </row>
    <row r="26" spans="2:46" ht="12" customHeight="1" x14ac:dyDescent="0.15">
      <c r="B26" s="918"/>
      <c r="C26" s="923"/>
      <c r="D26" s="921"/>
      <c r="E26" s="921"/>
      <c r="F26" s="921"/>
      <c r="G26" s="921"/>
      <c r="H26" s="921"/>
      <c r="I26" s="921"/>
      <c r="J26" s="922"/>
      <c r="K26" s="95"/>
      <c r="L26" s="877"/>
      <c r="M26" s="878"/>
      <c r="N26" s="877"/>
      <c r="O26" s="878"/>
      <c r="P26" s="877"/>
      <c r="Q26" s="878"/>
      <c r="R26" s="381"/>
      <c r="S26" s="893"/>
      <c r="T26" s="359"/>
      <c r="U26" s="877"/>
      <c r="V26" s="878"/>
      <c r="W26" s="877"/>
      <c r="X26" s="878"/>
      <c r="Y26" s="55"/>
      <c r="Z26" s="55"/>
      <c r="AA26" s="55"/>
      <c r="AB26" s="55"/>
      <c r="AC26" s="61"/>
      <c r="AD26" s="61"/>
      <c r="AE26" s="61"/>
      <c r="AF26" s="61"/>
      <c r="AG26" s="61"/>
      <c r="AH26" s="61"/>
      <c r="AI26" s="61"/>
      <c r="AJ26" s="61"/>
      <c r="AK26" s="890"/>
      <c r="AL26" s="891"/>
      <c r="AM26" s="891"/>
      <c r="AN26" s="891"/>
      <c r="AO26" s="892"/>
      <c r="AP26" s="2"/>
      <c r="AQ26" s="60">
        <f>IF(P26="材質劣化",2,IF(P26="漏水",3,1))</f>
        <v>1</v>
      </c>
    </row>
    <row r="27" spans="2:46" ht="12" customHeight="1" x14ac:dyDescent="0.15">
      <c r="B27" s="918"/>
      <c r="C27" s="923"/>
      <c r="D27" s="921"/>
      <c r="E27" s="921"/>
      <c r="F27" s="921"/>
      <c r="G27" s="921"/>
      <c r="H27" s="921"/>
      <c r="I27" s="921"/>
      <c r="J27" s="922"/>
      <c r="K27" s="95"/>
      <c r="L27" s="877"/>
      <c r="M27" s="878"/>
      <c r="N27" s="877"/>
      <c r="O27" s="878"/>
      <c r="P27" s="877"/>
      <c r="Q27" s="878"/>
      <c r="R27" s="381"/>
      <c r="S27" s="893"/>
      <c r="T27" s="359"/>
      <c r="U27" s="877"/>
      <c r="V27" s="878"/>
      <c r="W27" s="877"/>
      <c r="X27" s="878"/>
      <c r="Y27" s="55"/>
      <c r="Z27" s="55"/>
      <c r="AA27" s="55"/>
      <c r="AB27" s="55"/>
      <c r="AC27" s="61"/>
      <c r="AD27" s="61"/>
      <c r="AE27" s="61"/>
      <c r="AF27" s="61"/>
      <c r="AG27" s="61"/>
      <c r="AH27" s="61"/>
      <c r="AI27" s="61"/>
      <c r="AJ27" s="61"/>
      <c r="AK27" s="890"/>
      <c r="AL27" s="891"/>
      <c r="AM27" s="891"/>
      <c r="AN27" s="891"/>
      <c r="AO27" s="892"/>
      <c r="AP27" s="2"/>
      <c r="AQ27" s="60">
        <f t="shared" si="2"/>
        <v>1</v>
      </c>
    </row>
    <row r="28" spans="2:46" ht="12" customHeight="1" x14ac:dyDescent="0.15">
      <c r="B28" s="918"/>
      <c r="C28" s="923"/>
      <c r="D28" s="921"/>
      <c r="E28" s="921"/>
      <c r="F28" s="921"/>
      <c r="G28" s="921"/>
      <c r="H28" s="921"/>
      <c r="I28" s="921"/>
      <c r="J28" s="922"/>
      <c r="K28" s="95"/>
      <c r="L28" s="877"/>
      <c r="M28" s="878"/>
      <c r="N28" s="877"/>
      <c r="O28" s="878"/>
      <c r="P28" s="877"/>
      <c r="Q28" s="878"/>
      <c r="R28" s="381"/>
      <c r="S28" s="893"/>
      <c r="T28" s="359"/>
      <c r="U28" s="877"/>
      <c r="V28" s="878"/>
      <c r="W28" s="877"/>
      <c r="X28" s="878"/>
      <c r="Y28" s="55"/>
      <c r="Z28" s="55"/>
      <c r="AA28" s="55"/>
      <c r="AB28" s="55"/>
      <c r="AC28" s="61"/>
      <c r="AD28" s="61"/>
      <c r="AE28" s="61"/>
      <c r="AF28" s="61"/>
      <c r="AG28" s="61"/>
      <c r="AH28" s="61"/>
      <c r="AI28" s="61"/>
      <c r="AJ28" s="61"/>
      <c r="AK28" s="890"/>
      <c r="AL28" s="891"/>
      <c r="AM28" s="891"/>
      <c r="AN28" s="891"/>
      <c r="AO28" s="892"/>
      <c r="AP28" s="2"/>
      <c r="AQ28" s="60">
        <f>IF(P30="材質劣化",2,IF(P30="漏水",3,1))</f>
        <v>1</v>
      </c>
    </row>
    <row r="29" spans="2:46" ht="12" customHeight="1" x14ac:dyDescent="0.15">
      <c r="B29" s="918"/>
      <c r="C29" s="923"/>
      <c r="D29" s="921"/>
      <c r="E29" s="921"/>
      <c r="F29" s="921"/>
      <c r="G29" s="921"/>
      <c r="H29" s="921"/>
      <c r="I29" s="921"/>
      <c r="J29" s="922"/>
      <c r="K29" s="95"/>
      <c r="L29" s="877"/>
      <c r="M29" s="878"/>
      <c r="N29" s="877"/>
      <c r="O29" s="878"/>
      <c r="P29" s="877"/>
      <c r="Q29" s="878"/>
      <c r="R29" s="381"/>
      <c r="S29" s="893"/>
      <c r="T29" s="359"/>
      <c r="U29" s="877"/>
      <c r="V29" s="878"/>
      <c r="W29" s="877"/>
      <c r="X29" s="878"/>
      <c r="Y29" s="55"/>
      <c r="Z29" s="55"/>
      <c r="AA29" s="55"/>
      <c r="AB29" s="55"/>
      <c r="AC29" s="61"/>
      <c r="AD29" s="61"/>
      <c r="AE29" s="61"/>
      <c r="AF29" s="61"/>
      <c r="AG29" s="61"/>
      <c r="AH29" s="61"/>
      <c r="AI29" s="61"/>
      <c r="AJ29" s="61"/>
      <c r="AK29" s="890"/>
      <c r="AL29" s="891"/>
      <c r="AM29" s="891"/>
      <c r="AN29" s="891"/>
      <c r="AO29" s="892"/>
      <c r="AP29" s="2"/>
      <c r="AQ29" s="60">
        <f>IF(P34="材質劣化",2,IF(P34="漏水",3,1))</f>
        <v>1</v>
      </c>
    </row>
    <row r="30" spans="2:46" ht="12" customHeight="1" x14ac:dyDescent="0.15">
      <c r="B30" s="918"/>
      <c r="C30" s="923"/>
      <c r="D30" s="921"/>
      <c r="E30" s="921"/>
      <c r="F30" s="921"/>
      <c r="G30" s="921"/>
      <c r="H30" s="921"/>
      <c r="I30" s="921"/>
      <c r="J30" s="922"/>
      <c r="K30" s="95"/>
      <c r="L30" s="877"/>
      <c r="M30" s="878"/>
      <c r="N30" s="877"/>
      <c r="O30" s="878"/>
      <c r="P30" s="877"/>
      <c r="Q30" s="878"/>
      <c r="R30" s="381"/>
      <c r="S30" s="893"/>
      <c r="T30" s="359"/>
      <c r="U30" s="877"/>
      <c r="V30" s="878"/>
      <c r="W30" s="877"/>
      <c r="X30" s="878"/>
      <c r="Y30" s="55"/>
      <c r="Z30" s="55"/>
      <c r="AA30" s="55"/>
      <c r="AB30" s="55"/>
      <c r="AC30" s="61"/>
      <c r="AD30" s="61"/>
      <c r="AE30" s="61"/>
      <c r="AF30" s="61"/>
      <c r="AG30" s="61"/>
      <c r="AH30" s="61"/>
      <c r="AI30" s="61"/>
      <c r="AJ30" s="61"/>
      <c r="AK30" s="890"/>
      <c r="AL30" s="891"/>
      <c r="AM30" s="891"/>
      <c r="AN30" s="891"/>
      <c r="AO30" s="892"/>
      <c r="AP30" s="2"/>
      <c r="AQ30" s="60">
        <f t="shared" ref="AQ30:AQ33" si="3">IF(P30="材質劣化",2,IF(P30="漏水",3,1))</f>
        <v>1</v>
      </c>
    </row>
    <row r="31" spans="2:46" ht="12" customHeight="1" x14ac:dyDescent="0.15">
      <c r="B31" s="918"/>
      <c r="C31" s="923"/>
      <c r="D31" s="921"/>
      <c r="E31" s="921"/>
      <c r="F31" s="921"/>
      <c r="G31" s="921"/>
      <c r="H31" s="921"/>
      <c r="I31" s="921"/>
      <c r="J31" s="922"/>
      <c r="K31" s="95"/>
      <c r="L31" s="877"/>
      <c r="M31" s="878"/>
      <c r="N31" s="877"/>
      <c r="O31" s="878"/>
      <c r="P31" s="877"/>
      <c r="Q31" s="878"/>
      <c r="R31" s="381"/>
      <c r="S31" s="893"/>
      <c r="T31" s="359"/>
      <c r="U31" s="877"/>
      <c r="V31" s="878"/>
      <c r="W31" s="877"/>
      <c r="X31" s="878"/>
      <c r="Y31" s="55"/>
      <c r="Z31" s="55"/>
      <c r="AA31" s="55"/>
      <c r="AB31" s="55"/>
      <c r="AC31" s="61"/>
      <c r="AD31" s="61"/>
      <c r="AE31" s="61"/>
      <c r="AF31" s="61"/>
      <c r="AG31" s="61"/>
      <c r="AH31" s="61"/>
      <c r="AI31" s="61"/>
      <c r="AJ31" s="61"/>
      <c r="AK31" s="890"/>
      <c r="AL31" s="891"/>
      <c r="AM31" s="891"/>
      <c r="AN31" s="891"/>
      <c r="AO31" s="892"/>
      <c r="AP31" s="2"/>
      <c r="AQ31" s="60">
        <f t="shared" ref="AQ31" si="4">IF(P33="材質劣化",2,IF(P33="漏水",3,1))</f>
        <v>1</v>
      </c>
    </row>
    <row r="32" spans="2:46" ht="12" customHeight="1" x14ac:dyDescent="0.15">
      <c r="B32" s="918"/>
      <c r="C32" s="923"/>
      <c r="D32" s="921"/>
      <c r="E32" s="921"/>
      <c r="F32" s="921"/>
      <c r="G32" s="921"/>
      <c r="H32" s="921"/>
      <c r="I32" s="921"/>
      <c r="J32" s="922"/>
      <c r="K32" s="95"/>
      <c r="L32" s="877"/>
      <c r="M32" s="878"/>
      <c r="N32" s="877"/>
      <c r="O32" s="878"/>
      <c r="P32" s="877"/>
      <c r="Q32" s="878"/>
      <c r="R32" s="381"/>
      <c r="S32" s="893"/>
      <c r="T32" s="359"/>
      <c r="U32" s="877"/>
      <c r="V32" s="878"/>
      <c r="W32" s="877"/>
      <c r="X32" s="878"/>
      <c r="Y32" s="55"/>
      <c r="Z32" s="55"/>
      <c r="AA32" s="55"/>
      <c r="AB32" s="55"/>
      <c r="AC32" s="61"/>
      <c r="AD32" s="61"/>
      <c r="AE32" s="61"/>
      <c r="AF32" s="61"/>
      <c r="AG32" s="61"/>
      <c r="AH32" s="61"/>
      <c r="AI32" s="61"/>
      <c r="AJ32" s="61"/>
      <c r="AK32" s="890"/>
      <c r="AL32" s="891"/>
      <c r="AM32" s="891"/>
      <c r="AN32" s="891"/>
      <c r="AO32" s="892"/>
      <c r="AP32" s="2"/>
      <c r="AQ32" s="60">
        <f t="shared" ref="AQ32" si="5">IF(P37="材質劣化",2,IF(P37="漏水",3,1))</f>
        <v>1</v>
      </c>
      <c r="AS32" s="3"/>
      <c r="AT32" s="3"/>
    </row>
    <row r="33" spans="2:86" ht="12" customHeight="1" x14ac:dyDescent="0.15">
      <c r="B33" s="918"/>
      <c r="C33" s="923"/>
      <c r="D33" s="921"/>
      <c r="E33" s="921"/>
      <c r="F33" s="921"/>
      <c r="G33" s="921"/>
      <c r="H33" s="921"/>
      <c r="I33" s="921"/>
      <c r="J33" s="922"/>
      <c r="K33" s="95"/>
      <c r="L33" s="877"/>
      <c r="M33" s="878"/>
      <c r="N33" s="877"/>
      <c r="O33" s="878"/>
      <c r="P33" s="877"/>
      <c r="Q33" s="878"/>
      <c r="R33" s="381"/>
      <c r="S33" s="893"/>
      <c r="T33" s="359"/>
      <c r="U33" s="877"/>
      <c r="V33" s="878"/>
      <c r="W33" s="877"/>
      <c r="X33" s="878"/>
      <c r="Y33" s="55"/>
      <c r="Z33" s="55"/>
      <c r="AA33" s="55"/>
      <c r="AB33" s="55"/>
      <c r="AC33" s="61"/>
      <c r="AD33" s="61"/>
      <c r="AE33" s="61"/>
      <c r="AF33" s="61"/>
      <c r="AG33" s="61"/>
      <c r="AH33" s="61"/>
      <c r="AI33" s="61"/>
      <c r="AJ33" s="61"/>
      <c r="AK33" s="890"/>
      <c r="AL33" s="891"/>
      <c r="AM33" s="891"/>
      <c r="AN33" s="891"/>
      <c r="AO33" s="892"/>
      <c r="AP33" s="2"/>
      <c r="AQ33" s="60">
        <f t="shared" si="3"/>
        <v>1</v>
      </c>
      <c r="AS33" s="163"/>
      <c r="AT33" s="163"/>
    </row>
    <row r="34" spans="2:86" ht="12" customHeight="1" x14ac:dyDescent="0.15">
      <c r="B34" s="918"/>
      <c r="C34" s="923"/>
      <c r="D34" s="921"/>
      <c r="E34" s="921"/>
      <c r="F34" s="921"/>
      <c r="G34" s="921"/>
      <c r="H34" s="921"/>
      <c r="I34" s="921"/>
      <c r="J34" s="922"/>
      <c r="K34" s="95"/>
      <c r="L34" s="877"/>
      <c r="M34" s="878"/>
      <c r="N34" s="877"/>
      <c r="O34" s="878"/>
      <c r="P34" s="877"/>
      <c r="Q34" s="878"/>
      <c r="R34" s="381"/>
      <c r="S34" s="893"/>
      <c r="T34" s="359"/>
      <c r="U34" s="877"/>
      <c r="V34" s="878"/>
      <c r="W34" s="877"/>
      <c r="X34" s="878"/>
      <c r="Y34" s="55"/>
      <c r="Z34" s="55"/>
      <c r="AA34" s="55"/>
      <c r="AB34" s="55"/>
      <c r="AC34" s="61"/>
      <c r="AD34" s="61"/>
      <c r="AE34" s="61"/>
      <c r="AF34" s="61"/>
      <c r="AG34" s="61"/>
      <c r="AH34" s="61"/>
      <c r="AI34" s="61"/>
      <c r="AJ34" s="61"/>
      <c r="AK34" s="890"/>
      <c r="AL34" s="891"/>
      <c r="AM34" s="891"/>
      <c r="AN34" s="891"/>
      <c r="AO34" s="892"/>
      <c r="AP34" s="2"/>
      <c r="AQ34" s="60">
        <f t="shared" ref="AQ34" si="6">IF(P36="材質劣化",2,IF(P36="漏水",3,1))</f>
        <v>1</v>
      </c>
      <c r="AS34" s="164"/>
      <c r="AT34" s="164"/>
    </row>
    <row r="35" spans="2:86" ht="12" customHeight="1" x14ac:dyDescent="0.15">
      <c r="B35" s="918"/>
      <c r="C35" s="923"/>
      <c r="D35" s="921"/>
      <c r="E35" s="921"/>
      <c r="F35" s="921"/>
      <c r="G35" s="921"/>
      <c r="H35" s="921"/>
      <c r="I35" s="921"/>
      <c r="J35" s="922"/>
      <c r="K35" s="950" t="s">
        <v>376</v>
      </c>
      <c r="L35" s="908" t="s">
        <v>181</v>
      </c>
      <c r="M35" s="908"/>
      <c r="N35" s="908"/>
      <c r="O35" s="908"/>
      <c r="P35" s="908"/>
      <c r="Q35" s="908"/>
      <c r="R35" s="908"/>
      <c r="S35" s="908"/>
      <c r="T35" s="908"/>
      <c r="U35" s="908"/>
      <c r="V35" s="908"/>
      <c r="W35" s="908"/>
      <c r="X35" s="908"/>
      <c r="Y35" s="930" t="s">
        <v>329</v>
      </c>
      <c r="Z35" s="931"/>
      <c r="AA35" s="931"/>
      <c r="AB35" s="916"/>
      <c r="AC35" s="253">
        <f t="shared" ref="AC35:AJ35" si="7">SUM(AC11:AC34)</f>
        <v>0</v>
      </c>
      <c r="AD35" s="253">
        <f t="shared" si="7"/>
        <v>0</v>
      </c>
      <c r="AE35" s="253">
        <f>SUM(AE11:AE34)</f>
        <v>0</v>
      </c>
      <c r="AF35" s="253">
        <f t="shared" si="7"/>
        <v>0</v>
      </c>
      <c r="AG35" s="253">
        <f t="shared" si="7"/>
        <v>0</v>
      </c>
      <c r="AH35" s="253">
        <f t="shared" si="7"/>
        <v>0</v>
      </c>
      <c r="AI35" s="253">
        <f t="shared" si="7"/>
        <v>0</v>
      </c>
      <c r="AJ35" s="254">
        <f t="shared" si="7"/>
        <v>29.59</v>
      </c>
      <c r="AK35" s="908" t="s">
        <v>501</v>
      </c>
      <c r="AL35" s="908"/>
      <c r="AM35" s="957" t="s">
        <v>547</v>
      </c>
      <c r="AN35" s="957"/>
      <c r="AO35" s="957"/>
      <c r="AP35" s="2"/>
    </row>
    <row r="36" spans="2:86" ht="12" customHeight="1" x14ac:dyDescent="0.15">
      <c r="B36" s="918"/>
      <c r="C36" s="923"/>
      <c r="D36" s="921"/>
      <c r="E36" s="921"/>
      <c r="F36" s="921"/>
      <c r="G36" s="921"/>
      <c r="H36" s="921"/>
      <c r="I36" s="921"/>
      <c r="J36" s="922"/>
      <c r="K36" s="951"/>
      <c r="L36" s="899" t="s">
        <v>330</v>
      </c>
      <c r="M36" s="900"/>
      <c r="N36" s="901"/>
      <c r="O36" s="899" t="s">
        <v>502</v>
      </c>
      <c r="P36" s="900"/>
      <c r="Q36" s="900"/>
      <c r="R36" s="900"/>
      <c r="S36" s="900"/>
      <c r="T36" s="900"/>
      <c r="U36" s="900"/>
      <c r="V36" s="900"/>
      <c r="W36" s="900"/>
      <c r="X36" s="901"/>
      <c r="Y36" s="54" t="s">
        <v>21</v>
      </c>
      <c r="Z36" s="50" t="s">
        <v>22</v>
      </c>
      <c r="AA36" s="50" t="s">
        <v>327</v>
      </c>
      <c r="AB36" s="50" t="s">
        <v>328</v>
      </c>
      <c r="AC36" s="50" t="s">
        <v>21</v>
      </c>
      <c r="AD36" s="50" t="s">
        <v>22</v>
      </c>
      <c r="AE36" s="50" t="s">
        <v>327</v>
      </c>
      <c r="AF36" s="50" t="s">
        <v>328</v>
      </c>
      <c r="AG36" s="50" t="s">
        <v>21</v>
      </c>
      <c r="AH36" s="50" t="s">
        <v>22</v>
      </c>
      <c r="AI36" s="50" t="s">
        <v>327</v>
      </c>
      <c r="AJ36" s="80" t="s">
        <v>328</v>
      </c>
      <c r="AK36" s="908"/>
      <c r="AL36" s="908"/>
      <c r="AM36" s="957"/>
      <c r="AN36" s="957"/>
      <c r="AO36" s="957"/>
      <c r="AP36" s="2"/>
    </row>
    <row r="37" spans="2:86" ht="14.25" customHeight="1" x14ac:dyDescent="0.15">
      <c r="B37" s="918"/>
      <c r="C37" s="923"/>
      <c r="D37" s="921"/>
      <c r="E37" s="921"/>
      <c r="F37" s="921"/>
      <c r="G37" s="921"/>
      <c r="H37" s="921"/>
      <c r="I37" s="921"/>
      <c r="J37" s="922"/>
      <c r="K37" s="951"/>
      <c r="L37" s="902"/>
      <c r="M37" s="903"/>
      <c r="N37" s="904"/>
      <c r="O37" s="902"/>
      <c r="P37" s="903"/>
      <c r="Q37" s="903"/>
      <c r="R37" s="903"/>
      <c r="S37" s="903"/>
      <c r="T37" s="903"/>
      <c r="U37" s="903"/>
      <c r="V37" s="903"/>
      <c r="W37" s="903"/>
      <c r="X37" s="904"/>
      <c r="Y37" s="909" t="str">
        <f>IF(COUNTIF(Y11:Y34,"〇")&gt;0,"1","  ")</f>
        <v xml:space="preserve">  </v>
      </c>
      <c r="Z37" s="909" t="str">
        <f>IF(COUNTIF(Z11:Z34,"〇")&gt;0,"1","  ")</f>
        <v xml:space="preserve">  </v>
      </c>
      <c r="AA37" s="909" t="str">
        <f>IF(COUNTIF(AA11:AA34,"〇")&gt;0,"1","  ")</f>
        <v xml:space="preserve">  </v>
      </c>
      <c r="AB37" s="909" t="str">
        <f>IF(COUNTIF(AB11:AB34,"〇")&gt;0,"1","  ")</f>
        <v xml:space="preserve">  </v>
      </c>
      <c r="AC37" s="909">
        <f>COUNTA(AC11:AC34)</f>
        <v>0</v>
      </c>
      <c r="AD37" s="909">
        <f t="shared" ref="AD37:AI37" si="8">COUNTA(AD11:AD34)</f>
        <v>0</v>
      </c>
      <c r="AE37" s="909">
        <f t="shared" si="8"/>
        <v>0</v>
      </c>
      <c r="AF37" s="909">
        <f t="shared" si="8"/>
        <v>0</v>
      </c>
      <c r="AG37" s="909">
        <f t="shared" si="8"/>
        <v>0</v>
      </c>
      <c r="AH37" s="909">
        <f t="shared" si="8"/>
        <v>0</v>
      </c>
      <c r="AI37" s="909">
        <f t="shared" si="8"/>
        <v>0</v>
      </c>
      <c r="AJ37" s="909">
        <f>COUNTA(AJ11:AJ34)</f>
        <v>3</v>
      </c>
      <c r="AK37" s="908"/>
      <c r="AL37" s="908"/>
      <c r="AM37" s="957"/>
      <c r="AN37" s="957"/>
      <c r="AO37" s="957"/>
      <c r="AP37" s="2"/>
    </row>
    <row r="38" spans="2:86" ht="14.25" customHeight="1" x14ac:dyDescent="0.15">
      <c r="B38" s="918"/>
      <c r="C38" s="923"/>
      <c r="D38" s="921"/>
      <c r="E38" s="921"/>
      <c r="F38" s="921"/>
      <c r="G38" s="921"/>
      <c r="H38" s="921"/>
      <c r="I38" s="921"/>
      <c r="J38" s="922"/>
      <c r="K38" s="951"/>
      <c r="L38" s="905"/>
      <c r="M38" s="906"/>
      <c r="N38" s="907"/>
      <c r="O38" s="905"/>
      <c r="P38" s="906"/>
      <c r="Q38" s="906"/>
      <c r="R38" s="906"/>
      <c r="S38" s="906"/>
      <c r="T38" s="906"/>
      <c r="U38" s="906"/>
      <c r="V38" s="906"/>
      <c r="W38" s="906"/>
      <c r="X38" s="907"/>
      <c r="Y38" s="909"/>
      <c r="Z38" s="909"/>
      <c r="AA38" s="909"/>
      <c r="AB38" s="909"/>
      <c r="AC38" s="909"/>
      <c r="AD38" s="909"/>
      <c r="AE38" s="909"/>
      <c r="AF38" s="909"/>
      <c r="AG38" s="909"/>
      <c r="AH38" s="909"/>
      <c r="AI38" s="909"/>
      <c r="AJ38" s="909"/>
      <c r="AK38" s="908"/>
      <c r="AL38" s="908"/>
      <c r="AM38" s="957"/>
      <c r="AN38" s="957"/>
      <c r="AO38" s="957"/>
      <c r="AP38" s="2"/>
    </row>
    <row r="39" spans="2:86" ht="12" customHeight="1" x14ac:dyDescent="0.15">
      <c r="B39" s="918"/>
      <c r="C39" s="923"/>
      <c r="D39" s="921"/>
      <c r="E39" s="921"/>
      <c r="F39" s="921"/>
      <c r="G39" s="921"/>
      <c r="H39" s="921"/>
      <c r="I39" s="921"/>
      <c r="J39" s="922"/>
      <c r="K39" s="945" t="s">
        <v>503</v>
      </c>
      <c r="L39" s="952"/>
      <c r="M39" s="952"/>
      <c r="N39" s="952"/>
      <c r="O39" s="952"/>
      <c r="P39" s="952"/>
      <c r="Q39" s="952"/>
      <c r="R39" s="952"/>
      <c r="S39" s="952"/>
      <c r="T39" s="952"/>
      <c r="U39" s="952"/>
      <c r="V39" s="952"/>
      <c r="W39" s="952"/>
      <c r="X39" s="952"/>
      <c r="Y39" s="952"/>
      <c r="Z39" s="952"/>
      <c r="AA39" s="952"/>
      <c r="AB39" s="952"/>
      <c r="AC39" s="952"/>
      <c r="AD39" s="952"/>
      <c r="AE39" s="952"/>
      <c r="AF39" s="952"/>
      <c r="AG39" s="952"/>
      <c r="AH39" s="952"/>
      <c r="AI39" s="952"/>
      <c r="AJ39" s="952"/>
      <c r="AK39" s="953"/>
      <c r="AL39" s="953"/>
      <c r="AM39" s="953"/>
      <c r="AN39" s="953"/>
      <c r="AO39" s="954"/>
      <c r="AP39" s="2"/>
    </row>
    <row r="40" spans="2:86" ht="12" customHeight="1" x14ac:dyDescent="0.15">
      <c r="B40" s="918"/>
      <c r="C40" s="923"/>
      <c r="D40" s="921"/>
      <c r="E40" s="921"/>
      <c r="F40" s="921"/>
      <c r="G40" s="921"/>
      <c r="H40" s="921"/>
      <c r="I40" s="921"/>
      <c r="J40" s="922"/>
      <c r="K40" s="946"/>
      <c r="L40" s="953"/>
      <c r="M40" s="953"/>
      <c r="N40" s="953"/>
      <c r="O40" s="953"/>
      <c r="P40" s="953"/>
      <c r="Q40" s="953"/>
      <c r="R40" s="953"/>
      <c r="S40" s="953"/>
      <c r="T40" s="953"/>
      <c r="U40" s="953"/>
      <c r="V40" s="953"/>
      <c r="W40" s="953"/>
      <c r="X40" s="953"/>
      <c r="Y40" s="953"/>
      <c r="Z40" s="953"/>
      <c r="AA40" s="953"/>
      <c r="AB40" s="953"/>
      <c r="AC40" s="953"/>
      <c r="AD40" s="953"/>
      <c r="AE40" s="953"/>
      <c r="AF40" s="953"/>
      <c r="AG40" s="953"/>
      <c r="AH40" s="953"/>
      <c r="AI40" s="953"/>
      <c r="AJ40" s="953"/>
      <c r="AK40" s="953"/>
      <c r="AL40" s="953"/>
      <c r="AM40" s="953"/>
      <c r="AN40" s="953"/>
      <c r="AO40" s="954"/>
      <c r="AP40" s="2"/>
    </row>
    <row r="41" spans="2:86" ht="12" customHeight="1" x14ac:dyDescent="0.15">
      <c r="B41" s="918"/>
      <c r="C41" s="923"/>
      <c r="D41" s="921"/>
      <c r="E41" s="921"/>
      <c r="F41" s="921"/>
      <c r="G41" s="921"/>
      <c r="H41" s="921"/>
      <c r="I41" s="921"/>
      <c r="J41" s="922"/>
      <c r="K41" s="946"/>
      <c r="L41" s="953"/>
      <c r="M41" s="953"/>
      <c r="N41" s="953"/>
      <c r="O41" s="953"/>
      <c r="P41" s="953"/>
      <c r="Q41" s="953"/>
      <c r="R41" s="953"/>
      <c r="S41" s="953"/>
      <c r="T41" s="953"/>
      <c r="U41" s="953"/>
      <c r="V41" s="953"/>
      <c r="W41" s="953"/>
      <c r="X41" s="953"/>
      <c r="Y41" s="953"/>
      <c r="Z41" s="953"/>
      <c r="AA41" s="953"/>
      <c r="AB41" s="953"/>
      <c r="AC41" s="953"/>
      <c r="AD41" s="953"/>
      <c r="AE41" s="953"/>
      <c r="AF41" s="953"/>
      <c r="AG41" s="953"/>
      <c r="AH41" s="953"/>
      <c r="AI41" s="953"/>
      <c r="AJ41" s="953"/>
      <c r="AK41" s="953"/>
      <c r="AL41" s="953"/>
      <c r="AM41" s="953"/>
      <c r="AN41" s="953"/>
      <c r="AO41" s="954"/>
      <c r="AP41" s="2"/>
    </row>
    <row r="42" spans="2:86" ht="12" customHeight="1" x14ac:dyDescent="0.15">
      <c r="B42" s="918"/>
      <c r="C42" s="923"/>
      <c r="D42" s="921"/>
      <c r="E42" s="921"/>
      <c r="F42" s="921"/>
      <c r="G42" s="921"/>
      <c r="H42" s="921"/>
      <c r="I42" s="921"/>
      <c r="J42" s="922"/>
      <c r="K42" s="946"/>
      <c r="L42" s="955"/>
      <c r="M42" s="955"/>
      <c r="N42" s="955"/>
      <c r="O42" s="955"/>
      <c r="P42" s="955"/>
      <c r="Q42" s="955"/>
      <c r="R42" s="955"/>
      <c r="S42" s="955"/>
      <c r="T42" s="955"/>
      <c r="U42" s="955"/>
      <c r="V42" s="955"/>
      <c r="W42" s="955"/>
      <c r="X42" s="955"/>
      <c r="Y42" s="955"/>
      <c r="Z42" s="955"/>
      <c r="AA42" s="955"/>
      <c r="AB42" s="955"/>
      <c r="AC42" s="955"/>
      <c r="AD42" s="955"/>
      <c r="AE42" s="955"/>
      <c r="AF42" s="955"/>
      <c r="AG42" s="955"/>
      <c r="AH42" s="955"/>
      <c r="AI42" s="955"/>
      <c r="AJ42" s="955"/>
      <c r="AK42" s="955"/>
      <c r="AL42" s="955"/>
      <c r="AM42" s="955"/>
      <c r="AN42" s="955"/>
      <c r="AO42" s="956"/>
      <c r="AP42" s="42"/>
      <c r="CD42" s="2"/>
      <c r="CE42" s="2"/>
      <c r="CF42" s="2"/>
      <c r="CG42" s="2"/>
      <c r="CH42" s="2"/>
    </row>
    <row r="43" spans="2:86" ht="12" customHeight="1" x14ac:dyDescent="0.15">
      <c r="B43" s="918"/>
      <c r="C43" s="923"/>
      <c r="D43" s="921"/>
      <c r="E43" s="921"/>
      <c r="F43" s="921"/>
      <c r="G43" s="921"/>
      <c r="H43" s="921"/>
      <c r="I43" s="921"/>
      <c r="J43" s="922"/>
      <c r="K43" s="941" t="s">
        <v>331</v>
      </c>
      <c r="L43" s="941"/>
      <c r="M43" s="941"/>
      <c r="N43" s="941"/>
      <c r="O43" s="941"/>
      <c r="P43" s="941"/>
      <c r="Q43" s="941"/>
      <c r="R43" s="941"/>
      <c r="S43" s="941"/>
      <c r="T43" s="941"/>
      <c r="U43" s="941"/>
      <c r="V43" s="941"/>
      <c r="W43" s="941"/>
      <c r="X43" s="941"/>
      <c r="Y43" s="941"/>
      <c r="Z43" s="941"/>
      <c r="AA43" s="941"/>
      <c r="AB43" s="941"/>
      <c r="AC43" s="941"/>
      <c r="AD43" s="941"/>
      <c r="AE43" s="941"/>
      <c r="AF43" s="941"/>
      <c r="AG43" s="941"/>
      <c r="AH43" s="941"/>
      <c r="AI43" s="941"/>
      <c r="AJ43" s="941"/>
      <c r="AK43" s="941"/>
      <c r="AL43" s="941"/>
      <c r="AM43" s="941"/>
      <c r="AN43" s="941"/>
      <c r="AO43" s="941"/>
      <c r="AP43" s="42"/>
      <c r="CD43" s="2"/>
      <c r="CE43" s="2"/>
      <c r="CF43" s="2"/>
      <c r="CG43" s="2"/>
      <c r="CH43" s="2"/>
    </row>
    <row r="44" spans="2:86" ht="12" customHeight="1" x14ac:dyDescent="0.15">
      <c r="B44" s="918"/>
      <c r="C44" s="923"/>
      <c r="D44" s="921"/>
      <c r="E44" s="921"/>
      <c r="F44" s="921"/>
      <c r="G44" s="921"/>
      <c r="H44" s="921"/>
      <c r="I44" s="921"/>
      <c r="J44" s="922"/>
      <c r="K44" s="947" t="s">
        <v>497</v>
      </c>
      <c r="L44" s="948"/>
      <c r="M44" s="948"/>
      <c r="N44" s="948"/>
      <c r="O44" s="948"/>
      <c r="P44" s="948"/>
      <c r="Q44" s="948"/>
      <c r="R44" s="948"/>
      <c r="S44" s="948"/>
      <c r="T44" s="948"/>
      <c r="U44" s="948"/>
      <c r="V44" s="948"/>
      <c r="W44" s="948"/>
      <c r="X44" s="948"/>
      <c r="Y44" s="948"/>
      <c r="Z44" s="948"/>
      <c r="AA44" s="948"/>
      <c r="AB44" s="948"/>
      <c r="AC44" s="948"/>
      <c r="AD44" s="948"/>
      <c r="AE44" s="948"/>
      <c r="AF44" s="948"/>
      <c r="AG44" s="948"/>
      <c r="AH44" s="948"/>
      <c r="AI44" s="948"/>
      <c r="AJ44" s="948"/>
      <c r="AK44" s="948"/>
      <c r="AL44" s="948"/>
      <c r="AM44" s="948"/>
      <c r="AN44" s="948"/>
      <c r="AO44" s="949"/>
      <c r="AP44" s="42"/>
      <c r="CD44" s="2"/>
      <c r="CE44" s="2"/>
      <c r="CF44" s="2"/>
      <c r="CG44" s="2"/>
      <c r="CH44" s="2"/>
    </row>
    <row r="45" spans="2:86" ht="12" customHeight="1" x14ac:dyDescent="0.15">
      <c r="B45" s="489"/>
      <c r="C45" s="924"/>
      <c r="D45" s="925"/>
      <c r="E45" s="925"/>
      <c r="F45" s="925"/>
      <c r="G45" s="925"/>
      <c r="H45" s="925"/>
      <c r="I45" s="925"/>
      <c r="J45" s="926"/>
      <c r="K45" s="942" t="s">
        <v>498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N11:O34" xr:uid="{37875389-1E50-4C7D-83B8-48AFE1C4C317}">
      <formula1>INDIRECT(L11)</formula1>
    </dataValidation>
    <dataValidation type="list" allowBlank="1" showInputMessage="1" showErrorMessage="1" sqref="Y11:AB34" xr:uid="{1508DED5-A8CF-4976-A70E-2082C26C7C2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22F415E-DDB8-4A86-BBE5-8161405E9E57}">
          <x14:formula1>
            <xm:f>'(参考)リスト'!$F$16:$F$21</xm:f>
          </x14:formula1>
          <xm:sqref>U11:X34</xm:sqref>
        </x14:dataValidation>
        <x14:dataValidation type="list" allowBlank="1" showInputMessage="1" showErrorMessage="1" xr:uid="{F34AB5C8-57FF-4548-BFF7-414C1D580D0D}">
          <x14:formula1>
            <xm:f>'(参考)リスト'!$D$16:$D$18</xm:f>
          </x14:formula1>
          <xm:sqref>P11:Q34</xm:sqref>
        </x14:dataValidation>
        <x14:dataValidation type="list" allowBlank="1" showInputMessage="1" showErrorMessage="1" xr:uid="{538C4FB5-D854-40B0-B0FD-C18EB89EAE8F}">
          <x14:formula1>
            <xm:f>'(参考)リスト'!$E$16:$E$27</xm:f>
          </x14:formula1>
          <xm:sqref>R11:T34</xm:sqref>
        </x14:dataValidation>
        <x14:dataValidation type="list" allowBlank="1" showInputMessage="1" showErrorMessage="1" xr:uid="{CF0E17B7-3765-4885-9BA6-BB7AA2672804}">
          <x14:formula1>
            <xm:f>'(参考)リスト'!$B$16:$B$21</xm:f>
          </x14:formula1>
          <xm:sqref>L11:M34</xm:sqref>
        </x14:dataValidation>
        <x14:dataValidation type="list" allowBlank="1" showInputMessage="1" showErrorMessage="1" xr:uid="{D76DF151-C7D9-4D79-ABCA-14C51D85C54A}">
          <x14:formula1>
            <xm:f>'(参考)リスト'!$G$16:$G$19</xm:f>
          </x14:formula1>
          <xm:sqref>AM35:AO38</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8915A-79F5-48DC-A7F4-37F0719E2F92}">
  <sheetPr>
    <pageSetUpPr fitToPage="1"/>
  </sheetPr>
  <dimension ref="B1:CH53"/>
  <sheetViews>
    <sheetView showGridLines="0" view="pageBreakPreview" zoomScaleNormal="85" zoomScaleSheetLayoutView="100" workbookViewId="0">
      <selection activeCell="AW45" sqref="AW45"/>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879" t="s">
        <v>495</v>
      </c>
      <c r="AV1" s="886" t="s">
        <v>402</v>
      </c>
      <c r="AW1" s="886"/>
      <c r="AX1" s="886"/>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876"/>
      <c r="BX1" s="876"/>
      <c r="BY1" s="876"/>
      <c r="BZ1" s="876"/>
      <c r="CA1" s="876"/>
      <c r="CB1" s="876"/>
      <c r="CC1" s="876"/>
      <c r="CD1" s="876"/>
      <c r="CE1" s="876"/>
      <c r="CF1" s="876"/>
      <c r="CG1" s="876"/>
      <c r="CH1" s="876"/>
    </row>
    <row r="2" spans="2:86" ht="8.25" customHeight="1" x14ac:dyDescent="0.15">
      <c r="AU2" s="879"/>
      <c r="AV2" s="886" t="s">
        <v>401</v>
      </c>
      <c r="AW2" s="888" t="s">
        <v>400</v>
      </c>
      <c r="AX2" s="888"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889"/>
      <c r="BX2" s="889"/>
      <c r="BY2" s="889"/>
      <c r="BZ2" s="889"/>
      <c r="CA2" s="876"/>
      <c r="CB2" s="876"/>
      <c r="CC2" s="876"/>
      <c r="CD2" s="876"/>
      <c r="CE2" s="876"/>
      <c r="CF2" s="876"/>
      <c r="CG2" s="876"/>
      <c r="CH2" s="876"/>
    </row>
    <row r="3" spans="2:86" ht="25.2" customHeight="1" x14ac:dyDescent="0.15">
      <c r="B3" s="649" t="s">
        <v>316</v>
      </c>
      <c r="C3" s="894"/>
      <c r="D3" s="894"/>
      <c r="E3" s="895"/>
      <c r="F3" s="895"/>
      <c r="G3" s="895"/>
      <c r="H3" s="895"/>
      <c r="I3" s="895"/>
      <c r="J3" s="895"/>
      <c r="K3" s="894"/>
      <c r="L3" s="894"/>
      <c r="M3" s="894"/>
      <c r="N3" s="894"/>
      <c r="O3" s="894"/>
      <c r="P3" s="894"/>
      <c r="Q3" s="894"/>
      <c r="R3" s="894"/>
      <c r="S3" s="894"/>
      <c r="T3" s="894"/>
      <c r="U3" s="894"/>
      <c r="V3" s="894"/>
      <c r="W3" s="894"/>
      <c r="X3" s="894"/>
      <c r="Y3" s="894"/>
      <c r="Z3" s="894"/>
      <c r="AA3" s="894"/>
      <c r="AB3" s="894"/>
      <c r="AC3" s="894"/>
      <c r="AD3" s="894"/>
      <c r="AE3" s="894"/>
      <c r="AF3" s="894"/>
      <c r="AG3" s="894"/>
      <c r="AH3" s="894"/>
      <c r="AI3" s="894"/>
      <c r="AJ3" s="894"/>
      <c r="AK3" s="894"/>
      <c r="AL3" s="894"/>
      <c r="AM3" s="894"/>
      <c r="AN3" s="894"/>
      <c r="AO3" s="894"/>
      <c r="AU3" s="879"/>
      <c r="AV3" s="886"/>
      <c r="AW3" s="888"/>
      <c r="AX3" s="888"/>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876"/>
      <c r="BX3" s="876"/>
      <c r="BY3" s="876"/>
      <c r="BZ3" s="876"/>
      <c r="CA3" s="876"/>
      <c r="CB3" s="876"/>
      <c r="CC3" s="876"/>
      <c r="CD3" s="876"/>
      <c r="CE3" s="876"/>
      <c r="CF3" s="876"/>
      <c r="CG3" s="876"/>
      <c r="CH3" s="876"/>
    </row>
    <row r="4" spans="2:86" ht="18" customHeight="1" x14ac:dyDescent="0.15">
      <c r="B4" s="469" t="s">
        <v>17</v>
      </c>
      <c r="C4" s="469"/>
      <c r="D4" s="469"/>
      <c r="E4" s="912" t="s">
        <v>550</v>
      </c>
      <c r="F4" s="913"/>
      <c r="G4" s="913"/>
      <c r="H4" s="913"/>
      <c r="I4" s="913"/>
      <c r="J4" s="914"/>
      <c r="K4" s="518" t="s">
        <v>18</v>
      </c>
      <c r="L4" s="518"/>
      <c r="M4" s="518"/>
      <c r="N4" s="910" t="s">
        <v>552</v>
      </c>
      <c r="O4" s="910"/>
      <c r="P4" s="910"/>
      <c r="Q4" s="910"/>
      <c r="R4" s="910"/>
      <c r="S4" s="910"/>
      <c r="T4" s="493" t="s">
        <v>445</v>
      </c>
      <c r="U4" s="494"/>
      <c r="V4" s="494"/>
      <c r="W4" s="494"/>
      <c r="X4" s="495"/>
      <c r="Y4" s="915" t="s">
        <v>531</v>
      </c>
      <c r="Z4" s="915"/>
      <c r="AA4" s="915"/>
      <c r="AB4" s="915"/>
      <c r="AC4" s="915"/>
      <c r="AD4" s="915"/>
      <c r="AE4" s="915"/>
      <c r="AF4" s="915"/>
      <c r="AG4" s="493" t="s">
        <v>185</v>
      </c>
      <c r="AH4" s="494"/>
      <c r="AI4" s="494"/>
      <c r="AJ4" s="495"/>
      <c r="AK4" s="880">
        <v>45588</v>
      </c>
      <c r="AL4" s="881"/>
      <c r="AM4" s="881"/>
      <c r="AN4" s="881"/>
      <c r="AO4" s="882"/>
      <c r="AU4" s="879"/>
      <c r="AV4" s="886"/>
      <c r="AW4" s="888"/>
      <c r="AX4" s="888"/>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77" t="s">
        <v>0</v>
      </c>
      <c r="C5" s="477"/>
      <c r="D5" s="477"/>
      <c r="E5" s="896" t="s">
        <v>551</v>
      </c>
      <c r="F5" s="897"/>
      <c r="G5" s="897"/>
      <c r="H5" s="897"/>
      <c r="I5" s="897"/>
      <c r="J5" s="898"/>
      <c r="K5" s="532" t="s">
        <v>1</v>
      </c>
      <c r="L5" s="532"/>
      <c r="M5" s="532"/>
      <c r="N5" s="910" t="s">
        <v>538</v>
      </c>
      <c r="O5" s="910"/>
      <c r="P5" s="910"/>
      <c r="Q5" s="910"/>
      <c r="R5" s="910"/>
      <c r="S5" s="910"/>
      <c r="T5" s="496"/>
      <c r="U5" s="497"/>
      <c r="V5" s="497"/>
      <c r="W5" s="497"/>
      <c r="X5" s="498"/>
      <c r="Y5" s="911" t="s">
        <v>532</v>
      </c>
      <c r="Z5" s="911"/>
      <c r="AA5" s="911"/>
      <c r="AB5" s="911"/>
      <c r="AC5" s="911"/>
      <c r="AD5" s="911"/>
      <c r="AE5" s="911"/>
      <c r="AF5" s="911"/>
      <c r="AG5" s="652"/>
      <c r="AH5" s="688"/>
      <c r="AI5" s="688"/>
      <c r="AJ5" s="653"/>
      <c r="AK5" s="883"/>
      <c r="AL5" s="884"/>
      <c r="AM5" s="884"/>
      <c r="AN5" s="884"/>
      <c r="AO5" s="885"/>
      <c r="AU5" s="879"/>
      <c r="AV5" s="51">
        <f>N7</f>
        <v>9</v>
      </c>
      <c r="AW5" s="43">
        <f>R7</f>
        <v>6</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2</v>
      </c>
      <c r="BG5" s="56">
        <f t="shared" si="0"/>
        <v>0</v>
      </c>
      <c r="BH5" s="56">
        <f t="shared" si="0"/>
        <v>0</v>
      </c>
      <c r="BI5" s="56">
        <f>AI37</f>
        <v>1</v>
      </c>
      <c r="BJ5" s="56">
        <f t="shared" si="0"/>
        <v>2</v>
      </c>
      <c r="BK5" s="56">
        <f>IF(Y37&gt;0,R7,"")</f>
        <v>6</v>
      </c>
      <c r="BL5" s="44" t="str">
        <f>IF(Y37&gt;0,"",IF(Z37&gt;0,R7,""))</f>
        <v/>
      </c>
      <c r="BM5" s="44" t="e">
        <f>IF(Y37+Z37&gt;0,"",IF(AA37&gt;0,R7,""))</f>
        <v>#VALUE!</v>
      </c>
      <c r="BN5" s="44" t="e">
        <f>IF(Y37+Z37+AA37&gt;0,"",IF(AB37&gt;0,R7,""))</f>
        <v>#VALUE!</v>
      </c>
      <c r="BO5" s="56">
        <f>AC35</f>
        <v>0</v>
      </c>
      <c r="BP5" s="56">
        <f t="shared" ref="BP5:BQ5" si="1">AD35</f>
        <v>0</v>
      </c>
      <c r="BQ5" s="56">
        <f t="shared" si="1"/>
        <v>0</v>
      </c>
      <c r="BR5" s="56">
        <f>AF35</f>
        <v>1.57</v>
      </c>
      <c r="BS5" s="56">
        <f>AG35</f>
        <v>0</v>
      </c>
      <c r="BT5" s="56">
        <f>AH35</f>
        <v>0</v>
      </c>
      <c r="BU5" s="56">
        <f>AI35</f>
        <v>12.78</v>
      </c>
      <c r="BV5" s="56">
        <f>AJ35</f>
        <v>55.120000000000005</v>
      </c>
      <c r="BW5" s="145"/>
      <c r="BX5" s="146"/>
      <c r="BY5" s="146"/>
      <c r="BZ5" s="146"/>
      <c r="CA5" s="147"/>
      <c r="CB5" s="147"/>
      <c r="CC5" s="147"/>
      <c r="CD5" s="147"/>
      <c r="CE5" s="147"/>
      <c r="CF5" s="147"/>
      <c r="CG5" s="147"/>
      <c r="CH5" s="147"/>
    </row>
    <row r="6" spans="2:86" ht="12" customHeight="1" x14ac:dyDescent="0.15">
      <c r="B6" s="917" t="s">
        <v>184</v>
      </c>
      <c r="C6" s="919"/>
      <c r="D6" s="920"/>
      <c r="E6" s="921"/>
      <c r="F6" s="921"/>
      <c r="G6" s="921"/>
      <c r="H6" s="921"/>
      <c r="I6" s="921"/>
      <c r="J6" s="922"/>
      <c r="K6" s="927" t="s">
        <v>317</v>
      </c>
      <c r="L6" s="928"/>
      <c r="M6" s="928"/>
      <c r="N6" s="928"/>
      <c r="O6" s="928"/>
      <c r="P6" s="928"/>
      <c r="Q6" s="928"/>
      <c r="R6" s="928"/>
      <c r="S6" s="928"/>
      <c r="T6" s="928"/>
      <c r="U6" s="928"/>
      <c r="V6" s="928"/>
      <c r="W6" s="928"/>
      <c r="X6" s="928"/>
      <c r="Y6" s="928"/>
      <c r="Z6" s="928"/>
      <c r="AA6" s="928"/>
      <c r="AB6" s="928"/>
      <c r="AC6" s="928"/>
      <c r="AD6" s="928"/>
      <c r="AE6" s="928"/>
      <c r="AF6" s="928"/>
      <c r="AG6" s="928"/>
      <c r="AH6" s="928"/>
      <c r="AI6" s="928"/>
      <c r="AJ6" s="928"/>
      <c r="AK6" s="928"/>
      <c r="AL6" s="928"/>
      <c r="AM6" s="928"/>
      <c r="AN6" s="928"/>
      <c r="AO6" s="929"/>
      <c r="AP6" s="2"/>
    </row>
    <row r="7" spans="2:86" ht="12" customHeight="1" x14ac:dyDescent="0.15">
      <c r="B7" s="918"/>
      <c r="C7" s="923"/>
      <c r="D7" s="921"/>
      <c r="E7" s="921"/>
      <c r="F7" s="921"/>
      <c r="G7" s="921"/>
      <c r="H7" s="921"/>
      <c r="I7" s="921"/>
      <c r="J7" s="922"/>
      <c r="K7" s="930" t="s">
        <v>183</v>
      </c>
      <c r="L7" s="931"/>
      <c r="M7" s="916"/>
      <c r="N7" s="958">
        <v>9</v>
      </c>
      <c r="O7" s="959"/>
      <c r="P7" s="930" t="s">
        <v>318</v>
      </c>
      <c r="Q7" s="916"/>
      <c r="R7" s="932">
        <v>6</v>
      </c>
      <c r="S7" s="933"/>
      <c r="T7" s="934"/>
      <c r="U7" s="899" t="s">
        <v>436</v>
      </c>
      <c r="V7" s="901"/>
      <c r="W7" s="899" t="s">
        <v>319</v>
      </c>
      <c r="X7" s="901"/>
      <c r="Y7" s="916" t="s">
        <v>182</v>
      </c>
      <c r="Z7" s="908"/>
      <c r="AA7" s="908"/>
      <c r="AB7" s="908"/>
      <c r="AC7" s="899" t="s">
        <v>320</v>
      </c>
      <c r="AD7" s="900"/>
      <c r="AE7" s="900"/>
      <c r="AF7" s="900"/>
      <c r="AG7" s="900"/>
      <c r="AH7" s="900"/>
      <c r="AI7" s="900"/>
      <c r="AJ7" s="901"/>
      <c r="AK7" s="899" t="s">
        <v>321</v>
      </c>
      <c r="AL7" s="900"/>
      <c r="AM7" s="900"/>
      <c r="AN7" s="935"/>
      <c r="AO7" s="936"/>
      <c r="AP7" s="2"/>
      <c r="AW7" s="59"/>
    </row>
    <row r="8" spans="2:86" ht="12" customHeight="1" x14ac:dyDescent="0.15">
      <c r="B8" s="918"/>
      <c r="C8" s="923"/>
      <c r="D8" s="921"/>
      <c r="E8" s="921"/>
      <c r="F8" s="921"/>
      <c r="G8" s="921"/>
      <c r="H8" s="921"/>
      <c r="I8" s="921"/>
      <c r="J8" s="922"/>
      <c r="K8" s="908" t="s">
        <v>322</v>
      </c>
      <c r="L8" s="908" t="s">
        <v>167</v>
      </c>
      <c r="M8" s="908"/>
      <c r="N8" s="908" t="s">
        <v>166</v>
      </c>
      <c r="O8" s="908"/>
      <c r="P8" s="908" t="s">
        <v>323</v>
      </c>
      <c r="Q8" s="908"/>
      <c r="R8" s="908" t="s">
        <v>2</v>
      </c>
      <c r="S8" s="908"/>
      <c r="T8" s="908"/>
      <c r="U8" s="902"/>
      <c r="V8" s="904"/>
      <c r="W8" s="902"/>
      <c r="X8" s="904"/>
      <c r="Y8" s="916"/>
      <c r="Z8" s="908"/>
      <c r="AA8" s="908"/>
      <c r="AB8" s="908"/>
      <c r="AC8" s="905"/>
      <c r="AD8" s="906"/>
      <c r="AE8" s="906"/>
      <c r="AF8" s="906"/>
      <c r="AG8" s="906"/>
      <c r="AH8" s="906"/>
      <c r="AI8" s="906"/>
      <c r="AJ8" s="907"/>
      <c r="AK8" s="902"/>
      <c r="AL8" s="903"/>
      <c r="AM8" s="903"/>
      <c r="AN8" s="937"/>
      <c r="AO8" s="938"/>
      <c r="AP8" s="2"/>
    </row>
    <row r="9" spans="2:86" ht="12" customHeight="1" x14ac:dyDescent="0.15">
      <c r="B9" s="918"/>
      <c r="C9" s="923"/>
      <c r="D9" s="921"/>
      <c r="E9" s="921"/>
      <c r="F9" s="921"/>
      <c r="G9" s="921"/>
      <c r="H9" s="921"/>
      <c r="I9" s="921"/>
      <c r="J9" s="922"/>
      <c r="K9" s="908"/>
      <c r="L9" s="908"/>
      <c r="M9" s="908"/>
      <c r="N9" s="908"/>
      <c r="O9" s="908"/>
      <c r="P9" s="908"/>
      <c r="Q9" s="908"/>
      <c r="R9" s="908"/>
      <c r="S9" s="908"/>
      <c r="T9" s="908"/>
      <c r="U9" s="902"/>
      <c r="V9" s="904"/>
      <c r="W9" s="902"/>
      <c r="X9" s="904"/>
      <c r="Y9" s="916" t="s">
        <v>324</v>
      </c>
      <c r="Z9" s="908"/>
      <c r="AA9" s="908"/>
      <c r="AB9" s="908"/>
      <c r="AC9" s="908" t="s">
        <v>325</v>
      </c>
      <c r="AD9" s="908"/>
      <c r="AE9" s="908"/>
      <c r="AF9" s="908"/>
      <c r="AG9" s="908" t="s">
        <v>326</v>
      </c>
      <c r="AH9" s="908"/>
      <c r="AI9" s="908"/>
      <c r="AJ9" s="908"/>
      <c r="AK9" s="902"/>
      <c r="AL9" s="903"/>
      <c r="AM9" s="903"/>
      <c r="AN9" s="937"/>
      <c r="AO9" s="938"/>
      <c r="AP9" s="2"/>
    </row>
    <row r="10" spans="2:86" ht="12" customHeight="1" x14ac:dyDescent="0.15">
      <c r="B10" s="918"/>
      <c r="C10" s="923"/>
      <c r="D10" s="921"/>
      <c r="E10" s="921"/>
      <c r="F10" s="921"/>
      <c r="G10" s="921"/>
      <c r="H10" s="921"/>
      <c r="I10" s="921"/>
      <c r="J10" s="922"/>
      <c r="K10" s="908"/>
      <c r="L10" s="908"/>
      <c r="M10" s="908"/>
      <c r="N10" s="908"/>
      <c r="O10" s="908"/>
      <c r="P10" s="908"/>
      <c r="Q10" s="908"/>
      <c r="R10" s="908"/>
      <c r="S10" s="908"/>
      <c r="T10" s="908"/>
      <c r="U10" s="905"/>
      <c r="V10" s="907"/>
      <c r="W10" s="905"/>
      <c r="X10" s="907"/>
      <c r="Y10" s="54" t="s">
        <v>21</v>
      </c>
      <c r="Z10" s="50" t="s">
        <v>22</v>
      </c>
      <c r="AA10" s="50" t="s">
        <v>327</v>
      </c>
      <c r="AB10" s="50" t="s">
        <v>328</v>
      </c>
      <c r="AC10" s="50" t="s">
        <v>21</v>
      </c>
      <c r="AD10" s="50" t="s">
        <v>22</v>
      </c>
      <c r="AE10" s="50" t="s">
        <v>327</v>
      </c>
      <c r="AF10" s="50" t="s">
        <v>328</v>
      </c>
      <c r="AG10" s="50" t="s">
        <v>21</v>
      </c>
      <c r="AH10" s="50" t="s">
        <v>22</v>
      </c>
      <c r="AI10" s="50" t="s">
        <v>327</v>
      </c>
      <c r="AJ10" s="50" t="s">
        <v>328</v>
      </c>
      <c r="AK10" s="905"/>
      <c r="AL10" s="906"/>
      <c r="AM10" s="906"/>
      <c r="AN10" s="939"/>
      <c r="AO10" s="940"/>
      <c r="AP10" s="2"/>
    </row>
    <row r="11" spans="2:86" ht="12" customHeight="1" x14ac:dyDescent="0.15">
      <c r="B11" s="918"/>
      <c r="C11" s="923"/>
      <c r="D11" s="921"/>
      <c r="E11" s="921"/>
      <c r="F11" s="921"/>
      <c r="G11" s="921"/>
      <c r="H11" s="921"/>
      <c r="I11" s="921"/>
      <c r="J11" s="922"/>
      <c r="K11" s="95">
        <v>1</v>
      </c>
      <c r="L11" s="877" t="s">
        <v>464</v>
      </c>
      <c r="M11" s="878"/>
      <c r="N11" s="877" t="s">
        <v>339</v>
      </c>
      <c r="O11" s="878"/>
      <c r="P11" s="877" t="s">
        <v>252</v>
      </c>
      <c r="Q11" s="878"/>
      <c r="R11" s="301" t="s">
        <v>473</v>
      </c>
      <c r="S11" s="301"/>
      <c r="T11" s="301"/>
      <c r="U11" s="877" t="s">
        <v>535</v>
      </c>
      <c r="V11" s="878"/>
      <c r="W11" s="877" t="s">
        <v>533</v>
      </c>
      <c r="X11" s="878"/>
      <c r="Y11" s="55"/>
      <c r="Z11" s="55"/>
      <c r="AA11" s="55"/>
      <c r="AB11" s="55"/>
      <c r="AC11" s="61"/>
      <c r="AD11" s="61"/>
      <c r="AE11" s="61"/>
      <c r="AF11" s="61"/>
      <c r="AG11" s="61"/>
      <c r="AH11" s="61"/>
      <c r="AI11" s="61"/>
      <c r="AJ11" s="264">
        <v>32</v>
      </c>
      <c r="AK11" s="890"/>
      <c r="AL11" s="891"/>
      <c r="AM11" s="891"/>
      <c r="AN11" s="891"/>
      <c r="AO11" s="892"/>
      <c r="AP11" s="2"/>
      <c r="AQ11" s="60">
        <f>IF(P11="材質劣化",2,IF(P11="漏水",3,1))</f>
        <v>3</v>
      </c>
      <c r="AS11" s="42" t="str">
        <f>IF(Y11&lt;&gt;"",1,"")</f>
        <v/>
      </c>
    </row>
    <row r="12" spans="2:86" ht="12" customHeight="1" x14ac:dyDescent="0.15">
      <c r="B12" s="918"/>
      <c r="C12" s="923"/>
      <c r="D12" s="921"/>
      <c r="E12" s="921"/>
      <c r="F12" s="921"/>
      <c r="G12" s="921"/>
      <c r="H12" s="921"/>
      <c r="I12" s="921"/>
      <c r="J12" s="922"/>
      <c r="K12" s="95">
        <v>2</v>
      </c>
      <c r="L12" s="877" t="s">
        <v>464</v>
      </c>
      <c r="M12" s="878"/>
      <c r="N12" s="877" t="s">
        <v>338</v>
      </c>
      <c r="O12" s="878"/>
      <c r="P12" s="877" t="s">
        <v>252</v>
      </c>
      <c r="Q12" s="878"/>
      <c r="R12" s="301" t="s">
        <v>473</v>
      </c>
      <c r="S12" s="301"/>
      <c r="T12" s="301"/>
      <c r="U12" s="877" t="s">
        <v>535</v>
      </c>
      <c r="V12" s="878"/>
      <c r="W12" s="877" t="s">
        <v>533</v>
      </c>
      <c r="X12" s="878"/>
      <c r="Y12" s="55"/>
      <c r="Z12" s="55"/>
      <c r="AA12" s="55"/>
      <c r="AB12" s="55"/>
      <c r="AC12" s="61"/>
      <c r="AD12" s="61"/>
      <c r="AE12" s="61"/>
      <c r="AF12" s="61"/>
      <c r="AG12" s="61"/>
      <c r="AH12" s="61"/>
      <c r="AI12" s="61"/>
      <c r="AJ12" s="264">
        <v>23.12</v>
      </c>
      <c r="AK12" s="890"/>
      <c r="AL12" s="891"/>
      <c r="AM12" s="891"/>
      <c r="AN12" s="891"/>
      <c r="AO12" s="892"/>
      <c r="AP12" s="2"/>
      <c r="AQ12" s="60">
        <f>IF(P12="材質劣化",2,IF(P12="漏水",3,1))</f>
        <v>3</v>
      </c>
    </row>
    <row r="13" spans="2:86" ht="12" customHeight="1" x14ac:dyDescent="0.15">
      <c r="B13" s="918"/>
      <c r="C13" s="923"/>
      <c r="D13" s="921"/>
      <c r="E13" s="921"/>
      <c r="F13" s="921"/>
      <c r="G13" s="921"/>
      <c r="H13" s="921"/>
      <c r="I13" s="921"/>
      <c r="J13" s="922"/>
      <c r="K13" s="95">
        <v>3</v>
      </c>
      <c r="L13" s="877" t="s">
        <v>464</v>
      </c>
      <c r="M13" s="878"/>
      <c r="N13" s="877" t="s">
        <v>338</v>
      </c>
      <c r="O13" s="878"/>
      <c r="P13" s="877" t="s">
        <v>252</v>
      </c>
      <c r="Q13" s="878"/>
      <c r="R13" s="301" t="s">
        <v>473</v>
      </c>
      <c r="S13" s="301"/>
      <c r="T13" s="301"/>
      <c r="U13" s="877" t="s">
        <v>595</v>
      </c>
      <c r="V13" s="878"/>
      <c r="W13" s="877" t="s">
        <v>533</v>
      </c>
      <c r="X13" s="878"/>
      <c r="Y13" s="55"/>
      <c r="Z13" s="55"/>
      <c r="AA13" s="55"/>
      <c r="AB13" s="55"/>
      <c r="AC13" s="61"/>
      <c r="AD13" s="61"/>
      <c r="AE13" s="61"/>
      <c r="AF13" s="61"/>
      <c r="AG13" s="61"/>
      <c r="AH13" s="61"/>
      <c r="AI13" s="264">
        <v>12.78</v>
      </c>
      <c r="AJ13" s="61"/>
      <c r="AK13" s="890"/>
      <c r="AL13" s="891"/>
      <c r="AM13" s="891"/>
      <c r="AN13" s="891"/>
      <c r="AO13" s="892"/>
      <c r="AP13" s="2"/>
      <c r="AQ13" s="60">
        <f t="shared" ref="AQ13:AQ27" si="2">IF(P13="材質劣化",2,IF(P13="漏水",3,1))</f>
        <v>3</v>
      </c>
    </row>
    <row r="14" spans="2:86" ht="12" customHeight="1" x14ac:dyDescent="0.15">
      <c r="B14" s="918"/>
      <c r="C14" s="923"/>
      <c r="D14" s="921"/>
      <c r="E14" s="921"/>
      <c r="F14" s="921"/>
      <c r="G14" s="921"/>
      <c r="H14" s="921"/>
      <c r="I14" s="921"/>
      <c r="J14" s="922"/>
      <c r="K14" s="95">
        <v>5</v>
      </c>
      <c r="L14" s="877" t="s">
        <v>464</v>
      </c>
      <c r="M14" s="878"/>
      <c r="N14" s="877" t="s">
        <v>339</v>
      </c>
      <c r="O14" s="878"/>
      <c r="P14" s="877" t="s">
        <v>251</v>
      </c>
      <c r="Q14" s="878"/>
      <c r="R14" s="381" t="s">
        <v>466</v>
      </c>
      <c r="S14" s="893"/>
      <c r="T14" s="359"/>
      <c r="U14" s="877" t="s">
        <v>533</v>
      </c>
      <c r="V14" s="878"/>
      <c r="W14" s="877" t="s">
        <v>533</v>
      </c>
      <c r="X14" s="878"/>
      <c r="Y14" s="55"/>
      <c r="Z14" s="55"/>
      <c r="AA14" s="55"/>
      <c r="AB14" s="55"/>
      <c r="AC14" s="61"/>
      <c r="AD14" s="61"/>
      <c r="AE14" s="61"/>
      <c r="AF14" s="280">
        <v>1.54</v>
      </c>
      <c r="AG14" s="61"/>
      <c r="AH14" s="61"/>
      <c r="AI14" s="61"/>
      <c r="AJ14" s="61"/>
      <c r="AK14" s="890"/>
      <c r="AL14" s="891"/>
      <c r="AM14" s="891"/>
      <c r="AN14" s="891"/>
      <c r="AO14" s="892"/>
      <c r="AP14" s="2"/>
      <c r="AQ14" s="60">
        <f t="shared" si="2"/>
        <v>2</v>
      </c>
    </row>
    <row r="15" spans="2:86" ht="12" customHeight="1" x14ac:dyDescent="0.15">
      <c r="B15" s="918"/>
      <c r="C15" s="923"/>
      <c r="D15" s="921"/>
      <c r="E15" s="921"/>
      <c r="F15" s="921"/>
      <c r="G15" s="921"/>
      <c r="H15" s="921"/>
      <c r="I15" s="921"/>
      <c r="J15" s="922"/>
      <c r="K15" s="95">
        <v>6</v>
      </c>
      <c r="L15" s="877" t="s">
        <v>464</v>
      </c>
      <c r="M15" s="878"/>
      <c r="N15" s="877" t="s">
        <v>336</v>
      </c>
      <c r="O15" s="878"/>
      <c r="P15" s="877" t="s">
        <v>251</v>
      </c>
      <c r="Q15" s="878"/>
      <c r="R15" s="381" t="s">
        <v>466</v>
      </c>
      <c r="S15" s="893"/>
      <c r="T15" s="359"/>
      <c r="U15" s="877" t="s">
        <v>533</v>
      </c>
      <c r="V15" s="878"/>
      <c r="W15" s="877" t="s">
        <v>533</v>
      </c>
      <c r="X15" s="878"/>
      <c r="Y15" s="55"/>
      <c r="Z15" s="55"/>
      <c r="AA15" s="55"/>
      <c r="AB15" s="55"/>
      <c r="AC15" s="61"/>
      <c r="AD15" s="61"/>
      <c r="AE15" s="61"/>
      <c r="AF15" s="280">
        <v>0.03</v>
      </c>
      <c r="AG15" s="61"/>
      <c r="AH15" s="61"/>
      <c r="AI15" s="61"/>
      <c r="AJ15" s="61"/>
      <c r="AK15" s="890"/>
      <c r="AL15" s="891"/>
      <c r="AM15" s="891"/>
      <c r="AN15" s="891"/>
      <c r="AO15" s="892"/>
      <c r="AP15" s="2"/>
      <c r="AQ15" s="60">
        <f t="shared" si="2"/>
        <v>2</v>
      </c>
    </row>
    <row r="16" spans="2:86" ht="12" customHeight="1" x14ac:dyDescent="0.15">
      <c r="B16" s="918"/>
      <c r="C16" s="923"/>
      <c r="D16" s="921"/>
      <c r="E16" s="921"/>
      <c r="F16" s="921"/>
      <c r="G16" s="921"/>
      <c r="H16" s="921"/>
      <c r="I16" s="921"/>
      <c r="J16" s="922"/>
      <c r="K16" s="95"/>
      <c r="L16" s="877"/>
      <c r="M16" s="878"/>
      <c r="N16" s="877"/>
      <c r="O16" s="878"/>
      <c r="P16" s="877"/>
      <c r="Q16" s="878"/>
      <c r="R16" s="381"/>
      <c r="S16" s="893"/>
      <c r="T16" s="359"/>
      <c r="U16" s="877"/>
      <c r="V16" s="878"/>
      <c r="W16" s="877"/>
      <c r="X16" s="878"/>
      <c r="Y16" s="55"/>
      <c r="Z16" s="55"/>
      <c r="AA16" s="55"/>
      <c r="AB16" s="55"/>
      <c r="AC16" s="61"/>
      <c r="AD16" s="61"/>
      <c r="AE16" s="61"/>
      <c r="AF16" s="61"/>
      <c r="AG16" s="61"/>
      <c r="AH16" s="61"/>
      <c r="AI16" s="61"/>
      <c r="AJ16" s="61"/>
      <c r="AK16" s="890"/>
      <c r="AL16" s="891"/>
      <c r="AM16" s="891"/>
      <c r="AN16" s="891"/>
      <c r="AO16" s="892"/>
      <c r="AP16" s="2"/>
      <c r="AQ16" s="60">
        <f t="shared" si="2"/>
        <v>1</v>
      </c>
    </row>
    <row r="17" spans="2:46" ht="12" customHeight="1" x14ac:dyDescent="0.15">
      <c r="B17" s="918"/>
      <c r="C17" s="923"/>
      <c r="D17" s="921"/>
      <c r="E17" s="921"/>
      <c r="F17" s="921"/>
      <c r="G17" s="921"/>
      <c r="H17" s="921"/>
      <c r="I17" s="921"/>
      <c r="J17" s="922"/>
      <c r="K17" s="95"/>
      <c r="L17" s="877"/>
      <c r="M17" s="878"/>
      <c r="N17" s="877"/>
      <c r="O17" s="878"/>
      <c r="P17" s="877"/>
      <c r="Q17" s="878"/>
      <c r="R17" s="381"/>
      <c r="S17" s="893"/>
      <c r="T17" s="359"/>
      <c r="U17" s="877"/>
      <c r="V17" s="878"/>
      <c r="W17" s="877"/>
      <c r="X17" s="878"/>
      <c r="Y17" s="55"/>
      <c r="Z17" s="55"/>
      <c r="AA17" s="55"/>
      <c r="AB17" s="55"/>
      <c r="AC17" s="61"/>
      <c r="AD17" s="61"/>
      <c r="AE17" s="61"/>
      <c r="AF17" s="61"/>
      <c r="AG17" s="61"/>
      <c r="AH17" s="61"/>
      <c r="AI17" s="61"/>
      <c r="AJ17" s="61"/>
      <c r="AK17" s="890"/>
      <c r="AL17" s="891"/>
      <c r="AM17" s="891"/>
      <c r="AN17" s="891"/>
      <c r="AO17" s="892"/>
      <c r="AP17" s="2"/>
      <c r="AQ17" s="60">
        <f t="shared" si="2"/>
        <v>1</v>
      </c>
    </row>
    <row r="18" spans="2:46" ht="12" customHeight="1" x14ac:dyDescent="0.15">
      <c r="B18" s="918"/>
      <c r="C18" s="923"/>
      <c r="D18" s="921"/>
      <c r="E18" s="921"/>
      <c r="F18" s="921"/>
      <c r="G18" s="921"/>
      <c r="H18" s="921"/>
      <c r="I18" s="921"/>
      <c r="J18" s="922"/>
      <c r="K18" s="95"/>
      <c r="L18" s="877"/>
      <c r="M18" s="878"/>
      <c r="N18" s="877"/>
      <c r="O18" s="878"/>
      <c r="P18" s="877"/>
      <c r="Q18" s="878"/>
      <c r="R18" s="381"/>
      <c r="S18" s="893"/>
      <c r="T18" s="359"/>
      <c r="U18" s="877"/>
      <c r="V18" s="878"/>
      <c r="W18" s="877"/>
      <c r="X18" s="878"/>
      <c r="Y18" s="55"/>
      <c r="Z18" s="55"/>
      <c r="AA18" s="55"/>
      <c r="AB18" s="55"/>
      <c r="AC18" s="61"/>
      <c r="AD18" s="61"/>
      <c r="AE18" s="61"/>
      <c r="AF18" s="61"/>
      <c r="AG18" s="61"/>
      <c r="AH18" s="61"/>
      <c r="AI18" s="61"/>
      <c r="AJ18" s="61"/>
      <c r="AK18" s="890"/>
      <c r="AL18" s="891"/>
      <c r="AM18" s="891"/>
      <c r="AN18" s="891"/>
      <c r="AO18" s="892"/>
      <c r="AP18" s="2"/>
      <c r="AQ18" s="60">
        <f t="shared" si="2"/>
        <v>1</v>
      </c>
    </row>
    <row r="19" spans="2:46" ht="12" customHeight="1" x14ac:dyDescent="0.15">
      <c r="B19" s="918"/>
      <c r="C19" s="923"/>
      <c r="D19" s="921"/>
      <c r="E19" s="921"/>
      <c r="F19" s="921"/>
      <c r="G19" s="921"/>
      <c r="H19" s="921"/>
      <c r="I19" s="921"/>
      <c r="J19" s="922"/>
      <c r="K19" s="95"/>
      <c r="L19" s="877"/>
      <c r="M19" s="878"/>
      <c r="N19" s="877"/>
      <c r="O19" s="878"/>
      <c r="P19" s="877"/>
      <c r="Q19" s="878"/>
      <c r="R19" s="381"/>
      <c r="S19" s="893"/>
      <c r="T19" s="359"/>
      <c r="U19" s="877"/>
      <c r="V19" s="878"/>
      <c r="W19" s="877"/>
      <c r="X19" s="878"/>
      <c r="Y19" s="55"/>
      <c r="Z19" s="55"/>
      <c r="AA19" s="55"/>
      <c r="AB19" s="55"/>
      <c r="AC19" s="61"/>
      <c r="AD19" s="61"/>
      <c r="AE19" s="61"/>
      <c r="AF19" s="61"/>
      <c r="AG19" s="61"/>
      <c r="AH19" s="61"/>
      <c r="AI19" s="61"/>
      <c r="AJ19" s="61"/>
      <c r="AK19" s="890"/>
      <c r="AL19" s="891"/>
      <c r="AM19" s="891"/>
      <c r="AN19" s="891"/>
      <c r="AO19" s="892"/>
      <c r="AP19" s="2"/>
      <c r="AQ19" s="60">
        <f t="shared" si="2"/>
        <v>1</v>
      </c>
    </row>
    <row r="20" spans="2:46" ht="12" customHeight="1" x14ac:dyDescent="0.15">
      <c r="B20" s="918"/>
      <c r="C20" s="923"/>
      <c r="D20" s="921"/>
      <c r="E20" s="921"/>
      <c r="F20" s="921"/>
      <c r="G20" s="921"/>
      <c r="H20" s="921"/>
      <c r="I20" s="921"/>
      <c r="J20" s="922"/>
      <c r="K20" s="95"/>
      <c r="L20" s="877"/>
      <c r="M20" s="878"/>
      <c r="N20" s="877"/>
      <c r="O20" s="878"/>
      <c r="P20" s="877"/>
      <c r="Q20" s="878"/>
      <c r="R20" s="381"/>
      <c r="S20" s="893"/>
      <c r="T20" s="359"/>
      <c r="U20" s="877"/>
      <c r="V20" s="878"/>
      <c r="W20" s="877"/>
      <c r="X20" s="878"/>
      <c r="Y20" s="55"/>
      <c r="Z20" s="55"/>
      <c r="AA20" s="55"/>
      <c r="AB20" s="55"/>
      <c r="AC20" s="61"/>
      <c r="AD20" s="61"/>
      <c r="AE20" s="61"/>
      <c r="AF20" s="61"/>
      <c r="AG20" s="61"/>
      <c r="AH20" s="61"/>
      <c r="AI20" s="61"/>
      <c r="AJ20" s="61"/>
      <c r="AK20" s="890"/>
      <c r="AL20" s="891"/>
      <c r="AM20" s="891"/>
      <c r="AN20" s="891"/>
      <c r="AO20" s="892"/>
      <c r="AP20" s="2"/>
      <c r="AQ20" s="60">
        <f t="shared" si="2"/>
        <v>1</v>
      </c>
    </row>
    <row r="21" spans="2:46" ht="12" customHeight="1" x14ac:dyDescent="0.15">
      <c r="B21" s="918"/>
      <c r="C21" s="923"/>
      <c r="D21" s="921"/>
      <c r="E21" s="921"/>
      <c r="F21" s="921"/>
      <c r="G21" s="921"/>
      <c r="H21" s="921"/>
      <c r="I21" s="921"/>
      <c r="J21" s="922"/>
      <c r="K21" s="95"/>
      <c r="L21" s="877"/>
      <c r="M21" s="878"/>
      <c r="N21" s="877"/>
      <c r="O21" s="878"/>
      <c r="P21" s="877"/>
      <c r="Q21" s="878"/>
      <c r="R21" s="381"/>
      <c r="S21" s="893"/>
      <c r="T21" s="359"/>
      <c r="U21" s="877"/>
      <c r="V21" s="878"/>
      <c r="W21" s="877"/>
      <c r="X21" s="878"/>
      <c r="Y21" s="55"/>
      <c r="Z21" s="55"/>
      <c r="AA21" s="55"/>
      <c r="AB21" s="55"/>
      <c r="AC21" s="61"/>
      <c r="AD21" s="61"/>
      <c r="AE21" s="61"/>
      <c r="AF21" s="61"/>
      <c r="AG21" s="61"/>
      <c r="AH21" s="61"/>
      <c r="AI21" s="61"/>
      <c r="AJ21" s="61"/>
      <c r="AK21" s="890"/>
      <c r="AL21" s="891"/>
      <c r="AM21" s="891"/>
      <c r="AN21" s="891"/>
      <c r="AO21" s="892"/>
      <c r="AP21" s="2"/>
      <c r="AQ21" s="60">
        <f>IF(P21="材質劣化",2,IF(P21="漏水",3,1))</f>
        <v>1</v>
      </c>
    </row>
    <row r="22" spans="2:46" ht="12" customHeight="1" x14ac:dyDescent="0.15">
      <c r="B22" s="918"/>
      <c r="C22" s="923"/>
      <c r="D22" s="921"/>
      <c r="E22" s="921"/>
      <c r="F22" s="921"/>
      <c r="G22" s="921"/>
      <c r="H22" s="921"/>
      <c r="I22" s="921"/>
      <c r="J22" s="922"/>
      <c r="K22" s="95"/>
      <c r="L22" s="877"/>
      <c r="M22" s="878"/>
      <c r="N22" s="877"/>
      <c r="O22" s="878"/>
      <c r="P22" s="877"/>
      <c r="Q22" s="878"/>
      <c r="R22" s="381"/>
      <c r="S22" s="893"/>
      <c r="T22" s="359"/>
      <c r="U22" s="877"/>
      <c r="V22" s="878"/>
      <c r="W22" s="877"/>
      <c r="X22" s="878"/>
      <c r="Y22" s="55"/>
      <c r="Z22" s="55"/>
      <c r="AA22" s="55"/>
      <c r="AB22" s="55"/>
      <c r="AC22" s="61"/>
      <c r="AD22" s="61"/>
      <c r="AE22" s="61"/>
      <c r="AF22" s="61"/>
      <c r="AG22" s="61"/>
      <c r="AH22" s="61"/>
      <c r="AI22" s="61"/>
      <c r="AJ22" s="61"/>
      <c r="AK22" s="890"/>
      <c r="AL22" s="891"/>
      <c r="AM22" s="891"/>
      <c r="AN22" s="891"/>
      <c r="AO22" s="892"/>
      <c r="AP22" s="2"/>
      <c r="AQ22" s="60">
        <f t="shared" si="2"/>
        <v>1</v>
      </c>
    </row>
    <row r="23" spans="2:46" ht="12" customHeight="1" x14ac:dyDescent="0.15">
      <c r="B23" s="918"/>
      <c r="C23" s="923"/>
      <c r="D23" s="921"/>
      <c r="E23" s="921"/>
      <c r="F23" s="921"/>
      <c r="G23" s="921"/>
      <c r="H23" s="921"/>
      <c r="I23" s="921"/>
      <c r="J23" s="922"/>
      <c r="K23" s="95"/>
      <c r="L23" s="877"/>
      <c r="M23" s="878"/>
      <c r="N23" s="877"/>
      <c r="O23" s="878"/>
      <c r="P23" s="877"/>
      <c r="Q23" s="878"/>
      <c r="R23" s="381"/>
      <c r="S23" s="893"/>
      <c r="T23" s="359"/>
      <c r="U23" s="877"/>
      <c r="V23" s="878"/>
      <c r="W23" s="877"/>
      <c r="X23" s="878"/>
      <c r="Y23" s="55"/>
      <c r="Z23" s="55"/>
      <c r="AA23" s="55"/>
      <c r="AB23" s="55"/>
      <c r="AC23" s="61"/>
      <c r="AD23" s="61"/>
      <c r="AE23" s="61"/>
      <c r="AF23" s="61"/>
      <c r="AG23" s="61"/>
      <c r="AH23" s="61"/>
      <c r="AI23" s="61"/>
      <c r="AJ23" s="61"/>
      <c r="AK23" s="890"/>
      <c r="AL23" s="891"/>
      <c r="AM23" s="891"/>
      <c r="AN23" s="891"/>
      <c r="AO23" s="892"/>
      <c r="AP23" s="2"/>
      <c r="AQ23" s="60">
        <f t="shared" si="2"/>
        <v>1</v>
      </c>
    </row>
    <row r="24" spans="2:46" ht="12" customHeight="1" x14ac:dyDescent="0.15">
      <c r="B24" s="918"/>
      <c r="C24" s="923"/>
      <c r="D24" s="921"/>
      <c r="E24" s="921"/>
      <c r="F24" s="921"/>
      <c r="G24" s="921"/>
      <c r="H24" s="921"/>
      <c r="I24" s="921"/>
      <c r="J24" s="922"/>
      <c r="K24" s="95"/>
      <c r="L24" s="877"/>
      <c r="M24" s="878"/>
      <c r="N24" s="877"/>
      <c r="O24" s="878"/>
      <c r="P24" s="877"/>
      <c r="Q24" s="878"/>
      <c r="R24" s="381"/>
      <c r="S24" s="893"/>
      <c r="T24" s="359"/>
      <c r="U24" s="877"/>
      <c r="V24" s="878"/>
      <c r="W24" s="877"/>
      <c r="X24" s="878"/>
      <c r="Y24" s="55"/>
      <c r="Z24" s="55"/>
      <c r="AA24" s="55"/>
      <c r="AB24" s="55"/>
      <c r="AC24" s="61"/>
      <c r="AD24" s="61"/>
      <c r="AE24" s="61"/>
      <c r="AF24" s="61"/>
      <c r="AG24" s="61"/>
      <c r="AH24" s="61"/>
      <c r="AI24" s="61"/>
      <c r="AJ24" s="61"/>
      <c r="AK24" s="890"/>
      <c r="AL24" s="891"/>
      <c r="AM24" s="891"/>
      <c r="AN24" s="891"/>
      <c r="AO24" s="892"/>
      <c r="AP24" s="2"/>
      <c r="AQ24" s="60">
        <f t="shared" si="2"/>
        <v>1</v>
      </c>
    </row>
    <row r="25" spans="2:46" ht="12" customHeight="1" x14ac:dyDescent="0.15">
      <c r="B25" s="918"/>
      <c r="C25" s="923"/>
      <c r="D25" s="921"/>
      <c r="E25" s="921"/>
      <c r="F25" s="921"/>
      <c r="G25" s="921"/>
      <c r="H25" s="921"/>
      <c r="I25" s="921"/>
      <c r="J25" s="922"/>
      <c r="K25" s="95"/>
      <c r="L25" s="877"/>
      <c r="M25" s="878"/>
      <c r="N25" s="877"/>
      <c r="O25" s="878"/>
      <c r="P25" s="877"/>
      <c r="Q25" s="878"/>
      <c r="R25" s="381"/>
      <c r="S25" s="893"/>
      <c r="T25" s="359"/>
      <c r="U25" s="877"/>
      <c r="V25" s="878"/>
      <c r="W25" s="877"/>
      <c r="X25" s="878"/>
      <c r="Y25" s="55"/>
      <c r="Z25" s="55"/>
      <c r="AA25" s="55"/>
      <c r="AB25" s="55"/>
      <c r="AC25" s="61"/>
      <c r="AD25" s="61"/>
      <c r="AE25" s="61"/>
      <c r="AF25" s="61"/>
      <c r="AG25" s="61"/>
      <c r="AH25" s="61"/>
      <c r="AI25" s="61"/>
      <c r="AJ25" s="61"/>
      <c r="AK25" s="890"/>
      <c r="AL25" s="891"/>
      <c r="AM25" s="891"/>
      <c r="AN25" s="891"/>
      <c r="AO25" s="892"/>
      <c r="AP25" s="2"/>
      <c r="AQ25" s="60">
        <f t="shared" si="2"/>
        <v>1</v>
      </c>
    </row>
    <row r="26" spans="2:46" ht="12" customHeight="1" x14ac:dyDescent="0.15">
      <c r="B26" s="918"/>
      <c r="C26" s="923"/>
      <c r="D26" s="921"/>
      <c r="E26" s="921"/>
      <c r="F26" s="921"/>
      <c r="G26" s="921"/>
      <c r="H26" s="921"/>
      <c r="I26" s="921"/>
      <c r="J26" s="922"/>
      <c r="K26" s="95"/>
      <c r="L26" s="877"/>
      <c r="M26" s="878"/>
      <c r="N26" s="877"/>
      <c r="O26" s="878"/>
      <c r="P26" s="877"/>
      <c r="Q26" s="878"/>
      <c r="R26" s="381"/>
      <c r="S26" s="893"/>
      <c r="T26" s="359"/>
      <c r="U26" s="877"/>
      <c r="V26" s="878"/>
      <c r="W26" s="877"/>
      <c r="X26" s="878"/>
      <c r="Y26" s="55"/>
      <c r="Z26" s="55"/>
      <c r="AA26" s="55"/>
      <c r="AB26" s="55"/>
      <c r="AC26" s="61"/>
      <c r="AD26" s="61"/>
      <c r="AE26" s="61"/>
      <c r="AF26" s="61"/>
      <c r="AG26" s="61"/>
      <c r="AH26" s="61"/>
      <c r="AI26" s="61"/>
      <c r="AJ26" s="61"/>
      <c r="AK26" s="890"/>
      <c r="AL26" s="891"/>
      <c r="AM26" s="891"/>
      <c r="AN26" s="891"/>
      <c r="AO26" s="892"/>
      <c r="AP26" s="2"/>
      <c r="AQ26" s="60">
        <f>IF(P26="材質劣化",2,IF(P26="漏水",3,1))</f>
        <v>1</v>
      </c>
    </row>
    <row r="27" spans="2:46" ht="12" customHeight="1" x14ac:dyDescent="0.15">
      <c r="B27" s="918"/>
      <c r="C27" s="923"/>
      <c r="D27" s="921"/>
      <c r="E27" s="921"/>
      <c r="F27" s="921"/>
      <c r="G27" s="921"/>
      <c r="H27" s="921"/>
      <c r="I27" s="921"/>
      <c r="J27" s="922"/>
      <c r="K27" s="95"/>
      <c r="L27" s="877"/>
      <c r="M27" s="878"/>
      <c r="N27" s="877"/>
      <c r="O27" s="878"/>
      <c r="P27" s="877"/>
      <c r="Q27" s="878"/>
      <c r="R27" s="381"/>
      <c r="S27" s="893"/>
      <c r="T27" s="359"/>
      <c r="U27" s="877"/>
      <c r="V27" s="878"/>
      <c r="W27" s="877"/>
      <c r="X27" s="878"/>
      <c r="Y27" s="55"/>
      <c r="Z27" s="55"/>
      <c r="AA27" s="55"/>
      <c r="AB27" s="55"/>
      <c r="AC27" s="61"/>
      <c r="AD27" s="61"/>
      <c r="AE27" s="61"/>
      <c r="AF27" s="61"/>
      <c r="AG27" s="61"/>
      <c r="AH27" s="61"/>
      <c r="AI27" s="61"/>
      <c r="AJ27" s="61"/>
      <c r="AK27" s="890"/>
      <c r="AL27" s="891"/>
      <c r="AM27" s="891"/>
      <c r="AN27" s="891"/>
      <c r="AO27" s="892"/>
      <c r="AP27" s="2"/>
      <c r="AQ27" s="60">
        <f t="shared" si="2"/>
        <v>1</v>
      </c>
    </row>
    <row r="28" spans="2:46" ht="12" customHeight="1" x14ac:dyDescent="0.15">
      <c r="B28" s="918"/>
      <c r="C28" s="923"/>
      <c r="D28" s="921"/>
      <c r="E28" s="921"/>
      <c r="F28" s="921"/>
      <c r="G28" s="921"/>
      <c r="H28" s="921"/>
      <c r="I28" s="921"/>
      <c r="J28" s="922"/>
      <c r="K28" s="95"/>
      <c r="L28" s="877"/>
      <c r="M28" s="878"/>
      <c r="N28" s="877"/>
      <c r="O28" s="878"/>
      <c r="P28" s="877"/>
      <c r="Q28" s="878"/>
      <c r="R28" s="381"/>
      <c r="S28" s="893"/>
      <c r="T28" s="359"/>
      <c r="U28" s="877"/>
      <c r="V28" s="878"/>
      <c r="W28" s="877"/>
      <c r="X28" s="878"/>
      <c r="Y28" s="55"/>
      <c r="Z28" s="55"/>
      <c r="AA28" s="55"/>
      <c r="AB28" s="55"/>
      <c r="AC28" s="61"/>
      <c r="AD28" s="61"/>
      <c r="AE28" s="61"/>
      <c r="AF28" s="61"/>
      <c r="AG28" s="61"/>
      <c r="AH28" s="61"/>
      <c r="AI28" s="61"/>
      <c r="AJ28" s="61"/>
      <c r="AK28" s="890"/>
      <c r="AL28" s="891"/>
      <c r="AM28" s="891"/>
      <c r="AN28" s="891"/>
      <c r="AO28" s="892"/>
      <c r="AP28" s="2"/>
      <c r="AQ28" s="60">
        <f>IF(P30="材質劣化",2,IF(P30="漏水",3,1))</f>
        <v>1</v>
      </c>
    </row>
    <row r="29" spans="2:46" ht="12" customHeight="1" x14ac:dyDescent="0.15">
      <c r="B29" s="918"/>
      <c r="C29" s="923"/>
      <c r="D29" s="921"/>
      <c r="E29" s="921"/>
      <c r="F29" s="921"/>
      <c r="G29" s="921"/>
      <c r="H29" s="921"/>
      <c r="I29" s="921"/>
      <c r="J29" s="922"/>
      <c r="K29" s="95"/>
      <c r="L29" s="877"/>
      <c r="M29" s="878"/>
      <c r="N29" s="877"/>
      <c r="O29" s="878"/>
      <c r="P29" s="877"/>
      <c r="Q29" s="878"/>
      <c r="R29" s="381"/>
      <c r="S29" s="893"/>
      <c r="T29" s="359"/>
      <c r="U29" s="877"/>
      <c r="V29" s="878"/>
      <c r="W29" s="877"/>
      <c r="X29" s="878"/>
      <c r="Y29" s="55"/>
      <c r="Z29" s="55"/>
      <c r="AA29" s="55"/>
      <c r="AB29" s="55"/>
      <c r="AC29" s="61"/>
      <c r="AD29" s="61"/>
      <c r="AE29" s="61"/>
      <c r="AF29" s="61"/>
      <c r="AG29" s="61"/>
      <c r="AH29" s="61"/>
      <c r="AI29" s="61"/>
      <c r="AJ29" s="61"/>
      <c r="AK29" s="890"/>
      <c r="AL29" s="891"/>
      <c r="AM29" s="891"/>
      <c r="AN29" s="891"/>
      <c r="AO29" s="892"/>
      <c r="AP29" s="2"/>
      <c r="AQ29" s="60">
        <f>IF(P34="材質劣化",2,IF(P34="漏水",3,1))</f>
        <v>1</v>
      </c>
    </row>
    <row r="30" spans="2:46" ht="12" customHeight="1" x14ac:dyDescent="0.15">
      <c r="B30" s="918"/>
      <c r="C30" s="923"/>
      <c r="D30" s="921"/>
      <c r="E30" s="921"/>
      <c r="F30" s="921"/>
      <c r="G30" s="921"/>
      <c r="H30" s="921"/>
      <c r="I30" s="921"/>
      <c r="J30" s="922"/>
      <c r="K30" s="95"/>
      <c r="L30" s="877"/>
      <c r="M30" s="878"/>
      <c r="N30" s="877"/>
      <c r="O30" s="878"/>
      <c r="P30" s="877"/>
      <c r="Q30" s="878"/>
      <c r="R30" s="381"/>
      <c r="S30" s="893"/>
      <c r="T30" s="359"/>
      <c r="U30" s="877"/>
      <c r="V30" s="878"/>
      <c r="W30" s="877"/>
      <c r="X30" s="878"/>
      <c r="Y30" s="55"/>
      <c r="Z30" s="55"/>
      <c r="AA30" s="55"/>
      <c r="AB30" s="55"/>
      <c r="AC30" s="61"/>
      <c r="AD30" s="61"/>
      <c r="AE30" s="61"/>
      <c r="AF30" s="61"/>
      <c r="AG30" s="61"/>
      <c r="AH30" s="61"/>
      <c r="AI30" s="61"/>
      <c r="AJ30" s="61"/>
      <c r="AK30" s="890"/>
      <c r="AL30" s="891"/>
      <c r="AM30" s="891"/>
      <c r="AN30" s="891"/>
      <c r="AO30" s="892"/>
      <c r="AP30" s="2"/>
      <c r="AQ30" s="60">
        <f t="shared" ref="AQ30:AQ33" si="3">IF(P30="材質劣化",2,IF(P30="漏水",3,1))</f>
        <v>1</v>
      </c>
    </row>
    <row r="31" spans="2:46" ht="12" customHeight="1" x14ac:dyDescent="0.15">
      <c r="B31" s="918"/>
      <c r="C31" s="923"/>
      <c r="D31" s="921"/>
      <c r="E31" s="921"/>
      <c r="F31" s="921"/>
      <c r="G31" s="921"/>
      <c r="H31" s="921"/>
      <c r="I31" s="921"/>
      <c r="J31" s="922"/>
      <c r="K31" s="95"/>
      <c r="L31" s="877"/>
      <c r="M31" s="878"/>
      <c r="N31" s="877"/>
      <c r="O31" s="878"/>
      <c r="P31" s="877"/>
      <c r="Q31" s="878"/>
      <c r="R31" s="381"/>
      <c r="S31" s="893"/>
      <c r="T31" s="359"/>
      <c r="U31" s="877"/>
      <c r="V31" s="878"/>
      <c r="W31" s="877"/>
      <c r="X31" s="878"/>
      <c r="Y31" s="55"/>
      <c r="Z31" s="55"/>
      <c r="AA31" s="55"/>
      <c r="AB31" s="55"/>
      <c r="AC31" s="61"/>
      <c r="AD31" s="61"/>
      <c r="AE31" s="61"/>
      <c r="AF31" s="61"/>
      <c r="AG31" s="61"/>
      <c r="AH31" s="61"/>
      <c r="AI31" s="61"/>
      <c r="AJ31" s="61"/>
      <c r="AK31" s="890"/>
      <c r="AL31" s="891"/>
      <c r="AM31" s="891"/>
      <c r="AN31" s="891"/>
      <c r="AO31" s="892"/>
      <c r="AP31" s="2"/>
      <c r="AQ31" s="60">
        <f t="shared" ref="AQ31" si="4">IF(P33="材質劣化",2,IF(P33="漏水",3,1))</f>
        <v>1</v>
      </c>
    </row>
    <row r="32" spans="2:46" ht="12" customHeight="1" x14ac:dyDescent="0.15">
      <c r="B32" s="918"/>
      <c r="C32" s="923"/>
      <c r="D32" s="921"/>
      <c r="E32" s="921"/>
      <c r="F32" s="921"/>
      <c r="G32" s="921"/>
      <c r="H32" s="921"/>
      <c r="I32" s="921"/>
      <c r="J32" s="922"/>
      <c r="K32" s="95"/>
      <c r="L32" s="877"/>
      <c r="M32" s="878"/>
      <c r="N32" s="877"/>
      <c r="O32" s="878"/>
      <c r="P32" s="877"/>
      <c r="Q32" s="878"/>
      <c r="R32" s="381"/>
      <c r="S32" s="893"/>
      <c r="T32" s="359"/>
      <c r="U32" s="877"/>
      <c r="V32" s="878"/>
      <c r="W32" s="877"/>
      <c r="X32" s="878"/>
      <c r="Y32" s="55"/>
      <c r="Z32" s="55"/>
      <c r="AA32" s="55"/>
      <c r="AB32" s="55"/>
      <c r="AC32" s="61"/>
      <c r="AD32" s="61"/>
      <c r="AE32" s="61"/>
      <c r="AF32" s="61"/>
      <c r="AG32" s="61"/>
      <c r="AH32" s="61"/>
      <c r="AI32" s="61"/>
      <c r="AJ32" s="61"/>
      <c r="AK32" s="890"/>
      <c r="AL32" s="891"/>
      <c r="AM32" s="891"/>
      <c r="AN32" s="891"/>
      <c r="AO32" s="892"/>
      <c r="AP32" s="2"/>
      <c r="AQ32" s="60">
        <f t="shared" ref="AQ32" si="5">IF(P37="材質劣化",2,IF(P37="漏水",3,1))</f>
        <v>1</v>
      </c>
      <c r="AS32" s="3"/>
      <c r="AT32" s="3"/>
    </row>
    <row r="33" spans="2:86" ht="12" customHeight="1" x14ac:dyDescent="0.15">
      <c r="B33" s="918"/>
      <c r="C33" s="923"/>
      <c r="D33" s="921"/>
      <c r="E33" s="921"/>
      <c r="F33" s="921"/>
      <c r="G33" s="921"/>
      <c r="H33" s="921"/>
      <c r="I33" s="921"/>
      <c r="J33" s="922"/>
      <c r="K33" s="95"/>
      <c r="L33" s="877"/>
      <c r="M33" s="878"/>
      <c r="N33" s="877"/>
      <c r="O33" s="878"/>
      <c r="P33" s="877"/>
      <c r="Q33" s="878"/>
      <c r="R33" s="381"/>
      <c r="S33" s="893"/>
      <c r="T33" s="359"/>
      <c r="U33" s="877"/>
      <c r="V33" s="878"/>
      <c r="W33" s="877"/>
      <c r="X33" s="878"/>
      <c r="Y33" s="55"/>
      <c r="Z33" s="55"/>
      <c r="AA33" s="55"/>
      <c r="AB33" s="55"/>
      <c r="AC33" s="61"/>
      <c r="AD33" s="61"/>
      <c r="AE33" s="61"/>
      <c r="AF33" s="61"/>
      <c r="AG33" s="61"/>
      <c r="AH33" s="61"/>
      <c r="AI33" s="61"/>
      <c r="AJ33" s="61"/>
      <c r="AK33" s="890"/>
      <c r="AL33" s="891"/>
      <c r="AM33" s="891"/>
      <c r="AN33" s="891"/>
      <c r="AO33" s="892"/>
      <c r="AP33" s="2"/>
      <c r="AQ33" s="60">
        <f t="shared" si="3"/>
        <v>1</v>
      </c>
      <c r="AS33" s="163"/>
      <c r="AT33" s="163"/>
    </row>
    <row r="34" spans="2:86" ht="12" customHeight="1" x14ac:dyDescent="0.15">
      <c r="B34" s="918"/>
      <c r="C34" s="923"/>
      <c r="D34" s="921"/>
      <c r="E34" s="921"/>
      <c r="F34" s="921"/>
      <c r="G34" s="921"/>
      <c r="H34" s="921"/>
      <c r="I34" s="921"/>
      <c r="J34" s="922"/>
      <c r="K34" s="95"/>
      <c r="L34" s="877"/>
      <c r="M34" s="878"/>
      <c r="N34" s="877"/>
      <c r="O34" s="878"/>
      <c r="P34" s="877"/>
      <c r="Q34" s="878"/>
      <c r="R34" s="381"/>
      <c r="S34" s="893"/>
      <c r="T34" s="359"/>
      <c r="U34" s="877"/>
      <c r="V34" s="878"/>
      <c r="W34" s="877"/>
      <c r="X34" s="878"/>
      <c r="Y34" s="55"/>
      <c r="Z34" s="55"/>
      <c r="AA34" s="55"/>
      <c r="AB34" s="55"/>
      <c r="AC34" s="61"/>
      <c r="AD34" s="61"/>
      <c r="AE34" s="61"/>
      <c r="AF34" s="61"/>
      <c r="AG34" s="61"/>
      <c r="AH34" s="61"/>
      <c r="AI34" s="61"/>
      <c r="AJ34" s="61"/>
      <c r="AK34" s="890"/>
      <c r="AL34" s="891"/>
      <c r="AM34" s="891"/>
      <c r="AN34" s="891"/>
      <c r="AO34" s="892"/>
      <c r="AP34" s="2"/>
      <c r="AQ34" s="60">
        <f t="shared" ref="AQ34" si="6">IF(P36="材質劣化",2,IF(P36="漏水",3,1))</f>
        <v>1</v>
      </c>
      <c r="AS34" s="164"/>
      <c r="AT34" s="164"/>
    </row>
    <row r="35" spans="2:86" ht="12" customHeight="1" x14ac:dyDescent="0.15">
      <c r="B35" s="918"/>
      <c r="C35" s="923"/>
      <c r="D35" s="921"/>
      <c r="E35" s="921"/>
      <c r="F35" s="921"/>
      <c r="G35" s="921"/>
      <c r="H35" s="921"/>
      <c r="I35" s="921"/>
      <c r="J35" s="922"/>
      <c r="K35" s="950" t="s">
        <v>376</v>
      </c>
      <c r="L35" s="908" t="s">
        <v>181</v>
      </c>
      <c r="M35" s="908"/>
      <c r="N35" s="908"/>
      <c r="O35" s="908"/>
      <c r="P35" s="908"/>
      <c r="Q35" s="908"/>
      <c r="R35" s="908"/>
      <c r="S35" s="908"/>
      <c r="T35" s="908"/>
      <c r="U35" s="908"/>
      <c r="V35" s="908"/>
      <c r="W35" s="908"/>
      <c r="X35" s="908"/>
      <c r="Y35" s="930" t="s">
        <v>329</v>
      </c>
      <c r="Z35" s="931"/>
      <c r="AA35" s="931"/>
      <c r="AB35" s="916"/>
      <c r="AC35" s="253">
        <f t="shared" ref="AC35:AJ35" si="7">SUM(AC11:AC34)</f>
        <v>0</v>
      </c>
      <c r="AD35" s="253">
        <f t="shared" si="7"/>
        <v>0</v>
      </c>
      <c r="AE35" s="253">
        <f>SUM(AE11:AE34)</f>
        <v>0</v>
      </c>
      <c r="AF35" s="253">
        <f t="shared" si="7"/>
        <v>1.57</v>
      </c>
      <c r="AG35" s="253">
        <f t="shared" si="7"/>
        <v>0</v>
      </c>
      <c r="AH35" s="253">
        <f t="shared" si="7"/>
        <v>0</v>
      </c>
      <c r="AI35" s="253">
        <f t="shared" si="7"/>
        <v>12.78</v>
      </c>
      <c r="AJ35" s="254">
        <f t="shared" si="7"/>
        <v>55.120000000000005</v>
      </c>
      <c r="AK35" s="908" t="s">
        <v>501</v>
      </c>
      <c r="AL35" s="908"/>
      <c r="AM35" s="957" t="s">
        <v>547</v>
      </c>
      <c r="AN35" s="957"/>
      <c r="AO35" s="957"/>
      <c r="AP35" s="2"/>
    </row>
    <row r="36" spans="2:86" ht="12" customHeight="1" x14ac:dyDescent="0.15">
      <c r="B36" s="918"/>
      <c r="C36" s="923"/>
      <c r="D36" s="921"/>
      <c r="E36" s="921"/>
      <c r="F36" s="921"/>
      <c r="G36" s="921"/>
      <c r="H36" s="921"/>
      <c r="I36" s="921"/>
      <c r="J36" s="922"/>
      <c r="K36" s="951"/>
      <c r="L36" s="899" t="s">
        <v>330</v>
      </c>
      <c r="M36" s="900"/>
      <c r="N36" s="901"/>
      <c r="O36" s="899" t="s">
        <v>502</v>
      </c>
      <c r="P36" s="900"/>
      <c r="Q36" s="900"/>
      <c r="R36" s="900"/>
      <c r="S36" s="900"/>
      <c r="T36" s="900"/>
      <c r="U36" s="900"/>
      <c r="V36" s="900"/>
      <c r="W36" s="900"/>
      <c r="X36" s="901"/>
      <c r="Y36" s="54" t="s">
        <v>21</v>
      </c>
      <c r="Z36" s="50" t="s">
        <v>22</v>
      </c>
      <c r="AA36" s="50" t="s">
        <v>327</v>
      </c>
      <c r="AB36" s="50" t="s">
        <v>328</v>
      </c>
      <c r="AC36" s="50" t="s">
        <v>21</v>
      </c>
      <c r="AD36" s="50" t="s">
        <v>22</v>
      </c>
      <c r="AE36" s="50" t="s">
        <v>327</v>
      </c>
      <c r="AF36" s="50" t="s">
        <v>328</v>
      </c>
      <c r="AG36" s="50" t="s">
        <v>21</v>
      </c>
      <c r="AH36" s="50" t="s">
        <v>22</v>
      </c>
      <c r="AI36" s="50" t="s">
        <v>327</v>
      </c>
      <c r="AJ36" s="80" t="s">
        <v>328</v>
      </c>
      <c r="AK36" s="908"/>
      <c r="AL36" s="908"/>
      <c r="AM36" s="957"/>
      <c r="AN36" s="957"/>
      <c r="AO36" s="957"/>
      <c r="AP36" s="2"/>
    </row>
    <row r="37" spans="2:86" ht="14.25" customHeight="1" x14ac:dyDescent="0.15">
      <c r="B37" s="918"/>
      <c r="C37" s="923"/>
      <c r="D37" s="921"/>
      <c r="E37" s="921"/>
      <c r="F37" s="921"/>
      <c r="G37" s="921"/>
      <c r="H37" s="921"/>
      <c r="I37" s="921"/>
      <c r="J37" s="922"/>
      <c r="K37" s="951"/>
      <c r="L37" s="902"/>
      <c r="M37" s="903"/>
      <c r="N37" s="904"/>
      <c r="O37" s="902"/>
      <c r="P37" s="903"/>
      <c r="Q37" s="903"/>
      <c r="R37" s="903"/>
      <c r="S37" s="903"/>
      <c r="T37" s="903"/>
      <c r="U37" s="903"/>
      <c r="V37" s="903"/>
      <c r="W37" s="903"/>
      <c r="X37" s="904"/>
      <c r="Y37" s="909" t="str">
        <f>IF(COUNTIF(Y11:Y34,"〇")&gt;0,"1","  ")</f>
        <v xml:space="preserve">  </v>
      </c>
      <c r="Z37" s="909" t="str">
        <f>IF(COUNTIF(Z11:Z34,"〇")&gt;0,"1","  ")</f>
        <v xml:space="preserve">  </v>
      </c>
      <c r="AA37" s="909" t="str">
        <f>IF(COUNTIF(AA11:AA34,"〇")&gt;0,"1","  ")</f>
        <v xml:space="preserve">  </v>
      </c>
      <c r="AB37" s="909" t="str">
        <f>IF(COUNTIF(AB11:AB34,"〇")&gt;0,"1","  ")</f>
        <v xml:space="preserve">  </v>
      </c>
      <c r="AC37" s="909">
        <f>COUNTA(AC11:AC34)</f>
        <v>0</v>
      </c>
      <c r="AD37" s="909">
        <f t="shared" ref="AD37:AI37" si="8">COUNTA(AD11:AD34)</f>
        <v>0</v>
      </c>
      <c r="AE37" s="909">
        <f t="shared" si="8"/>
        <v>0</v>
      </c>
      <c r="AF37" s="909">
        <f t="shared" si="8"/>
        <v>2</v>
      </c>
      <c r="AG37" s="909">
        <f t="shared" si="8"/>
        <v>0</v>
      </c>
      <c r="AH37" s="909">
        <f t="shared" si="8"/>
        <v>0</v>
      </c>
      <c r="AI37" s="909">
        <f t="shared" si="8"/>
        <v>1</v>
      </c>
      <c r="AJ37" s="909">
        <f>COUNTA(AJ11:AJ34)</f>
        <v>2</v>
      </c>
      <c r="AK37" s="908"/>
      <c r="AL37" s="908"/>
      <c r="AM37" s="957"/>
      <c r="AN37" s="957"/>
      <c r="AO37" s="957"/>
      <c r="AP37" s="2"/>
    </row>
    <row r="38" spans="2:86" ht="14.25" customHeight="1" x14ac:dyDescent="0.15">
      <c r="B38" s="918"/>
      <c r="C38" s="923"/>
      <c r="D38" s="921"/>
      <c r="E38" s="921"/>
      <c r="F38" s="921"/>
      <c r="G38" s="921"/>
      <c r="H38" s="921"/>
      <c r="I38" s="921"/>
      <c r="J38" s="922"/>
      <c r="K38" s="951"/>
      <c r="L38" s="905"/>
      <c r="M38" s="906"/>
      <c r="N38" s="907"/>
      <c r="O38" s="905"/>
      <c r="P38" s="906"/>
      <c r="Q38" s="906"/>
      <c r="R38" s="906"/>
      <c r="S38" s="906"/>
      <c r="T38" s="906"/>
      <c r="U38" s="906"/>
      <c r="V38" s="906"/>
      <c r="W38" s="906"/>
      <c r="X38" s="907"/>
      <c r="Y38" s="909"/>
      <c r="Z38" s="909"/>
      <c r="AA38" s="909"/>
      <c r="AB38" s="909"/>
      <c r="AC38" s="909"/>
      <c r="AD38" s="909"/>
      <c r="AE38" s="909"/>
      <c r="AF38" s="909"/>
      <c r="AG38" s="909"/>
      <c r="AH38" s="909"/>
      <c r="AI38" s="909"/>
      <c r="AJ38" s="909"/>
      <c r="AK38" s="908"/>
      <c r="AL38" s="908"/>
      <c r="AM38" s="957"/>
      <c r="AN38" s="957"/>
      <c r="AO38" s="957"/>
      <c r="AP38" s="2"/>
    </row>
    <row r="39" spans="2:86" ht="12" customHeight="1" x14ac:dyDescent="0.15">
      <c r="B39" s="918"/>
      <c r="C39" s="923"/>
      <c r="D39" s="921"/>
      <c r="E39" s="921"/>
      <c r="F39" s="921"/>
      <c r="G39" s="921"/>
      <c r="H39" s="921"/>
      <c r="I39" s="921"/>
      <c r="J39" s="922"/>
      <c r="K39" s="945" t="s">
        <v>503</v>
      </c>
      <c r="L39" s="952"/>
      <c r="M39" s="952"/>
      <c r="N39" s="952"/>
      <c r="O39" s="952"/>
      <c r="P39" s="952"/>
      <c r="Q39" s="952"/>
      <c r="R39" s="952"/>
      <c r="S39" s="952"/>
      <c r="T39" s="952"/>
      <c r="U39" s="952"/>
      <c r="V39" s="952"/>
      <c r="W39" s="952"/>
      <c r="X39" s="952"/>
      <c r="Y39" s="952"/>
      <c r="Z39" s="952"/>
      <c r="AA39" s="952"/>
      <c r="AB39" s="952"/>
      <c r="AC39" s="952"/>
      <c r="AD39" s="952"/>
      <c r="AE39" s="952"/>
      <c r="AF39" s="952"/>
      <c r="AG39" s="952"/>
      <c r="AH39" s="952"/>
      <c r="AI39" s="952"/>
      <c r="AJ39" s="952"/>
      <c r="AK39" s="953"/>
      <c r="AL39" s="953"/>
      <c r="AM39" s="953"/>
      <c r="AN39" s="953"/>
      <c r="AO39" s="954"/>
      <c r="AP39" s="2"/>
    </row>
    <row r="40" spans="2:86" ht="12" customHeight="1" x14ac:dyDescent="0.15">
      <c r="B40" s="918"/>
      <c r="C40" s="923"/>
      <c r="D40" s="921"/>
      <c r="E40" s="921"/>
      <c r="F40" s="921"/>
      <c r="G40" s="921"/>
      <c r="H40" s="921"/>
      <c r="I40" s="921"/>
      <c r="J40" s="922"/>
      <c r="K40" s="946"/>
      <c r="L40" s="953"/>
      <c r="M40" s="953"/>
      <c r="N40" s="953"/>
      <c r="O40" s="953"/>
      <c r="P40" s="953"/>
      <c r="Q40" s="953"/>
      <c r="R40" s="953"/>
      <c r="S40" s="953"/>
      <c r="T40" s="953"/>
      <c r="U40" s="953"/>
      <c r="V40" s="953"/>
      <c r="W40" s="953"/>
      <c r="X40" s="953"/>
      <c r="Y40" s="953"/>
      <c r="Z40" s="953"/>
      <c r="AA40" s="953"/>
      <c r="AB40" s="953"/>
      <c r="AC40" s="953"/>
      <c r="AD40" s="953"/>
      <c r="AE40" s="953"/>
      <c r="AF40" s="953"/>
      <c r="AG40" s="953"/>
      <c r="AH40" s="953"/>
      <c r="AI40" s="953"/>
      <c r="AJ40" s="953"/>
      <c r="AK40" s="953"/>
      <c r="AL40" s="953"/>
      <c r="AM40" s="953"/>
      <c r="AN40" s="953"/>
      <c r="AO40" s="954"/>
      <c r="AP40" s="2"/>
    </row>
    <row r="41" spans="2:86" ht="12" customHeight="1" x14ac:dyDescent="0.15">
      <c r="B41" s="918"/>
      <c r="C41" s="923"/>
      <c r="D41" s="921"/>
      <c r="E41" s="921"/>
      <c r="F41" s="921"/>
      <c r="G41" s="921"/>
      <c r="H41" s="921"/>
      <c r="I41" s="921"/>
      <c r="J41" s="922"/>
      <c r="K41" s="946"/>
      <c r="L41" s="953"/>
      <c r="M41" s="953"/>
      <c r="N41" s="953"/>
      <c r="O41" s="953"/>
      <c r="P41" s="953"/>
      <c r="Q41" s="953"/>
      <c r="R41" s="953"/>
      <c r="S41" s="953"/>
      <c r="T41" s="953"/>
      <c r="U41" s="953"/>
      <c r="V41" s="953"/>
      <c r="W41" s="953"/>
      <c r="X41" s="953"/>
      <c r="Y41" s="953"/>
      <c r="Z41" s="953"/>
      <c r="AA41" s="953"/>
      <c r="AB41" s="953"/>
      <c r="AC41" s="953"/>
      <c r="AD41" s="953"/>
      <c r="AE41" s="953"/>
      <c r="AF41" s="953"/>
      <c r="AG41" s="953"/>
      <c r="AH41" s="953"/>
      <c r="AI41" s="953"/>
      <c r="AJ41" s="953"/>
      <c r="AK41" s="953"/>
      <c r="AL41" s="953"/>
      <c r="AM41" s="953"/>
      <c r="AN41" s="953"/>
      <c r="AO41" s="954"/>
      <c r="AP41" s="2"/>
    </row>
    <row r="42" spans="2:86" ht="12" customHeight="1" x14ac:dyDescent="0.15">
      <c r="B42" s="918"/>
      <c r="C42" s="923"/>
      <c r="D42" s="921"/>
      <c r="E42" s="921"/>
      <c r="F42" s="921"/>
      <c r="G42" s="921"/>
      <c r="H42" s="921"/>
      <c r="I42" s="921"/>
      <c r="J42" s="922"/>
      <c r="K42" s="946"/>
      <c r="L42" s="955"/>
      <c r="M42" s="955"/>
      <c r="N42" s="955"/>
      <c r="O42" s="955"/>
      <c r="P42" s="955"/>
      <c r="Q42" s="955"/>
      <c r="R42" s="955"/>
      <c r="S42" s="955"/>
      <c r="T42" s="955"/>
      <c r="U42" s="955"/>
      <c r="V42" s="955"/>
      <c r="W42" s="955"/>
      <c r="X42" s="955"/>
      <c r="Y42" s="955"/>
      <c r="Z42" s="955"/>
      <c r="AA42" s="955"/>
      <c r="AB42" s="955"/>
      <c r="AC42" s="955"/>
      <c r="AD42" s="955"/>
      <c r="AE42" s="955"/>
      <c r="AF42" s="955"/>
      <c r="AG42" s="955"/>
      <c r="AH42" s="955"/>
      <c r="AI42" s="955"/>
      <c r="AJ42" s="955"/>
      <c r="AK42" s="955"/>
      <c r="AL42" s="955"/>
      <c r="AM42" s="955"/>
      <c r="AN42" s="955"/>
      <c r="AO42" s="956"/>
      <c r="AP42" s="42"/>
      <c r="CD42" s="2"/>
      <c r="CE42" s="2"/>
      <c r="CF42" s="2"/>
      <c r="CG42" s="2"/>
      <c r="CH42" s="2"/>
    </row>
    <row r="43" spans="2:86" ht="12" customHeight="1" x14ac:dyDescent="0.15">
      <c r="B43" s="918"/>
      <c r="C43" s="923"/>
      <c r="D43" s="921"/>
      <c r="E43" s="921"/>
      <c r="F43" s="921"/>
      <c r="G43" s="921"/>
      <c r="H43" s="921"/>
      <c r="I43" s="921"/>
      <c r="J43" s="922"/>
      <c r="K43" s="941" t="s">
        <v>331</v>
      </c>
      <c r="L43" s="941"/>
      <c r="M43" s="941"/>
      <c r="N43" s="941"/>
      <c r="O43" s="941"/>
      <c r="P43" s="941"/>
      <c r="Q43" s="941"/>
      <c r="R43" s="941"/>
      <c r="S43" s="941"/>
      <c r="T43" s="941"/>
      <c r="U43" s="941"/>
      <c r="V43" s="941"/>
      <c r="W43" s="941"/>
      <c r="X43" s="941"/>
      <c r="Y43" s="941"/>
      <c r="Z43" s="941"/>
      <c r="AA43" s="941"/>
      <c r="AB43" s="941"/>
      <c r="AC43" s="941"/>
      <c r="AD43" s="941"/>
      <c r="AE43" s="941"/>
      <c r="AF43" s="941"/>
      <c r="AG43" s="941"/>
      <c r="AH43" s="941"/>
      <c r="AI43" s="941"/>
      <c r="AJ43" s="941"/>
      <c r="AK43" s="941"/>
      <c r="AL43" s="941"/>
      <c r="AM43" s="941"/>
      <c r="AN43" s="941"/>
      <c r="AO43" s="941"/>
      <c r="AP43" s="42"/>
      <c r="CD43" s="2"/>
      <c r="CE43" s="2"/>
      <c r="CF43" s="2"/>
      <c r="CG43" s="2"/>
      <c r="CH43" s="2"/>
    </row>
    <row r="44" spans="2:86" ht="12" customHeight="1" x14ac:dyDescent="0.15">
      <c r="B44" s="918"/>
      <c r="C44" s="923"/>
      <c r="D44" s="921"/>
      <c r="E44" s="921"/>
      <c r="F44" s="921"/>
      <c r="G44" s="921"/>
      <c r="H44" s="921"/>
      <c r="I44" s="921"/>
      <c r="J44" s="922"/>
      <c r="K44" s="947" t="s">
        <v>497</v>
      </c>
      <c r="L44" s="948"/>
      <c r="M44" s="948"/>
      <c r="N44" s="948"/>
      <c r="O44" s="948"/>
      <c r="P44" s="948"/>
      <c r="Q44" s="948"/>
      <c r="R44" s="948"/>
      <c r="S44" s="948"/>
      <c r="T44" s="948"/>
      <c r="U44" s="948"/>
      <c r="V44" s="948"/>
      <c r="W44" s="948"/>
      <c r="X44" s="948"/>
      <c r="Y44" s="948"/>
      <c r="Z44" s="948"/>
      <c r="AA44" s="948"/>
      <c r="AB44" s="948"/>
      <c r="AC44" s="948"/>
      <c r="AD44" s="948"/>
      <c r="AE44" s="948"/>
      <c r="AF44" s="948"/>
      <c r="AG44" s="948"/>
      <c r="AH44" s="948"/>
      <c r="AI44" s="948"/>
      <c r="AJ44" s="948"/>
      <c r="AK44" s="948"/>
      <c r="AL44" s="948"/>
      <c r="AM44" s="948"/>
      <c r="AN44" s="948"/>
      <c r="AO44" s="949"/>
      <c r="AP44" s="42"/>
      <c r="CD44" s="2"/>
      <c r="CE44" s="2"/>
      <c r="CF44" s="2"/>
      <c r="CG44" s="2"/>
      <c r="CH44" s="2"/>
    </row>
    <row r="45" spans="2:86" ht="12" customHeight="1" x14ac:dyDescent="0.15">
      <c r="B45" s="489"/>
      <c r="C45" s="924"/>
      <c r="D45" s="925"/>
      <c r="E45" s="925"/>
      <c r="F45" s="925"/>
      <c r="G45" s="925"/>
      <c r="H45" s="925"/>
      <c r="I45" s="925"/>
      <c r="J45" s="926"/>
      <c r="K45" s="942" t="s">
        <v>498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Y11:AB34" xr:uid="{C755C6B6-D1D4-41BA-AA0D-4785C0957ED1}">
      <formula1>"〇,"</formula1>
    </dataValidation>
    <dataValidation type="list" allowBlank="1" showInputMessage="1" showErrorMessage="1" sqref="N11:O34" xr:uid="{36361376-0BDE-4A5F-854F-7DE6F495DEB5}">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A8A9750-DFB1-4BA0-A08A-1C6DE055E18F}">
          <x14:formula1>
            <xm:f>'(参考)リスト'!$G$16:$G$19</xm:f>
          </x14:formula1>
          <xm:sqref>AM35:AO38</xm:sqref>
        </x14:dataValidation>
        <x14:dataValidation type="list" allowBlank="1" showInputMessage="1" showErrorMessage="1" xr:uid="{BBE644CB-0F75-4E7C-B2CE-F328F3AECD2C}">
          <x14:formula1>
            <xm:f>'(参考)リスト'!$B$16:$B$21</xm:f>
          </x14:formula1>
          <xm:sqref>L11:M34</xm:sqref>
        </x14:dataValidation>
        <x14:dataValidation type="list" allowBlank="1" showInputMessage="1" showErrorMessage="1" xr:uid="{3AD53B2B-A1A1-417B-A970-9D8CADE2A521}">
          <x14:formula1>
            <xm:f>'(参考)リスト'!$E$16:$E$27</xm:f>
          </x14:formula1>
          <xm:sqref>R11:T34</xm:sqref>
        </x14:dataValidation>
        <x14:dataValidation type="list" allowBlank="1" showInputMessage="1" showErrorMessage="1" xr:uid="{90D2E6CD-E3BB-44C0-A41B-72CCFEAABCAA}">
          <x14:formula1>
            <xm:f>'(参考)リスト'!$D$16:$D$18</xm:f>
          </x14:formula1>
          <xm:sqref>P11:Q34</xm:sqref>
        </x14:dataValidation>
        <x14:dataValidation type="list" allowBlank="1" showInputMessage="1" showErrorMessage="1" xr:uid="{F1214A92-EB99-4553-B326-F88C54BA8857}">
          <x14:formula1>
            <xm:f>'(参考)リスト'!$F$16:$F$21</xm:f>
          </x14:formula1>
          <xm:sqref>U11:X34</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54BBC-7FD2-44FD-B232-B8BAB00C3CDA}">
  <sheetPr>
    <pageSetUpPr fitToPage="1"/>
  </sheetPr>
  <dimension ref="B1:CH53"/>
  <sheetViews>
    <sheetView showGridLines="0" view="pageBreakPreview" zoomScaleNormal="85" zoomScaleSheetLayoutView="100" workbookViewId="0">
      <selection activeCell="AP12" sqref="AP12:AQ1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879" t="s">
        <v>495</v>
      </c>
      <c r="AV1" s="886" t="s">
        <v>402</v>
      </c>
      <c r="AW1" s="886"/>
      <c r="AX1" s="886"/>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876"/>
      <c r="BX1" s="876"/>
      <c r="BY1" s="876"/>
      <c r="BZ1" s="876"/>
      <c r="CA1" s="876"/>
      <c r="CB1" s="876"/>
      <c r="CC1" s="876"/>
      <c r="CD1" s="876"/>
      <c r="CE1" s="876"/>
      <c r="CF1" s="876"/>
      <c r="CG1" s="876"/>
      <c r="CH1" s="876"/>
    </row>
    <row r="2" spans="2:86" ht="8.25" customHeight="1" x14ac:dyDescent="0.15">
      <c r="AU2" s="879"/>
      <c r="AV2" s="886" t="s">
        <v>401</v>
      </c>
      <c r="AW2" s="888" t="s">
        <v>400</v>
      </c>
      <c r="AX2" s="888"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889"/>
      <c r="BX2" s="889"/>
      <c r="BY2" s="889"/>
      <c r="BZ2" s="889"/>
      <c r="CA2" s="876"/>
      <c r="CB2" s="876"/>
      <c r="CC2" s="876"/>
      <c r="CD2" s="876"/>
      <c r="CE2" s="876"/>
      <c r="CF2" s="876"/>
      <c r="CG2" s="876"/>
      <c r="CH2" s="876"/>
    </row>
    <row r="3" spans="2:86" ht="25.2" customHeight="1" x14ac:dyDescent="0.15">
      <c r="B3" s="649" t="s">
        <v>316</v>
      </c>
      <c r="C3" s="894"/>
      <c r="D3" s="894"/>
      <c r="E3" s="895"/>
      <c r="F3" s="895"/>
      <c r="G3" s="895"/>
      <c r="H3" s="895"/>
      <c r="I3" s="895"/>
      <c r="J3" s="895"/>
      <c r="K3" s="894"/>
      <c r="L3" s="894"/>
      <c r="M3" s="894"/>
      <c r="N3" s="894"/>
      <c r="O3" s="894"/>
      <c r="P3" s="894"/>
      <c r="Q3" s="894"/>
      <c r="R3" s="894"/>
      <c r="S3" s="894"/>
      <c r="T3" s="894"/>
      <c r="U3" s="894"/>
      <c r="V3" s="894"/>
      <c r="W3" s="894"/>
      <c r="X3" s="894"/>
      <c r="Y3" s="894"/>
      <c r="Z3" s="894"/>
      <c r="AA3" s="894"/>
      <c r="AB3" s="894"/>
      <c r="AC3" s="894"/>
      <c r="AD3" s="894"/>
      <c r="AE3" s="894"/>
      <c r="AF3" s="894"/>
      <c r="AG3" s="894"/>
      <c r="AH3" s="894"/>
      <c r="AI3" s="894"/>
      <c r="AJ3" s="894"/>
      <c r="AK3" s="894"/>
      <c r="AL3" s="894"/>
      <c r="AM3" s="894"/>
      <c r="AN3" s="894"/>
      <c r="AO3" s="894"/>
      <c r="AU3" s="879"/>
      <c r="AV3" s="886"/>
      <c r="AW3" s="888"/>
      <c r="AX3" s="888"/>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876"/>
      <c r="BX3" s="876"/>
      <c r="BY3" s="876"/>
      <c r="BZ3" s="876"/>
      <c r="CA3" s="876"/>
      <c r="CB3" s="876"/>
      <c r="CC3" s="876"/>
      <c r="CD3" s="876"/>
      <c r="CE3" s="876"/>
      <c r="CF3" s="876"/>
      <c r="CG3" s="876"/>
      <c r="CH3" s="876"/>
    </row>
    <row r="4" spans="2:86" ht="18" customHeight="1" x14ac:dyDescent="0.15">
      <c r="B4" s="469" t="s">
        <v>17</v>
      </c>
      <c r="C4" s="469"/>
      <c r="D4" s="469"/>
      <c r="E4" s="912" t="s">
        <v>550</v>
      </c>
      <c r="F4" s="913"/>
      <c r="G4" s="913"/>
      <c r="H4" s="913"/>
      <c r="I4" s="913"/>
      <c r="J4" s="914"/>
      <c r="K4" s="518" t="s">
        <v>18</v>
      </c>
      <c r="L4" s="518"/>
      <c r="M4" s="518"/>
      <c r="N4" s="910" t="s">
        <v>552</v>
      </c>
      <c r="O4" s="910"/>
      <c r="P4" s="910"/>
      <c r="Q4" s="910"/>
      <c r="R4" s="910"/>
      <c r="S4" s="910"/>
      <c r="T4" s="493" t="s">
        <v>445</v>
      </c>
      <c r="U4" s="494"/>
      <c r="V4" s="494"/>
      <c r="W4" s="494"/>
      <c r="X4" s="495"/>
      <c r="Y4" s="915" t="s">
        <v>531</v>
      </c>
      <c r="Z4" s="915"/>
      <c r="AA4" s="915"/>
      <c r="AB4" s="915"/>
      <c r="AC4" s="915"/>
      <c r="AD4" s="915"/>
      <c r="AE4" s="915"/>
      <c r="AF4" s="915"/>
      <c r="AG4" s="493" t="s">
        <v>185</v>
      </c>
      <c r="AH4" s="494"/>
      <c r="AI4" s="494"/>
      <c r="AJ4" s="495"/>
      <c r="AK4" s="880">
        <v>45588</v>
      </c>
      <c r="AL4" s="881"/>
      <c r="AM4" s="881"/>
      <c r="AN4" s="881"/>
      <c r="AO4" s="882"/>
      <c r="AU4" s="879"/>
      <c r="AV4" s="886"/>
      <c r="AW4" s="888"/>
      <c r="AX4" s="888"/>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77" t="s">
        <v>0</v>
      </c>
      <c r="C5" s="477"/>
      <c r="D5" s="477"/>
      <c r="E5" s="896" t="s">
        <v>551</v>
      </c>
      <c r="F5" s="897"/>
      <c r="G5" s="897"/>
      <c r="H5" s="897"/>
      <c r="I5" s="897"/>
      <c r="J5" s="898"/>
      <c r="K5" s="532" t="s">
        <v>1</v>
      </c>
      <c r="L5" s="532"/>
      <c r="M5" s="532"/>
      <c r="N5" s="910" t="s">
        <v>538</v>
      </c>
      <c r="O5" s="910"/>
      <c r="P5" s="910"/>
      <c r="Q5" s="910"/>
      <c r="R5" s="910"/>
      <c r="S5" s="910"/>
      <c r="T5" s="496"/>
      <c r="U5" s="497"/>
      <c r="V5" s="497"/>
      <c r="W5" s="497"/>
      <c r="X5" s="498"/>
      <c r="Y5" s="911" t="s">
        <v>532</v>
      </c>
      <c r="Z5" s="911"/>
      <c r="AA5" s="911"/>
      <c r="AB5" s="911"/>
      <c r="AC5" s="911"/>
      <c r="AD5" s="911"/>
      <c r="AE5" s="911"/>
      <c r="AF5" s="911"/>
      <c r="AG5" s="652"/>
      <c r="AH5" s="688"/>
      <c r="AI5" s="688"/>
      <c r="AJ5" s="653"/>
      <c r="AK5" s="883"/>
      <c r="AL5" s="884"/>
      <c r="AM5" s="884"/>
      <c r="AN5" s="884"/>
      <c r="AO5" s="885"/>
      <c r="AU5" s="879"/>
      <c r="AV5" s="51" t="str">
        <f>N7</f>
        <v>PE</v>
      </c>
      <c r="AW5" s="43">
        <f>R7</f>
        <v>3.3</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3</v>
      </c>
      <c r="BG5" s="56">
        <f t="shared" si="0"/>
        <v>0</v>
      </c>
      <c r="BH5" s="56">
        <f t="shared" si="0"/>
        <v>0</v>
      </c>
      <c r="BI5" s="56">
        <f>AI37</f>
        <v>1</v>
      </c>
      <c r="BJ5" s="56">
        <f t="shared" si="0"/>
        <v>0</v>
      </c>
      <c r="BK5" s="56">
        <f>IF(Y37&gt;0,R7,"")</f>
        <v>3.3</v>
      </c>
      <c r="BL5" s="44" t="str">
        <f>IF(Y37&gt;0,"",IF(Z37&gt;0,R7,""))</f>
        <v/>
      </c>
      <c r="BM5" s="44" t="e">
        <f>IF(Y37+Z37&gt;0,"",IF(AA37&gt;0,R7,""))</f>
        <v>#VALUE!</v>
      </c>
      <c r="BN5" s="44" t="e">
        <f>IF(Y37+Z37+AA37&gt;0,"",IF(AB37&gt;0,R7,""))</f>
        <v>#VALUE!</v>
      </c>
      <c r="BO5" s="56">
        <f>AC35</f>
        <v>0</v>
      </c>
      <c r="BP5" s="56">
        <f t="shared" ref="BP5:BQ5" si="1">AD35</f>
        <v>0</v>
      </c>
      <c r="BQ5" s="56">
        <f t="shared" si="1"/>
        <v>0</v>
      </c>
      <c r="BR5" s="56">
        <f>AF35</f>
        <v>4.2500000000000003E-2</v>
      </c>
      <c r="BS5" s="56">
        <f>AG35</f>
        <v>0</v>
      </c>
      <c r="BT5" s="56">
        <f>AH35</f>
        <v>0</v>
      </c>
      <c r="BU5" s="56">
        <f>AI35</f>
        <v>12.07</v>
      </c>
      <c r="BV5" s="56">
        <f>AJ35</f>
        <v>0</v>
      </c>
      <c r="BW5" s="145"/>
      <c r="BX5" s="146"/>
      <c r="BY5" s="146"/>
      <c r="BZ5" s="146"/>
      <c r="CA5" s="147"/>
      <c r="CB5" s="147"/>
      <c r="CC5" s="147"/>
      <c r="CD5" s="147"/>
      <c r="CE5" s="147"/>
      <c r="CF5" s="147"/>
      <c r="CG5" s="147"/>
      <c r="CH5" s="147"/>
    </row>
    <row r="6" spans="2:86" ht="12" customHeight="1" x14ac:dyDescent="0.15">
      <c r="B6" s="917" t="s">
        <v>184</v>
      </c>
      <c r="C6" s="919"/>
      <c r="D6" s="920"/>
      <c r="E6" s="921"/>
      <c r="F6" s="921"/>
      <c r="G6" s="921"/>
      <c r="H6" s="921"/>
      <c r="I6" s="921"/>
      <c r="J6" s="922"/>
      <c r="K6" s="927" t="s">
        <v>317</v>
      </c>
      <c r="L6" s="928"/>
      <c r="M6" s="928"/>
      <c r="N6" s="928"/>
      <c r="O6" s="928"/>
      <c r="P6" s="928"/>
      <c r="Q6" s="928"/>
      <c r="R6" s="928"/>
      <c r="S6" s="928"/>
      <c r="T6" s="928"/>
      <c r="U6" s="928"/>
      <c r="V6" s="928"/>
      <c r="W6" s="928"/>
      <c r="X6" s="928"/>
      <c r="Y6" s="928"/>
      <c r="Z6" s="928"/>
      <c r="AA6" s="928"/>
      <c r="AB6" s="928"/>
      <c r="AC6" s="928"/>
      <c r="AD6" s="928"/>
      <c r="AE6" s="928"/>
      <c r="AF6" s="928"/>
      <c r="AG6" s="928"/>
      <c r="AH6" s="928"/>
      <c r="AI6" s="928"/>
      <c r="AJ6" s="928"/>
      <c r="AK6" s="928"/>
      <c r="AL6" s="928"/>
      <c r="AM6" s="928"/>
      <c r="AN6" s="928"/>
      <c r="AO6" s="929"/>
      <c r="AP6" s="2"/>
    </row>
    <row r="7" spans="2:86" ht="12" customHeight="1" x14ac:dyDescent="0.15">
      <c r="B7" s="918"/>
      <c r="C7" s="923"/>
      <c r="D7" s="921"/>
      <c r="E7" s="921"/>
      <c r="F7" s="921"/>
      <c r="G7" s="921"/>
      <c r="H7" s="921"/>
      <c r="I7" s="921"/>
      <c r="J7" s="922"/>
      <c r="K7" s="930" t="s">
        <v>183</v>
      </c>
      <c r="L7" s="931"/>
      <c r="M7" s="916"/>
      <c r="N7" s="958" t="s">
        <v>546</v>
      </c>
      <c r="O7" s="959"/>
      <c r="P7" s="930" t="s">
        <v>318</v>
      </c>
      <c r="Q7" s="916"/>
      <c r="R7" s="932">
        <v>3.3</v>
      </c>
      <c r="S7" s="933"/>
      <c r="T7" s="934"/>
      <c r="U7" s="899" t="s">
        <v>436</v>
      </c>
      <c r="V7" s="901"/>
      <c r="W7" s="899" t="s">
        <v>319</v>
      </c>
      <c r="X7" s="901"/>
      <c r="Y7" s="916" t="s">
        <v>182</v>
      </c>
      <c r="Z7" s="908"/>
      <c r="AA7" s="908"/>
      <c r="AB7" s="908"/>
      <c r="AC7" s="899" t="s">
        <v>320</v>
      </c>
      <c r="AD7" s="900"/>
      <c r="AE7" s="900"/>
      <c r="AF7" s="900"/>
      <c r="AG7" s="900"/>
      <c r="AH7" s="900"/>
      <c r="AI7" s="900"/>
      <c r="AJ7" s="901"/>
      <c r="AK7" s="899" t="s">
        <v>321</v>
      </c>
      <c r="AL7" s="900"/>
      <c r="AM7" s="900"/>
      <c r="AN7" s="935"/>
      <c r="AO7" s="936"/>
      <c r="AP7" s="2"/>
      <c r="AW7" s="59"/>
    </row>
    <row r="8" spans="2:86" ht="12" customHeight="1" x14ac:dyDescent="0.15">
      <c r="B8" s="918"/>
      <c r="C8" s="923"/>
      <c r="D8" s="921"/>
      <c r="E8" s="921"/>
      <c r="F8" s="921"/>
      <c r="G8" s="921"/>
      <c r="H8" s="921"/>
      <c r="I8" s="921"/>
      <c r="J8" s="922"/>
      <c r="K8" s="908" t="s">
        <v>322</v>
      </c>
      <c r="L8" s="908" t="s">
        <v>167</v>
      </c>
      <c r="M8" s="908"/>
      <c r="N8" s="908" t="s">
        <v>166</v>
      </c>
      <c r="O8" s="908"/>
      <c r="P8" s="908" t="s">
        <v>323</v>
      </c>
      <c r="Q8" s="908"/>
      <c r="R8" s="908" t="s">
        <v>2</v>
      </c>
      <c r="S8" s="908"/>
      <c r="T8" s="908"/>
      <c r="U8" s="902"/>
      <c r="V8" s="904"/>
      <c r="W8" s="902"/>
      <c r="X8" s="904"/>
      <c r="Y8" s="916"/>
      <c r="Z8" s="908"/>
      <c r="AA8" s="908"/>
      <c r="AB8" s="908"/>
      <c r="AC8" s="905"/>
      <c r="AD8" s="906"/>
      <c r="AE8" s="906"/>
      <c r="AF8" s="906"/>
      <c r="AG8" s="906"/>
      <c r="AH8" s="906"/>
      <c r="AI8" s="906"/>
      <c r="AJ8" s="907"/>
      <c r="AK8" s="902"/>
      <c r="AL8" s="903"/>
      <c r="AM8" s="903"/>
      <c r="AN8" s="937"/>
      <c r="AO8" s="938"/>
      <c r="AP8" s="2"/>
    </row>
    <row r="9" spans="2:86" ht="12" customHeight="1" x14ac:dyDescent="0.15">
      <c r="B9" s="918"/>
      <c r="C9" s="923"/>
      <c r="D9" s="921"/>
      <c r="E9" s="921"/>
      <c r="F9" s="921"/>
      <c r="G9" s="921"/>
      <c r="H9" s="921"/>
      <c r="I9" s="921"/>
      <c r="J9" s="922"/>
      <c r="K9" s="908"/>
      <c r="L9" s="908"/>
      <c r="M9" s="908"/>
      <c r="N9" s="908"/>
      <c r="O9" s="908"/>
      <c r="P9" s="908"/>
      <c r="Q9" s="908"/>
      <c r="R9" s="908"/>
      <c r="S9" s="908"/>
      <c r="T9" s="908"/>
      <c r="U9" s="902"/>
      <c r="V9" s="904"/>
      <c r="W9" s="902"/>
      <c r="X9" s="904"/>
      <c r="Y9" s="916" t="s">
        <v>324</v>
      </c>
      <c r="Z9" s="908"/>
      <c r="AA9" s="908"/>
      <c r="AB9" s="908"/>
      <c r="AC9" s="908" t="s">
        <v>325</v>
      </c>
      <c r="AD9" s="908"/>
      <c r="AE9" s="908"/>
      <c r="AF9" s="908"/>
      <c r="AG9" s="908" t="s">
        <v>326</v>
      </c>
      <c r="AH9" s="908"/>
      <c r="AI9" s="908"/>
      <c r="AJ9" s="908"/>
      <c r="AK9" s="902"/>
      <c r="AL9" s="903"/>
      <c r="AM9" s="903"/>
      <c r="AN9" s="937"/>
      <c r="AO9" s="938"/>
      <c r="AP9" s="2"/>
    </row>
    <row r="10" spans="2:86" ht="12" customHeight="1" x14ac:dyDescent="0.15">
      <c r="B10" s="918"/>
      <c r="C10" s="923"/>
      <c r="D10" s="921"/>
      <c r="E10" s="921"/>
      <c r="F10" s="921"/>
      <c r="G10" s="921"/>
      <c r="H10" s="921"/>
      <c r="I10" s="921"/>
      <c r="J10" s="922"/>
      <c r="K10" s="908"/>
      <c r="L10" s="908"/>
      <c r="M10" s="908"/>
      <c r="N10" s="908"/>
      <c r="O10" s="908"/>
      <c r="P10" s="908"/>
      <c r="Q10" s="908"/>
      <c r="R10" s="908"/>
      <c r="S10" s="908"/>
      <c r="T10" s="908"/>
      <c r="U10" s="905"/>
      <c r="V10" s="907"/>
      <c r="W10" s="905"/>
      <c r="X10" s="907"/>
      <c r="Y10" s="54" t="s">
        <v>21</v>
      </c>
      <c r="Z10" s="50" t="s">
        <v>22</v>
      </c>
      <c r="AA10" s="50" t="s">
        <v>327</v>
      </c>
      <c r="AB10" s="50" t="s">
        <v>328</v>
      </c>
      <c r="AC10" s="50" t="s">
        <v>21</v>
      </c>
      <c r="AD10" s="50" t="s">
        <v>22</v>
      </c>
      <c r="AE10" s="50" t="s">
        <v>327</v>
      </c>
      <c r="AF10" s="50" t="s">
        <v>328</v>
      </c>
      <c r="AG10" s="50" t="s">
        <v>21</v>
      </c>
      <c r="AH10" s="50" t="s">
        <v>22</v>
      </c>
      <c r="AI10" s="50" t="s">
        <v>327</v>
      </c>
      <c r="AJ10" s="50" t="s">
        <v>328</v>
      </c>
      <c r="AK10" s="905"/>
      <c r="AL10" s="906"/>
      <c r="AM10" s="906"/>
      <c r="AN10" s="939"/>
      <c r="AO10" s="940"/>
      <c r="AP10" s="2"/>
    </row>
    <row r="11" spans="2:86" ht="12" customHeight="1" x14ac:dyDescent="0.15">
      <c r="B11" s="918"/>
      <c r="C11" s="923"/>
      <c r="D11" s="921"/>
      <c r="E11" s="921"/>
      <c r="F11" s="921"/>
      <c r="G11" s="921"/>
      <c r="H11" s="921"/>
      <c r="I11" s="921"/>
      <c r="J11" s="922"/>
      <c r="K11" s="95">
        <v>1</v>
      </c>
      <c r="L11" s="877" t="s">
        <v>464</v>
      </c>
      <c r="M11" s="878"/>
      <c r="N11" s="877" t="s">
        <v>343</v>
      </c>
      <c r="O11" s="878"/>
      <c r="P11" s="877" t="s">
        <v>252</v>
      </c>
      <c r="Q11" s="878"/>
      <c r="R11" s="301" t="s">
        <v>473</v>
      </c>
      <c r="S11" s="301"/>
      <c r="T11" s="301"/>
      <c r="U11" s="877" t="s">
        <v>595</v>
      </c>
      <c r="V11" s="878"/>
      <c r="W11" s="877" t="s">
        <v>533</v>
      </c>
      <c r="X11" s="878"/>
      <c r="Y11" s="55"/>
      <c r="Z11" s="55"/>
      <c r="AA11" s="55"/>
      <c r="AB11" s="55"/>
      <c r="AC11" s="61"/>
      <c r="AD11" s="61"/>
      <c r="AE11" s="61"/>
      <c r="AF11" s="61"/>
      <c r="AG11" s="61"/>
      <c r="AH11" s="61"/>
      <c r="AI11" s="264">
        <v>12.07</v>
      </c>
      <c r="AJ11" s="61"/>
      <c r="AK11" s="890"/>
      <c r="AL11" s="891"/>
      <c r="AM11" s="891"/>
      <c r="AN11" s="891"/>
      <c r="AO11" s="892"/>
      <c r="AP11" s="2"/>
      <c r="AQ11" s="60">
        <f>IF(P11="材質劣化",2,IF(P11="漏水",3,1))</f>
        <v>3</v>
      </c>
      <c r="AS11" s="42" t="str">
        <f>IF(Y11&lt;&gt;"",1,"")</f>
        <v/>
      </c>
    </row>
    <row r="12" spans="2:86" ht="12" customHeight="1" x14ac:dyDescent="0.15">
      <c r="B12" s="918"/>
      <c r="C12" s="923"/>
      <c r="D12" s="921"/>
      <c r="E12" s="921"/>
      <c r="F12" s="921"/>
      <c r="G12" s="921"/>
      <c r="H12" s="921"/>
      <c r="I12" s="921"/>
      <c r="J12" s="922"/>
      <c r="K12" s="95">
        <v>2</v>
      </c>
      <c r="L12" s="877" t="s">
        <v>464</v>
      </c>
      <c r="M12" s="878"/>
      <c r="N12" s="877" t="s">
        <v>338</v>
      </c>
      <c r="O12" s="878"/>
      <c r="P12" s="877" t="s">
        <v>251</v>
      </c>
      <c r="Q12" s="878"/>
      <c r="R12" s="301" t="s">
        <v>467</v>
      </c>
      <c r="S12" s="301"/>
      <c r="T12" s="301"/>
      <c r="U12" s="877" t="s">
        <v>535</v>
      </c>
      <c r="V12" s="878"/>
      <c r="W12" s="877" t="s">
        <v>533</v>
      </c>
      <c r="X12" s="878"/>
      <c r="Y12" s="55"/>
      <c r="Z12" s="55"/>
      <c r="AA12" s="55"/>
      <c r="AB12" s="55"/>
      <c r="AC12" s="61"/>
      <c r="AD12" s="61"/>
      <c r="AE12" s="61"/>
      <c r="AF12" s="280">
        <v>0.02</v>
      </c>
      <c r="AG12" s="61"/>
      <c r="AH12" s="61"/>
      <c r="AI12" s="61"/>
      <c r="AJ12" s="61"/>
      <c r="AK12" s="890"/>
      <c r="AL12" s="891"/>
      <c r="AM12" s="891"/>
      <c r="AN12" s="891"/>
      <c r="AO12" s="892"/>
      <c r="AP12" s="2"/>
      <c r="AQ12" s="60">
        <f>IF(P12="材質劣化",2,IF(P12="漏水",3,1))</f>
        <v>2</v>
      </c>
    </row>
    <row r="13" spans="2:86" ht="12" customHeight="1" x14ac:dyDescent="0.15">
      <c r="B13" s="918"/>
      <c r="C13" s="923"/>
      <c r="D13" s="921"/>
      <c r="E13" s="921"/>
      <c r="F13" s="921"/>
      <c r="G13" s="921"/>
      <c r="H13" s="921"/>
      <c r="I13" s="921"/>
      <c r="J13" s="922"/>
      <c r="K13" s="95">
        <v>3</v>
      </c>
      <c r="L13" s="877" t="s">
        <v>464</v>
      </c>
      <c r="M13" s="878"/>
      <c r="N13" s="877" t="s">
        <v>338</v>
      </c>
      <c r="O13" s="878"/>
      <c r="P13" s="877" t="s">
        <v>251</v>
      </c>
      <c r="Q13" s="878"/>
      <c r="R13" s="301" t="s">
        <v>467</v>
      </c>
      <c r="S13" s="301"/>
      <c r="T13" s="301"/>
      <c r="U13" s="877" t="s">
        <v>535</v>
      </c>
      <c r="V13" s="878"/>
      <c r="W13" s="877" t="s">
        <v>533</v>
      </c>
      <c r="X13" s="878"/>
      <c r="Y13" s="55"/>
      <c r="Z13" s="55"/>
      <c r="AA13" s="55"/>
      <c r="AB13" s="55"/>
      <c r="AC13" s="61"/>
      <c r="AD13" s="61"/>
      <c r="AE13" s="61"/>
      <c r="AF13" s="264">
        <v>1.2500000000000001E-2</v>
      </c>
      <c r="AG13" s="61"/>
      <c r="AH13" s="61"/>
      <c r="AI13" s="61"/>
      <c r="AJ13" s="61"/>
      <c r="AK13" s="890"/>
      <c r="AL13" s="891"/>
      <c r="AM13" s="891"/>
      <c r="AN13" s="891"/>
      <c r="AO13" s="892"/>
      <c r="AP13" s="2"/>
      <c r="AQ13" s="60">
        <f t="shared" ref="AQ13:AQ27" si="2">IF(P13="材質劣化",2,IF(P13="漏水",3,1))</f>
        <v>2</v>
      </c>
    </row>
    <row r="14" spans="2:86" ht="12" customHeight="1" x14ac:dyDescent="0.15">
      <c r="B14" s="918"/>
      <c r="C14" s="923"/>
      <c r="D14" s="921"/>
      <c r="E14" s="921"/>
      <c r="F14" s="921"/>
      <c r="G14" s="921"/>
      <c r="H14" s="921"/>
      <c r="I14" s="921"/>
      <c r="J14" s="922"/>
      <c r="K14" s="95">
        <v>4</v>
      </c>
      <c r="L14" s="877" t="s">
        <v>464</v>
      </c>
      <c r="M14" s="878"/>
      <c r="N14" s="877" t="s">
        <v>338</v>
      </c>
      <c r="O14" s="878"/>
      <c r="P14" s="877" t="s">
        <v>251</v>
      </c>
      <c r="Q14" s="878"/>
      <c r="R14" s="301" t="s">
        <v>467</v>
      </c>
      <c r="S14" s="301"/>
      <c r="T14" s="301"/>
      <c r="U14" s="877" t="s">
        <v>535</v>
      </c>
      <c r="V14" s="878"/>
      <c r="W14" s="877" t="s">
        <v>533</v>
      </c>
      <c r="X14" s="878"/>
      <c r="Y14" s="55"/>
      <c r="Z14" s="55"/>
      <c r="AA14" s="55"/>
      <c r="AB14" s="55"/>
      <c r="AC14" s="61"/>
      <c r="AD14" s="61"/>
      <c r="AE14" s="61"/>
      <c r="AF14" s="280">
        <v>0.01</v>
      </c>
      <c r="AG14" s="61"/>
      <c r="AH14" s="61"/>
      <c r="AI14" s="61"/>
      <c r="AJ14" s="61"/>
      <c r="AK14" s="890"/>
      <c r="AL14" s="891"/>
      <c r="AM14" s="891"/>
      <c r="AN14" s="891"/>
      <c r="AO14" s="892"/>
      <c r="AP14" s="2"/>
      <c r="AQ14" s="60">
        <f t="shared" si="2"/>
        <v>2</v>
      </c>
    </row>
    <row r="15" spans="2:86" ht="12" customHeight="1" x14ac:dyDescent="0.15">
      <c r="B15" s="918"/>
      <c r="C15" s="923"/>
      <c r="D15" s="921"/>
      <c r="E15" s="921"/>
      <c r="F15" s="921"/>
      <c r="G15" s="921"/>
      <c r="H15" s="921"/>
      <c r="I15" s="921"/>
      <c r="J15" s="922"/>
      <c r="K15" s="95"/>
      <c r="L15" s="877"/>
      <c r="M15" s="878"/>
      <c r="N15" s="877"/>
      <c r="O15" s="878"/>
      <c r="P15" s="877"/>
      <c r="Q15" s="878"/>
      <c r="R15" s="381"/>
      <c r="S15" s="893"/>
      <c r="T15" s="359"/>
      <c r="U15" s="877"/>
      <c r="V15" s="878"/>
      <c r="W15" s="877"/>
      <c r="X15" s="878"/>
      <c r="Y15" s="55"/>
      <c r="Z15" s="55"/>
      <c r="AA15" s="55"/>
      <c r="AB15" s="55"/>
      <c r="AC15" s="61"/>
      <c r="AD15" s="61"/>
      <c r="AE15" s="61"/>
      <c r="AF15" s="61"/>
      <c r="AG15" s="61"/>
      <c r="AH15" s="61"/>
      <c r="AI15" s="61"/>
      <c r="AJ15" s="61"/>
      <c r="AK15" s="890"/>
      <c r="AL15" s="891"/>
      <c r="AM15" s="891"/>
      <c r="AN15" s="891"/>
      <c r="AO15" s="892"/>
      <c r="AP15" s="2"/>
      <c r="AQ15" s="60">
        <f t="shared" si="2"/>
        <v>1</v>
      </c>
    </row>
    <row r="16" spans="2:86" ht="12" customHeight="1" x14ac:dyDescent="0.15">
      <c r="B16" s="918"/>
      <c r="C16" s="923"/>
      <c r="D16" s="921"/>
      <c r="E16" s="921"/>
      <c r="F16" s="921"/>
      <c r="G16" s="921"/>
      <c r="H16" s="921"/>
      <c r="I16" s="921"/>
      <c r="J16" s="922"/>
      <c r="K16" s="95"/>
      <c r="L16" s="877"/>
      <c r="M16" s="878"/>
      <c r="N16" s="877"/>
      <c r="O16" s="878"/>
      <c r="P16" s="877"/>
      <c r="Q16" s="878"/>
      <c r="R16" s="381"/>
      <c r="S16" s="893"/>
      <c r="T16" s="359"/>
      <c r="U16" s="877"/>
      <c r="V16" s="878"/>
      <c r="W16" s="877"/>
      <c r="X16" s="878"/>
      <c r="Y16" s="55"/>
      <c r="Z16" s="55"/>
      <c r="AA16" s="55"/>
      <c r="AB16" s="55"/>
      <c r="AC16" s="61"/>
      <c r="AD16" s="61"/>
      <c r="AE16" s="61"/>
      <c r="AF16" s="61"/>
      <c r="AG16" s="61"/>
      <c r="AH16" s="61"/>
      <c r="AI16" s="61"/>
      <c r="AJ16" s="61"/>
      <c r="AK16" s="890"/>
      <c r="AL16" s="891"/>
      <c r="AM16" s="891"/>
      <c r="AN16" s="891"/>
      <c r="AO16" s="892"/>
      <c r="AP16" s="2"/>
      <c r="AQ16" s="60">
        <f t="shared" si="2"/>
        <v>1</v>
      </c>
    </row>
    <row r="17" spans="2:46" ht="12" customHeight="1" x14ac:dyDescent="0.15">
      <c r="B17" s="918"/>
      <c r="C17" s="923"/>
      <c r="D17" s="921"/>
      <c r="E17" s="921"/>
      <c r="F17" s="921"/>
      <c r="G17" s="921"/>
      <c r="H17" s="921"/>
      <c r="I17" s="921"/>
      <c r="J17" s="922"/>
      <c r="K17" s="95"/>
      <c r="L17" s="877"/>
      <c r="M17" s="878"/>
      <c r="N17" s="877"/>
      <c r="O17" s="878"/>
      <c r="P17" s="877"/>
      <c r="Q17" s="878"/>
      <c r="R17" s="381"/>
      <c r="S17" s="893"/>
      <c r="T17" s="359"/>
      <c r="U17" s="877"/>
      <c r="V17" s="878"/>
      <c r="W17" s="877"/>
      <c r="X17" s="878"/>
      <c r="Y17" s="55"/>
      <c r="Z17" s="55"/>
      <c r="AA17" s="55"/>
      <c r="AB17" s="55"/>
      <c r="AC17" s="61"/>
      <c r="AD17" s="61"/>
      <c r="AE17" s="61"/>
      <c r="AF17" s="61"/>
      <c r="AG17" s="61"/>
      <c r="AH17" s="61"/>
      <c r="AI17" s="61"/>
      <c r="AJ17" s="61"/>
      <c r="AK17" s="890"/>
      <c r="AL17" s="891"/>
      <c r="AM17" s="891"/>
      <c r="AN17" s="891"/>
      <c r="AO17" s="892"/>
      <c r="AP17" s="2"/>
      <c r="AQ17" s="60">
        <f t="shared" si="2"/>
        <v>1</v>
      </c>
    </row>
    <row r="18" spans="2:46" ht="12" customHeight="1" x14ac:dyDescent="0.15">
      <c r="B18" s="918"/>
      <c r="C18" s="923"/>
      <c r="D18" s="921"/>
      <c r="E18" s="921"/>
      <c r="F18" s="921"/>
      <c r="G18" s="921"/>
      <c r="H18" s="921"/>
      <c r="I18" s="921"/>
      <c r="J18" s="922"/>
      <c r="K18" s="95"/>
      <c r="L18" s="877"/>
      <c r="M18" s="878"/>
      <c r="N18" s="877"/>
      <c r="O18" s="878"/>
      <c r="P18" s="877"/>
      <c r="Q18" s="878"/>
      <c r="R18" s="381"/>
      <c r="S18" s="893"/>
      <c r="T18" s="359"/>
      <c r="U18" s="877"/>
      <c r="V18" s="878"/>
      <c r="W18" s="877"/>
      <c r="X18" s="878"/>
      <c r="Y18" s="55"/>
      <c r="Z18" s="55"/>
      <c r="AA18" s="55"/>
      <c r="AB18" s="55"/>
      <c r="AC18" s="61"/>
      <c r="AD18" s="61"/>
      <c r="AE18" s="61"/>
      <c r="AF18" s="61"/>
      <c r="AG18" s="61"/>
      <c r="AH18" s="61"/>
      <c r="AI18" s="61"/>
      <c r="AJ18" s="61"/>
      <c r="AK18" s="890"/>
      <c r="AL18" s="891"/>
      <c r="AM18" s="891"/>
      <c r="AN18" s="891"/>
      <c r="AO18" s="892"/>
      <c r="AP18" s="2"/>
      <c r="AQ18" s="60">
        <f t="shared" si="2"/>
        <v>1</v>
      </c>
    </row>
    <row r="19" spans="2:46" ht="12" customHeight="1" x14ac:dyDescent="0.15">
      <c r="B19" s="918"/>
      <c r="C19" s="923"/>
      <c r="D19" s="921"/>
      <c r="E19" s="921"/>
      <c r="F19" s="921"/>
      <c r="G19" s="921"/>
      <c r="H19" s="921"/>
      <c r="I19" s="921"/>
      <c r="J19" s="922"/>
      <c r="K19" s="95"/>
      <c r="L19" s="877"/>
      <c r="M19" s="878"/>
      <c r="N19" s="877"/>
      <c r="O19" s="878"/>
      <c r="P19" s="877"/>
      <c r="Q19" s="878"/>
      <c r="R19" s="381"/>
      <c r="S19" s="893"/>
      <c r="T19" s="359"/>
      <c r="U19" s="877"/>
      <c r="V19" s="878"/>
      <c r="W19" s="877"/>
      <c r="X19" s="878"/>
      <c r="Y19" s="55"/>
      <c r="Z19" s="55"/>
      <c r="AA19" s="55"/>
      <c r="AB19" s="55"/>
      <c r="AC19" s="61"/>
      <c r="AD19" s="61"/>
      <c r="AE19" s="61"/>
      <c r="AF19" s="61"/>
      <c r="AG19" s="61"/>
      <c r="AH19" s="61"/>
      <c r="AI19" s="61"/>
      <c r="AJ19" s="61"/>
      <c r="AK19" s="890"/>
      <c r="AL19" s="891"/>
      <c r="AM19" s="891"/>
      <c r="AN19" s="891"/>
      <c r="AO19" s="892"/>
      <c r="AP19" s="2"/>
      <c r="AQ19" s="60">
        <f t="shared" si="2"/>
        <v>1</v>
      </c>
    </row>
    <row r="20" spans="2:46" ht="12" customHeight="1" x14ac:dyDescent="0.15">
      <c r="B20" s="918"/>
      <c r="C20" s="923"/>
      <c r="D20" s="921"/>
      <c r="E20" s="921"/>
      <c r="F20" s="921"/>
      <c r="G20" s="921"/>
      <c r="H20" s="921"/>
      <c r="I20" s="921"/>
      <c r="J20" s="922"/>
      <c r="K20" s="95"/>
      <c r="L20" s="877"/>
      <c r="M20" s="878"/>
      <c r="N20" s="877"/>
      <c r="O20" s="878"/>
      <c r="P20" s="877"/>
      <c r="Q20" s="878"/>
      <c r="R20" s="381"/>
      <c r="S20" s="893"/>
      <c r="T20" s="359"/>
      <c r="U20" s="877"/>
      <c r="V20" s="878"/>
      <c r="W20" s="877"/>
      <c r="X20" s="878"/>
      <c r="Y20" s="55"/>
      <c r="Z20" s="55"/>
      <c r="AA20" s="55"/>
      <c r="AB20" s="55"/>
      <c r="AC20" s="61"/>
      <c r="AD20" s="61"/>
      <c r="AE20" s="61"/>
      <c r="AF20" s="61"/>
      <c r="AG20" s="61"/>
      <c r="AH20" s="61"/>
      <c r="AI20" s="61"/>
      <c r="AJ20" s="61"/>
      <c r="AK20" s="890"/>
      <c r="AL20" s="891"/>
      <c r="AM20" s="891"/>
      <c r="AN20" s="891"/>
      <c r="AO20" s="892"/>
      <c r="AP20" s="2"/>
      <c r="AQ20" s="60">
        <f t="shared" si="2"/>
        <v>1</v>
      </c>
    </row>
    <row r="21" spans="2:46" ht="12" customHeight="1" x14ac:dyDescent="0.15">
      <c r="B21" s="918"/>
      <c r="C21" s="923"/>
      <c r="D21" s="921"/>
      <c r="E21" s="921"/>
      <c r="F21" s="921"/>
      <c r="G21" s="921"/>
      <c r="H21" s="921"/>
      <c r="I21" s="921"/>
      <c r="J21" s="922"/>
      <c r="K21" s="95"/>
      <c r="L21" s="877"/>
      <c r="M21" s="878"/>
      <c r="N21" s="877"/>
      <c r="O21" s="878"/>
      <c r="P21" s="877"/>
      <c r="Q21" s="878"/>
      <c r="R21" s="381"/>
      <c r="S21" s="893"/>
      <c r="T21" s="359"/>
      <c r="U21" s="877"/>
      <c r="V21" s="878"/>
      <c r="W21" s="877"/>
      <c r="X21" s="878"/>
      <c r="Y21" s="55"/>
      <c r="Z21" s="55"/>
      <c r="AA21" s="55"/>
      <c r="AB21" s="55"/>
      <c r="AC21" s="61"/>
      <c r="AD21" s="61"/>
      <c r="AE21" s="61"/>
      <c r="AF21" s="61"/>
      <c r="AG21" s="61"/>
      <c r="AH21" s="61"/>
      <c r="AI21" s="61"/>
      <c r="AJ21" s="61"/>
      <c r="AK21" s="890"/>
      <c r="AL21" s="891"/>
      <c r="AM21" s="891"/>
      <c r="AN21" s="891"/>
      <c r="AO21" s="892"/>
      <c r="AP21" s="2"/>
      <c r="AQ21" s="60">
        <f>IF(P21="材質劣化",2,IF(P21="漏水",3,1))</f>
        <v>1</v>
      </c>
    </row>
    <row r="22" spans="2:46" ht="12" customHeight="1" x14ac:dyDescent="0.15">
      <c r="B22" s="918"/>
      <c r="C22" s="923"/>
      <c r="D22" s="921"/>
      <c r="E22" s="921"/>
      <c r="F22" s="921"/>
      <c r="G22" s="921"/>
      <c r="H22" s="921"/>
      <c r="I22" s="921"/>
      <c r="J22" s="922"/>
      <c r="K22" s="95"/>
      <c r="L22" s="877"/>
      <c r="M22" s="878"/>
      <c r="N22" s="877"/>
      <c r="O22" s="878"/>
      <c r="P22" s="877"/>
      <c r="Q22" s="878"/>
      <c r="R22" s="381"/>
      <c r="S22" s="893"/>
      <c r="T22" s="359"/>
      <c r="U22" s="877"/>
      <c r="V22" s="878"/>
      <c r="W22" s="877"/>
      <c r="X22" s="878"/>
      <c r="Y22" s="55"/>
      <c r="Z22" s="55"/>
      <c r="AA22" s="55"/>
      <c r="AB22" s="55"/>
      <c r="AC22" s="61"/>
      <c r="AD22" s="61"/>
      <c r="AE22" s="61"/>
      <c r="AF22" s="61"/>
      <c r="AG22" s="61"/>
      <c r="AH22" s="61"/>
      <c r="AI22" s="61"/>
      <c r="AJ22" s="61"/>
      <c r="AK22" s="890"/>
      <c r="AL22" s="891"/>
      <c r="AM22" s="891"/>
      <c r="AN22" s="891"/>
      <c r="AO22" s="892"/>
      <c r="AP22" s="2"/>
      <c r="AQ22" s="60">
        <f t="shared" si="2"/>
        <v>1</v>
      </c>
    </row>
    <row r="23" spans="2:46" ht="12" customHeight="1" x14ac:dyDescent="0.15">
      <c r="B23" s="918"/>
      <c r="C23" s="923"/>
      <c r="D23" s="921"/>
      <c r="E23" s="921"/>
      <c r="F23" s="921"/>
      <c r="G23" s="921"/>
      <c r="H23" s="921"/>
      <c r="I23" s="921"/>
      <c r="J23" s="922"/>
      <c r="K23" s="95"/>
      <c r="L23" s="877"/>
      <c r="M23" s="878"/>
      <c r="N23" s="877"/>
      <c r="O23" s="878"/>
      <c r="P23" s="877"/>
      <c r="Q23" s="878"/>
      <c r="R23" s="381"/>
      <c r="S23" s="893"/>
      <c r="T23" s="359"/>
      <c r="U23" s="877"/>
      <c r="V23" s="878"/>
      <c r="W23" s="877"/>
      <c r="X23" s="878"/>
      <c r="Y23" s="55"/>
      <c r="Z23" s="55"/>
      <c r="AA23" s="55"/>
      <c r="AB23" s="55"/>
      <c r="AC23" s="61"/>
      <c r="AD23" s="61"/>
      <c r="AE23" s="61"/>
      <c r="AF23" s="61"/>
      <c r="AG23" s="61"/>
      <c r="AH23" s="61"/>
      <c r="AI23" s="61"/>
      <c r="AJ23" s="61"/>
      <c r="AK23" s="890"/>
      <c r="AL23" s="891"/>
      <c r="AM23" s="891"/>
      <c r="AN23" s="891"/>
      <c r="AO23" s="892"/>
      <c r="AP23" s="2"/>
      <c r="AQ23" s="60">
        <f t="shared" si="2"/>
        <v>1</v>
      </c>
    </row>
    <row r="24" spans="2:46" ht="12" customHeight="1" x14ac:dyDescent="0.15">
      <c r="B24" s="918"/>
      <c r="C24" s="923"/>
      <c r="D24" s="921"/>
      <c r="E24" s="921"/>
      <c r="F24" s="921"/>
      <c r="G24" s="921"/>
      <c r="H24" s="921"/>
      <c r="I24" s="921"/>
      <c r="J24" s="922"/>
      <c r="K24" s="95"/>
      <c r="L24" s="877"/>
      <c r="M24" s="878"/>
      <c r="N24" s="877"/>
      <c r="O24" s="878"/>
      <c r="P24" s="877"/>
      <c r="Q24" s="878"/>
      <c r="R24" s="381"/>
      <c r="S24" s="893"/>
      <c r="T24" s="359"/>
      <c r="U24" s="877"/>
      <c r="V24" s="878"/>
      <c r="W24" s="877"/>
      <c r="X24" s="878"/>
      <c r="Y24" s="55"/>
      <c r="Z24" s="55"/>
      <c r="AA24" s="55"/>
      <c r="AB24" s="55"/>
      <c r="AC24" s="61"/>
      <c r="AD24" s="61"/>
      <c r="AE24" s="61"/>
      <c r="AF24" s="61"/>
      <c r="AG24" s="61"/>
      <c r="AH24" s="61"/>
      <c r="AI24" s="61"/>
      <c r="AJ24" s="61"/>
      <c r="AK24" s="890"/>
      <c r="AL24" s="891"/>
      <c r="AM24" s="891"/>
      <c r="AN24" s="891"/>
      <c r="AO24" s="892"/>
      <c r="AP24" s="2"/>
      <c r="AQ24" s="60">
        <f t="shared" si="2"/>
        <v>1</v>
      </c>
    </row>
    <row r="25" spans="2:46" ht="12" customHeight="1" x14ac:dyDescent="0.15">
      <c r="B25" s="918"/>
      <c r="C25" s="923"/>
      <c r="D25" s="921"/>
      <c r="E25" s="921"/>
      <c r="F25" s="921"/>
      <c r="G25" s="921"/>
      <c r="H25" s="921"/>
      <c r="I25" s="921"/>
      <c r="J25" s="922"/>
      <c r="K25" s="95"/>
      <c r="L25" s="877"/>
      <c r="M25" s="878"/>
      <c r="N25" s="877"/>
      <c r="O25" s="878"/>
      <c r="P25" s="877"/>
      <c r="Q25" s="878"/>
      <c r="R25" s="381"/>
      <c r="S25" s="893"/>
      <c r="T25" s="359"/>
      <c r="U25" s="877"/>
      <c r="V25" s="878"/>
      <c r="W25" s="877"/>
      <c r="X25" s="878"/>
      <c r="Y25" s="55"/>
      <c r="Z25" s="55"/>
      <c r="AA25" s="55"/>
      <c r="AB25" s="55"/>
      <c r="AC25" s="61"/>
      <c r="AD25" s="61"/>
      <c r="AE25" s="61"/>
      <c r="AF25" s="61"/>
      <c r="AG25" s="61"/>
      <c r="AH25" s="61"/>
      <c r="AI25" s="61"/>
      <c r="AJ25" s="61"/>
      <c r="AK25" s="890"/>
      <c r="AL25" s="891"/>
      <c r="AM25" s="891"/>
      <c r="AN25" s="891"/>
      <c r="AO25" s="892"/>
      <c r="AP25" s="2"/>
      <c r="AQ25" s="60">
        <f t="shared" si="2"/>
        <v>1</v>
      </c>
    </row>
    <row r="26" spans="2:46" ht="12" customHeight="1" x14ac:dyDescent="0.15">
      <c r="B26" s="918"/>
      <c r="C26" s="923"/>
      <c r="D26" s="921"/>
      <c r="E26" s="921"/>
      <c r="F26" s="921"/>
      <c r="G26" s="921"/>
      <c r="H26" s="921"/>
      <c r="I26" s="921"/>
      <c r="J26" s="922"/>
      <c r="K26" s="95"/>
      <c r="L26" s="877"/>
      <c r="M26" s="878"/>
      <c r="N26" s="877"/>
      <c r="O26" s="878"/>
      <c r="P26" s="877"/>
      <c r="Q26" s="878"/>
      <c r="R26" s="381"/>
      <c r="S26" s="893"/>
      <c r="T26" s="359"/>
      <c r="U26" s="877"/>
      <c r="V26" s="878"/>
      <c r="W26" s="877"/>
      <c r="X26" s="878"/>
      <c r="Y26" s="55"/>
      <c r="Z26" s="55"/>
      <c r="AA26" s="55"/>
      <c r="AB26" s="55"/>
      <c r="AC26" s="61"/>
      <c r="AD26" s="61"/>
      <c r="AE26" s="61"/>
      <c r="AF26" s="61"/>
      <c r="AG26" s="61"/>
      <c r="AH26" s="61"/>
      <c r="AI26" s="61"/>
      <c r="AJ26" s="61"/>
      <c r="AK26" s="890"/>
      <c r="AL26" s="891"/>
      <c r="AM26" s="891"/>
      <c r="AN26" s="891"/>
      <c r="AO26" s="892"/>
      <c r="AP26" s="2"/>
      <c r="AQ26" s="60">
        <f>IF(P26="材質劣化",2,IF(P26="漏水",3,1))</f>
        <v>1</v>
      </c>
    </row>
    <row r="27" spans="2:46" ht="12" customHeight="1" x14ac:dyDescent="0.15">
      <c r="B27" s="918"/>
      <c r="C27" s="923"/>
      <c r="D27" s="921"/>
      <c r="E27" s="921"/>
      <c r="F27" s="921"/>
      <c r="G27" s="921"/>
      <c r="H27" s="921"/>
      <c r="I27" s="921"/>
      <c r="J27" s="922"/>
      <c r="K27" s="95"/>
      <c r="L27" s="877"/>
      <c r="M27" s="878"/>
      <c r="N27" s="877"/>
      <c r="O27" s="878"/>
      <c r="P27" s="877"/>
      <c r="Q27" s="878"/>
      <c r="R27" s="381"/>
      <c r="S27" s="893"/>
      <c r="T27" s="359"/>
      <c r="U27" s="877"/>
      <c r="V27" s="878"/>
      <c r="W27" s="877"/>
      <c r="X27" s="878"/>
      <c r="Y27" s="55"/>
      <c r="Z27" s="55"/>
      <c r="AA27" s="55"/>
      <c r="AB27" s="55"/>
      <c r="AC27" s="61"/>
      <c r="AD27" s="61"/>
      <c r="AE27" s="61"/>
      <c r="AF27" s="61"/>
      <c r="AG27" s="61"/>
      <c r="AH27" s="61"/>
      <c r="AI27" s="61"/>
      <c r="AJ27" s="61"/>
      <c r="AK27" s="890"/>
      <c r="AL27" s="891"/>
      <c r="AM27" s="891"/>
      <c r="AN27" s="891"/>
      <c r="AO27" s="892"/>
      <c r="AP27" s="2"/>
      <c r="AQ27" s="60">
        <f t="shared" si="2"/>
        <v>1</v>
      </c>
    </row>
    <row r="28" spans="2:46" ht="12" customHeight="1" x14ac:dyDescent="0.15">
      <c r="B28" s="918"/>
      <c r="C28" s="923"/>
      <c r="D28" s="921"/>
      <c r="E28" s="921"/>
      <c r="F28" s="921"/>
      <c r="G28" s="921"/>
      <c r="H28" s="921"/>
      <c r="I28" s="921"/>
      <c r="J28" s="922"/>
      <c r="K28" s="95"/>
      <c r="L28" s="877"/>
      <c r="M28" s="878"/>
      <c r="N28" s="877"/>
      <c r="O28" s="878"/>
      <c r="P28" s="877"/>
      <c r="Q28" s="878"/>
      <c r="R28" s="381"/>
      <c r="S28" s="893"/>
      <c r="T28" s="359"/>
      <c r="U28" s="877"/>
      <c r="V28" s="878"/>
      <c r="W28" s="877"/>
      <c r="X28" s="878"/>
      <c r="Y28" s="55"/>
      <c r="Z28" s="55"/>
      <c r="AA28" s="55"/>
      <c r="AB28" s="55"/>
      <c r="AC28" s="61"/>
      <c r="AD28" s="61"/>
      <c r="AE28" s="61"/>
      <c r="AF28" s="61"/>
      <c r="AG28" s="61"/>
      <c r="AH28" s="61"/>
      <c r="AI28" s="61"/>
      <c r="AJ28" s="61"/>
      <c r="AK28" s="890"/>
      <c r="AL28" s="891"/>
      <c r="AM28" s="891"/>
      <c r="AN28" s="891"/>
      <c r="AO28" s="892"/>
      <c r="AP28" s="2"/>
      <c r="AQ28" s="60">
        <f>IF(P30="材質劣化",2,IF(P30="漏水",3,1))</f>
        <v>1</v>
      </c>
    </row>
    <row r="29" spans="2:46" ht="12" customHeight="1" x14ac:dyDescent="0.15">
      <c r="B29" s="918"/>
      <c r="C29" s="923"/>
      <c r="D29" s="921"/>
      <c r="E29" s="921"/>
      <c r="F29" s="921"/>
      <c r="G29" s="921"/>
      <c r="H29" s="921"/>
      <c r="I29" s="921"/>
      <c r="J29" s="922"/>
      <c r="K29" s="95"/>
      <c r="L29" s="877"/>
      <c r="M29" s="878"/>
      <c r="N29" s="877"/>
      <c r="O29" s="878"/>
      <c r="P29" s="877"/>
      <c r="Q29" s="878"/>
      <c r="R29" s="381"/>
      <c r="S29" s="893"/>
      <c r="T29" s="359"/>
      <c r="U29" s="877"/>
      <c r="V29" s="878"/>
      <c r="W29" s="877"/>
      <c r="X29" s="878"/>
      <c r="Y29" s="55"/>
      <c r="Z29" s="55"/>
      <c r="AA29" s="55"/>
      <c r="AB29" s="55"/>
      <c r="AC29" s="61"/>
      <c r="AD29" s="61"/>
      <c r="AE29" s="61"/>
      <c r="AF29" s="61"/>
      <c r="AG29" s="61"/>
      <c r="AH29" s="61"/>
      <c r="AI29" s="61"/>
      <c r="AJ29" s="61"/>
      <c r="AK29" s="890"/>
      <c r="AL29" s="891"/>
      <c r="AM29" s="891"/>
      <c r="AN29" s="891"/>
      <c r="AO29" s="892"/>
      <c r="AP29" s="2"/>
      <c r="AQ29" s="60">
        <f>IF(P34="材質劣化",2,IF(P34="漏水",3,1))</f>
        <v>1</v>
      </c>
    </row>
    <row r="30" spans="2:46" ht="12" customHeight="1" x14ac:dyDescent="0.15">
      <c r="B30" s="918"/>
      <c r="C30" s="923"/>
      <c r="D30" s="921"/>
      <c r="E30" s="921"/>
      <c r="F30" s="921"/>
      <c r="G30" s="921"/>
      <c r="H30" s="921"/>
      <c r="I30" s="921"/>
      <c r="J30" s="922"/>
      <c r="K30" s="95"/>
      <c r="L30" s="877"/>
      <c r="M30" s="878"/>
      <c r="N30" s="877"/>
      <c r="O30" s="878"/>
      <c r="P30" s="877"/>
      <c r="Q30" s="878"/>
      <c r="R30" s="381"/>
      <c r="S30" s="893"/>
      <c r="T30" s="359"/>
      <c r="U30" s="877"/>
      <c r="V30" s="878"/>
      <c r="W30" s="877"/>
      <c r="X30" s="878"/>
      <c r="Y30" s="55"/>
      <c r="Z30" s="55"/>
      <c r="AA30" s="55"/>
      <c r="AB30" s="55"/>
      <c r="AC30" s="61"/>
      <c r="AD30" s="61"/>
      <c r="AE30" s="61"/>
      <c r="AF30" s="61"/>
      <c r="AG30" s="61"/>
      <c r="AH30" s="61"/>
      <c r="AI30" s="61"/>
      <c r="AJ30" s="61"/>
      <c r="AK30" s="890"/>
      <c r="AL30" s="891"/>
      <c r="AM30" s="891"/>
      <c r="AN30" s="891"/>
      <c r="AO30" s="892"/>
      <c r="AP30" s="2"/>
      <c r="AQ30" s="60">
        <f t="shared" ref="AQ30:AQ33" si="3">IF(P30="材質劣化",2,IF(P30="漏水",3,1))</f>
        <v>1</v>
      </c>
    </row>
    <row r="31" spans="2:46" ht="12" customHeight="1" x14ac:dyDescent="0.15">
      <c r="B31" s="918"/>
      <c r="C31" s="923"/>
      <c r="D31" s="921"/>
      <c r="E31" s="921"/>
      <c r="F31" s="921"/>
      <c r="G31" s="921"/>
      <c r="H31" s="921"/>
      <c r="I31" s="921"/>
      <c r="J31" s="922"/>
      <c r="K31" s="95"/>
      <c r="L31" s="877"/>
      <c r="M31" s="878"/>
      <c r="N31" s="877"/>
      <c r="O31" s="878"/>
      <c r="P31" s="877"/>
      <c r="Q31" s="878"/>
      <c r="R31" s="381"/>
      <c r="S31" s="893"/>
      <c r="T31" s="359"/>
      <c r="U31" s="877"/>
      <c r="V31" s="878"/>
      <c r="W31" s="877"/>
      <c r="X31" s="878"/>
      <c r="Y31" s="55"/>
      <c r="Z31" s="55"/>
      <c r="AA31" s="55"/>
      <c r="AB31" s="55"/>
      <c r="AC31" s="61"/>
      <c r="AD31" s="61"/>
      <c r="AE31" s="61"/>
      <c r="AF31" s="61"/>
      <c r="AG31" s="61"/>
      <c r="AH31" s="61"/>
      <c r="AI31" s="61"/>
      <c r="AJ31" s="61"/>
      <c r="AK31" s="890"/>
      <c r="AL31" s="891"/>
      <c r="AM31" s="891"/>
      <c r="AN31" s="891"/>
      <c r="AO31" s="892"/>
      <c r="AP31" s="2"/>
      <c r="AQ31" s="60">
        <f t="shared" ref="AQ31" si="4">IF(P33="材質劣化",2,IF(P33="漏水",3,1))</f>
        <v>1</v>
      </c>
    </row>
    <row r="32" spans="2:46" ht="12" customHeight="1" x14ac:dyDescent="0.15">
      <c r="B32" s="918"/>
      <c r="C32" s="923"/>
      <c r="D32" s="921"/>
      <c r="E32" s="921"/>
      <c r="F32" s="921"/>
      <c r="G32" s="921"/>
      <c r="H32" s="921"/>
      <c r="I32" s="921"/>
      <c r="J32" s="922"/>
      <c r="K32" s="95"/>
      <c r="L32" s="877"/>
      <c r="M32" s="878"/>
      <c r="N32" s="877"/>
      <c r="O32" s="878"/>
      <c r="P32" s="877"/>
      <c r="Q32" s="878"/>
      <c r="R32" s="381"/>
      <c r="S32" s="893"/>
      <c r="T32" s="359"/>
      <c r="U32" s="877"/>
      <c r="V32" s="878"/>
      <c r="W32" s="877"/>
      <c r="X32" s="878"/>
      <c r="Y32" s="55"/>
      <c r="Z32" s="55"/>
      <c r="AA32" s="55"/>
      <c r="AB32" s="55"/>
      <c r="AC32" s="61"/>
      <c r="AD32" s="61"/>
      <c r="AE32" s="61"/>
      <c r="AF32" s="61"/>
      <c r="AG32" s="61"/>
      <c r="AH32" s="61"/>
      <c r="AI32" s="61"/>
      <c r="AJ32" s="61"/>
      <c r="AK32" s="890"/>
      <c r="AL32" s="891"/>
      <c r="AM32" s="891"/>
      <c r="AN32" s="891"/>
      <c r="AO32" s="892"/>
      <c r="AP32" s="2"/>
      <c r="AQ32" s="60">
        <f t="shared" ref="AQ32" si="5">IF(P37="材質劣化",2,IF(P37="漏水",3,1))</f>
        <v>1</v>
      </c>
      <c r="AS32" s="3"/>
      <c r="AT32" s="3"/>
    </row>
    <row r="33" spans="2:86" ht="12" customHeight="1" x14ac:dyDescent="0.15">
      <c r="B33" s="918"/>
      <c r="C33" s="923"/>
      <c r="D33" s="921"/>
      <c r="E33" s="921"/>
      <c r="F33" s="921"/>
      <c r="G33" s="921"/>
      <c r="H33" s="921"/>
      <c r="I33" s="921"/>
      <c r="J33" s="922"/>
      <c r="K33" s="95"/>
      <c r="L33" s="877"/>
      <c r="M33" s="878"/>
      <c r="N33" s="877"/>
      <c r="O33" s="878"/>
      <c r="P33" s="877"/>
      <c r="Q33" s="878"/>
      <c r="R33" s="381"/>
      <c r="S33" s="893"/>
      <c r="T33" s="359"/>
      <c r="U33" s="877"/>
      <c r="V33" s="878"/>
      <c r="W33" s="877"/>
      <c r="X33" s="878"/>
      <c r="Y33" s="55"/>
      <c r="Z33" s="55"/>
      <c r="AA33" s="55"/>
      <c r="AB33" s="55"/>
      <c r="AC33" s="61"/>
      <c r="AD33" s="61"/>
      <c r="AE33" s="61"/>
      <c r="AF33" s="61"/>
      <c r="AG33" s="61"/>
      <c r="AH33" s="61"/>
      <c r="AI33" s="61"/>
      <c r="AJ33" s="61"/>
      <c r="AK33" s="890"/>
      <c r="AL33" s="891"/>
      <c r="AM33" s="891"/>
      <c r="AN33" s="891"/>
      <c r="AO33" s="892"/>
      <c r="AP33" s="2"/>
      <c r="AQ33" s="60">
        <f t="shared" si="3"/>
        <v>1</v>
      </c>
      <c r="AS33" s="163"/>
      <c r="AT33" s="163"/>
    </row>
    <row r="34" spans="2:86" ht="12" customHeight="1" x14ac:dyDescent="0.15">
      <c r="B34" s="918"/>
      <c r="C34" s="923"/>
      <c r="D34" s="921"/>
      <c r="E34" s="921"/>
      <c r="F34" s="921"/>
      <c r="G34" s="921"/>
      <c r="H34" s="921"/>
      <c r="I34" s="921"/>
      <c r="J34" s="922"/>
      <c r="K34" s="95"/>
      <c r="L34" s="877"/>
      <c r="M34" s="878"/>
      <c r="N34" s="877"/>
      <c r="O34" s="878"/>
      <c r="P34" s="877"/>
      <c r="Q34" s="878"/>
      <c r="R34" s="381"/>
      <c r="S34" s="893"/>
      <c r="T34" s="359"/>
      <c r="U34" s="877"/>
      <c r="V34" s="878"/>
      <c r="W34" s="877"/>
      <c r="X34" s="878"/>
      <c r="Y34" s="55"/>
      <c r="Z34" s="55"/>
      <c r="AA34" s="55"/>
      <c r="AB34" s="55"/>
      <c r="AC34" s="61"/>
      <c r="AD34" s="61"/>
      <c r="AE34" s="61"/>
      <c r="AF34" s="61"/>
      <c r="AG34" s="61"/>
      <c r="AH34" s="61"/>
      <c r="AI34" s="61"/>
      <c r="AJ34" s="61"/>
      <c r="AK34" s="890"/>
      <c r="AL34" s="891"/>
      <c r="AM34" s="891"/>
      <c r="AN34" s="891"/>
      <c r="AO34" s="892"/>
      <c r="AP34" s="2"/>
      <c r="AQ34" s="60">
        <f t="shared" ref="AQ34" si="6">IF(P36="材質劣化",2,IF(P36="漏水",3,1))</f>
        <v>1</v>
      </c>
      <c r="AS34" s="164"/>
      <c r="AT34" s="164"/>
    </row>
    <row r="35" spans="2:86" ht="12" customHeight="1" x14ac:dyDescent="0.15">
      <c r="B35" s="918"/>
      <c r="C35" s="923"/>
      <c r="D35" s="921"/>
      <c r="E35" s="921"/>
      <c r="F35" s="921"/>
      <c r="G35" s="921"/>
      <c r="H35" s="921"/>
      <c r="I35" s="921"/>
      <c r="J35" s="922"/>
      <c r="K35" s="950" t="s">
        <v>376</v>
      </c>
      <c r="L35" s="908" t="s">
        <v>181</v>
      </c>
      <c r="M35" s="908"/>
      <c r="N35" s="908"/>
      <c r="O35" s="908"/>
      <c r="P35" s="908"/>
      <c r="Q35" s="908"/>
      <c r="R35" s="908"/>
      <c r="S35" s="908"/>
      <c r="T35" s="908"/>
      <c r="U35" s="908"/>
      <c r="V35" s="908"/>
      <c r="W35" s="908"/>
      <c r="X35" s="908"/>
      <c r="Y35" s="930" t="s">
        <v>329</v>
      </c>
      <c r="Z35" s="931"/>
      <c r="AA35" s="931"/>
      <c r="AB35" s="916"/>
      <c r="AC35" s="253">
        <f t="shared" ref="AC35:AJ35" si="7">SUM(AC11:AC34)</f>
        <v>0</v>
      </c>
      <c r="AD35" s="253">
        <f t="shared" si="7"/>
        <v>0</v>
      </c>
      <c r="AE35" s="253">
        <f>SUM(AE11:AE34)</f>
        <v>0</v>
      </c>
      <c r="AF35" s="253">
        <f t="shared" si="7"/>
        <v>4.2500000000000003E-2</v>
      </c>
      <c r="AG35" s="253">
        <f t="shared" si="7"/>
        <v>0</v>
      </c>
      <c r="AH35" s="253">
        <f t="shared" si="7"/>
        <v>0</v>
      </c>
      <c r="AI35" s="253">
        <f t="shared" si="7"/>
        <v>12.07</v>
      </c>
      <c r="AJ35" s="254">
        <f t="shared" si="7"/>
        <v>0</v>
      </c>
      <c r="AK35" s="908" t="s">
        <v>501</v>
      </c>
      <c r="AL35" s="908"/>
      <c r="AM35" s="957" t="s">
        <v>547</v>
      </c>
      <c r="AN35" s="957"/>
      <c r="AO35" s="957"/>
      <c r="AP35" s="2"/>
    </row>
    <row r="36" spans="2:86" ht="12" customHeight="1" x14ac:dyDescent="0.15">
      <c r="B36" s="918"/>
      <c r="C36" s="923"/>
      <c r="D36" s="921"/>
      <c r="E36" s="921"/>
      <c r="F36" s="921"/>
      <c r="G36" s="921"/>
      <c r="H36" s="921"/>
      <c r="I36" s="921"/>
      <c r="J36" s="922"/>
      <c r="K36" s="951"/>
      <c r="L36" s="899" t="s">
        <v>330</v>
      </c>
      <c r="M36" s="900"/>
      <c r="N36" s="901"/>
      <c r="O36" s="899" t="s">
        <v>502</v>
      </c>
      <c r="P36" s="900"/>
      <c r="Q36" s="900"/>
      <c r="R36" s="900"/>
      <c r="S36" s="900"/>
      <c r="T36" s="900"/>
      <c r="U36" s="900"/>
      <c r="V36" s="900"/>
      <c r="W36" s="900"/>
      <c r="X36" s="901"/>
      <c r="Y36" s="54" t="s">
        <v>21</v>
      </c>
      <c r="Z36" s="50" t="s">
        <v>22</v>
      </c>
      <c r="AA36" s="50" t="s">
        <v>327</v>
      </c>
      <c r="AB36" s="50" t="s">
        <v>328</v>
      </c>
      <c r="AC36" s="50" t="s">
        <v>21</v>
      </c>
      <c r="AD36" s="50" t="s">
        <v>22</v>
      </c>
      <c r="AE36" s="50" t="s">
        <v>327</v>
      </c>
      <c r="AF36" s="50" t="s">
        <v>328</v>
      </c>
      <c r="AG36" s="50" t="s">
        <v>21</v>
      </c>
      <c r="AH36" s="50" t="s">
        <v>22</v>
      </c>
      <c r="AI36" s="50" t="s">
        <v>327</v>
      </c>
      <c r="AJ36" s="80" t="s">
        <v>328</v>
      </c>
      <c r="AK36" s="908"/>
      <c r="AL36" s="908"/>
      <c r="AM36" s="957"/>
      <c r="AN36" s="957"/>
      <c r="AO36" s="957"/>
      <c r="AP36" s="2"/>
    </row>
    <row r="37" spans="2:86" ht="14.25" customHeight="1" x14ac:dyDescent="0.15">
      <c r="B37" s="918"/>
      <c r="C37" s="923"/>
      <c r="D37" s="921"/>
      <c r="E37" s="921"/>
      <c r="F37" s="921"/>
      <c r="G37" s="921"/>
      <c r="H37" s="921"/>
      <c r="I37" s="921"/>
      <c r="J37" s="922"/>
      <c r="K37" s="951"/>
      <c r="L37" s="902"/>
      <c r="M37" s="903"/>
      <c r="N37" s="904"/>
      <c r="O37" s="902"/>
      <c r="P37" s="903"/>
      <c r="Q37" s="903"/>
      <c r="R37" s="903"/>
      <c r="S37" s="903"/>
      <c r="T37" s="903"/>
      <c r="U37" s="903"/>
      <c r="V37" s="903"/>
      <c r="W37" s="903"/>
      <c r="X37" s="904"/>
      <c r="Y37" s="909" t="str">
        <f>IF(COUNTIF(Y11:Y34,"〇")&gt;0,"1","  ")</f>
        <v xml:space="preserve">  </v>
      </c>
      <c r="Z37" s="909" t="str">
        <f>IF(COUNTIF(Z11:Z34,"〇")&gt;0,"1","  ")</f>
        <v xml:space="preserve">  </v>
      </c>
      <c r="AA37" s="909" t="str">
        <f>IF(COUNTIF(AA11:AA34,"〇")&gt;0,"1","  ")</f>
        <v xml:space="preserve">  </v>
      </c>
      <c r="AB37" s="909" t="str">
        <f>IF(COUNTIF(AB11:AB34,"〇")&gt;0,"1","  ")</f>
        <v xml:space="preserve">  </v>
      </c>
      <c r="AC37" s="909">
        <f>COUNTA(AC11:AC34)</f>
        <v>0</v>
      </c>
      <c r="AD37" s="909">
        <f t="shared" ref="AD37:AI37" si="8">COUNTA(AD11:AD34)</f>
        <v>0</v>
      </c>
      <c r="AE37" s="909">
        <f t="shared" si="8"/>
        <v>0</v>
      </c>
      <c r="AF37" s="909">
        <f t="shared" si="8"/>
        <v>3</v>
      </c>
      <c r="AG37" s="909">
        <f t="shared" si="8"/>
        <v>0</v>
      </c>
      <c r="AH37" s="909">
        <f t="shared" si="8"/>
        <v>0</v>
      </c>
      <c r="AI37" s="909">
        <f t="shared" si="8"/>
        <v>1</v>
      </c>
      <c r="AJ37" s="909">
        <f>COUNTA(AJ11:AJ34)</f>
        <v>0</v>
      </c>
      <c r="AK37" s="908"/>
      <c r="AL37" s="908"/>
      <c r="AM37" s="957"/>
      <c r="AN37" s="957"/>
      <c r="AO37" s="957"/>
      <c r="AP37" s="2"/>
    </row>
    <row r="38" spans="2:86" ht="14.25" customHeight="1" x14ac:dyDescent="0.15">
      <c r="B38" s="918"/>
      <c r="C38" s="923"/>
      <c r="D38" s="921"/>
      <c r="E38" s="921"/>
      <c r="F38" s="921"/>
      <c r="G38" s="921"/>
      <c r="H38" s="921"/>
      <c r="I38" s="921"/>
      <c r="J38" s="922"/>
      <c r="K38" s="951"/>
      <c r="L38" s="905"/>
      <c r="M38" s="906"/>
      <c r="N38" s="907"/>
      <c r="O38" s="905"/>
      <c r="P38" s="906"/>
      <c r="Q38" s="906"/>
      <c r="R38" s="906"/>
      <c r="S38" s="906"/>
      <c r="T38" s="906"/>
      <c r="U38" s="906"/>
      <c r="V38" s="906"/>
      <c r="W38" s="906"/>
      <c r="X38" s="907"/>
      <c r="Y38" s="909"/>
      <c r="Z38" s="909"/>
      <c r="AA38" s="909"/>
      <c r="AB38" s="909"/>
      <c r="AC38" s="909"/>
      <c r="AD38" s="909"/>
      <c r="AE38" s="909"/>
      <c r="AF38" s="909"/>
      <c r="AG38" s="909"/>
      <c r="AH38" s="909"/>
      <c r="AI38" s="909"/>
      <c r="AJ38" s="909"/>
      <c r="AK38" s="908"/>
      <c r="AL38" s="908"/>
      <c r="AM38" s="957"/>
      <c r="AN38" s="957"/>
      <c r="AO38" s="957"/>
      <c r="AP38" s="2"/>
    </row>
    <row r="39" spans="2:86" ht="12" customHeight="1" x14ac:dyDescent="0.15">
      <c r="B39" s="918"/>
      <c r="C39" s="923"/>
      <c r="D39" s="921"/>
      <c r="E39" s="921"/>
      <c r="F39" s="921"/>
      <c r="G39" s="921"/>
      <c r="H39" s="921"/>
      <c r="I39" s="921"/>
      <c r="J39" s="922"/>
      <c r="K39" s="945" t="s">
        <v>503</v>
      </c>
      <c r="L39" s="952"/>
      <c r="M39" s="952"/>
      <c r="N39" s="952"/>
      <c r="O39" s="952"/>
      <c r="P39" s="952"/>
      <c r="Q39" s="952"/>
      <c r="R39" s="952"/>
      <c r="S39" s="952"/>
      <c r="T39" s="952"/>
      <c r="U39" s="952"/>
      <c r="V39" s="952"/>
      <c r="W39" s="952"/>
      <c r="X39" s="952"/>
      <c r="Y39" s="952"/>
      <c r="Z39" s="952"/>
      <c r="AA39" s="952"/>
      <c r="AB39" s="952"/>
      <c r="AC39" s="952"/>
      <c r="AD39" s="952"/>
      <c r="AE39" s="952"/>
      <c r="AF39" s="952"/>
      <c r="AG39" s="952"/>
      <c r="AH39" s="952"/>
      <c r="AI39" s="952"/>
      <c r="AJ39" s="952"/>
      <c r="AK39" s="953"/>
      <c r="AL39" s="953"/>
      <c r="AM39" s="953"/>
      <c r="AN39" s="953"/>
      <c r="AO39" s="954"/>
      <c r="AP39" s="2"/>
    </row>
    <row r="40" spans="2:86" ht="12" customHeight="1" x14ac:dyDescent="0.15">
      <c r="B40" s="918"/>
      <c r="C40" s="923"/>
      <c r="D40" s="921"/>
      <c r="E40" s="921"/>
      <c r="F40" s="921"/>
      <c r="G40" s="921"/>
      <c r="H40" s="921"/>
      <c r="I40" s="921"/>
      <c r="J40" s="922"/>
      <c r="K40" s="946"/>
      <c r="L40" s="953"/>
      <c r="M40" s="953"/>
      <c r="N40" s="953"/>
      <c r="O40" s="953"/>
      <c r="P40" s="953"/>
      <c r="Q40" s="953"/>
      <c r="R40" s="953"/>
      <c r="S40" s="953"/>
      <c r="T40" s="953"/>
      <c r="U40" s="953"/>
      <c r="V40" s="953"/>
      <c r="W40" s="953"/>
      <c r="X40" s="953"/>
      <c r="Y40" s="953"/>
      <c r="Z40" s="953"/>
      <c r="AA40" s="953"/>
      <c r="AB40" s="953"/>
      <c r="AC40" s="953"/>
      <c r="AD40" s="953"/>
      <c r="AE40" s="953"/>
      <c r="AF40" s="953"/>
      <c r="AG40" s="953"/>
      <c r="AH40" s="953"/>
      <c r="AI40" s="953"/>
      <c r="AJ40" s="953"/>
      <c r="AK40" s="953"/>
      <c r="AL40" s="953"/>
      <c r="AM40" s="953"/>
      <c r="AN40" s="953"/>
      <c r="AO40" s="954"/>
      <c r="AP40" s="2"/>
    </row>
    <row r="41" spans="2:86" ht="12" customHeight="1" x14ac:dyDescent="0.15">
      <c r="B41" s="918"/>
      <c r="C41" s="923"/>
      <c r="D41" s="921"/>
      <c r="E41" s="921"/>
      <c r="F41" s="921"/>
      <c r="G41" s="921"/>
      <c r="H41" s="921"/>
      <c r="I41" s="921"/>
      <c r="J41" s="922"/>
      <c r="K41" s="946"/>
      <c r="L41" s="953"/>
      <c r="M41" s="953"/>
      <c r="N41" s="953"/>
      <c r="O41" s="953"/>
      <c r="P41" s="953"/>
      <c r="Q41" s="953"/>
      <c r="R41" s="953"/>
      <c r="S41" s="953"/>
      <c r="T41" s="953"/>
      <c r="U41" s="953"/>
      <c r="V41" s="953"/>
      <c r="W41" s="953"/>
      <c r="X41" s="953"/>
      <c r="Y41" s="953"/>
      <c r="Z41" s="953"/>
      <c r="AA41" s="953"/>
      <c r="AB41" s="953"/>
      <c r="AC41" s="953"/>
      <c r="AD41" s="953"/>
      <c r="AE41" s="953"/>
      <c r="AF41" s="953"/>
      <c r="AG41" s="953"/>
      <c r="AH41" s="953"/>
      <c r="AI41" s="953"/>
      <c r="AJ41" s="953"/>
      <c r="AK41" s="953"/>
      <c r="AL41" s="953"/>
      <c r="AM41" s="953"/>
      <c r="AN41" s="953"/>
      <c r="AO41" s="954"/>
      <c r="AP41" s="2"/>
    </row>
    <row r="42" spans="2:86" ht="12" customHeight="1" x14ac:dyDescent="0.15">
      <c r="B42" s="918"/>
      <c r="C42" s="923"/>
      <c r="D42" s="921"/>
      <c r="E42" s="921"/>
      <c r="F42" s="921"/>
      <c r="G42" s="921"/>
      <c r="H42" s="921"/>
      <c r="I42" s="921"/>
      <c r="J42" s="922"/>
      <c r="K42" s="946"/>
      <c r="L42" s="955"/>
      <c r="M42" s="955"/>
      <c r="N42" s="955"/>
      <c r="O42" s="955"/>
      <c r="P42" s="955"/>
      <c r="Q42" s="955"/>
      <c r="R42" s="955"/>
      <c r="S42" s="955"/>
      <c r="T42" s="955"/>
      <c r="U42" s="955"/>
      <c r="V42" s="955"/>
      <c r="W42" s="955"/>
      <c r="X42" s="955"/>
      <c r="Y42" s="955"/>
      <c r="Z42" s="955"/>
      <c r="AA42" s="955"/>
      <c r="AB42" s="955"/>
      <c r="AC42" s="955"/>
      <c r="AD42" s="955"/>
      <c r="AE42" s="955"/>
      <c r="AF42" s="955"/>
      <c r="AG42" s="955"/>
      <c r="AH42" s="955"/>
      <c r="AI42" s="955"/>
      <c r="AJ42" s="955"/>
      <c r="AK42" s="955"/>
      <c r="AL42" s="955"/>
      <c r="AM42" s="955"/>
      <c r="AN42" s="955"/>
      <c r="AO42" s="956"/>
      <c r="AP42" s="42"/>
      <c r="CD42" s="2"/>
      <c r="CE42" s="2"/>
      <c r="CF42" s="2"/>
      <c r="CG42" s="2"/>
      <c r="CH42" s="2"/>
    </row>
    <row r="43" spans="2:86" ht="12" customHeight="1" x14ac:dyDescent="0.15">
      <c r="B43" s="918"/>
      <c r="C43" s="923"/>
      <c r="D43" s="921"/>
      <c r="E43" s="921"/>
      <c r="F43" s="921"/>
      <c r="G43" s="921"/>
      <c r="H43" s="921"/>
      <c r="I43" s="921"/>
      <c r="J43" s="922"/>
      <c r="K43" s="941" t="s">
        <v>331</v>
      </c>
      <c r="L43" s="941"/>
      <c r="M43" s="941"/>
      <c r="N43" s="941"/>
      <c r="O43" s="941"/>
      <c r="P43" s="941"/>
      <c r="Q43" s="941"/>
      <c r="R43" s="941"/>
      <c r="S43" s="941"/>
      <c r="T43" s="941"/>
      <c r="U43" s="941"/>
      <c r="V43" s="941"/>
      <c r="W43" s="941"/>
      <c r="X43" s="941"/>
      <c r="Y43" s="941"/>
      <c r="Z43" s="941"/>
      <c r="AA43" s="941"/>
      <c r="AB43" s="941"/>
      <c r="AC43" s="941"/>
      <c r="AD43" s="941"/>
      <c r="AE43" s="941"/>
      <c r="AF43" s="941"/>
      <c r="AG43" s="941"/>
      <c r="AH43" s="941"/>
      <c r="AI43" s="941"/>
      <c r="AJ43" s="941"/>
      <c r="AK43" s="941"/>
      <c r="AL43" s="941"/>
      <c r="AM43" s="941"/>
      <c r="AN43" s="941"/>
      <c r="AO43" s="941"/>
      <c r="AP43" s="42"/>
      <c r="CD43" s="2"/>
      <c r="CE43" s="2"/>
      <c r="CF43" s="2"/>
      <c r="CG43" s="2"/>
      <c r="CH43" s="2"/>
    </row>
    <row r="44" spans="2:86" ht="12" customHeight="1" x14ac:dyDescent="0.15">
      <c r="B44" s="918"/>
      <c r="C44" s="923"/>
      <c r="D44" s="921"/>
      <c r="E44" s="921"/>
      <c r="F44" s="921"/>
      <c r="G44" s="921"/>
      <c r="H44" s="921"/>
      <c r="I44" s="921"/>
      <c r="J44" s="922"/>
      <c r="K44" s="947" t="s">
        <v>497</v>
      </c>
      <c r="L44" s="948"/>
      <c r="M44" s="948"/>
      <c r="N44" s="948"/>
      <c r="O44" s="948"/>
      <c r="P44" s="948"/>
      <c r="Q44" s="948"/>
      <c r="R44" s="948"/>
      <c r="S44" s="948"/>
      <c r="T44" s="948"/>
      <c r="U44" s="948"/>
      <c r="V44" s="948"/>
      <c r="W44" s="948"/>
      <c r="X44" s="948"/>
      <c r="Y44" s="948"/>
      <c r="Z44" s="948"/>
      <c r="AA44" s="948"/>
      <c r="AB44" s="948"/>
      <c r="AC44" s="948"/>
      <c r="AD44" s="948"/>
      <c r="AE44" s="948"/>
      <c r="AF44" s="948"/>
      <c r="AG44" s="948"/>
      <c r="AH44" s="948"/>
      <c r="AI44" s="948"/>
      <c r="AJ44" s="948"/>
      <c r="AK44" s="948"/>
      <c r="AL44" s="948"/>
      <c r="AM44" s="948"/>
      <c r="AN44" s="948"/>
      <c r="AO44" s="949"/>
      <c r="AP44" s="42"/>
      <c r="CD44" s="2"/>
      <c r="CE44" s="2"/>
      <c r="CF44" s="2"/>
      <c r="CG44" s="2"/>
      <c r="CH44" s="2"/>
    </row>
    <row r="45" spans="2:86" ht="12" customHeight="1" x14ac:dyDescent="0.15">
      <c r="B45" s="489"/>
      <c r="C45" s="924"/>
      <c r="D45" s="925"/>
      <c r="E45" s="925"/>
      <c r="F45" s="925"/>
      <c r="G45" s="925"/>
      <c r="H45" s="925"/>
      <c r="I45" s="925"/>
      <c r="J45" s="926"/>
      <c r="K45" s="942" t="s">
        <v>498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N11:O34" xr:uid="{8BF82C4D-9546-4F4C-BF59-9F2179637099}">
      <formula1>INDIRECT(L11)</formula1>
    </dataValidation>
    <dataValidation type="list" allowBlank="1" showInputMessage="1" showErrorMessage="1" sqref="Y11:AB34" xr:uid="{ECA55244-DC47-4578-8B18-64E03E8D557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39571C2-4578-46A9-9783-58958350BD61}">
          <x14:formula1>
            <xm:f>'(参考)リスト'!$F$16:$F$21</xm:f>
          </x14:formula1>
          <xm:sqref>U11:X34</xm:sqref>
        </x14:dataValidation>
        <x14:dataValidation type="list" allowBlank="1" showInputMessage="1" showErrorMessage="1" xr:uid="{98DEAD2D-F7B7-450D-8B56-D5CC778B45B9}">
          <x14:formula1>
            <xm:f>'(参考)リスト'!$D$16:$D$18</xm:f>
          </x14:formula1>
          <xm:sqref>P11:Q34</xm:sqref>
        </x14:dataValidation>
        <x14:dataValidation type="list" allowBlank="1" showInputMessage="1" showErrorMessage="1" xr:uid="{AE3981AF-31CD-467B-ADE5-E6F4BAE87825}">
          <x14:formula1>
            <xm:f>'(参考)リスト'!$E$16:$E$27</xm:f>
          </x14:formula1>
          <xm:sqref>R11:T34</xm:sqref>
        </x14:dataValidation>
        <x14:dataValidation type="list" allowBlank="1" showInputMessage="1" showErrorMessage="1" xr:uid="{8D185F9C-E14C-423A-9F7C-9C495B1326E2}">
          <x14:formula1>
            <xm:f>'(参考)リスト'!$B$16:$B$21</xm:f>
          </x14:formula1>
          <xm:sqref>L11:M34</xm:sqref>
        </x14:dataValidation>
        <x14:dataValidation type="list" allowBlank="1" showInputMessage="1" showErrorMessage="1" xr:uid="{B46A5DE1-66AA-456D-AA90-00CB34CD054D}">
          <x14:formula1>
            <xm:f>'(参考)リスト'!$G$16:$G$19</xm:f>
          </x14:formula1>
          <xm:sqref>AM35:AO38</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B2:BM21"/>
  <sheetViews>
    <sheetView showGridLines="0" view="pageBreakPreview" zoomScaleNormal="55" zoomScaleSheetLayoutView="100" workbookViewId="0">
      <selection activeCell="AP12" sqref="AP12:AQ12"/>
    </sheetView>
  </sheetViews>
  <sheetFormatPr defaultColWidth="8.88671875" defaultRowHeight="13.2" x14ac:dyDescent="0.2"/>
  <cols>
    <col min="1" max="1" width="1.88671875" style="36" customWidth="1"/>
    <col min="2" max="60" width="2.109375" style="110" customWidth="1"/>
    <col min="61" max="61" width="0.6640625" style="110" customWidth="1"/>
    <col min="62" max="62" width="2.109375" style="110" customWidth="1"/>
    <col min="63" max="63" width="1" style="110" customWidth="1"/>
    <col min="64" max="65" width="2.109375" style="110" customWidth="1"/>
    <col min="66" max="16384" width="8.88671875" style="36"/>
  </cols>
  <sheetData>
    <row r="2" spans="2:63" s="111" customFormat="1" ht="14.25" customHeight="1" x14ac:dyDescent="0.2">
      <c r="B2" s="112" t="s">
        <v>443</v>
      </c>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row>
    <row r="3" spans="2:63" s="114" customFormat="1" ht="17.25" customHeight="1" x14ac:dyDescent="0.15">
      <c r="B3" s="962" t="s">
        <v>17</v>
      </c>
      <c r="C3" s="963"/>
      <c r="D3" s="963"/>
      <c r="E3" s="964"/>
      <c r="F3" s="1011" t="s">
        <v>550</v>
      </c>
      <c r="G3" s="1012"/>
      <c r="H3" s="1012"/>
      <c r="I3" s="1012"/>
      <c r="J3" s="1012"/>
      <c r="K3" s="1012"/>
      <c r="L3" s="1012"/>
      <c r="M3" s="1012"/>
      <c r="N3" s="1012"/>
      <c r="O3" s="1012"/>
      <c r="P3" s="1012"/>
      <c r="Q3" s="1012"/>
      <c r="R3" s="1012"/>
      <c r="S3" s="1012"/>
      <c r="T3" s="1013"/>
      <c r="U3" s="1000" t="s">
        <v>192</v>
      </c>
      <c r="V3" s="1001"/>
      <c r="W3" s="1001"/>
      <c r="X3" s="979"/>
      <c r="Y3" s="979"/>
      <c r="Z3" s="978" t="s">
        <v>552</v>
      </c>
      <c r="AA3" s="979"/>
      <c r="AB3" s="979"/>
      <c r="AC3" s="979"/>
      <c r="AD3" s="979"/>
      <c r="AE3" s="979"/>
      <c r="AF3" s="979"/>
      <c r="AG3" s="979"/>
      <c r="AH3" s="980"/>
      <c r="AI3" s="981" t="s">
        <v>445</v>
      </c>
      <c r="AJ3" s="982"/>
      <c r="AK3" s="982"/>
      <c r="AL3" s="982"/>
      <c r="AM3" s="982"/>
      <c r="AN3" s="983"/>
      <c r="AO3" s="1002" t="s">
        <v>531</v>
      </c>
      <c r="AP3" s="1003"/>
      <c r="AQ3" s="1003"/>
      <c r="AR3" s="1003"/>
      <c r="AS3" s="1003"/>
      <c r="AT3" s="1003"/>
      <c r="AU3" s="1003"/>
      <c r="AV3" s="1004"/>
      <c r="AW3" s="988" t="s">
        <v>185</v>
      </c>
      <c r="AX3" s="989"/>
      <c r="AY3" s="989"/>
      <c r="AZ3" s="989"/>
      <c r="BA3" s="989"/>
      <c r="BB3" s="990"/>
      <c r="BC3" s="994">
        <v>45588</v>
      </c>
      <c r="BD3" s="995"/>
      <c r="BE3" s="995"/>
      <c r="BF3" s="995"/>
      <c r="BG3" s="995"/>
      <c r="BH3" s="995"/>
      <c r="BI3" s="995"/>
      <c r="BJ3" s="995"/>
      <c r="BK3" s="996"/>
    </row>
    <row r="4" spans="2:63" s="114" customFormat="1" ht="17.25" customHeight="1" x14ac:dyDescent="0.2">
      <c r="B4" s="971" t="s">
        <v>191</v>
      </c>
      <c r="C4" s="972"/>
      <c r="D4" s="972"/>
      <c r="E4" s="973"/>
      <c r="F4" s="974" t="s">
        <v>551</v>
      </c>
      <c r="G4" s="975"/>
      <c r="H4" s="975"/>
      <c r="I4" s="975"/>
      <c r="J4" s="975"/>
      <c r="K4" s="975"/>
      <c r="L4" s="975"/>
      <c r="M4" s="975"/>
      <c r="N4" s="975"/>
      <c r="O4" s="975"/>
      <c r="P4" s="975"/>
      <c r="Q4" s="975"/>
      <c r="R4" s="975"/>
      <c r="S4" s="975"/>
      <c r="T4" s="976"/>
      <c r="U4" s="1000" t="s">
        <v>237</v>
      </c>
      <c r="V4" s="1001"/>
      <c r="W4" s="1001"/>
      <c r="X4" s="979"/>
      <c r="Y4" s="979"/>
      <c r="Z4" s="978" t="s">
        <v>696</v>
      </c>
      <c r="AA4" s="979"/>
      <c r="AB4" s="979"/>
      <c r="AC4" s="979"/>
      <c r="AD4" s="979"/>
      <c r="AE4" s="979"/>
      <c r="AF4" s="979"/>
      <c r="AG4" s="979"/>
      <c r="AH4" s="980"/>
      <c r="AI4" s="984"/>
      <c r="AJ4" s="985"/>
      <c r="AK4" s="985"/>
      <c r="AL4" s="985"/>
      <c r="AM4" s="985"/>
      <c r="AN4" s="986"/>
      <c r="AO4" s="1005" t="s">
        <v>532</v>
      </c>
      <c r="AP4" s="1006"/>
      <c r="AQ4" s="1006"/>
      <c r="AR4" s="1006"/>
      <c r="AS4" s="1006"/>
      <c r="AT4" s="1006"/>
      <c r="AU4" s="1006"/>
      <c r="AV4" s="1007"/>
      <c r="AW4" s="991"/>
      <c r="AX4" s="992"/>
      <c r="AY4" s="992"/>
      <c r="AZ4" s="992"/>
      <c r="BA4" s="992"/>
      <c r="BB4" s="993"/>
      <c r="BC4" s="997"/>
      <c r="BD4" s="998"/>
      <c r="BE4" s="998"/>
      <c r="BF4" s="998"/>
      <c r="BG4" s="998"/>
      <c r="BH4" s="998"/>
      <c r="BI4" s="998"/>
      <c r="BJ4" s="998"/>
      <c r="BK4" s="999"/>
    </row>
    <row r="5" spans="2:63" ht="42.75" customHeight="1" x14ac:dyDescent="0.2">
      <c r="B5" s="1019" t="s">
        <v>190</v>
      </c>
      <c r="C5" s="1016"/>
      <c r="D5" s="1016"/>
      <c r="E5" s="1016"/>
      <c r="F5" s="1016"/>
      <c r="G5" s="1017"/>
      <c r="H5" s="1015" t="s">
        <v>189</v>
      </c>
      <c r="I5" s="1016"/>
      <c r="J5" s="1016"/>
      <c r="K5" s="1016"/>
      <c r="L5" s="1016"/>
      <c r="M5" s="1016"/>
      <c r="N5" s="1016"/>
      <c r="O5" s="1017"/>
      <c r="P5" s="1018" t="s">
        <v>520</v>
      </c>
      <c r="Q5" s="928"/>
      <c r="R5" s="928"/>
      <c r="S5" s="928"/>
      <c r="T5" s="928"/>
      <c r="U5" s="928"/>
      <c r="V5" s="928"/>
      <c r="W5" s="928"/>
      <c r="X5" s="928"/>
      <c r="Y5" s="928"/>
      <c r="Z5" s="928"/>
      <c r="AA5" s="928"/>
      <c r="AB5" s="928"/>
      <c r="AC5" s="928"/>
      <c r="AD5" s="928"/>
      <c r="AE5" s="928"/>
      <c r="AF5" s="928"/>
      <c r="AG5" s="928"/>
      <c r="AH5" s="928"/>
      <c r="AI5" s="928"/>
      <c r="AJ5" s="928"/>
      <c r="AK5" s="928"/>
      <c r="AL5" s="928"/>
      <c r="AM5" s="928"/>
      <c r="AN5" s="1018" t="s">
        <v>188</v>
      </c>
      <c r="AO5" s="928"/>
      <c r="AP5" s="928"/>
      <c r="AQ5" s="928"/>
      <c r="AR5" s="928"/>
      <c r="AS5" s="928"/>
      <c r="AT5" s="928"/>
      <c r="AU5" s="928"/>
      <c r="AV5" s="928"/>
      <c r="AW5" s="928"/>
      <c r="AX5" s="928"/>
      <c r="AY5" s="928"/>
      <c r="AZ5" s="928"/>
      <c r="BA5" s="928"/>
      <c r="BB5" s="928"/>
      <c r="BC5" s="928"/>
      <c r="BD5" s="928"/>
      <c r="BE5" s="928"/>
      <c r="BF5" s="928"/>
      <c r="BG5" s="928"/>
      <c r="BH5" s="928"/>
      <c r="BI5" s="928"/>
      <c r="BJ5" s="928"/>
      <c r="BK5" s="929"/>
    </row>
    <row r="6" spans="2:63" ht="29.25" customHeight="1" x14ac:dyDescent="0.2">
      <c r="B6" s="1014"/>
      <c r="C6" s="680"/>
      <c r="D6" s="680"/>
      <c r="E6" s="680"/>
      <c r="F6" s="680"/>
      <c r="G6" s="681"/>
      <c r="H6" s="977"/>
      <c r="I6" s="977"/>
      <c r="J6" s="977"/>
      <c r="K6" s="977"/>
      <c r="L6" s="977"/>
      <c r="M6" s="977"/>
      <c r="N6" s="977"/>
      <c r="O6" s="977"/>
      <c r="P6" s="960"/>
      <c r="Q6" s="961"/>
      <c r="R6" s="961"/>
      <c r="S6" s="961"/>
      <c r="T6" s="961"/>
      <c r="U6" s="961"/>
      <c r="V6" s="961"/>
      <c r="W6" s="961"/>
      <c r="X6" s="961"/>
      <c r="Y6" s="961"/>
      <c r="Z6" s="961"/>
      <c r="AA6" s="961"/>
      <c r="AB6" s="961"/>
      <c r="AC6" s="961"/>
      <c r="AD6" s="961"/>
      <c r="AE6" s="961"/>
      <c r="AF6" s="961"/>
      <c r="AG6" s="961"/>
      <c r="AH6" s="961"/>
      <c r="AI6" s="961"/>
      <c r="AJ6" s="961"/>
      <c r="AK6" s="961"/>
      <c r="AL6" s="961"/>
      <c r="AM6" s="961"/>
      <c r="AN6" s="1008"/>
      <c r="AO6" s="1009"/>
      <c r="AP6" s="1009"/>
      <c r="AQ6" s="1009"/>
      <c r="AR6" s="1009"/>
      <c r="AS6" s="1009"/>
      <c r="AT6" s="1009"/>
      <c r="AU6" s="1009"/>
      <c r="AV6" s="1009"/>
      <c r="AW6" s="1009"/>
      <c r="AX6" s="1009"/>
      <c r="AY6" s="1009"/>
      <c r="AZ6" s="1009"/>
      <c r="BA6" s="1009"/>
      <c r="BB6" s="1009"/>
      <c r="BC6" s="1009"/>
      <c r="BD6" s="1009"/>
      <c r="BE6" s="1009"/>
      <c r="BF6" s="1009"/>
      <c r="BG6" s="1009"/>
      <c r="BH6" s="1009"/>
      <c r="BI6" s="1009"/>
      <c r="BJ6" s="1009"/>
      <c r="BK6" s="1010"/>
    </row>
    <row r="7" spans="2:63" ht="29.25" customHeight="1" x14ac:dyDescent="0.2">
      <c r="B7" s="1014"/>
      <c r="C7" s="680"/>
      <c r="D7" s="680"/>
      <c r="E7" s="680"/>
      <c r="F7" s="680"/>
      <c r="G7" s="681"/>
      <c r="H7" s="977"/>
      <c r="I7" s="977"/>
      <c r="J7" s="977"/>
      <c r="K7" s="977"/>
      <c r="L7" s="977"/>
      <c r="M7" s="977"/>
      <c r="N7" s="977"/>
      <c r="O7" s="977"/>
      <c r="P7" s="960"/>
      <c r="Q7" s="961"/>
      <c r="R7" s="961"/>
      <c r="S7" s="961"/>
      <c r="T7" s="961"/>
      <c r="U7" s="961"/>
      <c r="V7" s="961"/>
      <c r="W7" s="961"/>
      <c r="X7" s="961"/>
      <c r="Y7" s="961"/>
      <c r="Z7" s="961"/>
      <c r="AA7" s="961"/>
      <c r="AB7" s="961"/>
      <c r="AC7" s="961"/>
      <c r="AD7" s="961"/>
      <c r="AE7" s="961"/>
      <c r="AF7" s="961"/>
      <c r="AG7" s="961"/>
      <c r="AH7" s="961"/>
      <c r="AI7" s="961"/>
      <c r="AJ7" s="961"/>
      <c r="AK7" s="961"/>
      <c r="AL7" s="961"/>
      <c r="AM7" s="961"/>
      <c r="AN7" s="1008"/>
      <c r="AO7" s="1009"/>
      <c r="AP7" s="1009"/>
      <c r="AQ7" s="1009"/>
      <c r="AR7" s="1009"/>
      <c r="AS7" s="1009"/>
      <c r="AT7" s="1009"/>
      <c r="AU7" s="1009"/>
      <c r="AV7" s="1009"/>
      <c r="AW7" s="1009"/>
      <c r="AX7" s="1009"/>
      <c r="AY7" s="1009"/>
      <c r="AZ7" s="1009"/>
      <c r="BA7" s="1009"/>
      <c r="BB7" s="1009"/>
      <c r="BC7" s="1009"/>
      <c r="BD7" s="1009"/>
      <c r="BE7" s="1009"/>
      <c r="BF7" s="1009"/>
      <c r="BG7" s="1009"/>
      <c r="BH7" s="1009"/>
      <c r="BI7" s="1009"/>
      <c r="BJ7" s="1009"/>
      <c r="BK7" s="1010"/>
    </row>
    <row r="8" spans="2:63" ht="29.25" customHeight="1" x14ac:dyDescent="0.2">
      <c r="B8" s="965"/>
      <c r="C8" s="966"/>
      <c r="D8" s="966"/>
      <c r="E8" s="966"/>
      <c r="F8" s="966"/>
      <c r="G8" s="967"/>
      <c r="H8" s="968"/>
      <c r="I8" s="968"/>
      <c r="J8" s="968"/>
      <c r="K8" s="968"/>
      <c r="L8" s="968"/>
      <c r="M8" s="968"/>
      <c r="N8" s="968"/>
      <c r="O8" s="968"/>
      <c r="P8" s="969"/>
      <c r="Q8" s="970"/>
      <c r="R8" s="970"/>
      <c r="S8" s="970"/>
      <c r="T8" s="970"/>
      <c r="U8" s="970"/>
      <c r="V8" s="970"/>
      <c r="W8" s="970"/>
      <c r="X8" s="970"/>
      <c r="Y8" s="970"/>
      <c r="Z8" s="970"/>
      <c r="AA8" s="970"/>
      <c r="AB8" s="970"/>
      <c r="AC8" s="970"/>
      <c r="AD8" s="970"/>
      <c r="AE8" s="970"/>
      <c r="AF8" s="970"/>
      <c r="AG8" s="970"/>
      <c r="AH8" s="970"/>
      <c r="AI8" s="970"/>
      <c r="AJ8" s="970"/>
      <c r="AK8" s="970"/>
      <c r="AL8" s="970"/>
      <c r="AM8" s="970"/>
      <c r="AN8" s="969"/>
      <c r="AO8" s="970"/>
      <c r="AP8" s="970"/>
      <c r="AQ8" s="970"/>
      <c r="AR8" s="970"/>
      <c r="AS8" s="970"/>
      <c r="AT8" s="970"/>
      <c r="AU8" s="970"/>
      <c r="AV8" s="970"/>
      <c r="AW8" s="970"/>
      <c r="AX8" s="970"/>
      <c r="AY8" s="970"/>
      <c r="AZ8" s="970"/>
      <c r="BA8" s="970"/>
      <c r="BB8" s="970"/>
      <c r="BC8" s="970"/>
      <c r="BD8" s="970"/>
      <c r="BE8" s="970"/>
      <c r="BF8" s="970"/>
      <c r="BG8" s="970"/>
      <c r="BH8" s="970"/>
      <c r="BI8" s="970"/>
      <c r="BJ8" s="970"/>
      <c r="BK8" s="987"/>
    </row>
    <row r="9" spans="2:63" ht="29.25" customHeight="1" x14ac:dyDescent="0.2">
      <c r="B9" s="965"/>
      <c r="C9" s="966"/>
      <c r="D9" s="966"/>
      <c r="E9" s="966"/>
      <c r="F9" s="966"/>
      <c r="G9" s="967"/>
      <c r="H9" s="968"/>
      <c r="I9" s="968"/>
      <c r="J9" s="968"/>
      <c r="K9" s="968"/>
      <c r="L9" s="968"/>
      <c r="M9" s="968"/>
      <c r="N9" s="968"/>
      <c r="O9" s="968"/>
      <c r="P9" s="969"/>
      <c r="Q9" s="970"/>
      <c r="R9" s="970"/>
      <c r="S9" s="970"/>
      <c r="T9" s="970"/>
      <c r="U9" s="970"/>
      <c r="V9" s="970"/>
      <c r="W9" s="970"/>
      <c r="X9" s="970"/>
      <c r="Y9" s="970"/>
      <c r="Z9" s="970"/>
      <c r="AA9" s="970"/>
      <c r="AB9" s="970"/>
      <c r="AC9" s="970"/>
      <c r="AD9" s="970"/>
      <c r="AE9" s="970"/>
      <c r="AF9" s="970"/>
      <c r="AG9" s="970"/>
      <c r="AH9" s="970"/>
      <c r="AI9" s="970"/>
      <c r="AJ9" s="970"/>
      <c r="AK9" s="970"/>
      <c r="AL9" s="970"/>
      <c r="AM9" s="970"/>
      <c r="AN9" s="969"/>
      <c r="AO9" s="970"/>
      <c r="AP9" s="970"/>
      <c r="AQ9" s="970"/>
      <c r="AR9" s="970"/>
      <c r="AS9" s="970"/>
      <c r="AT9" s="970"/>
      <c r="AU9" s="970"/>
      <c r="AV9" s="970"/>
      <c r="AW9" s="970"/>
      <c r="AX9" s="970"/>
      <c r="AY9" s="970"/>
      <c r="AZ9" s="970"/>
      <c r="BA9" s="970"/>
      <c r="BB9" s="970"/>
      <c r="BC9" s="970"/>
      <c r="BD9" s="970"/>
      <c r="BE9" s="970"/>
      <c r="BF9" s="970"/>
      <c r="BG9" s="970"/>
      <c r="BH9" s="970"/>
      <c r="BI9" s="970"/>
      <c r="BJ9" s="970"/>
      <c r="BK9" s="987"/>
    </row>
    <row r="10" spans="2:63" ht="29.25" customHeight="1" x14ac:dyDescent="0.2">
      <c r="B10" s="965"/>
      <c r="C10" s="966"/>
      <c r="D10" s="966"/>
      <c r="E10" s="966"/>
      <c r="F10" s="966"/>
      <c r="G10" s="967"/>
      <c r="H10" s="968"/>
      <c r="I10" s="968"/>
      <c r="J10" s="968"/>
      <c r="K10" s="968"/>
      <c r="L10" s="968"/>
      <c r="M10" s="968"/>
      <c r="N10" s="968"/>
      <c r="O10" s="968"/>
      <c r="P10" s="969"/>
      <c r="Q10" s="970"/>
      <c r="R10" s="970"/>
      <c r="S10" s="970"/>
      <c r="T10" s="970"/>
      <c r="U10" s="970"/>
      <c r="V10" s="970"/>
      <c r="W10" s="970"/>
      <c r="X10" s="970"/>
      <c r="Y10" s="970"/>
      <c r="Z10" s="970"/>
      <c r="AA10" s="970"/>
      <c r="AB10" s="970"/>
      <c r="AC10" s="970"/>
      <c r="AD10" s="970"/>
      <c r="AE10" s="970"/>
      <c r="AF10" s="970"/>
      <c r="AG10" s="970"/>
      <c r="AH10" s="970"/>
      <c r="AI10" s="970"/>
      <c r="AJ10" s="970"/>
      <c r="AK10" s="970"/>
      <c r="AL10" s="970"/>
      <c r="AM10" s="970"/>
      <c r="AN10" s="969"/>
      <c r="AO10" s="970"/>
      <c r="AP10" s="970"/>
      <c r="AQ10" s="970"/>
      <c r="AR10" s="970"/>
      <c r="AS10" s="970"/>
      <c r="AT10" s="970"/>
      <c r="AU10" s="970"/>
      <c r="AV10" s="970"/>
      <c r="AW10" s="970"/>
      <c r="AX10" s="970"/>
      <c r="AY10" s="970"/>
      <c r="AZ10" s="970"/>
      <c r="BA10" s="970"/>
      <c r="BB10" s="970"/>
      <c r="BC10" s="970"/>
      <c r="BD10" s="970"/>
      <c r="BE10" s="970"/>
      <c r="BF10" s="970"/>
      <c r="BG10" s="970"/>
      <c r="BH10" s="970"/>
      <c r="BI10" s="970"/>
      <c r="BJ10" s="970"/>
      <c r="BK10" s="987"/>
    </row>
    <row r="11" spans="2:63" ht="29.25" customHeight="1" x14ac:dyDescent="0.2">
      <c r="B11" s="965"/>
      <c r="C11" s="966"/>
      <c r="D11" s="966"/>
      <c r="E11" s="966"/>
      <c r="F11" s="966"/>
      <c r="G11" s="967"/>
      <c r="H11" s="968"/>
      <c r="I11" s="968"/>
      <c r="J11" s="968"/>
      <c r="K11" s="968"/>
      <c r="L11" s="968"/>
      <c r="M11" s="968"/>
      <c r="N11" s="968"/>
      <c r="O11" s="968"/>
      <c r="P11" s="969"/>
      <c r="Q11" s="970"/>
      <c r="R11" s="970"/>
      <c r="S11" s="970"/>
      <c r="T11" s="970"/>
      <c r="U11" s="970"/>
      <c r="V11" s="970"/>
      <c r="W11" s="970"/>
      <c r="X11" s="970"/>
      <c r="Y11" s="970"/>
      <c r="Z11" s="970"/>
      <c r="AA11" s="970"/>
      <c r="AB11" s="970"/>
      <c r="AC11" s="970"/>
      <c r="AD11" s="970"/>
      <c r="AE11" s="970"/>
      <c r="AF11" s="970"/>
      <c r="AG11" s="970"/>
      <c r="AH11" s="970"/>
      <c r="AI11" s="970"/>
      <c r="AJ11" s="970"/>
      <c r="AK11" s="970"/>
      <c r="AL11" s="970"/>
      <c r="AM11" s="970"/>
      <c r="AN11" s="969"/>
      <c r="AO11" s="970"/>
      <c r="AP11" s="970"/>
      <c r="AQ11" s="970"/>
      <c r="AR11" s="970"/>
      <c r="AS11" s="970"/>
      <c r="AT11" s="970"/>
      <c r="AU11" s="970"/>
      <c r="AV11" s="970"/>
      <c r="AW11" s="970"/>
      <c r="AX11" s="970"/>
      <c r="AY11" s="970"/>
      <c r="AZ11" s="970"/>
      <c r="BA11" s="970"/>
      <c r="BB11" s="970"/>
      <c r="BC11" s="970"/>
      <c r="BD11" s="970"/>
      <c r="BE11" s="970"/>
      <c r="BF11" s="970"/>
      <c r="BG11" s="970"/>
      <c r="BH11" s="970"/>
      <c r="BI11" s="970"/>
      <c r="BJ11" s="970"/>
      <c r="BK11" s="987"/>
    </row>
    <row r="12" spans="2:63" ht="29.25" customHeight="1" x14ac:dyDescent="0.2">
      <c r="B12" s="965"/>
      <c r="C12" s="966"/>
      <c r="D12" s="966"/>
      <c r="E12" s="966"/>
      <c r="F12" s="966"/>
      <c r="G12" s="967"/>
      <c r="H12" s="968"/>
      <c r="I12" s="968"/>
      <c r="J12" s="968"/>
      <c r="K12" s="968"/>
      <c r="L12" s="968"/>
      <c r="M12" s="968"/>
      <c r="N12" s="968"/>
      <c r="O12" s="968"/>
      <c r="P12" s="969"/>
      <c r="Q12" s="970"/>
      <c r="R12" s="970"/>
      <c r="S12" s="970"/>
      <c r="T12" s="970"/>
      <c r="U12" s="970"/>
      <c r="V12" s="970"/>
      <c r="W12" s="970"/>
      <c r="X12" s="970"/>
      <c r="Y12" s="970"/>
      <c r="Z12" s="970"/>
      <c r="AA12" s="970"/>
      <c r="AB12" s="970"/>
      <c r="AC12" s="970"/>
      <c r="AD12" s="970"/>
      <c r="AE12" s="970"/>
      <c r="AF12" s="970"/>
      <c r="AG12" s="970"/>
      <c r="AH12" s="970"/>
      <c r="AI12" s="970"/>
      <c r="AJ12" s="970"/>
      <c r="AK12" s="970"/>
      <c r="AL12" s="970"/>
      <c r="AM12" s="970"/>
      <c r="AN12" s="969"/>
      <c r="AO12" s="970"/>
      <c r="AP12" s="970"/>
      <c r="AQ12" s="970"/>
      <c r="AR12" s="970"/>
      <c r="AS12" s="970"/>
      <c r="AT12" s="970"/>
      <c r="AU12" s="970"/>
      <c r="AV12" s="970"/>
      <c r="AW12" s="970"/>
      <c r="AX12" s="970"/>
      <c r="AY12" s="970"/>
      <c r="AZ12" s="970"/>
      <c r="BA12" s="970"/>
      <c r="BB12" s="970"/>
      <c r="BC12" s="970"/>
      <c r="BD12" s="970"/>
      <c r="BE12" s="970"/>
      <c r="BF12" s="970"/>
      <c r="BG12" s="970"/>
      <c r="BH12" s="970"/>
      <c r="BI12" s="970"/>
      <c r="BJ12" s="970"/>
      <c r="BK12" s="987"/>
    </row>
    <row r="13" spans="2:63" ht="29.25" customHeight="1" x14ac:dyDescent="0.2">
      <c r="B13" s="965"/>
      <c r="C13" s="966"/>
      <c r="D13" s="966"/>
      <c r="E13" s="966"/>
      <c r="F13" s="966"/>
      <c r="G13" s="967"/>
      <c r="H13" s="968"/>
      <c r="I13" s="968"/>
      <c r="J13" s="968"/>
      <c r="K13" s="968"/>
      <c r="L13" s="968"/>
      <c r="M13" s="968"/>
      <c r="N13" s="968"/>
      <c r="O13" s="968"/>
      <c r="P13" s="969"/>
      <c r="Q13" s="970"/>
      <c r="R13" s="970"/>
      <c r="S13" s="970"/>
      <c r="T13" s="970"/>
      <c r="U13" s="970"/>
      <c r="V13" s="970"/>
      <c r="W13" s="970"/>
      <c r="X13" s="970"/>
      <c r="Y13" s="970"/>
      <c r="Z13" s="970"/>
      <c r="AA13" s="970"/>
      <c r="AB13" s="970"/>
      <c r="AC13" s="970"/>
      <c r="AD13" s="970"/>
      <c r="AE13" s="970"/>
      <c r="AF13" s="970"/>
      <c r="AG13" s="970"/>
      <c r="AH13" s="970"/>
      <c r="AI13" s="970"/>
      <c r="AJ13" s="970"/>
      <c r="AK13" s="970"/>
      <c r="AL13" s="970"/>
      <c r="AM13" s="970"/>
      <c r="AN13" s="969"/>
      <c r="AO13" s="970"/>
      <c r="AP13" s="970"/>
      <c r="AQ13" s="970"/>
      <c r="AR13" s="970"/>
      <c r="AS13" s="970"/>
      <c r="AT13" s="970"/>
      <c r="AU13" s="970"/>
      <c r="AV13" s="970"/>
      <c r="AW13" s="970"/>
      <c r="AX13" s="970"/>
      <c r="AY13" s="970"/>
      <c r="AZ13" s="970"/>
      <c r="BA13" s="970"/>
      <c r="BB13" s="970"/>
      <c r="BC13" s="970"/>
      <c r="BD13" s="970"/>
      <c r="BE13" s="970"/>
      <c r="BF13" s="970"/>
      <c r="BG13" s="970"/>
      <c r="BH13" s="970"/>
      <c r="BI13" s="970"/>
      <c r="BJ13" s="970"/>
      <c r="BK13" s="987"/>
    </row>
    <row r="14" spans="2:63" ht="29.25" customHeight="1" x14ac:dyDescent="0.2">
      <c r="B14" s="965"/>
      <c r="C14" s="966"/>
      <c r="D14" s="966"/>
      <c r="E14" s="966"/>
      <c r="F14" s="966"/>
      <c r="G14" s="967"/>
      <c r="H14" s="968"/>
      <c r="I14" s="968"/>
      <c r="J14" s="968"/>
      <c r="K14" s="968"/>
      <c r="L14" s="968"/>
      <c r="M14" s="968"/>
      <c r="N14" s="968"/>
      <c r="O14" s="968"/>
      <c r="P14" s="969"/>
      <c r="Q14" s="970"/>
      <c r="R14" s="970"/>
      <c r="S14" s="970"/>
      <c r="T14" s="970"/>
      <c r="U14" s="970"/>
      <c r="V14" s="970"/>
      <c r="W14" s="970"/>
      <c r="X14" s="970"/>
      <c r="Y14" s="970"/>
      <c r="Z14" s="970"/>
      <c r="AA14" s="970"/>
      <c r="AB14" s="970"/>
      <c r="AC14" s="970"/>
      <c r="AD14" s="970"/>
      <c r="AE14" s="970"/>
      <c r="AF14" s="970"/>
      <c r="AG14" s="970"/>
      <c r="AH14" s="970"/>
      <c r="AI14" s="970"/>
      <c r="AJ14" s="970"/>
      <c r="AK14" s="970"/>
      <c r="AL14" s="970"/>
      <c r="AM14" s="970"/>
      <c r="AN14" s="969"/>
      <c r="AO14" s="970"/>
      <c r="AP14" s="970"/>
      <c r="AQ14" s="970"/>
      <c r="AR14" s="970"/>
      <c r="AS14" s="970"/>
      <c r="AT14" s="970"/>
      <c r="AU14" s="970"/>
      <c r="AV14" s="970"/>
      <c r="AW14" s="970"/>
      <c r="AX14" s="970"/>
      <c r="AY14" s="970"/>
      <c r="AZ14" s="970"/>
      <c r="BA14" s="970"/>
      <c r="BB14" s="970"/>
      <c r="BC14" s="970"/>
      <c r="BD14" s="970"/>
      <c r="BE14" s="970"/>
      <c r="BF14" s="970"/>
      <c r="BG14" s="970"/>
      <c r="BH14" s="970"/>
      <c r="BI14" s="970"/>
      <c r="BJ14" s="970"/>
      <c r="BK14" s="987"/>
    </row>
    <row r="15" spans="2:63" ht="29.25" customHeight="1" x14ac:dyDescent="0.2">
      <c r="B15" s="965"/>
      <c r="C15" s="966"/>
      <c r="D15" s="966"/>
      <c r="E15" s="966"/>
      <c r="F15" s="966"/>
      <c r="G15" s="967"/>
      <c r="H15" s="968"/>
      <c r="I15" s="968"/>
      <c r="J15" s="968"/>
      <c r="K15" s="968"/>
      <c r="L15" s="968"/>
      <c r="M15" s="968"/>
      <c r="N15" s="968"/>
      <c r="O15" s="968"/>
      <c r="P15" s="969"/>
      <c r="Q15" s="970"/>
      <c r="R15" s="970"/>
      <c r="S15" s="970"/>
      <c r="T15" s="970"/>
      <c r="U15" s="970"/>
      <c r="V15" s="970"/>
      <c r="W15" s="970"/>
      <c r="X15" s="970"/>
      <c r="Y15" s="970"/>
      <c r="Z15" s="970"/>
      <c r="AA15" s="970"/>
      <c r="AB15" s="970"/>
      <c r="AC15" s="970"/>
      <c r="AD15" s="970"/>
      <c r="AE15" s="970"/>
      <c r="AF15" s="970"/>
      <c r="AG15" s="970"/>
      <c r="AH15" s="970"/>
      <c r="AI15" s="970"/>
      <c r="AJ15" s="970"/>
      <c r="AK15" s="970"/>
      <c r="AL15" s="970"/>
      <c r="AM15" s="970"/>
      <c r="AN15" s="969"/>
      <c r="AO15" s="970"/>
      <c r="AP15" s="970"/>
      <c r="AQ15" s="970"/>
      <c r="AR15" s="970"/>
      <c r="AS15" s="970"/>
      <c r="AT15" s="970"/>
      <c r="AU15" s="970"/>
      <c r="AV15" s="970"/>
      <c r="AW15" s="970"/>
      <c r="AX15" s="970"/>
      <c r="AY15" s="970"/>
      <c r="AZ15" s="970"/>
      <c r="BA15" s="970"/>
      <c r="BB15" s="970"/>
      <c r="BC15" s="970"/>
      <c r="BD15" s="970"/>
      <c r="BE15" s="970"/>
      <c r="BF15" s="970"/>
      <c r="BG15" s="970"/>
      <c r="BH15" s="970"/>
      <c r="BI15" s="970"/>
      <c r="BJ15" s="970"/>
      <c r="BK15" s="987"/>
    </row>
    <row r="16" spans="2:63" ht="29.25" customHeight="1" x14ac:dyDescent="0.2">
      <c r="B16" s="965"/>
      <c r="C16" s="966"/>
      <c r="D16" s="966"/>
      <c r="E16" s="966"/>
      <c r="F16" s="966"/>
      <c r="G16" s="967"/>
      <c r="H16" s="968"/>
      <c r="I16" s="968"/>
      <c r="J16" s="968"/>
      <c r="K16" s="968"/>
      <c r="L16" s="968"/>
      <c r="M16" s="968"/>
      <c r="N16" s="968"/>
      <c r="O16" s="968"/>
      <c r="P16" s="969"/>
      <c r="Q16" s="970"/>
      <c r="R16" s="970"/>
      <c r="S16" s="970"/>
      <c r="T16" s="970"/>
      <c r="U16" s="970"/>
      <c r="V16" s="970"/>
      <c r="W16" s="970"/>
      <c r="X16" s="970"/>
      <c r="Y16" s="970"/>
      <c r="Z16" s="970"/>
      <c r="AA16" s="970"/>
      <c r="AB16" s="970"/>
      <c r="AC16" s="970"/>
      <c r="AD16" s="970"/>
      <c r="AE16" s="970"/>
      <c r="AF16" s="970"/>
      <c r="AG16" s="970"/>
      <c r="AH16" s="970"/>
      <c r="AI16" s="970"/>
      <c r="AJ16" s="970"/>
      <c r="AK16" s="970"/>
      <c r="AL16" s="970"/>
      <c r="AM16" s="970"/>
      <c r="AN16" s="969"/>
      <c r="AO16" s="970"/>
      <c r="AP16" s="970"/>
      <c r="AQ16" s="970"/>
      <c r="AR16" s="970"/>
      <c r="AS16" s="970"/>
      <c r="AT16" s="970"/>
      <c r="AU16" s="970"/>
      <c r="AV16" s="970"/>
      <c r="AW16" s="970"/>
      <c r="AX16" s="970"/>
      <c r="AY16" s="970"/>
      <c r="AZ16" s="970"/>
      <c r="BA16" s="970"/>
      <c r="BB16" s="970"/>
      <c r="BC16" s="970"/>
      <c r="BD16" s="970"/>
      <c r="BE16" s="970"/>
      <c r="BF16" s="970"/>
      <c r="BG16" s="970"/>
      <c r="BH16" s="970"/>
      <c r="BI16" s="970"/>
      <c r="BJ16" s="970"/>
      <c r="BK16" s="987"/>
    </row>
    <row r="17" spans="2:63" ht="29.25" customHeight="1" x14ac:dyDescent="0.2">
      <c r="B17" s="965"/>
      <c r="C17" s="966"/>
      <c r="D17" s="966"/>
      <c r="E17" s="966"/>
      <c r="F17" s="966"/>
      <c r="G17" s="967"/>
      <c r="H17" s="968"/>
      <c r="I17" s="968"/>
      <c r="J17" s="968"/>
      <c r="K17" s="968"/>
      <c r="L17" s="968"/>
      <c r="M17" s="968"/>
      <c r="N17" s="968"/>
      <c r="O17" s="968"/>
      <c r="P17" s="969"/>
      <c r="Q17" s="970"/>
      <c r="R17" s="970"/>
      <c r="S17" s="970"/>
      <c r="T17" s="970"/>
      <c r="U17" s="970"/>
      <c r="V17" s="970"/>
      <c r="W17" s="970"/>
      <c r="X17" s="970"/>
      <c r="Y17" s="970"/>
      <c r="Z17" s="970"/>
      <c r="AA17" s="970"/>
      <c r="AB17" s="970"/>
      <c r="AC17" s="970"/>
      <c r="AD17" s="970"/>
      <c r="AE17" s="970"/>
      <c r="AF17" s="970"/>
      <c r="AG17" s="970"/>
      <c r="AH17" s="970"/>
      <c r="AI17" s="970"/>
      <c r="AJ17" s="970"/>
      <c r="AK17" s="970"/>
      <c r="AL17" s="970"/>
      <c r="AM17" s="970"/>
      <c r="AN17" s="969"/>
      <c r="AO17" s="970"/>
      <c r="AP17" s="970"/>
      <c r="AQ17" s="970"/>
      <c r="AR17" s="970"/>
      <c r="AS17" s="970"/>
      <c r="AT17" s="970"/>
      <c r="AU17" s="970"/>
      <c r="AV17" s="970"/>
      <c r="AW17" s="970"/>
      <c r="AX17" s="970"/>
      <c r="AY17" s="970"/>
      <c r="AZ17" s="970"/>
      <c r="BA17" s="970"/>
      <c r="BB17" s="970"/>
      <c r="BC17" s="970"/>
      <c r="BD17" s="970"/>
      <c r="BE17" s="970"/>
      <c r="BF17" s="970"/>
      <c r="BG17" s="970"/>
      <c r="BH17" s="970"/>
      <c r="BI17" s="970"/>
      <c r="BJ17" s="970"/>
      <c r="BK17" s="987"/>
    </row>
    <row r="18" spans="2:63" ht="29.25" customHeight="1" x14ac:dyDescent="0.2">
      <c r="B18" s="965"/>
      <c r="C18" s="966"/>
      <c r="D18" s="966"/>
      <c r="E18" s="966"/>
      <c r="F18" s="966"/>
      <c r="G18" s="967"/>
      <c r="H18" s="968"/>
      <c r="I18" s="968"/>
      <c r="J18" s="968"/>
      <c r="K18" s="968"/>
      <c r="L18" s="968"/>
      <c r="M18" s="968"/>
      <c r="N18" s="968"/>
      <c r="O18" s="968"/>
      <c r="P18" s="969"/>
      <c r="Q18" s="970"/>
      <c r="R18" s="970"/>
      <c r="S18" s="970"/>
      <c r="T18" s="970"/>
      <c r="U18" s="970"/>
      <c r="V18" s="970"/>
      <c r="W18" s="970"/>
      <c r="X18" s="970"/>
      <c r="Y18" s="970"/>
      <c r="Z18" s="970"/>
      <c r="AA18" s="970"/>
      <c r="AB18" s="970"/>
      <c r="AC18" s="970"/>
      <c r="AD18" s="970"/>
      <c r="AE18" s="970"/>
      <c r="AF18" s="970"/>
      <c r="AG18" s="970"/>
      <c r="AH18" s="970"/>
      <c r="AI18" s="970"/>
      <c r="AJ18" s="970"/>
      <c r="AK18" s="970"/>
      <c r="AL18" s="970"/>
      <c r="AM18" s="970"/>
      <c r="AN18" s="969"/>
      <c r="AO18" s="970"/>
      <c r="AP18" s="970"/>
      <c r="AQ18" s="970"/>
      <c r="AR18" s="970"/>
      <c r="AS18" s="970"/>
      <c r="AT18" s="970"/>
      <c r="AU18" s="970"/>
      <c r="AV18" s="970"/>
      <c r="AW18" s="970"/>
      <c r="AX18" s="970"/>
      <c r="AY18" s="970"/>
      <c r="AZ18" s="970"/>
      <c r="BA18" s="970"/>
      <c r="BB18" s="970"/>
      <c r="BC18" s="970"/>
      <c r="BD18" s="970"/>
      <c r="BE18" s="970"/>
      <c r="BF18" s="970"/>
      <c r="BG18" s="970"/>
      <c r="BH18" s="970"/>
      <c r="BI18" s="970"/>
      <c r="BJ18" s="970"/>
      <c r="BK18" s="987"/>
    </row>
    <row r="19" spans="2:63" ht="29.25" customHeight="1" x14ac:dyDescent="0.2">
      <c r="B19" s="965"/>
      <c r="C19" s="966"/>
      <c r="D19" s="966"/>
      <c r="E19" s="966"/>
      <c r="F19" s="966"/>
      <c r="G19" s="967"/>
      <c r="H19" s="968"/>
      <c r="I19" s="968"/>
      <c r="J19" s="968"/>
      <c r="K19" s="968"/>
      <c r="L19" s="968"/>
      <c r="M19" s="968"/>
      <c r="N19" s="968"/>
      <c r="O19" s="968"/>
      <c r="P19" s="969"/>
      <c r="Q19" s="970"/>
      <c r="R19" s="970"/>
      <c r="S19" s="970"/>
      <c r="T19" s="970"/>
      <c r="U19" s="970"/>
      <c r="V19" s="970"/>
      <c r="W19" s="970"/>
      <c r="X19" s="970"/>
      <c r="Y19" s="970"/>
      <c r="Z19" s="970"/>
      <c r="AA19" s="970"/>
      <c r="AB19" s="970"/>
      <c r="AC19" s="970"/>
      <c r="AD19" s="970"/>
      <c r="AE19" s="970"/>
      <c r="AF19" s="970"/>
      <c r="AG19" s="970"/>
      <c r="AH19" s="970"/>
      <c r="AI19" s="970"/>
      <c r="AJ19" s="970"/>
      <c r="AK19" s="970"/>
      <c r="AL19" s="970"/>
      <c r="AM19" s="970"/>
      <c r="AN19" s="969"/>
      <c r="AO19" s="970"/>
      <c r="AP19" s="970"/>
      <c r="AQ19" s="970"/>
      <c r="AR19" s="970"/>
      <c r="AS19" s="970"/>
      <c r="AT19" s="970"/>
      <c r="AU19" s="970"/>
      <c r="AV19" s="970"/>
      <c r="AW19" s="970"/>
      <c r="AX19" s="970"/>
      <c r="AY19" s="970"/>
      <c r="AZ19" s="970"/>
      <c r="BA19" s="970"/>
      <c r="BB19" s="970"/>
      <c r="BC19" s="970"/>
      <c r="BD19" s="970"/>
      <c r="BE19" s="970"/>
      <c r="BF19" s="970"/>
      <c r="BG19" s="970"/>
      <c r="BH19" s="970"/>
      <c r="BI19" s="970"/>
      <c r="BJ19" s="970"/>
      <c r="BK19" s="987"/>
    </row>
    <row r="20" spans="2:63" x14ac:dyDescent="0.2">
      <c r="B20" s="115"/>
      <c r="C20" s="115"/>
      <c r="D20" s="38" t="s">
        <v>450</v>
      </c>
      <c r="E20" s="115"/>
      <c r="F20" s="115"/>
      <c r="G20" s="115"/>
      <c r="H20" s="115"/>
      <c r="I20" s="115"/>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c r="BH20" s="115"/>
      <c r="BI20" s="115"/>
      <c r="BJ20" s="115"/>
      <c r="BK20" s="115"/>
    </row>
    <row r="21" spans="2:63" x14ac:dyDescent="0.2">
      <c r="D21" s="4" t="s">
        <v>370</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9"/>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8"/>
  <dimension ref="A1:AJ50"/>
  <sheetViews>
    <sheetView showGridLines="0" view="pageBreakPreview" zoomScale="115" zoomScaleNormal="85" zoomScaleSheetLayoutView="115" workbookViewId="0">
      <selection activeCell="S34" sqref="S34"/>
    </sheetView>
  </sheetViews>
  <sheetFormatPr defaultColWidth="9" defaultRowHeight="12" x14ac:dyDescent="0.2"/>
  <cols>
    <col min="1" max="1" width="2.77734375" style="116" customWidth="1"/>
    <col min="2" max="3" width="5.77734375" style="118" customWidth="1"/>
    <col min="4" max="4" width="5.6640625" style="118" customWidth="1"/>
    <col min="5" max="16" width="4.77734375" style="116" customWidth="1"/>
    <col min="17" max="28" width="6.44140625" style="116" customWidth="1"/>
    <col min="29" max="29" width="4" style="116" customWidth="1"/>
    <col min="30" max="16384" width="9" style="116"/>
  </cols>
  <sheetData>
    <row r="1" spans="1:36" ht="20.25" customHeight="1" x14ac:dyDescent="0.2">
      <c r="B1" s="117" t="s">
        <v>453</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ht="12" customHeight="1" x14ac:dyDescent="0.2">
      <c r="B2" s="1023" t="s">
        <v>51</v>
      </c>
      <c r="C2" s="1023"/>
      <c r="D2" s="1023"/>
      <c r="E2" s="1023"/>
      <c r="F2" s="1038" t="s">
        <v>550</v>
      </c>
      <c r="G2" s="1038"/>
      <c r="H2" s="1038"/>
      <c r="I2" s="1038"/>
      <c r="J2" s="1038"/>
      <c r="K2" s="1038"/>
      <c r="L2" s="1029" t="s">
        <v>50</v>
      </c>
      <c r="M2" s="1029"/>
      <c r="N2" s="1029"/>
      <c r="O2" s="1038" t="s">
        <v>552</v>
      </c>
      <c r="P2" s="1038"/>
      <c r="Q2" s="1038"/>
      <c r="R2" s="1038"/>
      <c r="S2" s="1038"/>
      <c r="T2" s="1071" t="s">
        <v>448</v>
      </c>
      <c r="U2" s="1072"/>
      <c r="V2" s="1065" t="s">
        <v>531</v>
      </c>
      <c r="W2" s="1066"/>
      <c r="X2" s="1067"/>
      <c r="Y2" s="1076" t="s">
        <v>403</v>
      </c>
      <c r="Z2" s="1078">
        <v>45588</v>
      </c>
      <c r="AA2" s="1079"/>
      <c r="AB2" s="1080"/>
    </row>
    <row r="3" spans="1:36" ht="12" customHeight="1" x14ac:dyDescent="0.2">
      <c r="A3" s="116" t="s">
        <v>49</v>
      </c>
      <c r="B3" s="1040" t="s">
        <v>48</v>
      </c>
      <c r="C3" s="1040"/>
      <c r="D3" s="1040"/>
      <c r="E3" s="1040"/>
      <c r="F3" s="1022" t="s">
        <v>551</v>
      </c>
      <c r="G3" s="1022"/>
      <c r="H3" s="1022"/>
      <c r="I3" s="1022"/>
      <c r="J3" s="1022"/>
      <c r="K3" s="1022"/>
      <c r="L3" s="1029" t="s">
        <v>47</v>
      </c>
      <c r="M3" s="1029"/>
      <c r="N3" s="1029"/>
      <c r="O3" s="1075" t="s">
        <v>696</v>
      </c>
      <c r="P3" s="1075"/>
      <c r="Q3" s="1075"/>
      <c r="R3" s="1075"/>
      <c r="S3" s="1075"/>
      <c r="T3" s="1073"/>
      <c r="U3" s="1074"/>
      <c r="V3" s="1068" t="s">
        <v>532</v>
      </c>
      <c r="W3" s="1069"/>
      <c r="X3" s="1070"/>
      <c r="Y3" s="1077"/>
      <c r="Z3" s="1081"/>
      <c r="AA3" s="1082"/>
      <c r="AB3" s="1083"/>
    </row>
    <row r="4" spans="1:36" ht="12" customHeight="1" x14ac:dyDescent="0.2">
      <c r="B4" s="1024"/>
      <c r="C4" s="1025"/>
      <c r="D4" s="1025"/>
      <c r="E4" s="1025"/>
      <c r="F4" s="1025"/>
      <c r="G4" s="1025"/>
      <c r="H4" s="1025"/>
      <c r="I4" s="1025"/>
      <c r="J4" s="1025"/>
      <c r="K4" s="1025"/>
      <c r="L4" s="1025"/>
      <c r="M4" s="1025"/>
      <c r="N4" s="1025"/>
      <c r="O4" s="1025"/>
      <c r="P4" s="1025"/>
      <c r="Q4" s="1025"/>
      <c r="R4" s="1025"/>
      <c r="S4" s="1025"/>
      <c r="T4" s="1025"/>
      <c r="U4" s="1025"/>
      <c r="V4" s="1025"/>
      <c r="W4" s="1025"/>
      <c r="X4" s="1025"/>
      <c r="Y4" s="1025"/>
      <c r="Z4" s="122"/>
      <c r="AA4" s="67"/>
      <c r="AB4" s="123"/>
      <c r="AC4" s="68"/>
      <c r="AD4" s="3"/>
      <c r="AE4" s="3"/>
      <c r="AF4" s="3"/>
      <c r="AG4" s="3"/>
      <c r="AH4" s="3"/>
      <c r="AI4" s="3"/>
      <c r="AJ4" s="3"/>
    </row>
    <row r="5" spans="1:36" ht="12.75" customHeight="1" thickBot="1" x14ac:dyDescent="0.25">
      <c r="B5" s="1026" t="s">
        <v>409</v>
      </c>
      <c r="C5" s="1027"/>
      <c r="D5" s="1027"/>
      <c r="E5" s="1027"/>
      <c r="F5" s="1027"/>
      <c r="G5" s="1027"/>
      <c r="H5" s="1027"/>
      <c r="I5" s="1027"/>
      <c r="J5" s="1027"/>
      <c r="K5" s="1027"/>
      <c r="L5" s="1027"/>
      <c r="M5" s="1027"/>
      <c r="N5" s="1027"/>
      <c r="O5" s="1027"/>
      <c r="P5" s="1027"/>
      <c r="Q5" s="1027"/>
      <c r="R5" s="1027"/>
      <c r="S5" s="1027"/>
      <c r="T5" s="1027"/>
      <c r="U5" s="1027"/>
      <c r="V5" s="1027"/>
      <c r="W5" s="1027"/>
      <c r="X5" s="1027"/>
      <c r="Y5" s="1027"/>
      <c r="Z5" s="1027"/>
      <c r="AA5" s="1027"/>
      <c r="AB5" s="1028"/>
      <c r="AC5" s="40"/>
      <c r="AD5" s="3"/>
      <c r="AE5" s="3"/>
      <c r="AF5" s="3"/>
      <c r="AG5" s="3"/>
      <c r="AH5" s="3"/>
      <c r="AI5" s="3"/>
      <c r="AJ5" s="3"/>
    </row>
    <row r="6" spans="1:36" ht="13.5" customHeight="1" x14ac:dyDescent="0.2">
      <c r="B6" s="1033" t="s">
        <v>402</v>
      </c>
      <c r="C6" s="1034"/>
      <c r="D6" s="1035"/>
      <c r="E6" s="1036" t="s">
        <v>46</v>
      </c>
      <c r="F6" s="1037"/>
      <c r="G6" s="1037"/>
      <c r="H6" s="1037"/>
      <c r="I6" s="1037"/>
      <c r="J6" s="1037"/>
      <c r="K6" s="1037"/>
      <c r="L6" s="1037"/>
      <c r="M6" s="1037"/>
      <c r="N6" s="1037"/>
      <c r="O6" s="1037"/>
      <c r="P6" s="1037"/>
      <c r="Q6" s="1036" t="s">
        <v>45</v>
      </c>
      <c r="R6" s="1037"/>
      <c r="S6" s="1037"/>
      <c r="T6" s="1037"/>
      <c r="U6" s="1037"/>
      <c r="V6" s="1037"/>
      <c r="W6" s="1037"/>
      <c r="X6" s="1037"/>
      <c r="Y6" s="1037"/>
      <c r="Z6" s="1037"/>
      <c r="AA6" s="1037"/>
      <c r="AB6" s="1084"/>
      <c r="AC6" s="65"/>
      <c r="AD6" s="65"/>
    </row>
    <row r="7" spans="1:36" ht="12.6" x14ac:dyDescent="0.2">
      <c r="B7" s="1031" t="s">
        <v>401</v>
      </c>
      <c r="C7" s="1041" t="s">
        <v>400</v>
      </c>
      <c r="D7" s="1063" t="s">
        <v>449</v>
      </c>
      <c r="E7" s="1030" t="s">
        <v>513</v>
      </c>
      <c r="F7" s="1020"/>
      <c r="G7" s="1020"/>
      <c r="H7" s="1020"/>
      <c r="I7" s="1020"/>
      <c r="J7" s="1020"/>
      <c r="K7" s="1020"/>
      <c r="L7" s="1020"/>
      <c r="M7" s="1020"/>
      <c r="N7" s="1020"/>
      <c r="O7" s="1020"/>
      <c r="P7" s="1021"/>
      <c r="Q7" s="1030" t="s">
        <v>44</v>
      </c>
      <c r="R7" s="1020"/>
      <c r="S7" s="1020"/>
      <c r="T7" s="1020"/>
      <c r="U7" s="1039" t="s">
        <v>43</v>
      </c>
      <c r="V7" s="1020"/>
      <c r="W7" s="1020"/>
      <c r="X7" s="1020"/>
      <c r="Y7" s="1020"/>
      <c r="Z7" s="1020"/>
      <c r="AA7" s="1020"/>
      <c r="AB7" s="1047"/>
      <c r="AC7" s="65"/>
      <c r="AD7" s="65"/>
    </row>
    <row r="8" spans="1:36" ht="12.6" x14ac:dyDescent="0.2">
      <c r="B8" s="1031"/>
      <c r="C8" s="1042"/>
      <c r="D8" s="1063"/>
      <c r="E8" s="1030" t="s">
        <v>42</v>
      </c>
      <c r="F8" s="1020"/>
      <c r="G8" s="1020"/>
      <c r="H8" s="1021"/>
      <c r="I8" s="1020" t="s">
        <v>41</v>
      </c>
      <c r="J8" s="1020"/>
      <c r="K8" s="1020"/>
      <c r="L8" s="1021"/>
      <c r="M8" s="1020" t="s">
        <v>40</v>
      </c>
      <c r="N8" s="1020"/>
      <c r="O8" s="1020"/>
      <c r="P8" s="1021"/>
      <c r="Q8" s="1030" t="s">
        <v>235</v>
      </c>
      <c r="R8" s="1020"/>
      <c r="S8" s="1020"/>
      <c r="T8" s="1020"/>
      <c r="U8" s="1039" t="s">
        <v>41</v>
      </c>
      <c r="V8" s="1020"/>
      <c r="W8" s="1020"/>
      <c r="X8" s="1020"/>
      <c r="Y8" s="1039" t="s">
        <v>40</v>
      </c>
      <c r="Z8" s="1020"/>
      <c r="AA8" s="1020"/>
      <c r="AB8" s="1047"/>
      <c r="AC8" s="64"/>
      <c r="AD8" s="64"/>
      <c r="AE8" s="64"/>
      <c r="AF8" s="64"/>
      <c r="AG8" s="64"/>
      <c r="AH8" s="64"/>
      <c r="AI8" s="64"/>
      <c r="AJ8" s="64"/>
    </row>
    <row r="9" spans="1:36" s="118" customFormat="1" x14ac:dyDescent="0.2">
      <c r="B9" s="1032"/>
      <c r="C9" s="1043"/>
      <c r="D9" s="1064"/>
      <c r="E9" s="69" t="s">
        <v>37</v>
      </c>
      <c r="F9" s="71" t="s">
        <v>36</v>
      </c>
      <c r="G9" s="71" t="s">
        <v>39</v>
      </c>
      <c r="H9" s="103" t="s">
        <v>38</v>
      </c>
      <c r="I9" s="73" t="s">
        <v>37</v>
      </c>
      <c r="J9" s="71" t="s">
        <v>36</v>
      </c>
      <c r="K9" s="71" t="s">
        <v>39</v>
      </c>
      <c r="L9" s="103" t="s">
        <v>38</v>
      </c>
      <c r="M9" s="73" t="s">
        <v>37</v>
      </c>
      <c r="N9" s="71" t="s">
        <v>36</v>
      </c>
      <c r="O9" s="71" t="s">
        <v>39</v>
      </c>
      <c r="P9" s="103" t="s">
        <v>38</v>
      </c>
      <c r="Q9" s="100" t="s">
        <v>37</v>
      </c>
      <c r="R9" s="82" t="s">
        <v>36</v>
      </c>
      <c r="S9" s="71" t="s">
        <v>39</v>
      </c>
      <c r="T9" s="101" t="s">
        <v>38</v>
      </c>
      <c r="U9" s="102" t="s">
        <v>37</v>
      </c>
      <c r="V9" s="82" t="s">
        <v>36</v>
      </c>
      <c r="W9" s="71" t="s">
        <v>39</v>
      </c>
      <c r="X9" s="101" t="s">
        <v>38</v>
      </c>
      <c r="Y9" s="102" t="s">
        <v>37</v>
      </c>
      <c r="Z9" s="82" t="s">
        <v>36</v>
      </c>
      <c r="AA9" s="71" t="s">
        <v>39</v>
      </c>
      <c r="AB9" s="96" t="s">
        <v>38</v>
      </c>
      <c r="AC9" s="64"/>
      <c r="AD9" s="64"/>
      <c r="AE9" s="64"/>
      <c r="AF9" s="64"/>
      <c r="AG9" s="64"/>
      <c r="AH9" s="64"/>
      <c r="AI9" s="64"/>
      <c r="AJ9" s="64"/>
    </row>
    <row r="10" spans="1:36" x14ac:dyDescent="0.2">
      <c r="B10" s="119" t="s">
        <v>545</v>
      </c>
      <c r="C10" s="266">
        <v>2.8</v>
      </c>
      <c r="D10" s="257" t="s">
        <v>547</v>
      </c>
      <c r="E10" s="70">
        <v>0</v>
      </c>
      <c r="F10" s="72">
        <v>0</v>
      </c>
      <c r="G10" s="72">
        <v>0</v>
      </c>
      <c r="H10" s="255">
        <v>0</v>
      </c>
      <c r="I10" s="256">
        <v>0</v>
      </c>
      <c r="J10" s="72">
        <v>0</v>
      </c>
      <c r="K10" s="72">
        <v>0</v>
      </c>
      <c r="L10" s="255">
        <v>0</v>
      </c>
      <c r="M10" s="256">
        <v>0</v>
      </c>
      <c r="N10" s="72">
        <v>0</v>
      </c>
      <c r="O10" s="72">
        <v>1</v>
      </c>
      <c r="P10" s="255">
        <v>0</v>
      </c>
      <c r="Q10" s="268">
        <v>0</v>
      </c>
      <c r="R10" s="269">
        <v>0</v>
      </c>
      <c r="S10" s="270">
        <v>0</v>
      </c>
      <c r="T10" s="271">
        <v>0</v>
      </c>
      <c r="U10" s="272">
        <v>0</v>
      </c>
      <c r="V10" s="273">
        <v>0</v>
      </c>
      <c r="W10" s="273">
        <v>0</v>
      </c>
      <c r="X10" s="274">
        <v>0</v>
      </c>
      <c r="Y10" s="275">
        <v>0</v>
      </c>
      <c r="Z10" s="273">
        <v>0</v>
      </c>
      <c r="AA10" s="273">
        <v>8.52</v>
      </c>
      <c r="AB10" s="276">
        <v>0</v>
      </c>
      <c r="AC10" s="64"/>
      <c r="AD10" s="64"/>
      <c r="AE10" s="64"/>
      <c r="AF10" s="64"/>
      <c r="AG10" s="64"/>
      <c r="AH10" s="64"/>
      <c r="AI10" s="64"/>
      <c r="AJ10" s="64"/>
    </row>
    <row r="11" spans="1:36" x14ac:dyDescent="0.2">
      <c r="B11" s="265">
        <v>1</v>
      </c>
      <c r="C11" s="267">
        <v>4.5</v>
      </c>
      <c r="D11" s="257" t="s">
        <v>547</v>
      </c>
      <c r="E11" s="70">
        <v>0</v>
      </c>
      <c r="F11" s="72">
        <v>0</v>
      </c>
      <c r="G11" s="72">
        <v>0</v>
      </c>
      <c r="H11" s="255">
        <v>0</v>
      </c>
      <c r="I11" s="256">
        <v>0</v>
      </c>
      <c r="J11" s="72">
        <v>0</v>
      </c>
      <c r="K11" s="72">
        <v>0</v>
      </c>
      <c r="L11" s="255">
        <v>2</v>
      </c>
      <c r="M11" s="256">
        <v>0</v>
      </c>
      <c r="N11" s="72">
        <v>0</v>
      </c>
      <c r="O11" s="72">
        <v>0</v>
      </c>
      <c r="P11" s="255">
        <v>0</v>
      </c>
      <c r="Q11" s="268">
        <v>0</v>
      </c>
      <c r="R11" s="269">
        <v>0</v>
      </c>
      <c r="S11" s="270">
        <v>0</v>
      </c>
      <c r="T11" s="271">
        <v>0</v>
      </c>
      <c r="U11" s="272">
        <v>0</v>
      </c>
      <c r="V11" s="273">
        <v>0</v>
      </c>
      <c r="W11" s="273">
        <v>0</v>
      </c>
      <c r="X11" s="274">
        <v>0.45999999999999996</v>
      </c>
      <c r="Y11" s="275">
        <v>0</v>
      </c>
      <c r="Z11" s="273">
        <v>0</v>
      </c>
      <c r="AA11" s="273">
        <v>0</v>
      </c>
      <c r="AB11" s="276">
        <v>0</v>
      </c>
      <c r="AC11" s="64"/>
      <c r="AD11" s="64"/>
      <c r="AE11" s="64"/>
      <c r="AF11" s="64"/>
      <c r="AG11" s="64"/>
      <c r="AH11" s="64"/>
      <c r="AI11" s="64"/>
      <c r="AJ11" s="64"/>
    </row>
    <row r="12" spans="1:36" x14ac:dyDescent="0.2">
      <c r="B12" s="265">
        <v>2</v>
      </c>
      <c r="C12" s="267">
        <v>4.5</v>
      </c>
      <c r="D12" s="257" t="s">
        <v>547</v>
      </c>
      <c r="E12" s="70">
        <v>0</v>
      </c>
      <c r="F12" s="72">
        <v>0</v>
      </c>
      <c r="G12" s="72">
        <v>0</v>
      </c>
      <c r="H12" s="255">
        <v>0</v>
      </c>
      <c r="I12" s="256">
        <v>0</v>
      </c>
      <c r="J12" s="72">
        <v>0</v>
      </c>
      <c r="K12" s="72">
        <v>0</v>
      </c>
      <c r="L12" s="255">
        <v>1</v>
      </c>
      <c r="M12" s="256">
        <v>0</v>
      </c>
      <c r="N12" s="72">
        <v>0</v>
      </c>
      <c r="O12" s="72">
        <v>0</v>
      </c>
      <c r="P12" s="255">
        <v>1</v>
      </c>
      <c r="Q12" s="268">
        <v>0</v>
      </c>
      <c r="R12" s="269">
        <v>0</v>
      </c>
      <c r="S12" s="270">
        <v>0</v>
      </c>
      <c r="T12" s="271">
        <v>0</v>
      </c>
      <c r="U12" s="272">
        <v>0</v>
      </c>
      <c r="V12" s="273">
        <v>0</v>
      </c>
      <c r="W12" s="273">
        <v>0</v>
      </c>
      <c r="X12" s="274">
        <v>0.22999999999999998</v>
      </c>
      <c r="Y12" s="275">
        <v>0</v>
      </c>
      <c r="Z12" s="273">
        <v>0</v>
      </c>
      <c r="AA12" s="273">
        <v>0</v>
      </c>
      <c r="AB12" s="276">
        <v>3.54</v>
      </c>
      <c r="AC12" s="64"/>
      <c r="AD12" s="64"/>
      <c r="AE12" s="64"/>
      <c r="AF12" s="64"/>
      <c r="AG12" s="64"/>
      <c r="AH12" s="64"/>
      <c r="AI12" s="64"/>
      <c r="AJ12" s="64"/>
    </row>
    <row r="13" spans="1:36" x14ac:dyDescent="0.2">
      <c r="B13" s="265">
        <v>3</v>
      </c>
      <c r="C13" s="267">
        <v>4.5</v>
      </c>
      <c r="D13" s="257" t="s">
        <v>547</v>
      </c>
      <c r="E13" s="70">
        <v>0</v>
      </c>
      <c r="F13" s="72">
        <v>0</v>
      </c>
      <c r="G13" s="72">
        <v>0</v>
      </c>
      <c r="H13" s="255">
        <v>0</v>
      </c>
      <c r="I13" s="256">
        <v>0</v>
      </c>
      <c r="J13" s="72">
        <v>0</v>
      </c>
      <c r="K13" s="72">
        <v>0</v>
      </c>
      <c r="L13" s="255">
        <v>3</v>
      </c>
      <c r="M13" s="256">
        <v>0</v>
      </c>
      <c r="N13" s="72">
        <v>0</v>
      </c>
      <c r="O13" s="72">
        <v>0</v>
      </c>
      <c r="P13" s="255">
        <v>0</v>
      </c>
      <c r="Q13" s="268">
        <v>0</v>
      </c>
      <c r="R13" s="269">
        <v>0</v>
      </c>
      <c r="S13" s="270">
        <v>0</v>
      </c>
      <c r="T13" s="271">
        <v>0</v>
      </c>
      <c r="U13" s="272">
        <v>0</v>
      </c>
      <c r="V13" s="273">
        <v>0</v>
      </c>
      <c r="W13" s="273">
        <v>0</v>
      </c>
      <c r="X13" s="274">
        <v>0.30649999999999999</v>
      </c>
      <c r="Y13" s="275">
        <v>0</v>
      </c>
      <c r="Z13" s="273">
        <v>0</v>
      </c>
      <c r="AA13" s="273">
        <v>0</v>
      </c>
      <c r="AB13" s="276">
        <v>0</v>
      </c>
      <c r="AC13" s="64"/>
      <c r="AD13" s="64"/>
      <c r="AE13" s="64"/>
      <c r="AF13" s="64"/>
      <c r="AG13" s="64"/>
      <c r="AH13" s="64"/>
      <c r="AI13" s="64"/>
      <c r="AJ13" s="64"/>
    </row>
    <row r="14" spans="1:36" x14ac:dyDescent="0.2">
      <c r="B14" s="265">
        <v>4</v>
      </c>
      <c r="C14" s="267">
        <v>4.5</v>
      </c>
      <c r="D14" s="257" t="s">
        <v>547</v>
      </c>
      <c r="E14" s="70">
        <v>0</v>
      </c>
      <c r="F14" s="72">
        <v>0</v>
      </c>
      <c r="G14" s="72">
        <v>0</v>
      </c>
      <c r="H14" s="255">
        <v>0</v>
      </c>
      <c r="I14" s="256">
        <v>0</v>
      </c>
      <c r="J14" s="72">
        <v>0</v>
      </c>
      <c r="K14" s="72">
        <v>0</v>
      </c>
      <c r="L14" s="255">
        <v>2</v>
      </c>
      <c r="M14" s="256">
        <v>0</v>
      </c>
      <c r="N14" s="72">
        <v>0</v>
      </c>
      <c r="O14" s="72">
        <v>0</v>
      </c>
      <c r="P14" s="255">
        <v>0</v>
      </c>
      <c r="Q14" s="268">
        <v>0</v>
      </c>
      <c r="R14" s="269">
        <v>0</v>
      </c>
      <c r="S14" s="270">
        <v>0</v>
      </c>
      <c r="T14" s="271">
        <v>0</v>
      </c>
      <c r="U14" s="272">
        <v>0</v>
      </c>
      <c r="V14" s="273">
        <v>0</v>
      </c>
      <c r="W14" s="273">
        <v>0</v>
      </c>
      <c r="X14" s="274">
        <v>0.45499999999999996</v>
      </c>
      <c r="Y14" s="275">
        <v>0</v>
      </c>
      <c r="Z14" s="273">
        <v>0</v>
      </c>
      <c r="AA14" s="273">
        <v>0</v>
      </c>
      <c r="AB14" s="276">
        <v>0</v>
      </c>
      <c r="AC14" s="64"/>
      <c r="AD14" s="64"/>
      <c r="AE14" s="64"/>
      <c r="AF14" s="64"/>
      <c r="AG14" s="64"/>
      <c r="AH14" s="64"/>
      <c r="AI14" s="64"/>
      <c r="AJ14" s="64"/>
    </row>
    <row r="15" spans="1:36" x14ac:dyDescent="0.2">
      <c r="B15" s="265">
        <v>5</v>
      </c>
      <c r="C15" s="267">
        <v>4.5</v>
      </c>
      <c r="D15" s="257" t="s">
        <v>547</v>
      </c>
      <c r="E15" s="70">
        <v>0</v>
      </c>
      <c r="F15" s="72">
        <v>0</v>
      </c>
      <c r="G15" s="72">
        <v>0</v>
      </c>
      <c r="H15" s="41">
        <v>0</v>
      </c>
      <c r="I15" s="74">
        <v>0</v>
      </c>
      <c r="J15" s="72">
        <v>0</v>
      </c>
      <c r="K15" s="72">
        <v>0</v>
      </c>
      <c r="L15" s="41">
        <v>3</v>
      </c>
      <c r="M15" s="74">
        <v>0</v>
      </c>
      <c r="N15" s="72">
        <v>0</v>
      </c>
      <c r="O15" s="72">
        <v>0</v>
      </c>
      <c r="P15" s="41">
        <v>0</v>
      </c>
      <c r="Q15" s="268">
        <v>0</v>
      </c>
      <c r="R15" s="269">
        <v>0</v>
      </c>
      <c r="S15" s="270">
        <v>0</v>
      </c>
      <c r="T15" s="271">
        <v>0</v>
      </c>
      <c r="U15" s="277">
        <v>0</v>
      </c>
      <c r="V15" s="278">
        <v>0</v>
      </c>
      <c r="W15" s="273">
        <v>0</v>
      </c>
      <c r="X15" s="279">
        <v>0.52999999999999992</v>
      </c>
      <c r="Y15" s="277">
        <v>0</v>
      </c>
      <c r="Z15" s="278">
        <v>0</v>
      </c>
      <c r="AA15" s="273">
        <v>0</v>
      </c>
      <c r="AB15" s="276">
        <v>0</v>
      </c>
      <c r="AC15" s="64"/>
      <c r="AD15" s="64"/>
      <c r="AE15" s="64"/>
      <c r="AF15" s="64"/>
      <c r="AG15" s="64"/>
      <c r="AH15" s="64"/>
      <c r="AI15" s="64"/>
      <c r="AJ15" s="64"/>
    </row>
    <row r="16" spans="1:36" x14ac:dyDescent="0.2">
      <c r="B16" s="265">
        <v>6</v>
      </c>
      <c r="C16" s="267">
        <v>6</v>
      </c>
      <c r="D16" s="257" t="s">
        <v>547</v>
      </c>
      <c r="E16" s="70">
        <v>0</v>
      </c>
      <c r="F16" s="72">
        <v>0</v>
      </c>
      <c r="G16" s="72">
        <v>0</v>
      </c>
      <c r="H16" s="41">
        <v>0</v>
      </c>
      <c r="I16" s="74">
        <v>0</v>
      </c>
      <c r="J16" s="72">
        <v>0</v>
      </c>
      <c r="K16" s="72">
        <v>0</v>
      </c>
      <c r="L16" s="41">
        <v>5</v>
      </c>
      <c r="M16" s="74">
        <v>0</v>
      </c>
      <c r="N16" s="72">
        <v>0</v>
      </c>
      <c r="O16" s="72">
        <v>0</v>
      </c>
      <c r="P16" s="41">
        <v>1</v>
      </c>
      <c r="Q16" s="268">
        <v>0</v>
      </c>
      <c r="R16" s="269">
        <v>0</v>
      </c>
      <c r="S16" s="270">
        <v>0</v>
      </c>
      <c r="T16" s="271">
        <v>0</v>
      </c>
      <c r="U16" s="277">
        <v>0</v>
      </c>
      <c r="V16" s="278">
        <v>0</v>
      </c>
      <c r="W16" s="273">
        <v>0</v>
      </c>
      <c r="X16" s="279">
        <v>4.5909899999999997</v>
      </c>
      <c r="Y16" s="277">
        <v>0</v>
      </c>
      <c r="Z16" s="278">
        <v>0</v>
      </c>
      <c r="AA16" s="273">
        <v>0</v>
      </c>
      <c r="AB16" s="276">
        <v>1.6</v>
      </c>
      <c r="AC16" s="64"/>
      <c r="AD16" s="64"/>
      <c r="AE16" s="64"/>
      <c r="AF16" s="64"/>
      <c r="AG16" s="64"/>
      <c r="AH16" s="64"/>
      <c r="AI16" s="64"/>
      <c r="AJ16" s="64"/>
    </row>
    <row r="17" spans="2:36" x14ac:dyDescent="0.2">
      <c r="B17" s="265">
        <v>7</v>
      </c>
      <c r="C17" s="267">
        <v>1</v>
      </c>
      <c r="D17" s="257" t="s">
        <v>547</v>
      </c>
      <c r="E17" s="70">
        <v>0</v>
      </c>
      <c r="F17" s="72">
        <v>0</v>
      </c>
      <c r="G17" s="72">
        <v>0</v>
      </c>
      <c r="H17" s="41">
        <v>0</v>
      </c>
      <c r="I17" s="74">
        <v>0</v>
      </c>
      <c r="J17" s="72">
        <v>0</v>
      </c>
      <c r="K17" s="72">
        <v>0</v>
      </c>
      <c r="L17" s="41">
        <v>0</v>
      </c>
      <c r="M17" s="74">
        <v>0</v>
      </c>
      <c r="N17" s="72">
        <v>0</v>
      </c>
      <c r="O17" s="72">
        <v>0</v>
      </c>
      <c r="P17" s="41">
        <v>1</v>
      </c>
      <c r="Q17" s="268">
        <v>0</v>
      </c>
      <c r="R17" s="269">
        <v>0</v>
      </c>
      <c r="S17" s="270">
        <v>0</v>
      </c>
      <c r="T17" s="271">
        <v>0</v>
      </c>
      <c r="U17" s="277">
        <v>0</v>
      </c>
      <c r="V17" s="278">
        <v>0</v>
      </c>
      <c r="W17" s="273">
        <v>0</v>
      </c>
      <c r="X17" s="279">
        <v>0</v>
      </c>
      <c r="Y17" s="277">
        <v>0</v>
      </c>
      <c r="Z17" s="278">
        <v>0</v>
      </c>
      <c r="AA17" s="273">
        <v>0</v>
      </c>
      <c r="AB17" s="276">
        <v>18.479999999999997</v>
      </c>
      <c r="AC17" s="64"/>
      <c r="AD17" s="64"/>
      <c r="AE17" s="64"/>
      <c r="AF17" s="64"/>
      <c r="AG17" s="64"/>
      <c r="AH17" s="64"/>
      <c r="AI17" s="64"/>
      <c r="AJ17" s="64"/>
    </row>
    <row r="18" spans="2:36" x14ac:dyDescent="0.2">
      <c r="B18" s="265">
        <v>8</v>
      </c>
      <c r="C18" s="267">
        <v>6</v>
      </c>
      <c r="D18" s="257" t="s">
        <v>547</v>
      </c>
      <c r="E18" s="70">
        <v>0</v>
      </c>
      <c r="F18" s="72">
        <v>0</v>
      </c>
      <c r="G18" s="72">
        <v>0</v>
      </c>
      <c r="H18" s="41">
        <v>0</v>
      </c>
      <c r="I18" s="74">
        <v>0</v>
      </c>
      <c r="J18" s="72">
        <v>0</v>
      </c>
      <c r="K18" s="72">
        <v>0</v>
      </c>
      <c r="L18" s="41">
        <v>0</v>
      </c>
      <c r="M18" s="74">
        <v>0</v>
      </c>
      <c r="N18" s="72">
        <v>0</v>
      </c>
      <c r="O18" s="72">
        <v>0</v>
      </c>
      <c r="P18" s="41">
        <v>3</v>
      </c>
      <c r="Q18" s="268">
        <v>0</v>
      </c>
      <c r="R18" s="269">
        <v>0</v>
      </c>
      <c r="S18" s="270">
        <v>0</v>
      </c>
      <c r="T18" s="271">
        <v>0</v>
      </c>
      <c r="U18" s="277">
        <v>0</v>
      </c>
      <c r="V18" s="278">
        <v>0</v>
      </c>
      <c r="W18" s="273">
        <v>0</v>
      </c>
      <c r="X18" s="279">
        <v>0</v>
      </c>
      <c r="Y18" s="277">
        <v>0</v>
      </c>
      <c r="Z18" s="278">
        <v>0</v>
      </c>
      <c r="AA18" s="273">
        <v>0</v>
      </c>
      <c r="AB18" s="276">
        <v>29.59</v>
      </c>
      <c r="AC18" s="64"/>
      <c r="AD18" s="64"/>
      <c r="AE18" s="64"/>
      <c r="AF18" s="64"/>
      <c r="AG18" s="64"/>
      <c r="AH18" s="64"/>
      <c r="AI18" s="64"/>
      <c r="AJ18" s="64"/>
    </row>
    <row r="19" spans="2:36" x14ac:dyDescent="0.2">
      <c r="B19" s="265">
        <v>9</v>
      </c>
      <c r="C19" s="267">
        <v>6</v>
      </c>
      <c r="D19" s="257" t="s">
        <v>547</v>
      </c>
      <c r="E19" s="70">
        <v>0</v>
      </c>
      <c r="F19" s="72">
        <v>0</v>
      </c>
      <c r="G19" s="72">
        <v>0</v>
      </c>
      <c r="H19" s="41">
        <v>0</v>
      </c>
      <c r="I19" s="74">
        <v>0</v>
      </c>
      <c r="J19" s="72">
        <v>0</v>
      </c>
      <c r="K19" s="72">
        <v>0</v>
      </c>
      <c r="L19" s="41">
        <v>2</v>
      </c>
      <c r="M19" s="74">
        <v>0</v>
      </c>
      <c r="N19" s="72">
        <v>0</v>
      </c>
      <c r="O19" s="72">
        <v>1</v>
      </c>
      <c r="P19" s="41">
        <v>2</v>
      </c>
      <c r="Q19" s="268">
        <v>0</v>
      </c>
      <c r="R19" s="269">
        <v>0</v>
      </c>
      <c r="S19" s="270">
        <v>0</v>
      </c>
      <c r="T19" s="271">
        <v>0</v>
      </c>
      <c r="U19" s="277">
        <v>0</v>
      </c>
      <c r="V19" s="278">
        <v>0</v>
      </c>
      <c r="W19" s="273">
        <v>0</v>
      </c>
      <c r="X19" s="279">
        <v>1.57</v>
      </c>
      <c r="Y19" s="277">
        <v>0</v>
      </c>
      <c r="Z19" s="278">
        <v>0</v>
      </c>
      <c r="AA19" s="273">
        <v>12.78</v>
      </c>
      <c r="AB19" s="276">
        <v>55.12</v>
      </c>
      <c r="AC19" s="64"/>
      <c r="AD19" s="64"/>
      <c r="AE19" s="64"/>
      <c r="AF19" s="64"/>
      <c r="AG19" s="64"/>
      <c r="AH19" s="64"/>
      <c r="AI19" s="64"/>
      <c r="AJ19" s="64"/>
    </row>
    <row r="20" spans="2:36" x14ac:dyDescent="0.2">
      <c r="B20" s="265" t="s">
        <v>542</v>
      </c>
      <c r="C20" s="267">
        <v>3.3</v>
      </c>
      <c r="D20" s="257" t="s">
        <v>547</v>
      </c>
      <c r="E20" s="70">
        <v>0</v>
      </c>
      <c r="F20" s="72">
        <v>0</v>
      </c>
      <c r="G20" s="72">
        <v>0</v>
      </c>
      <c r="H20" s="41">
        <v>0</v>
      </c>
      <c r="I20" s="74">
        <v>0</v>
      </c>
      <c r="J20" s="72">
        <v>0</v>
      </c>
      <c r="K20" s="72">
        <v>0</v>
      </c>
      <c r="L20" s="41">
        <v>3</v>
      </c>
      <c r="M20" s="74">
        <v>0</v>
      </c>
      <c r="N20" s="72">
        <v>0</v>
      </c>
      <c r="O20" s="72">
        <v>1</v>
      </c>
      <c r="P20" s="41">
        <v>0</v>
      </c>
      <c r="Q20" s="268">
        <v>0</v>
      </c>
      <c r="R20" s="269">
        <v>0</v>
      </c>
      <c r="S20" s="270">
        <v>0</v>
      </c>
      <c r="T20" s="271">
        <v>0</v>
      </c>
      <c r="U20" s="277">
        <v>0</v>
      </c>
      <c r="V20" s="278">
        <v>0</v>
      </c>
      <c r="W20" s="273">
        <v>0</v>
      </c>
      <c r="X20" s="279">
        <v>4.2500000000000003E-2</v>
      </c>
      <c r="Y20" s="277">
        <v>0</v>
      </c>
      <c r="Z20" s="278">
        <v>0</v>
      </c>
      <c r="AA20" s="273">
        <v>12.069999999999999</v>
      </c>
      <c r="AB20" s="276">
        <v>0</v>
      </c>
      <c r="AC20" s="64"/>
      <c r="AD20" s="64"/>
      <c r="AE20" s="64"/>
      <c r="AF20" s="64"/>
      <c r="AG20" s="64"/>
      <c r="AH20" s="64"/>
      <c r="AI20" s="64"/>
      <c r="AJ20" s="64"/>
    </row>
    <row r="21" spans="2:36" x14ac:dyDescent="0.2">
      <c r="B21" s="265"/>
      <c r="C21" s="267"/>
      <c r="D21" s="257"/>
      <c r="E21" s="70"/>
      <c r="F21" s="72"/>
      <c r="G21" s="72"/>
      <c r="H21" s="41"/>
      <c r="I21" s="74"/>
      <c r="J21" s="72"/>
      <c r="K21" s="72"/>
      <c r="L21" s="41"/>
      <c r="M21" s="74"/>
      <c r="N21" s="72"/>
      <c r="O21" s="72"/>
      <c r="P21" s="41"/>
      <c r="Q21" s="268"/>
      <c r="R21" s="269"/>
      <c r="S21" s="270"/>
      <c r="T21" s="271"/>
      <c r="U21" s="277"/>
      <c r="V21" s="278"/>
      <c r="W21" s="273"/>
      <c r="X21" s="279"/>
      <c r="Y21" s="277"/>
      <c r="Z21" s="278"/>
      <c r="AA21" s="273"/>
      <c r="AB21" s="276"/>
      <c r="AC21" s="64"/>
      <c r="AD21" s="64"/>
      <c r="AE21" s="64"/>
      <c r="AF21" s="64"/>
      <c r="AG21" s="64"/>
      <c r="AH21" s="64"/>
      <c r="AI21" s="64"/>
      <c r="AJ21" s="64"/>
    </row>
    <row r="22" spans="2:36" x14ac:dyDescent="0.2">
      <c r="B22" s="265"/>
      <c r="C22" s="267"/>
      <c r="D22" s="257"/>
      <c r="E22" s="70"/>
      <c r="F22" s="72"/>
      <c r="G22" s="72"/>
      <c r="H22" s="41"/>
      <c r="I22" s="74"/>
      <c r="J22" s="72"/>
      <c r="K22" s="72"/>
      <c r="L22" s="41"/>
      <c r="M22" s="74"/>
      <c r="N22" s="72"/>
      <c r="O22" s="72"/>
      <c r="P22" s="41"/>
      <c r="Q22" s="268"/>
      <c r="R22" s="269"/>
      <c r="S22" s="270"/>
      <c r="T22" s="271"/>
      <c r="U22" s="277"/>
      <c r="V22" s="278"/>
      <c r="W22" s="273"/>
      <c r="X22" s="279"/>
      <c r="Y22" s="277"/>
      <c r="Z22" s="278"/>
      <c r="AA22" s="273"/>
      <c r="AB22" s="276"/>
      <c r="AC22" s="64"/>
      <c r="AD22" s="64"/>
      <c r="AE22" s="64"/>
      <c r="AF22" s="64"/>
      <c r="AG22" s="64"/>
      <c r="AH22" s="64"/>
      <c r="AI22" s="64"/>
      <c r="AJ22" s="64"/>
    </row>
    <row r="23" spans="2:36" x14ac:dyDescent="0.2">
      <c r="B23" s="265"/>
      <c r="C23" s="267"/>
      <c r="D23" s="257"/>
      <c r="E23" s="70"/>
      <c r="F23" s="72"/>
      <c r="G23" s="72"/>
      <c r="H23" s="41"/>
      <c r="I23" s="74"/>
      <c r="J23" s="72"/>
      <c r="K23" s="72"/>
      <c r="L23" s="41"/>
      <c r="M23" s="74"/>
      <c r="N23" s="72"/>
      <c r="O23" s="72"/>
      <c r="P23" s="41"/>
      <c r="Q23" s="268"/>
      <c r="R23" s="269"/>
      <c r="S23" s="270"/>
      <c r="T23" s="271"/>
      <c r="U23" s="277"/>
      <c r="V23" s="278"/>
      <c r="W23" s="273"/>
      <c r="X23" s="279"/>
      <c r="Y23" s="277"/>
      <c r="Z23" s="278"/>
      <c r="AA23" s="273"/>
      <c r="AB23" s="276"/>
      <c r="AC23" s="64"/>
      <c r="AD23" s="64"/>
      <c r="AE23" s="64"/>
      <c r="AF23" s="64"/>
      <c r="AG23" s="64"/>
      <c r="AH23" s="64"/>
      <c r="AI23" s="64"/>
      <c r="AJ23" s="64"/>
    </row>
    <row r="24" spans="2:36" x14ac:dyDescent="0.2">
      <c r="B24" s="265"/>
      <c r="C24" s="267"/>
      <c r="D24" s="257"/>
      <c r="E24" s="70"/>
      <c r="F24" s="72"/>
      <c r="G24" s="72"/>
      <c r="H24" s="41"/>
      <c r="I24" s="74"/>
      <c r="J24" s="72"/>
      <c r="K24" s="72"/>
      <c r="L24" s="41"/>
      <c r="M24" s="74"/>
      <c r="N24" s="72"/>
      <c r="O24" s="72"/>
      <c r="P24" s="41"/>
      <c r="Q24" s="268"/>
      <c r="R24" s="269"/>
      <c r="S24" s="270"/>
      <c r="T24" s="271"/>
      <c r="U24" s="277"/>
      <c r="V24" s="278"/>
      <c r="W24" s="273"/>
      <c r="X24" s="279"/>
      <c r="Y24" s="277"/>
      <c r="Z24" s="278"/>
      <c r="AA24" s="273"/>
      <c r="AB24" s="276"/>
      <c r="AC24" s="64"/>
      <c r="AD24" s="64"/>
      <c r="AE24" s="64"/>
      <c r="AF24" s="64"/>
      <c r="AG24" s="64"/>
      <c r="AH24" s="64"/>
      <c r="AI24" s="64"/>
      <c r="AJ24" s="64"/>
    </row>
    <row r="25" spans="2:36" x14ac:dyDescent="0.2">
      <c r="B25" s="265"/>
      <c r="C25" s="267"/>
      <c r="D25" s="257"/>
      <c r="E25" s="70"/>
      <c r="F25" s="72"/>
      <c r="G25" s="72"/>
      <c r="H25" s="41"/>
      <c r="I25" s="74"/>
      <c r="J25" s="72"/>
      <c r="K25" s="72"/>
      <c r="L25" s="41"/>
      <c r="M25" s="74"/>
      <c r="N25" s="72"/>
      <c r="O25" s="72"/>
      <c r="P25" s="41"/>
      <c r="Q25" s="268"/>
      <c r="R25" s="269"/>
      <c r="S25" s="270"/>
      <c r="T25" s="271"/>
      <c r="U25" s="277"/>
      <c r="V25" s="278"/>
      <c r="W25" s="273"/>
      <c r="X25" s="279"/>
      <c r="Y25" s="277"/>
      <c r="Z25" s="278"/>
      <c r="AA25" s="273"/>
      <c r="AB25" s="276"/>
      <c r="AC25" s="64"/>
      <c r="AD25" s="64"/>
      <c r="AE25" s="64"/>
      <c r="AF25" s="64"/>
      <c r="AG25" s="64"/>
      <c r="AH25" s="64"/>
      <c r="AI25" s="64"/>
      <c r="AJ25" s="64"/>
    </row>
    <row r="26" spans="2:36" x14ac:dyDescent="0.2">
      <c r="B26" s="265"/>
      <c r="C26" s="267"/>
      <c r="D26" s="257"/>
      <c r="E26" s="70"/>
      <c r="F26" s="72"/>
      <c r="G26" s="72"/>
      <c r="H26" s="41"/>
      <c r="I26" s="74"/>
      <c r="J26" s="72"/>
      <c r="K26" s="72"/>
      <c r="L26" s="41"/>
      <c r="M26" s="74"/>
      <c r="N26" s="72"/>
      <c r="O26" s="72"/>
      <c r="P26" s="41"/>
      <c r="Q26" s="268"/>
      <c r="R26" s="269"/>
      <c r="S26" s="270"/>
      <c r="T26" s="271"/>
      <c r="U26" s="277"/>
      <c r="V26" s="278"/>
      <c r="W26" s="273"/>
      <c r="X26" s="279"/>
      <c r="Y26" s="277"/>
      <c r="Z26" s="278"/>
      <c r="AA26" s="273"/>
      <c r="AB26" s="276"/>
      <c r="AC26" s="64"/>
      <c r="AD26" s="64"/>
      <c r="AE26" s="64"/>
      <c r="AF26" s="64"/>
      <c r="AG26" s="64"/>
      <c r="AH26" s="64"/>
      <c r="AI26" s="64"/>
      <c r="AJ26" s="64"/>
    </row>
    <row r="27" spans="2:36" x14ac:dyDescent="0.2">
      <c r="B27" s="265"/>
      <c r="C27" s="267"/>
      <c r="D27" s="257"/>
      <c r="E27" s="70"/>
      <c r="F27" s="72"/>
      <c r="G27" s="72"/>
      <c r="H27" s="41"/>
      <c r="I27" s="74"/>
      <c r="J27" s="72"/>
      <c r="K27" s="72"/>
      <c r="L27" s="41"/>
      <c r="M27" s="74"/>
      <c r="N27" s="72"/>
      <c r="O27" s="72"/>
      <c r="P27" s="41"/>
      <c r="Q27" s="268"/>
      <c r="R27" s="269"/>
      <c r="S27" s="270"/>
      <c r="T27" s="271"/>
      <c r="U27" s="277"/>
      <c r="V27" s="278"/>
      <c r="W27" s="273"/>
      <c r="X27" s="279"/>
      <c r="Y27" s="277"/>
      <c r="Z27" s="278"/>
      <c r="AA27" s="273"/>
      <c r="AB27" s="276"/>
      <c r="AC27" s="64"/>
      <c r="AD27" s="64"/>
      <c r="AE27" s="64"/>
      <c r="AF27" s="64"/>
      <c r="AG27" s="64"/>
      <c r="AH27" s="64"/>
      <c r="AI27" s="64"/>
      <c r="AJ27" s="64"/>
    </row>
    <row r="28" spans="2:36" x14ac:dyDescent="0.2">
      <c r="B28" s="265"/>
      <c r="C28" s="267"/>
      <c r="D28" s="257"/>
      <c r="E28" s="70"/>
      <c r="F28" s="72"/>
      <c r="G28" s="72"/>
      <c r="H28" s="41"/>
      <c r="I28" s="74"/>
      <c r="J28" s="72"/>
      <c r="K28" s="72"/>
      <c r="L28" s="41"/>
      <c r="M28" s="74"/>
      <c r="N28" s="72"/>
      <c r="O28" s="72"/>
      <c r="P28" s="41"/>
      <c r="Q28" s="268"/>
      <c r="R28" s="269"/>
      <c r="S28" s="270"/>
      <c r="T28" s="271"/>
      <c r="U28" s="277"/>
      <c r="V28" s="278"/>
      <c r="W28" s="273"/>
      <c r="X28" s="279"/>
      <c r="Y28" s="277"/>
      <c r="Z28" s="278"/>
      <c r="AA28" s="273"/>
      <c r="AB28" s="276"/>
      <c r="AC28" s="64"/>
      <c r="AD28" s="64"/>
      <c r="AE28" s="64"/>
      <c r="AF28" s="64"/>
      <c r="AG28" s="64"/>
      <c r="AH28" s="64"/>
      <c r="AI28" s="64"/>
      <c r="AJ28" s="64"/>
    </row>
    <row r="29" spans="2:36" x14ac:dyDescent="0.2">
      <c r="B29" s="265"/>
      <c r="C29" s="267"/>
      <c r="D29" s="257"/>
      <c r="E29" s="70"/>
      <c r="F29" s="72"/>
      <c r="G29" s="72"/>
      <c r="H29" s="41"/>
      <c r="I29" s="74"/>
      <c r="J29" s="72"/>
      <c r="K29" s="72"/>
      <c r="L29" s="41"/>
      <c r="M29" s="74"/>
      <c r="N29" s="72"/>
      <c r="O29" s="72"/>
      <c r="P29" s="41"/>
      <c r="Q29" s="268"/>
      <c r="R29" s="269"/>
      <c r="S29" s="270"/>
      <c r="T29" s="271"/>
      <c r="U29" s="277"/>
      <c r="V29" s="278"/>
      <c r="W29" s="273"/>
      <c r="X29" s="279"/>
      <c r="Y29" s="277"/>
      <c r="Z29" s="278"/>
      <c r="AA29" s="273"/>
      <c r="AB29" s="276"/>
      <c r="AC29" s="64"/>
      <c r="AD29" s="64"/>
      <c r="AE29" s="64"/>
      <c r="AF29" s="64"/>
      <c r="AG29" s="64"/>
      <c r="AH29" s="64"/>
      <c r="AI29" s="64"/>
      <c r="AJ29" s="64"/>
    </row>
    <row r="30" spans="2:36" x14ac:dyDescent="0.2">
      <c r="B30" s="265"/>
      <c r="C30" s="267"/>
      <c r="D30" s="257"/>
      <c r="E30" s="70"/>
      <c r="F30" s="72"/>
      <c r="G30" s="72"/>
      <c r="H30" s="41"/>
      <c r="I30" s="74"/>
      <c r="J30" s="72"/>
      <c r="K30" s="72"/>
      <c r="L30" s="41"/>
      <c r="M30" s="74"/>
      <c r="N30" s="72"/>
      <c r="O30" s="72"/>
      <c r="P30" s="41"/>
      <c r="Q30" s="268"/>
      <c r="R30" s="269"/>
      <c r="S30" s="270"/>
      <c r="T30" s="271"/>
      <c r="U30" s="277"/>
      <c r="V30" s="278"/>
      <c r="W30" s="273"/>
      <c r="X30" s="279"/>
      <c r="Y30" s="277"/>
      <c r="Z30" s="278"/>
      <c r="AA30" s="273"/>
      <c r="AB30" s="276"/>
      <c r="AC30" s="64"/>
      <c r="AD30" s="64"/>
      <c r="AE30" s="64"/>
      <c r="AF30" s="64"/>
      <c r="AG30" s="64"/>
      <c r="AH30" s="64"/>
      <c r="AI30" s="64"/>
      <c r="AJ30" s="64"/>
    </row>
    <row r="31" spans="2:36" x14ac:dyDescent="0.2">
      <c r="B31" s="265"/>
      <c r="C31" s="267"/>
      <c r="D31" s="150"/>
      <c r="E31" s="70"/>
      <c r="F31" s="72"/>
      <c r="G31" s="72"/>
      <c r="H31" s="41"/>
      <c r="I31" s="74"/>
      <c r="J31" s="72"/>
      <c r="K31" s="72"/>
      <c r="L31" s="41"/>
      <c r="M31" s="74"/>
      <c r="N31" s="72"/>
      <c r="O31" s="72"/>
      <c r="P31" s="41"/>
      <c r="Q31" s="268"/>
      <c r="R31" s="269"/>
      <c r="S31" s="270"/>
      <c r="T31" s="271"/>
      <c r="U31" s="277"/>
      <c r="V31" s="278"/>
      <c r="W31" s="273"/>
      <c r="X31" s="279"/>
      <c r="Y31" s="277"/>
      <c r="Z31" s="278"/>
      <c r="AA31" s="273"/>
      <c r="AB31" s="276"/>
      <c r="AC31" s="64"/>
      <c r="AD31" s="64"/>
      <c r="AE31" s="64"/>
      <c r="AF31" s="64"/>
      <c r="AG31" s="64"/>
      <c r="AH31" s="64"/>
      <c r="AI31" s="64"/>
      <c r="AJ31" s="64"/>
    </row>
    <row r="32" spans="2:36" x14ac:dyDescent="0.2">
      <c r="B32" s="265"/>
      <c r="C32" s="267"/>
      <c r="D32" s="150"/>
      <c r="E32" s="70"/>
      <c r="F32" s="72"/>
      <c r="G32" s="72"/>
      <c r="H32" s="41"/>
      <c r="I32" s="74"/>
      <c r="J32" s="72"/>
      <c r="K32" s="72"/>
      <c r="L32" s="41"/>
      <c r="M32" s="74"/>
      <c r="N32" s="72"/>
      <c r="O32" s="72"/>
      <c r="P32" s="41"/>
      <c r="Q32" s="268"/>
      <c r="R32" s="269"/>
      <c r="S32" s="270"/>
      <c r="T32" s="271"/>
      <c r="U32" s="277"/>
      <c r="V32" s="278"/>
      <c r="W32" s="273"/>
      <c r="X32" s="279"/>
      <c r="Y32" s="277"/>
      <c r="Z32" s="278"/>
      <c r="AA32" s="273"/>
      <c r="AB32" s="276"/>
      <c r="AC32" s="64"/>
      <c r="AD32" s="64"/>
      <c r="AE32" s="64"/>
      <c r="AF32" s="64"/>
      <c r="AG32" s="64"/>
      <c r="AH32" s="64"/>
      <c r="AI32" s="64"/>
      <c r="AJ32" s="64"/>
    </row>
    <row r="33" spans="2:36" x14ac:dyDescent="0.2">
      <c r="B33" s="265"/>
      <c r="C33" s="267"/>
      <c r="D33" s="150"/>
      <c r="E33" s="70"/>
      <c r="F33" s="72"/>
      <c r="G33" s="72"/>
      <c r="H33" s="41"/>
      <c r="I33" s="74"/>
      <c r="J33" s="72"/>
      <c r="K33" s="72"/>
      <c r="L33" s="41"/>
      <c r="M33" s="74"/>
      <c r="N33" s="72"/>
      <c r="O33" s="72"/>
      <c r="P33" s="41"/>
      <c r="Q33" s="268"/>
      <c r="R33" s="269"/>
      <c r="S33" s="270"/>
      <c r="T33" s="271"/>
      <c r="U33" s="277"/>
      <c r="V33" s="278"/>
      <c r="W33" s="273"/>
      <c r="X33" s="279"/>
      <c r="Y33" s="277"/>
      <c r="Z33" s="278"/>
      <c r="AA33" s="273"/>
      <c r="AB33" s="276"/>
      <c r="AC33" s="64"/>
      <c r="AD33" s="64"/>
      <c r="AE33" s="64"/>
      <c r="AF33" s="64"/>
      <c r="AG33" s="64"/>
      <c r="AH33" s="64"/>
      <c r="AI33" s="64"/>
      <c r="AJ33" s="64"/>
    </row>
    <row r="34" spans="2:36" x14ac:dyDescent="0.2">
      <c r="B34" s="265"/>
      <c r="C34" s="267"/>
      <c r="D34" s="150"/>
      <c r="E34" s="70"/>
      <c r="F34" s="72"/>
      <c r="G34" s="72"/>
      <c r="H34" s="41"/>
      <c r="I34" s="74"/>
      <c r="J34" s="72"/>
      <c r="K34" s="72"/>
      <c r="L34" s="41"/>
      <c r="M34" s="74"/>
      <c r="N34" s="72"/>
      <c r="O34" s="72"/>
      <c r="P34" s="41"/>
      <c r="Q34" s="268"/>
      <c r="R34" s="269"/>
      <c r="S34" s="270"/>
      <c r="T34" s="271"/>
      <c r="U34" s="277"/>
      <c r="V34" s="278"/>
      <c r="W34" s="273"/>
      <c r="X34" s="279"/>
      <c r="Y34" s="277"/>
      <c r="Z34" s="278"/>
      <c r="AA34" s="273"/>
      <c r="AB34" s="276"/>
      <c r="AC34" s="64"/>
      <c r="AD34" s="64"/>
      <c r="AE34" s="64"/>
      <c r="AF34" s="64"/>
      <c r="AG34" s="64"/>
      <c r="AH34" s="64"/>
      <c r="AI34" s="64"/>
      <c r="AJ34" s="64"/>
    </row>
    <row r="35" spans="2:36" x14ac:dyDescent="0.2">
      <c r="B35" s="265"/>
      <c r="C35" s="267"/>
      <c r="D35" s="150"/>
      <c r="E35" s="70"/>
      <c r="F35" s="72"/>
      <c r="G35" s="72"/>
      <c r="H35" s="41"/>
      <c r="I35" s="74"/>
      <c r="J35" s="72"/>
      <c r="K35" s="72"/>
      <c r="L35" s="41"/>
      <c r="M35" s="74"/>
      <c r="N35" s="72"/>
      <c r="O35" s="72"/>
      <c r="P35" s="41"/>
      <c r="Q35" s="268"/>
      <c r="R35" s="269"/>
      <c r="S35" s="270"/>
      <c r="T35" s="271"/>
      <c r="U35" s="277"/>
      <c r="V35" s="278"/>
      <c r="W35" s="273"/>
      <c r="X35" s="279"/>
      <c r="Y35" s="277"/>
      <c r="Z35" s="278"/>
      <c r="AA35" s="273"/>
      <c r="AB35" s="276"/>
      <c r="AC35" s="64"/>
      <c r="AD35" s="64"/>
      <c r="AE35" s="64"/>
      <c r="AF35" s="64"/>
      <c r="AG35" s="64"/>
      <c r="AH35" s="64"/>
      <c r="AI35" s="64"/>
      <c r="AJ35" s="64"/>
    </row>
    <row r="36" spans="2:36" x14ac:dyDescent="0.2">
      <c r="B36" s="265"/>
      <c r="C36" s="267"/>
      <c r="D36" s="150"/>
      <c r="E36" s="70"/>
      <c r="F36" s="72"/>
      <c r="G36" s="72"/>
      <c r="H36" s="41"/>
      <c r="I36" s="74"/>
      <c r="J36" s="72"/>
      <c r="K36" s="72"/>
      <c r="L36" s="41"/>
      <c r="M36" s="74"/>
      <c r="N36" s="72"/>
      <c r="O36" s="72"/>
      <c r="P36" s="41"/>
      <c r="Q36" s="268"/>
      <c r="R36" s="269"/>
      <c r="S36" s="270"/>
      <c r="T36" s="271"/>
      <c r="U36" s="277"/>
      <c r="V36" s="278"/>
      <c r="W36" s="273"/>
      <c r="X36" s="279"/>
      <c r="Y36" s="277"/>
      <c r="Z36" s="278"/>
      <c r="AA36" s="273"/>
      <c r="AB36" s="276"/>
      <c r="AC36" s="64"/>
      <c r="AD36" s="64"/>
      <c r="AE36" s="64"/>
      <c r="AF36" s="64"/>
      <c r="AG36" s="64"/>
      <c r="AH36" s="64"/>
      <c r="AI36" s="64"/>
      <c r="AJ36" s="64"/>
    </row>
    <row r="37" spans="2:36" x14ac:dyDescent="0.2">
      <c r="B37" s="265"/>
      <c r="C37" s="267"/>
      <c r="D37" s="150"/>
      <c r="E37" s="70"/>
      <c r="F37" s="72"/>
      <c r="G37" s="72"/>
      <c r="H37" s="41"/>
      <c r="I37" s="74"/>
      <c r="J37" s="72"/>
      <c r="K37" s="72"/>
      <c r="L37" s="41"/>
      <c r="M37" s="74"/>
      <c r="N37" s="72"/>
      <c r="O37" s="72"/>
      <c r="P37" s="41"/>
      <c r="Q37" s="268"/>
      <c r="R37" s="269"/>
      <c r="S37" s="270"/>
      <c r="T37" s="271"/>
      <c r="U37" s="277"/>
      <c r="V37" s="278"/>
      <c r="W37" s="273"/>
      <c r="X37" s="279"/>
      <c r="Y37" s="277"/>
      <c r="Z37" s="278"/>
      <c r="AA37" s="273"/>
      <c r="AB37" s="276"/>
      <c r="AC37" s="64"/>
      <c r="AD37" s="64"/>
      <c r="AE37" s="64"/>
      <c r="AF37" s="64"/>
      <c r="AG37" s="64"/>
      <c r="AH37" s="64"/>
      <c r="AI37" s="64"/>
      <c r="AJ37" s="64"/>
    </row>
    <row r="38" spans="2:36" x14ac:dyDescent="0.2">
      <c r="B38" s="265"/>
      <c r="C38" s="267"/>
      <c r="D38" s="150"/>
      <c r="E38" s="70"/>
      <c r="F38" s="72"/>
      <c r="G38" s="72"/>
      <c r="H38" s="41"/>
      <c r="I38" s="74"/>
      <c r="J38" s="72"/>
      <c r="K38" s="72"/>
      <c r="L38" s="41"/>
      <c r="M38" s="74"/>
      <c r="N38" s="72"/>
      <c r="O38" s="72"/>
      <c r="P38" s="41"/>
      <c r="Q38" s="268"/>
      <c r="R38" s="269"/>
      <c r="S38" s="270"/>
      <c r="T38" s="271"/>
      <c r="U38" s="277"/>
      <c r="V38" s="278"/>
      <c r="W38" s="273"/>
      <c r="X38" s="279"/>
      <c r="Y38" s="277"/>
      <c r="Z38" s="278"/>
      <c r="AA38" s="273"/>
      <c r="AB38" s="276"/>
      <c r="AC38" s="64"/>
      <c r="AD38" s="64"/>
      <c r="AE38" s="64"/>
      <c r="AF38" s="64"/>
      <c r="AG38" s="64"/>
      <c r="AH38" s="64"/>
      <c r="AI38" s="64"/>
      <c r="AJ38" s="64"/>
    </row>
    <row r="39" spans="2:36" x14ac:dyDescent="0.2">
      <c r="B39" s="265"/>
      <c r="C39" s="267"/>
      <c r="D39" s="150"/>
      <c r="E39" s="70"/>
      <c r="F39" s="72"/>
      <c r="G39" s="72"/>
      <c r="H39" s="41"/>
      <c r="I39" s="74"/>
      <c r="J39" s="72"/>
      <c r="K39" s="72"/>
      <c r="L39" s="41"/>
      <c r="M39" s="74"/>
      <c r="N39" s="72"/>
      <c r="O39" s="72"/>
      <c r="P39" s="41"/>
      <c r="Q39" s="268"/>
      <c r="R39" s="269"/>
      <c r="S39" s="270"/>
      <c r="T39" s="271"/>
      <c r="U39" s="277"/>
      <c r="V39" s="278"/>
      <c r="W39" s="273"/>
      <c r="X39" s="279"/>
      <c r="Y39" s="277"/>
      <c r="Z39" s="278"/>
      <c r="AA39" s="273"/>
      <c r="AB39" s="276"/>
      <c r="AC39" s="64"/>
      <c r="AD39" s="64"/>
      <c r="AE39" s="64"/>
      <c r="AF39" s="64"/>
      <c r="AG39" s="64"/>
      <c r="AH39" s="64"/>
      <c r="AI39" s="64"/>
      <c r="AJ39" s="64"/>
    </row>
    <row r="40" spans="2:36" x14ac:dyDescent="0.2">
      <c r="B40" s="265"/>
      <c r="C40" s="267"/>
      <c r="D40" s="150"/>
      <c r="E40" s="70"/>
      <c r="F40" s="72"/>
      <c r="G40" s="72"/>
      <c r="H40" s="41"/>
      <c r="I40" s="74"/>
      <c r="J40" s="72"/>
      <c r="K40" s="72"/>
      <c r="L40" s="41"/>
      <c r="M40" s="74"/>
      <c r="N40" s="72"/>
      <c r="O40" s="72"/>
      <c r="P40" s="41"/>
      <c r="Q40" s="268"/>
      <c r="R40" s="269"/>
      <c r="S40" s="270"/>
      <c r="T40" s="271"/>
      <c r="U40" s="277"/>
      <c r="V40" s="278"/>
      <c r="W40" s="273"/>
      <c r="X40" s="279"/>
      <c r="Y40" s="277"/>
      <c r="Z40" s="278"/>
      <c r="AA40" s="273"/>
      <c r="AB40" s="276"/>
      <c r="AC40" s="64"/>
      <c r="AD40" s="64"/>
      <c r="AE40" s="64"/>
      <c r="AF40" s="64"/>
      <c r="AG40" s="64"/>
      <c r="AH40" s="64"/>
      <c r="AI40" s="64"/>
      <c r="AJ40" s="64"/>
    </row>
    <row r="41" spans="2:36" x14ac:dyDescent="0.2">
      <c r="B41" s="265"/>
      <c r="C41" s="267"/>
      <c r="D41" s="150"/>
      <c r="E41" s="70"/>
      <c r="F41" s="72"/>
      <c r="G41" s="72"/>
      <c r="H41" s="41"/>
      <c r="I41" s="74"/>
      <c r="J41" s="72"/>
      <c r="K41" s="72"/>
      <c r="L41" s="41"/>
      <c r="M41" s="74"/>
      <c r="N41" s="72"/>
      <c r="O41" s="72"/>
      <c r="P41" s="41"/>
      <c r="Q41" s="268"/>
      <c r="R41" s="269"/>
      <c r="S41" s="270"/>
      <c r="T41" s="271"/>
      <c r="U41" s="277"/>
      <c r="V41" s="278"/>
      <c r="W41" s="273"/>
      <c r="X41" s="279"/>
      <c r="Y41" s="277"/>
      <c r="Z41" s="278"/>
      <c r="AA41" s="273"/>
      <c r="AB41" s="276"/>
      <c r="AC41" s="64"/>
      <c r="AD41" s="64"/>
      <c r="AE41" s="64"/>
      <c r="AF41" s="64"/>
      <c r="AG41" s="64"/>
      <c r="AH41" s="64"/>
      <c r="AI41" s="64"/>
      <c r="AJ41" s="64"/>
    </row>
    <row r="42" spans="2:36" x14ac:dyDescent="0.2">
      <c r="B42" s="265"/>
      <c r="C42" s="267"/>
      <c r="D42" s="150"/>
      <c r="E42" s="70"/>
      <c r="F42" s="72"/>
      <c r="G42" s="72"/>
      <c r="H42" s="41"/>
      <c r="I42" s="74"/>
      <c r="J42" s="72"/>
      <c r="K42" s="72"/>
      <c r="L42" s="41"/>
      <c r="M42" s="74"/>
      <c r="N42" s="72"/>
      <c r="O42" s="72"/>
      <c r="P42" s="41"/>
      <c r="Q42" s="268"/>
      <c r="R42" s="269"/>
      <c r="S42" s="270"/>
      <c r="T42" s="271"/>
      <c r="U42" s="277"/>
      <c r="V42" s="278"/>
      <c r="W42" s="273"/>
      <c r="X42" s="279"/>
      <c r="Y42" s="277"/>
      <c r="Z42" s="278"/>
      <c r="AA42" s="273"/>
      <c r="AB42" s="276"/>
      <c r="AC42" s="64"/>
      <c r="AD42" s="64"/>
      <c r="AE42" s="64"/>
      <c r="AF42" s="64"/>
      <c r="AG42" s="64"/>
      <c r="AH42" s="64"/>
      <c r="AI42" s="64"/>
      <c r="AJ42" s="64"/>
    </row>
    <row r="43" spans="2:36" ht="12.6" thickBot="1" x14ac:dyDescent="0.25">
      <c r="B43" s="265"/>
      <c r="C43" s="266"/>
      <c r="D43" s="150"/>
      <c r="E43" s="70"/>
      <c r="F43" s="72"/>
      <c r="G43" s="72"/>
      <c r="H43" s="41"/>
      <c r="I43" s="74"/>
      <c r="J43" s="72"/>
      <c r="K43" s="72"/>
      <c r="L43" s="41"/>
      <c r="M43" s="74"/>
      <c r="N43" s="72"/>
      <c r="O43" s="72"/>
      <c r="P43" s="41"/>
      <c r="Q43" s="268"/>
      <c r="R43" s="269"/>
      <c r="S43" s="270"/>
      <c r="T43" s="271"/>
      <c r="U43" s="277"/>
      <c r="V43" s="278"/>
      <c r="W43" s="273"/>
      <c r="X43" s="279"/>
      <c r="Y43" s="277"/>
      <c r="Z43" s="278"/>
      <c r="AA43" s="273"/>
      <c r="AB43" s="276"/>
      <c r="AC43" s="64"/>
      <c r="AD43" s="64"/>
      <c r="AE43" s="64"/>
      <c r="AF43" s="64"/>
      <c r="AG43" s="64"/>
      <c r="AH43" s="64"/>
      <c r="AI43" s="64"/>
      <c r="AJ43" s="64"/>
    </row>
    <row r="44" spans="2:36" ht="15" customHeight="1" thickTop="1" x14ac:dyDescent="0.2">
      <c r="B44" s="1056" t="s">
        <v>35</v>
      </c>
      <c r="C44" s="1057"/>
      <c r="D44" s="1058"/>
      <c r="E44" s="1061">
        <f>SUM(E10:E43)</f>
        <v>0</v>
      </c>
      <c r="F44" s="1050">
        <f t="shared" ref="F44:X44" si="0">SUM(F10:F43)</f>
        <v>0</v>
      </c>
      <c r="G44" s="151">
        <f>SUM(G10:G43)</f>
        <v>0</v>
      </c>
      <c r="H44" s="152">
        <f t="shared" si="0"/>
        <v>0</v>
      </c>
      <c r="I44" s="1048">
        <f t="shared" si="0"/>
        <v>0</v>
      </c>
      <c r="J44" s="1050">
        <f>SUM(J10:J43)</f>
        <v>0</v>
      </c>
      <c r="K44" s="151">
        <f t="shared" si="0"/>
        <v>0</v>
      </c>
      <c r="L44" s="152">
        <f t="shared" si="0"/>
        <v>21</v>
      </c>
      <c r="M44" s="1048">
        <f>SUM(M10:M43)</f>
        <v>0</v>
      </c>
      <c r="N44" s="1050">
        <f t="shared" si="0"/>
        <v>0</v>
      </c>
      <c r="O44" s="153">
        <f t="shared" si="0"/>
        <v>3</v>
      </c>
      <c r="P44" s="154">
        <f t="shared" si="0"/>
        <v>8</v>
      </c>
      <c r="Q44" s="155">
        <f t="shared" si="0"/>
        <v>0</v>
      </c>
      <c r="R44" s="156">
        <f t="shared" si="0"/>
        <v>0</v>
      </c>
      <c r="S44" s="157">
        <f t="shared" si="0"/>
        <v>0</v>
      </c>
      <c r="T44" s="158">
        <f t="shared" si="0"/>
        <v>0</v>
      </c>
      <c r="U44" s="159">
        <f t="shared" si="0"/>
        <v>0</v>
      </c>
      <c r="V44" s="160">
        <f t="shared" si="0"/>
        <v>0</v>
      </c>
      <c r="W44" s="161">
        <f t="shared" si="0"/>
        <v>0</v>
      </c>
      <c r="X44" s="281">
        <f t="shared" si="0"/>
        <v>8.1849899999999991</v>
      </c>
      <c r="Y44" s="159">
        <f>SUM(Y10:Y43)</f>
        <v>0</v>
      </c>
      <c r="Z44" s="160">
        <f>SUM(Z10:Z43)</f>
        <v>0</v>
      </c>
      <c r="AA44" s="161">
        <f>SUM(AA10:AA43)</f>
        <v>33.369999999999997</v>
      </c>
      <c r="AB44" s="162">
        <f>SUM(AB10:AB43)</f>
        <v>108.32999999999998</v>
      </c>
      <c r="AC44" s="66"/>
      <c r="AD44" s="66"/>
      <c r="AE44" s="66"/>
      <c r="AF44" s="66"/>
      <c r="AG44" s="66"/>
      <c r="AH44" s="66"/>
      <c r="AI44" s="66"/>
    </row>
    <row r="45" spans="2:36" ht="15" customHeight="1" thickBot="1" x14ac:dyDescent="0.25">
      <c r="B45" s="1059"/>
      <c r="C45" s="1060"/>
      <c r="D45" s="1055"/>
      <c r="E45" s="1062"/>
      <c r="F45" s="1051"/>
      <c r="G45" s="1052">
        <f>G44+H44</f>
        <v>0</v>
      </c>
      <c r="H45" s="1053"/>
      <c r="I45" s="1049"/>
      <c r="J45" s="1051"/>
      <c r="K45" s="1052">
        <f>K44+L44</f>
        <v>21</v>
      </c>
      <c r="L45" s="1053"/>
      <c r="M45" s="1049"/>
      <c r="N45" s="1051"/>
      <c r="O45" s="1054">
        <f>O44+P44</f>
        <v>11</v>
      </c>
      <c r="P45" s="1055"/>
      <c r="Q45" s="1044"/>
      <c r="R45" s="1045"/>
      <c r="S45" s="1045"/>
      <c r="T45" s="1045"/>
      <c r="U45" s="1045"/>
      <c r="V45" s="1045"/>
      <c r="W45" s="1045"/>
      <c r="X45" s="1045"/>
      <c r="Y45" s="1045"/>
      <c r="Z45" s="1045"/>
      <c r="AA45" s="1045"/>
      <c r="AB45" s="1046"/>
    </row>
    <row r="46" spans="2:36" x14ac:dyDescent="0.2">
      <c r="B46" s="120" t="s">
        <v>511</v>
      </c>
      <c r="C46" s="39"/>
      <c r="D46" s="39"/>
      <c r="E46" s="40"/>
      <c r="F46" s="40"/>
      <c r="G46" s="40"/>
      <c r="H46" s="40"/>
      <c r="I46" s="40"/>
      <c r="J46" s="40"/>
      <c r="K46" s="40"/>
      <c r="L46" s="40"/>
      <c r="M46" s="40"/>
      <c r="N46" s="40"/>
      <c r="O46" s="40"/>
      <c r="P46" s="40"/>
      <c r="Q46" s="40"/>
      <c r="R46" s="40"/>
      <c r="S46" s="40"/>
      <c r="T46" s="40"/>
      <c r="U46" s="40"/>
      <c r="V46" s="40"/>
      <c r="W46" s="40"/>
      <c r="X46" s="40"/>
      <c r="Y46" s="40"/>
      <c r="Z46" s="40"/>
      <c r="AA46" s="40"/>
      <c r="AB46" s="40"/>
    </row>
    <row r="47" spans="2:36" x14ac:dyDescent="0.2">
      <c r="B47" s="120" t="s">
        <v>512</v>
      </c>
      <c r="C47" s="39"/>
      <c r="D47" s="39"/>
      <c r="E47" s="40"/>
      <c r="F47" s="40"/>
      <c r="G47" s="40"/>
      <c r="H47" s="40"/>
      <c r="I47" s="40"/>
      <c r="J47" s="40"/>
      <c r="K47" s="40"/>
      <c r="L47" s="40"/>
      <c r="M47" s="40"/>
      <c r="N47" s="40"/>
      <c r="O47" s="40"/>
      <c r="P47" s="40"/>
      <c r="Q47" s="40"/>
      <c r="R47" s="40"/>
      <c r="S47" s="40"/>
      <c r="T47" s="40"/>
      <c r="U47" s="40"/>
      <c r="V47" s="40"/>
      <c r="W47" s="40"/>
      <c r="X47" s="40"/>
      <c r="Y47" s="40"/>
      <c r="Z47" s="40"/>
      <c r="AA47" s="40"/>
      <c r="AB47" s="40"/>
    </row>
    <row r="48" spans="2:36" x14ac:dyDescent="0.2">
      <c r="B48" s="120" t="s">
        <v>452</v>
      </c>
      <c r="C48" s="39"/>
      <c r="D48" s="39"/>
      <c r="E48" s="40"/>
      <c r="F48" s="40"/>
      <c r="G48" s="40"/>
      <c r="H48" s="40"/>
      <c r="I48" s="40"/>
      <c r="J48" s="40"/>
      <c r="K48" s="40"/>
      <c r="L48" s="40"/>
      <c r="M48" s="40"/>
      <c r="N48" s="40"/>
      <c r="O48" s="40"/>
      <c r="P48" s="40"/>
      <c r="Q48" s="40"/>
      <c r="R48" s="40"/>
      <c r="S48" s="40"/>
      <c r="T48" s="40"/>
      <c r="U48" s="40"/>
      <c r="V48" s="40"/>
      <c r="W48" s="40"/>
      <c r="X48" s="40"/>
      <c r="Y48" s="40"/>
      <c r="Z48" s="40"/>
      <c r="AA48" s="40"/>
      <c r="AB48" s="40"/>
    </row>
    <row r="49" spans="2:28" x14ac:dyDescent="0.2">
      <c r="B49" s="120" t="s">
        <v>233</v>
      </c>
      <c r="C49" s="39"/>
      <c r="D49" s="39"/>
      <c r="E49" s="40"/>
      <c r="F49" s="40"/>
      <c r="G49" s="40"/>
      <c r="H49" s="40"/>
      <c r="I49" s="40"/>
      <c r="J49" s="40"/>
      <c r="K49" s="40"/>
      <c r="L49" s="40"/>
      <c r="M49" s="40"/>
      <c r="N49" s="40"/>
      <c r="O49" s="40"/>
      <c r="P49" s="40"/>
      <c r="Q49" s="40"/>
      <c r="R49" s="40"/>
      <c r="S49" s="40"/>
      <c r="T49" s="40"/>
      <c r="U49" s="40"/>
      <c r="V49" s="40"/>
      <c r="W49" s="40"/>
      <c r="X49" s="40"/>
      <c r="Y49" s="40"/>
      <c r="Z49" s="40"/>
      <c r="AA49" s="40"/>
      <c r="AB49" s="40"/>
    </row>
    <row r="50" spans="2:28" x14ac:dyDescent="0.2">
      <c r="B50" s="120" t="s">
        <v>451</v>
      </c>
      <c r="C50" s="39"/>
      <c r="D50" s="39"/>
      <c r="E50" s="40"/>
      <c r="F50" s="40"/>
      <c r="G50" s="40"/>
      <c r="H50" s="40"/>
      <c r="I50" s="40"/>
      <c r="J50" s="40"/>
      <c r="K50" s="40"/>
      <c r="L50" s="40"/>
      <c r="M50" s="40"/>
      <c r="N50" s="40"/>
      <c r="O50" s="40"/>
      <c r="P50" s="40"/>
      <c r="Q50" s="40"/>
      <c r="R50" s="40"/>
      <c r="S50" s="40"/>
      <c r="T50" s="40"/>
      <c r="U50" s="40"/>
      <c r="V50" s="40"/>
      <c r="W50" s="40"/>
      <c r="X50" s="40"/>
      <c r="Y50" s="40"/>
      <c r="Z50" s="40"/>
      <c r="AA50" s="40"/>
      <c r="AB50" s="40"/>
    </row>
  </sheetData>
  <mergeCells count="41">
    <mergeCell ref="V2:X2"/>
    <mergeCell ref="V3:X3"/>
    <mergeCell ref="T2:U3"/>
    <mergeCell ref="O2:S2"/>
    <mergeCell ref="U7:AB7"/>
    <mergeCell ref="O3:S3"/>
    <mergeCell ref="Y2:Y3"/>
    <mergeCell ref="Z2:AB3"/>
    <mergeCell ref="Q6:AB6"/>
    <mergeCell ref="Q7:T7"/>
    <mergeCell ref="C7:C9"/>
    <mergeCell ref="Q45:AB45"/>
    <mergeCell ref="Y8:AB8"/>
    <mergeCell ref="M44:M45"/>
    <mergeCell ref="N44:N45"/>
    <mergeCell ref="G45:H45"/>
    <mergeCell ref="K45:L45"/>
    <mergeCell ref="O45:P45"/>
    <mergeCell ref="B44:D45"/>
    <mergeCell ref="E44:E45"/>
    <mergeCell ref="F44:F45"/>
    <mergeCell ref="I44:I45"/>
    <mergeCell ref="J44:J45"/>
    <mergeCell ref="D7:D9"/>
    <mergeCell ref="E8:H8"/>
    <mergeCell ref="I8:L8"/>
    <mergeCell ref="F3:K3"/>
    <mergeCell ref="B2:E2"/>
    <mergeCell ref="M8:P8"/>
    <mergeCell ref="B4:Y4"/>
    <mergeCell ref="B5:AB5"/>
    <mergeCell ref="L3:N3"/>
    <mergeCell ref="Q8:T8"/>
    <mergeCell ref="B7:B9"/>
    <mergeCell ref="B6:D6"/>
    <mergeCell ref="E6:P6"/>
    <mergeCell ref="E7:P7"/>
    <mergeCell ref="F2:K2"/>
    <mergeCell ref="L2:N2"/>
    <mergeCell ref="U8:X8"/>
    <mergeCell ref="B3:E3"/>
  </mergeCells>
  <phoneticPr fontId="9"/>
  <conditionalFormatting sqref="F2:S3">
    <cfRule type="cellIs" dxfId="0"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72" fitToWidth="0" fitToHeight="0" orientation="landscape" r:id="rId1"/>
  <headerFooter alignWithMargins="0"/>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9">
    <pageSetUpPr fitToPage="1"/>
  </sheetPr>
  <dimension ref="B1:Z17"/>
  <sheetViews>
    <sheetView showGridLines="0" showZeros="0" tabSelected="1" view="pageBreakPreview" zoomScaleNormal="55" zoomScaleSheetLayoutView="100" workbookViewId="0">
      <selection activeCell="B6" sqref="B6:Z15"/>
    </sheetView>
  </sheetViews>
  <sheetFormatPr defaultColWidth="9" defaultRowHeight="12" x14ac:dyDescent="0.15"/>
  <cols>
    <col min="1" max="1" width="1.6640625" style="2" customWidth="1"/>
    <col min="2" max="13" width="8.77734375" style="2" customWidth="1"/>
    <col min="14" max="14" width="10.77734375" style="2" customWidth="1"/>
    <col min="15" max="26" width="8.77734375" style="2" customWidth="1"/>
    <col min="27" max="27" width="1.33203125" style="2" customWidth="1"/>
    <col min="28" max="16384" width="9" style="2"/>
  </cols>
  <sheetData>
    <row r="1" spans="2:26" x14ac:dyDescent="0.15">
      <c r="Z1" s="53"/>
    </row>
    <row r="2" spans="2:26" ht="25.2" customHeight="1" x14ac:dyDescent="0.15">
      <c r="B2" s="104" t="s">
        <v>509</v>
      </c>
      <c r="C2" s="3"/>
      <c r="D2" s="3"/>
      <c r="E2" s="3"/>
      <c r="F2" s="3"/>
      <c r="G2" s="3"/>
      <c r="H2" s="3"/>
      <c r="I2" s="3"/>
      <c r="J2" s="3"/>
      <c r="K2" s="3"/>
      <c r="L2" s="3"/>
      <c r="M2" s="3"/>
      <c r="N2" s="3"/>
      <c r="O2" s="75"/>
      <c r="P2" s="76"/>
      <c r="Q2" s="1085"/>
      <c r="R2" s="1086"/>
      <c r="S2" s="1086"/>
      <c r="T2" s="1086"/>
      <c r="U2" s="1087" t="s">
        <v>412</v>
      </c>
      <c r="V2" s="1088"/>
      <c r="W2" s="1089"/>
      <c r="X2" s="1090" t="s">
        <v>695</v>
      </c>
      <c r="Y2" s="1091"/>
      <c r="Z2" s="1092"/>
    </row>
    <row r="3" spans="2:26" s="1" customFormat="1" ht="25.2" customHeight="1" x14ac:dyDescent="0.2">
      <c r="B3" s="512" t="s">
        <v>17</v>
      </c>
      <c r="C3" s="513"/>
      <c r="D3" s="514"/>
      <c r="E3" s="595" t="s">
        <v>550</v>
      </c>
      <c r="F3" s="596"/>
      <c r="G3" s="596"/>
      <c r="H3" s="597"/>
      <c r="I3" s="1093" t="s">
        <v>18</v>
      </c>
      <c r="J3" s="1094"/>
      <c r="K3" s="684"/>
      <c r="L3" s="598" t="s">
        <v>552</v>
      </c>
      <c r="M3" s="319"/>
      <c r="N3" s="599"/>
      <c r="O3" s="493" t="s">
        <v>447</v>
      </c>
      <c r="P3" s="494"/>
      <c r="Q3" s="495"/>
      <c r="R3" s="332" t="s">
        <v>531</v>
      </c>
      <c r="S3" s="634"/>
      <c r="T3" s="651"/>
      <c r="U3" s="505" t="s">
        <v>185</v>
      </c>
      <c r="V3" s="506"/>
      <c r="W3" s="506"/>
      <c r="X3" s="1107">
        <v>45588</v>
      </c>
      <c r="Y3" s="1108"/>
      <c r="Z3" s="1109"/>
    </row>
    <row r="4" spans="2:26" s="1" customFormat="1" ht="25.2" customHeight="1" x14ac:dyDescent="0.2">
      <c r="B4" s="526" t="s">
        <v>0</v>
      </c>
      <c r="C4" s="527"/>
      <c r="D4" s="528"/>
      <c r="E4" s="606" t="s">
        <v>551</v>
      </c>
      <c r="F4" s="607"/>
      <c r="G4" s="607"/>
      <c r="H4" s="608"/>
      <c r="I4" s="678" t="s">
        <v>1</v>
      </c>
      <c r="J4" s="674"/>
      <c r="K4" s="690"/>
      <c r="L4" s="1090" t="s">
        <v>696</v>
      </c>
      <c r="M4" s="1091"/>
      <c r="N4" s="1092"/>
      <c r="O4" s="496"/>
      <c r="P4" s="497"/>
      <c r="Q4" s="498"/>
      <c r="R4" s="636" t="s">
        <v>532</v>
      </c>
      <c r="S4" s="637"/>
      <c r="T4" s="650"/>
      <c r="U4" s="508"/>
      <c r="V4" s="509"/>
      <c r="W4" s="509"/>
      <c r="X4" s="1110"/>
      <c r="Y4" s="1111"/>
      <c r="Z4" s="1112"/>
    </row>
    <row r="5" spans="2:26" ht="49.95" customHeight="1" x14ac:dyDescent="0.15">
      <c r="B5" s="1104" t="s">
        <v>435</v>
      </c>
      <c r="C5" s="1105"/>
      <c r="D5" s="1105"/>
      <c r="E5" s="1105"/>
      <c r="F5" s="1105"/>
      <c r="G5" s="1105"/>
      <c r="H5" s="1105"/>
      <c r="I5" s="1105"/>
      <c r="J5" s="1105"/>
      <c r="K5" s="1105"/>
      <c r="L5" s="1105"/>
      <c r="M5" s="1105"/>
      <c r="N5" s="1105"/>
      <c r="O5" s="1105"/>
      <c r="P5" s="1105"/>
      <c r="Q5" s="1105"/>
      <c r="R5" s="1105"/>
      <c r="S5" s="1105"/>
      <c r="T5" s="1105"/>
      <c r="U5" s="1105"/>
      <c r="V5" s="1105"/>
      <c r="W5" s="1105"/>
      <c r="X5" s="1105"/>
      <c r="Y5" s="1105"/>
      <c r="Z5" s="1106"/>
    </row>
    <row r="6" spans="2:26" ht="49.95" customHeight="1" x14ac:dyDescent="0.15">
      <c r="B6" s="1095" t="s">
        <v>694</v>
      </c>
      <c r="C6" s="1096"/>
      <c r="D6" s="1096"/>
      <c r="E6" s="1096"/>
      <c r="F6" s="1096"/>
      <c r="G6" s="1096"/>
      <c r="H6" s="1096"/>
      <c r="I6" s="1096"/>
      <c r="J6" s="1096"/>
      <c r="K6" s="1096"/>
      <c r="L6" s="1096"/>
      <c r="M6" s="1096"/>
      <c r="N6" s="1096"/>
      <c r="O6" s="1096"/>
      <c r="P6" s="1096"/>
      <c r="Q6" s="1096"/>
      <c r="R6" s="1096"/>
      <c r="S6" s="1096"/>
      <c r="T6" s="1096"/>
      <c r="U6" s="1096"/>
      <c r="V6" s="1096"/>
      <c r="W6" s="1096"/>
      <c r="X6" s="1096"/>
      <c r="Y6" s="1096"/>
      <c r="Z6" s="1097"/>
    </row>
    <row r="7" spans="2:26" ht="100.2" customHeight="1" x14ac:dyDescent="0.15">
      <c r="B7" s="1098"/>
      <c r="C7" s="1099"/>
      <c r="D7" s="1099"/>
      <c r="E7" s="1099"/>
      <c r="F7" s="1099"/>
      <c r="G7" s="1099"/>
      <c r="H7" s="1099"/>
      <c r="I7" s="1099"/>
      <c r="J7" s="1099"/>
      <c r="K7" s="1099"/>
      <c r="L7" s="1099"/>
      <c r="M7" s="1099"/>
      <c r="N7" s="1099"/>
      <c r="O7" s="1099"/>
      <c r="P7" s="1099"/>
      <c r="Q7" s="1099"/>
      <c r="R7" s="1099"/>
      <c r="S7" s="1099"/>
      <c r="T7" s="1099"/>
      <c r="U7" s="1099"/>
      <c r="V7" s="1099"/>
      <c r="W7" s="1099"/>
      <c r="X7" s="1099"/>
      <c r="Y7" s="1099"/>
      <c r="Z7" s="1100"/>
    </row>
    <row r="8" spans="2:26" ht="49.95" customHeight="1" x14ac:dyDescent="0.15">
      <c r="B8" s="1098"/>
      <c r="C8" s="1099"/>
      <c r="D8" s="1099"/>
      <c r="E8" s="1099"/>
      <c r="F8" s="1099"/>
      <c r="G8" s="1099"/>
      <c r="H8" s="1099"/>
      <c r="I8" s="1099"/>
      <c r="J8" s="1099"/>
      <c r="K8" s="1099"/>
      <c r="L8" s="1099"/>
      <c r="M8" s="1099"/>
      <c r="N8" s="1099"/>
      <c r="O8" s="1099"/>
      <c r="P8" s="1099"/>
      <c r="Q8" s="1099"/>
      <c r="R8" s="1099"/>
      <c r="S8" s="1099"/>
      <c r="T8" s="1099"/>
      <c r="U8" s="1099"/>
      <c r="V8" s="1099"/>
      <c r="W8" s="1099"/>
      <c r="X8" s="1099"/>
      <c r="Y8" s="1099"/>
      <c r="Z8" s="1100"/>
    </row>
    <row r="9" spans="2:26" ht="100.2" customHeight="1" x14ac:dyDescent="0.15">
      <c r="B9" s="1098"/>
      <c r="C9" s="1099"/>
      <c r="D9" s="1099"/>
      <c r="E9" s="1099"/>
      <c r="F9" s="1099"/>
      <c r="G9" s="1099"/>
      <c r="H9" s="1099"/>
      <c r="I9" s="1099"/>
      <c r="J9" s="1099"/>
      <c r="K9" s="1099"/>
      <c r="L9" s="1099"/>
      <c r="M9" s="1099"/>
      <c r="N9" s="1099"/>
      <c r="O9" s="1099"/>
      <c r="P9" s="1099"/>
      <c r="Q9" s="1099"/>
      <c r="R9" s="1099"/>
      <c r="S9" s="1099"/>
      <c r="T9" s="1099"/>
      <c r="U9" s="1099"/>
      <c r="V9" s="1099"/>
      <c r="W9" s="1099"/>
      <c r="X9" s="1099"/>
      <c r="Y9" s="1099"/>
      <c r="Z9" s="1100"/>
    </row>
    <row r="10" spans="2:26" ht="49.95" customHeight="1" x14ac:dyDescent="0.15">
      <c r="B10" s="1098"/>
      <c r="C10" s="1099"/>
      <c r="D10" s="1099"/>
      <c r="E10" s="1099"/>
      <c r="F10" s="1099"/>
      <c r="G10" s="1099"/>
      <c r="H10" s="1099"/>
      <c r="I10" s="1099"/>
      <c r="J10" s="1099"/>
      <c r="K10" s="1099"/>
      <c r="L10" s="1099"/>
      <c r="M10" s="1099"/>
      <c r="N10" s="1099"/>
      <c r="O10" s="1099"/>
      <c r="P10" s="1099"/>
      <c r="Q10" s="1099"/>
      <c r="R10" s="1099"/>
      <c r="S10" s="1099"/>
      <c r="T10" s="1099"/>
      <c r="U10" s="1099"/>
      <c r="V10" s="1099"/>
      <c r="W10" s="1099"/>
      <c r="X10" s="1099"/>
      <c r="Y10" s="1099"/>
      <c r="Z10" s="1100"/>
    </row>
    <row r="11" spans="2:26" ht="100.2" customHeight="1" x14ac:dyDescent="0.15">
      <c r="B11" s="1098"/>
      <c r="C11" s="1099"/>
      <c r="D11" s="1099"/>
      <c r="E11" s="1099"/>
      <c r="F11" s="1099"/>
      <c r="G11" s="1099"/>
      <c r="H11" s="1099"/>
      <c r="I11" s="1099"/>
      <c r="J11" s="1099"/>
      <c r="K11" s="1099"/>
      <c r="L11" s="1099"/>
      <c r="M11" s="1099"/>
      <c r="N11" s="1099"/>
      <c r="O11" s="1099"/>
      <c r="P11" s="1099"/>
      <c r="Q11" s="1099"/>
      <c r="R11" s="1099"/>
      <c r="S11" s="1099"/>
      <c r="T11" s="1099"/>
      <c r="U11" s="1099"/>
      <c r="V11" s="1099"/>
      <c r="W11" s="1099"/>
      <c r="X11" s="1099"/>
      <c r="Y11" s="1099"/>
      <c r="Z11" s="1100"/>
    </row>
    <row r="12" spans="2:26" ht="49.95" customHeight="1" x14ac:dyDescent="0.15">
      <c r="B12" s="1098"/>
      <c r="C12" s="1099"/>
      <c r="D12" s="1099"/>
      <c r="E12" s="1099"/>
      <c r="F12" s="1099"/>
      <c r="G12" s="1099"/>
      <c r="H12" s="1099"/>
      <c r="I12" s="1099"/>
      <c r="J12" s="1099"/>
      <c r="K12" s="1099"/>
      <c r="L12" s="1099"/>
      <c r="M12" s="1099"/>
      <c r="N12" s="1099"/>
      <c r="O12" s="1099"/>
      <c r="P12" s="1099"/>
      <c r="Q12" s="1099"/>
      <c r="R12" s="1099"/>
      <c r="S12" s="1099"/>
      <c r="T12" s="1099"/>
      <c r="U12" s="1099"/>
      <c r="V12" s="1099"/>
      <c r="W12" s="1099"/>
      <c r="X12" s="1099"/>
      <c r="Y12" s="1099"/>
      <c r="Z12" s="1100"/>
    </row>
    <row r="13" spans="2:26" ht="100.2" customHeight="1" x14ac:dyDescent="0.15">
      <c r="B13" s="1098"/>
      <c r="C13" s="1099"/>
      <c r="D13" s="1099"/>
      <c r="E13" s="1099"/>
      <c r="F13" s="1099"/>
      <c r="G13" s="1099"/>
      <c r="H13" s="1099"/>
      <c r="I13" s="1099"/>
      <c r="J13" s="1099"/>
      <c r="K13" s="1099"/>
      <c r="L13" s="1099"/>
      <c r="M13" s="1099"/>
      <c r="N13" s="1099"/>
      <c r="O13" s="1099"/>
      <c r="P13" s="1099"/>
      <c r="Q13" s="1099"/>
      <c r="R13" s="1099"/>
      <c r="S13" s="1099"/>
      <c r="T13" s="1099"/>
      <c r="U13" s="1099"/>
      <c r="V13" s="1099"/>
      <c r="W13" s="1099"/>
      <c r="X13" s="1099"/>
      <c r="Y13" s="1099"/>
      <c r="Z13" s="1100"/>
    </row>
    <row r="14" spans="2:26" ht="49.95" customHeight="1" x14ac:dyDescent="0.15">
      <c r="B14" s="1098"/>
      <c r="C14" s="1099"/>
      <c r="D14" s="1099"/>
      <c r="E14" s="1099"/>
      <c r="F14" s="1099"/>
      <c r="G14" s="1099"/>
      <c r="H14" s="1099"/>
      <c r="I14" s="1099"/>
      <c r="J14" s="1099"/>
      <c r="K14" s="1099"/>
      <c r="L14" s="1099"/>
      <c r="M14" s="1099"/>
      <c r="N14" s="1099"/>
      <c r="O14" s="1099"/>
      <c r="P14" s="1099"/>
      <c r="Q14" s="1099"/>
      <c r="R14" s="1099"/>
      <c r="S14" s="1099"/>
      <c r="T14" s="1099"/>
      <c r="U14" s="1099"/>
      <c r="V14" s="1099"/>
      <c r="W14" s="1099"/>
      <c r="X14" s="1099"/>
      <c r="Y14" s="1099"/>
      <c r="Z14" s="1100"/>
    </row>
    <row r="15" spans="2:26" ht="100.2" customHeight="1" x14ac:dyDescent="0.15">
      <c r="B15" s="1101"/>
      <c r="C15" s="1102"/>
      <c r="D15" s="1102"/>
      <c r="E15" s="1102"/>
      <c r="F15" s="1102"/>
      <c r="G15" s="1102"/>
      <c r="H15" s="1102"/>
      <c r="I15" s="1102"/>
      <c r="J15" s="1102"/>
      <c r="K15" s="1102"/>
      <c r="L15" s="1102"/>
      <c r="M15" s="1102"/>
      <c r="N15" s="1102"/>
      <c r="O15" s="1102"/>
      <c r="P15" s="1102"/>
      <c r="Q15" s="1102"/>
      <c r="R15" s="1102"/>
      <c r="S15" s="1102"/>
      <c r="T15" s="1102"/>
      <c r="U15" s="1102"/>
      <c r="V15" s="1102"/>
      <c r="W15" s="1102"/>
      <c r="X15" s="1102"/>
      <c r="Y15" s="1102"/>
      <c r="Z15" s="1103"/>
    </row>
    <row r="16" spans="2:26" ht="9.75" customHeight="1" x14ac:dyDescent="0.15">
      <c r="B16" s="77"/>
      <c r="C16" s="77"/>
      <c r="D16" s="78"/>
      <c r="E16" s="79"/>
      <c r="F16" s="79"/>
      <c r="G16" s="79"/>
      <c r="H16" s="79"/>
      <c r="I16" s="79"/>
      <c r="J16" s="79"/>
      <c r="K16" s="79"/>
      <c r="L16" s="79"/>
      <c r="M16" s="79"/>
      <c r="N16" s="79"/>
      <c r="O16" s="79"/>
      <c r="P16" s="79"/>
      <c r="Q16" s="79"/>
      <c r="R16" s="79"/>
      <c r="S16" s="79"/>
      <c r="T16" s="79"/>
      <c r="U16" s="79"/>
      <c r="V16" s="79"/>
      <c r="W16" s="79"/>
      <c r="X16" s="79"/>
      <c r="Y16" s="79"/>
      <c r="Z16" s="79"/>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9"/>
  <dataValidations count="1">
    <dataValidation allowBlank="1" showInputMessage="1" showErrorMessage="1" prompt="診断区分の所見を、１ページあたり5,000文字以内で入力する。_x000a_文字数が多い場合には、シートをコピーし複数ページで入力する。" sqref="B6:Z15" xr:uid="{BBA16035-110D-4F23-B745-04C83922C8B8}"/>
  </dataValidations>
  <printOptions horizontalCentered="1" verticalCentered="1"/>
  <pageMargins left="0.23622047244094488" right="0.23622047244094488" top="0.74803149606299213" bottom="0.74803149606299213" header="0.31496062992125984" footer="0.31496062992125984"/>
  <pageSetup paperSize="9" scale="59" orientation="landscape" copies="2"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B3:J83"/>
  <sheetViews>
    <sheetView view="pageBreakPreview" topLeftCell="A3" zoomScaleNormal="85" zoomScaleSheetLayoutView="100" workbookViewId="0">
      <selection activeCell="F51" sqref="F51"/>
    </sheetView>
  </sheetViews>
  <sheetFormatPr defaultRowHeight="13.2" x14ac:dyDescent="0.2"/>
  <cols>
    <col min="2" max="2" width="18.109375" bestFit="1" customWidth="1"/>
    <col min="3" max="3" width="22.77734375" customWidth="1"/>
    <col min="4" max="5" width="18.33203125" bestFit="1" customWidth="1"/>
    <col min="6" max="6" width="12.77734375" customWidth="1"/>
    <col min="7" max="7" width="9.33203125" customWidth="1"/>
    <col min="8" max="8" width="14" bestFit="1" customWidth="1"/>
    <col min="9" max="9" width="14.109375" customWidth="1"/>
    <col min="10" max="10" width="11.77734375" bestFit="1" customWidth="1"/>
    <col min="11" max="11" width="3.77734375" customWidth="1"/>
    <col min="12" max="12" width="16.109375" customWidth="1"/>
    <col min="13" max="13" width="9.44140625" customWidth="1"/>
    <col min="14" max="14" width="5.77734375" customWidth="1"/>
  </cols>
  <sheetData>
    <row r="3" spans="2:10" ht="13.8" thickBot="1" x14ac:dyDescent="0.25"/>
    <row r="4" spans="2:10" x14ac:dyDescent="0.2">
      <c r="B4" s="1113" t="s">
        <v>362</v>
      </c>
      <c r="C4" s="1114"/>
      <c r="D4" s="1114"/>
      <c r="E4" s="1114"/>
      <c r="F4" s="1115"/>
    </row>
    <row r="5" spans="2:10" ht="13.8" thickBot="1" x14ac:dyDescent="0.25">
      <c r="B5" s="127" t="s">
        <v>349</v>
      </c>
      <c r="C5" s="128" t="s">
        <v>491</v>
      </c>
      <c r="D5" s="128" t="s">
        <v>492</v>
      </c>
      <c r="E5" s="128" t="s">
        <v>493</v>
      </c>
      <c r="F5" s="129" t="s">
        <v>494</v>
      </c>
    </row>
    <row r="6" spans="2:10" ht="13.8" thickTop="1" x14ac:dyDescent="0.2">
      <c r="B6" s="137" t="s">
        <v>350</v>
      </c>
      <c r="C6" s="138" t="s">
        <v>357</v>
      </c>
      <c r="D6" s="138" t="s">
        <v>461</v>
      </c>
      <c r="E6" s="138" t="s">
        <v>456</v>
      </c>
      <c r="F6" s="139" t="s">
        <v>253</v>
      </c>
    </row>
    <row r="7" spans="2:10" x14ac:dyDescent="0.2">
      <c r="B7" s="137" t="s">
        <v>351</v>
      </c>
      <c r="C7" s="138" t="s">
        <v>358</v>
      </c>
      <c r="D7" s="138" t="s">
        <v>462</v>
      </c>
      <c r="E7" s="138" t="s">
        <v>457</v>
      </c>
      <c r="F7" s="139" t="s">
        <v>361</v>
      </c>
    </row>
    <row r="8" spans="2:10" x14ac:dyDescent="0.2">
      <c r="B8" s="137" t="s">
        <v>352</v>
      </c>
      <c r="C8" s="138" t="s">
        <v>359</v>
      </c>
      <c r="D8" s="138"/>
      <c r="E8" s="138" t="s">
        <v>458</v>
      </c>
      <c r="F8" s="139"/>
    </row>
    <row r="9" spans="2:10" x14ac:dyDescent="0.2">
      <c r="B9" s="137" t="s">
        <v>353</v>
      </c>
      <c r="C9" s="138" t="s">
        <v>360</v>
      </c>
      <c r="D9" s="138"/>
      <c r="E9" s="138" t="s">
        <v>459</v>
      </c>
      <c r="F9" s="139"/>
    </row>
    <row r="10" spans="2:10" x14ac:dyDescent="0.2">
      <c r="B10" s="137" t="s">
        <v>355</v>
      </c>
      <c r="C10" s="138" t="s">
        <v>254</v>
      </c>
      <c r="D10" s="138"/>
      <c r="E10" s="138" t="s">
        <v>460</v>
      </c>
      <c r="F10" s="139"/>
    </row>
    <row r="11" spans="2:10" x14ac:dyDescent="0.2">
      <c r="B11" s="137" t="s">
        <v>354</v>
      </c>
      <c r="C11" s="138" t="s">
        <v>455</v>
      </c>
      <c r="D11" s="138"/>
      <c r="E11" s="138"/>
      <c r="F11" s="139"/>
    </row>
    <row r="12" spans="2:10" ht="13.8" thickBot="1" x14ac:dyDescent="0.25">
      <c r="B12" s="140" t="s">
        <v>356</v>
      </c>
      <c r="C12" s="141"/>
      <c r="D12" s="141"/>
      <c r="E12" s="141"/>
      <c r="F12" s="142"/>
    </row>
    <row r="13" spans="2:10" ht="13.8" thickBot="1" x14ac:dyDescent="0.25"/>
    <row r="14" spans="2:10" x14ac:dyDescent="0.2">
      <c r="B14" s="1113" t="s">
        <v>365</v>
      </c>
      <c r="C14" s="1114"/>
      <c r="D14" s="1114"/>
      <c r="E14" s="1114"/>
      <c r="F14" s="1114"/>
      <c r="G14" s="1114"/>
      <c r="H14" s="1114"/>
      <c r="I14" s="1114"/>
      <c r="J14" s="1115"/>
    </row>
    <row r="15" spans="2:10" ht="13.8" thickBot="1" x14ac:dyDescent="0.25">
      <c r="B15" s="127" t="s">
        <v>247</v>
      </c>
      <c r="C15" s="128" t="s">
        <v>307</v>
      </c>
      <c r="D15" s="128" t="s">
        <v>308</v>
      </c>
      <c r="E15" s="128" t="s">
        <v>309</v>
      </c>
      <c r="F15" s="128" t="s">
        <v>310</v>
      </c>
      <c r="G15" s="128" t="s">
        <v>311</v>
      </c>
      <c r="H15" s="128" t="s">
        <v>312</v>
      </c>
      <c r="I15" s="128" t="s">
        <v>313</v>
      </c>
      <c r="J15" s="129" t="s">
        <v>314</v>
      </c>
    </row>
    <row r="16" spans="2:10" ht="13.8" thickTop="1" x14ac:dyDescent="0.2">
      <c r="B16" s="130" t="s">
        <v>464</v>
      </c>
      <c r="C16" s="131" t="s">
        <v>338</v>
      </c>
      <c r="D16" s="131" t="s">
        <v>255</v>
      </c>
      <c r="E16" s="131" t="s">
        <v>465</v>
      </c>
      <c r="F16" s="131" t="s">
        <v>256</v>
      </c>
      <c r="G16" s="131" t="s">
        <v>256</v>
      </c>
      <c r="H16" s="131" t="s">
        <v>269</v>
      </c>
      <c r="I16" s="131" t="s">
        <v>274</v>
      </c>
      <c r="J16" s="132" t="s">
        <v>272</v>
      </c>
    </row>
    <row r="17" spans="2:10" x14ac:dyDescent="0.2">
      <c r="B17" s="130" t="s">
        <v>463</v>
      </c>
      <c r="C17" s="131" t="s">
        <v>339</v>
      </c>
      <c r="D17" s="131" t="s">
        <v>251</v>
      </c>
      <c r="E17" s="131" t="s">
        <v>466</v>
      </c>
      <c r="F17" s="131" t="s">
        <v>257</v>
      </c>
      <c r="G17" s="131" t="s">
        <v>261</v>
      </c>
      <c r="H17" s="131" t="s">
        <v>270</v>
      </c>
      <c r="I17" s="131" t="s">
        <v>275</v>
      </c>
      <c r="J17" s="132" t="s">
        <v>271</v>
      </c>
    </row>
    <row r="18" spans="2:10" x14ac:dyDescent="0.2">
      <c r="B18" s="130" t="s">
        <v>248</v>
      </c>
      <c r="C18" s="131" t="s">
        <v>340</v>
      </c>
      <c r="D18" s="131" t="s">
        <v>252</v>
      </c>
      <c r="E18" s="131" t="s">
        <v>467</v>
      </c>
      <c r="F18" s="131" t="s">
        <v>258</v>
      </c>
      <c r="G18" s="131" t="s">
        <v>259</v>
      </c>
      <c r="H18" s="131"/>
      <c r="I18" s="131" t="s">
        <v>270</v>
      </c>
      <c r="J18" s="132" t="s">
        <v>273</v>
      </c>
    </row>
    <row r="19" spans="2:10" x14ac:dyDescent="0.2">
      <c r="B19" s="130" t="s">
        <v>249</v>
      </c>
      <c r="C19" s="131" t="s">
        <v>341</v>
      </c>
      <c r="D19" s="131"/>
      <c r="E19" s="131" t="s">
        <v>468</v>
      </c>
      <c r="F19" s="131" t="s">
        <v>259</v>
      </c>
      <c r="G19" s="131" t="s">
        <v>260</v>
      </c>
      <c r="H19" s="131"/>
      <c r="I19" s="131"/>
      <c r="J19" s="132"/>
    </row>
    <row r="20" spans="2:10" x14ac:dyDescent="0.2">
      <c r="B20" s="130" t="s">
        <v>250</v>
      </c>
      <c r="C20" s="131" t="s">
        <v>336</v>
      </c>
      <c r="D20" s="131"/>
      <c r="E20" s="131" t="s">
        <v>469</v>
      </c>
      <c r="F20" s="131" t="s">
        <v>260</v>
      </c>
      <c r="G20" s="131" t="s">
        <v>363</v>
      </c>
      <c r="H20" s="131"/>
      <c r="I20" s="131"/>
      <c r="J20" s="132"/>
    </row>
    <row r="21" spans="2:10" x14ac:dyDescent="0.2">
      <c r="B21" s="130" t="s">
        <v>254</v>
      </c>
      <c r="C21" s="131" t="s">
        <v>337</v>
      </c>
      <c r="D21" s="131"/>
      <c r="E21" s="131" t="s">
        <v>470</v>
      </c>
      <c r="F21" s="131" t="s">
        <v>363</v>
      </c>
      <c r="G21" s="131"/>
      <c r="H21" s="131"/>
      <c r="I21" s="131"/>
      <c r="J21" s="132"/>
    </row>
    <row r="22" spans="2:10" x14ac:dyDescent="0.2">
      <c r="B22" s="130"/>
      <c r="C22" s="131" t="s">
        <v>342</v>
      </c>
      <c r="D22" s="131"/>
      <c r="E22" s="131" t="s">
        <v>471</v>
      </c>
      <c r="F22" s="131"/>
      <c r="G22" s="131"/>
      <c r="H22" s="131"/>
      <c r="I22" s="131"/>
      <c r="J22" s="132"/>
    </row>
    <row r="23" spans="2:10" x14ac:dyDescent="0.2">
      <c r="B23" s="130"/>
      <c r="C23" s="131" t="s">
        <v>343</v>
      </c>
      <c r="D23" s="131"/>
      <c r="E23" s="131" t="s">
        <v>472</v>
      </c>
      <c r="F23" s="131"/>
      <c r="G23" s="131"/>
      <c r="H23" s="131"/>
      <c r="I23" s="131"/>
      <c r="J23" s="132"/>
    </row>
    <row r="24" spans="2:10" x14ac:dyDescent="0.2">
      <c r="B24" s="130"/>
      <c r="C24" s="131" t="s">
        <v>344</v>
      </c>
      <c r="D24" s="131"/>
      <c r="E24" s="131" t="s">
        <v>473</v>
      </c>
      <c r="F24" s="131"/>
      <c r="G24" s="131"/>
      <c r="H24" s="131"/>
      <c r="I24" s="131"/>
      <c r="J24" s="132"/>
    </row>
    <row r="25" spans="2:10" x14ac:dyDescent="0.2">
      <c r="B25" s="130"/>
      <c r="C25" s="131" t="s">
        <v>345</v>
      </c>
      <c r="D25" s="131"/>
      <c r="E25" s="131" t="s">
        <v>474</v>
      </c>
      <c r="F25" s="131"/>
      <c r="G25" s="131"/>
      <c r="H25" s="131"/>
      <c r="I25" s="131"/>
      <c r="J25" s="132"/>
    </row>
    <row r="26" spans="2:10" x14ac:dyDescent="0.2">
      <c r="B26" s="130"/>
      <c r="C26" s="131" t="s">
        <v>346</v>
      </c>
      <c r="D26" s="131"/>
      <c r="E26" s="133" t="s">
        <v>475</v>
      </c>
      <c r="F26" s="131"/>
      <c r="G26" s="131"/>
      <c r="H26" s="131"/>
      <c r="I26" s="131"/>
      <c r="J26" s="132"/>
    </row>
    <row r="27" spans="2:10" x14ac:dyDescent="0.2">
      <c r="B27" s="130"/>
      <c r="C27" s="131" t="s">
        <v>347</v>
      </c>
      <c r="D27" s="131"/>
      <c r="E27" s="131" t="s">
        <v>476</v>
      </c>
      <c r="F27" s="131"/>
      <c r="G27" s="131"/>
      <c r="H27" s="131"/>
      <c r="I27" s="131"/>
      <c r="J27" s="132"/>
    </row>
    <row r="28" spans="2:10" x14ac:dyDescent="0.2">
      <c r="B28" s="130"/>
      <c r="C28" s="131" t="s">
        <v>348</v>
      </c>
      <c r="D28" s="131"/>
      <c r="E28" s="133"/>
      <c r="F28" s="131"/>
      <c r="G28" s="131"/>
      <c r="H28" s="131"/>
      <c r="I28" s="131"/>
      <c r="J28" s="132"/>
    </row>
    <row r="29" spans="2:10" x14ac:dyDescent="0.2">
      <c r="B29" s="130"/>
      <c r="C29" s="131" t="s">
        <v>254</v>
      </c>
      <c r="D29" s="131"/>
      <c r="E29" s="131"/>
      <c r="F29" s="131"/>
      <c r="G29" s="131"/>
      <c r="H29" s="131"/>
      <c r="I29" s="131"/>
      <c r="J29" s="132"/>
    </row>
    <row r="30" spans="2:10" x14ac:dyDescent="0.2">
      <c r="B30" s="130"/>
      <c r="C30" s="131"/>
      <c r="D30" s="131"/>
      <c r="E30" s="131"/>
      <c r="F30" s="131"/>
      <c r="G30" s="131"/>
      <c r="H30" s="131"/>
      <c r="I30" s="131"/>
      <c r="J30" s="132"/>
    </row>
    <row r="31" spans="2:10" x14ac:dyDescent="0.2">
      <c r="B31" s="130"/>
      <c r="C31" s="131" t="s">
        <v>348</v>
      </c>
      <c r="D31" s="131"/>
      <c r="E31" s="131"/>
      <c r="F31" s="131"/>
      <c r="G31" s="131"/>
      <c r="H31" s="131"/>
      <c r="I31" s="131"/>
      <c r="J31" s="132"/>
    </row>
    <row r="32" spans="2:10" x14ac:dyDescent="0.2">
      <c r="B32" s="130"/>
      <c r="C32" s="131" t="s">
        <v>254</v>
      </c>
      <c r="D32" s="131"/>
      <c r="E32" s="131"/>
      <c r="F32" s="131"/>
      <c r="G32" s="131"/>
      <c r="H32" s="131"/>
      <c r="I32" s="131"/>
      <c r="J32" s="132"/>
    </row>
    <row r="33" spans="2:10" x14ac:dyDescent="0.2">
      <c r="B33" s="130"/>
      <c r="C33" s="131"/>
      <c r="D33" s="131"/>
      <c r="E33" s="131"/>
      <c r="F33" s="131"/>
      <c r="G33" s="131"/>
      <c r="H33" s="131"/>
      <c r="I33" s="131"/>
      <c r="J33" s="132"/>
    </row>
    <row r="34" spans="2:10" x14ac:dyDescent="0.2">
      <c r="B34" s="130"/>
      <c r="C34" s="131" t="s">
        <v>262</v>
      </c>
      <c r="D34" s="131"/>
      <c r="E34" s="131"/>
      <c r="F34" s="131"/>
      <c r="G34" s="131"/>
      <c r="H34" s="131"/>
      <c r="I34" s="131"/>
      <c r="J34" s="132"/>
    </row>
    <row r="35" spans="2:10" x14ac:dyDescent="0.2">
      <c r="B35" s="130"/>
      <c r="C35" s="131" t="s">
        <v>254</v>
      </c>
      <c r="D35" s="131"/>
      <c r="E35" s="131"/>
      <c r="F35" s="131"/>
      <c r="G35" s="131"/>
      <c r="H35" s="131"/>
      <c r="I35" s="131"/>
      <c r="J35" s="132"/>
    </row>
    <row r="36" spans="2:10" x14ac:dyDescent="0.2">
      <c r="B36" s="130"/>
      <c r="C36" s="131"/>
      <c r="D36" s="131"/>
      <c r="E36" s="131"/>
      <c r="F36" s="131"/>
      <c r="G36" s="131"/>
      <c r="H36" s="131"/>
      <c r="I36" s="131"/>
      <c r="J36" s="132"/>
    </row>
    <row r="37" spans="2:10" x14ac:dyDescent="0.2">
      <c r="B37" s="130"/>
      <c r="C37" s="131" t="s">
        <v>263</v>
      </c>
      <c r="D37" s="131"/>
      <c r="E37" s="131"/>
      <c r="F37" s="131"/>
      <c r="G37" s="131"/>
      <c r="H37" s="131"/>
      <c r="I37" s="131"/>
      <c r="J37" s="132"/>
    </row>
    <row r="38" spans="2:10" x14ac:dyDescent="0.2">
      <c r="B38" s="130"/>
      <c r="C38" s="131" t="s">
        <v>264</v>
      </c>
      <c r="D38" s="131"/>
      <c r="E38" s="131"/>
      <c r="F38" s="131"/>
      <c r="G38" s="131"/>
      <c r="H38" s="131"/>
      <c r="I38" s="131"/>
      <c r="J38" s="132"/>
    </row>
    <row r="39" spans="2:10" x14ac:dyDescent="0.2">
      <c r="B39" s="130"/>
      <c r="C39" s="131" t="s">
        <v>254</v>
      </c>
      <c r="D39" s="131"/>
      <c r="E39" s="131"/>
      <c r="F39" s="131"/>
      <c r="G39" s="131"/>
      <c r="H39" s="131"/>
      <c r="I39" s="131"/>
      <c r="J39" s="132"/>
    </row>
    <row r="40" spans="2:10" x14ac:dyDescent="0.2">
      <c r="B40" s="130"/>
      <c r="C40" s="131"/>
      <c r="D40" s="131"/>
      <c r="E40" s="131"/>
      <c r="F40" s="131"/>
      <c r="G40" s="131"/>
      <c r="H40" s="131"/>
      <c r="I40" s="131"/>
      <c r="J40" s="132"/>
    </row>
    <row r="41" spans="2:10" x14ac:dyDescent="0.2">
      <c r="B41" s="130"/>
      <c r="C41" s="131" t="s">
        <v>265</v>
      </c>
      <c r="D41" s="131"/>
      <c r="E41" s="131"/>
      <c r="F41" s="131"/>
      <c r="G41" s="131"/>
      <c r="H41" s="131"/>
      <c r="I41" s="131"/>
      <c r="J41" s="132"/>
    </row>
    <row r="42" spans="2:10" x14ac:dyDescent="0.2">
      <c r="B42" s="130"/>
      <c r="C42" s="131" t="s">
        <v>266</v>
      </c>
      <c r="D42" s="131"/>
      <c r="E42" s="131"/>
      <c r="F42" s="131"/>
      <c r="G42" s="131"/>
      <c r="H42" s="131"/>
      <c r="I42" s="131"/>
      <c r="J42" s="132"/>
    </row>
    <row r="43" spans="2:10" x14ac:dyDescent="0.2">
      <c r="B43" s="130"/>
      <c r="C43" s="131" t="s">
        <v>267</v>
      </c>
      <c r="D43" s="131"/>
      <c r="E43" s="131"/>
      <c r="F43" s="131"/>
      <c r="G43" s="131"/>
      <c r="H43" s="131"/>
      <c r="I43" s="131"/>
      <c r="J43" s="132"/>
    </row>
    <row r="44" spans="2:10" x14ac:dyDescent="0.2">
      <c r="B44" s="130"/>
      <c r="C44" s="131" t="s">
        <v>268</v>
      </c>
      <c r="D44" s="131"/>
      <c r="E44" s="131"/>
      <c r="F44" s="131"/>
      <c r="G44" s="131"/>
      <c r="H44" s="131"/>
      <c r="I44" s="131"/>
      <c r="J44" s="132"/>
    </row>
    <row r="45" spans="2:10" x14ac:dyDescent="0.2">
      <c r="B45" s="130"/>
      <c r="C45" s="131" t="s">
        <v>254</v>
      </c>
      <c r="D45" s="131"/>
      <c r="E45" s="131"/>
      <c r="F45" s="131"/>
      <c r="G45" s="131"/>
      <c r="H45" s="131"/>
      <c r="I45" s="131"/>
      <c r="J45" s="132"/>
    </row>
    <row r="46" spans="2:10" x14ac:dyDescent="0.2">
      <c r="B46" s="130"/>
      <c r="C46" s="131"/>
      <c r="D46" s="131"/>
      <c r="E46" s="131"/>
      <c r="F46" s="131"/>
      <c r="G46" s="131"/>
      <c r="H46" s="131"/>
      <c r="I46" s="131"/>
      <c r="J46" s="132"/>
    </row>
    <row r="47" spans="2:10" ht="13.8" thickBot="1" x14ac:dyDescent="0.25">
      <c r="B47" s="134"/>
      <c r="C47" s="135" t="s">
        <v>254</v>
      </c>
      <c r="D47" s="135"/>
      <c r="E47" s="135"/>
      <c r="F47" s="135"/>
      <c r="G47" s="135"/>
      <c r="H47" s="135"/>
      <c r="I47" s="135"/>
      <c r="J47" s="136"/>
    </row>
    <row r="49" spans="2:7" ht="13.8" thickBot="1" x14ac:dyDescent="0.25">
      <c r="C49" s="52"/>
      <c r="D49" s="52"/>
      <c r="E49" s="52"/>
      <c r="F49" s="52"/>
      <c r="G49" s="52"/>
    </row>
    <row r="50" spans="2:7" x14ac:dyDescent="0.2">
      <c r="B50" s="1116" t="s">
        <v>367</v>
      </c>
      <c r="C50" s="1117"/>
      <c r="D50" s="1117"/>
      <c r="E50" s="1117"/>
      <c r="F50" s="1117"/>
      <c r="G50" s="1118"/>
    </row>
    <row r="51" spans="2:7" ht="13.8" thickBot="1" x14ac:dyDescent="0.25">
      <c r="B51" s="125" t="s">
        <v>276</v>
      </c>
      <c r="C51" s="45" t="s">
        <v>247</v>
      </c>
      <c r="D51" s="45" t="s">
        <v>277</v>
      </c>
      <c r="E51" s="45" t="s">
        <v>278</v>
      </c>
      <c r="F51" s="46" t="s">
        <v>287</v>
      </c>
      <c r="G51" s="126" t="s">
        <v>290</v>
      </c>
    </row>
    <row r="52" spans="2:7" ht="13.8" thickTop="1" x14ac:dyDescent="0.2">
      <c r="B52" s="143" t="s">
        <v>279</v>
      </c>
      <c r="C52" s="131" t="s">
        <v>281</v>
      </c>
      <c r="D52" s="131" t="s">
        <v>286</v>
      </c>
      <c r="E52" s="131" t="s">
        <v>483</v>
      </c>
      <c r="F52" s="131" t="s">
        <v>288</v>
      </c>
      <c r="G52" s="132" t="s">
        <v>291</v>
      </c>
    </row>
    <row r="53" spans="2:7" x14ac:dyDescent="0.2">
      <c r="B53" s="143" t="s">
        <v>280</v>
      </c>
      <c r="C53" s="131" t="s">
        <v>499</v>
      </c>
      <c r="D53" s="131" t="s">
        <v>335</v>
      </c>
      <c r="E53" s="131" t="s">
        <v>484</v>
      </c>
      <c r="F53" s="131" t="s">
        <v>289</v>
      </c>
      <c r="G53" s="132" t="s">
        <v>292</v>
      </c>
    </row>
    <row r="54" spans="2:7" x14ac:dyDescent="0.2">
      <c r="B54" s="143" t="s">
        <v>334</v>
      </c>
      <c r="C54" s="131" t="s">
        <v>500</v>
      </c>
      <c r="D54" s="131" t="s">
        <v>489</v>
      </c>
      <c r="E54" s="131" t="s">
        <v>485</v>
      </c>
      <c r="F54" s="131"/>
      <c r="G54" s="132" t="s">
        <v>293</v>
      </c>
    </row>
    <row r="55" spans="2:7" x14ac:dyDescent="0.2">
      <c r="B55" s="143" t="s">
        <v>364</v>
      </c>
      <c r="C55" s="131"/>
      <c r="D55" s="131"/>
      <c r="E55" s="131" t="s">
        <v>486</v>
      </c>
      <c r="F55" s="131"/>
      <c r="G55" s="132"/>
    </row>
    <row r="56" spans="2:7" x14ac:dyDescent="0.2">
      <c r="B56" s="143"/>
      <c r="C56" s="131" t="s">
        <v>282</v>
      </c>
      <c r="D56" s="131"/>
      <c r="E56" s="131" t="s">
        <v>487</v>
      </c>
      <c r="F56" s="131"/>
      <c r="G56" s="132"/>
    </row>
    <row r="57" spans="2:7" x14ac:dyDescent="0.2">
      <c r="B57" s="143"/>
      <c r="C57" s="131" t="s">
        <v>283</v>
      </c>
      <c r="D57" s="131"/>
      <c r="E57" s="131" t="s">
        <v>488</v>
      </c>
      <c r="F57" s="131"/>
      <c r="G57" s="132"/>
    </row>
    <row r="58" spans="2:7" x14ac:dyDescent="0.2">
      <c r="B58" s="143"/>
      <c r="C58" s="131" t="s">
        <v>284</v>
      </c>
      <c r="D58" s="131"/>
      <c r="E58" s="131" t="s">
        <v>476</v>
      </c>
      <c r="F58" s="131"/>
      <c r="G58" s="132"/>
    </row>
    <row r="59" spans="2:7" x14ac:dyDescent="0.2">
      <c r="B59" s="143"/>
      <c r="C59" s="131" t="s">
        <v>285</v>
      </c>
      <c r="D59" s="131"/>
      <c r="E59" s="131"/>
      <c r="F59" s="131"/>
      <c r="G59" s="132"/>
    </row>
    <row r="60" spans="2:7" x14ac:dyDescent="0.2">
      <c r="B60" s="143"/>
      <c r="C60" s="131" t="s">
        <v>254</v>
      </c>
      <c r="D60" s="131"/>
      <c r="E60" s="131"/>
      <c r="F60" s="131"/>
      <c r="G60" s="132"/>
    </row>
    <row r="61" spans="2:7" x14ac:dyDescent="0.2">
      <c r="B61" s="143"/>
      <c r="C61" s="131"/>
      <c r="D61" s="131"/>
      <c r="E61" s="131"/>
      <c r="F61" s="131"/>
      <c r="G61" s="132"/>
    </row>
    <row r="62" spans="2:7" x14ac:dyDescent="0.2">
      <c r="B62" s="143"/>
      <c r="C62" s="131" t="s">
        <v>378</v>
      </c>
      <c r="D62" s="131"/>
      <c r="E62" s="131"/>
      <c r="F62" s="131"/>
      <c r="G62" s="132"/>
    </row>
    <row r="63" spans="2:7" x14ac:dyDescent="0.2">
      <c r="B63" s="143"/>
      <c r="C63" s="131" t="s">
        <v>379</v>
      </c>
      <c r="D63" s="131"/>
      <c r="E63" s="131"/>
      <c r="F63" s="131"/>
      <c r="G63" s="132"/>
    </row>
    <row r="64" spans="2:7" x14ac:dyDescent="0.2">
      <c r="B64" s="143"/>
      <c r="C64" s="131" t="s">
        <v>380</v>
      </c>
      <c r="D64" s="131"/>
      <c r="E64" s="131"/>
      <c r="F64" s="131"/>
      <c r="G64" s="132"/>
    </row>
    <row r="65" spans="2:7" x14ac:dyDescent="0.2">
      <c r="B65" s="143"/>
      <c r="C65" s="131" t="s">
        <v>381</v>
      </c>
      <c r="D65" s="131"/>
      <c r="E65" s="131"/>
      <c r="F65" s="131"/>
      <c r="G65" s="132"/>
    </row>
    <row r="66" spans="2:7" x14ac:dyDescent="0.2">
      <c r="B66" s="143"/>
      <c r="C66" s="131" t="s">
        <v>490</v>
      </c>
      <c r="D66" s="131"/>
      <c r="E66" s="131"/>
      <c r="F66" s="131"/>
      <c r="G66" s="132"/>
    </row>
    <row r="67" spans="2:7" x14ac:dyDescent="0.2">
      <c r="B67" s="143"/>
      <c r="C67" s="131" t="s">
        <v>477</v>
      </c>
      <c r="D67" s="131"/>
      <c r="E67" s="131"/>
      <c r="F67" s="131"/>
      <c r="G67" s="132"/>
    </row>
    <row r="68" spans="2:7" x14ac:dyDescent="0.2">
      <c r="B68" s="143"/>
      <c r="C68" s="131" t="s">
        <v>382</v>
      </c>
      <c r="D68" s="131"/>
      <c r="E68" s="131"/>
      <c r="F68" s="131"/>
      <c r="G68" s="132"/>
    </row>
    <row r="69" spans="2:7" x14ac:dyDescent="0.2">
      <c r="B69" s="143"/>
      <c r="C69" s="131" t="s">
        <v>383</v>
      </c>
      <c r="D69" s="131"/>
      <c r="E69" s="131"/>
      <c r="F69" s="131"/>
      <c r="G69" s="132"/>
    </row>
    <row r="70" spans="2:7" x14ac:dyDescent="0.2">
      <c r="B70" s="143"/>
      <c r="C70" s="131" t="s">
        <v>478</v>
      </c>
      <c r="D70" s="131"/>
      <c r="E70" s="131"/>
      <c r="F70" s="131"/>
      <c r="G70" s="132"/>
    </row>
    <row r="71" spans="2:7" x14ac:dyDescent="0.2">
      <c r="B71" s="143"/>
      <c r="C71" s="131" t="s">
        <v>385</v>
      </c>
      <c r="D71" s="131"/>
      <c r="E71" s="131"/>
      <c r="F71" s="131"/>
      <c r="G71" s="132"/>
    </row>
    <row r="72" spans="2:7" x14ac:dyDescent="0.2">
      <c r="B72" s="143"/>
      <c r="C72" s="131" t="s">
        <v>387</v>
      </c>
      <c r="D72" s="131"/>
      <c r="E72" s="131"/>
      <c r="F72" s="131"/>
      <c r="G72" s="132"/>
    </row>
    <row r="73" spans="2:7" x14ac:dyDescent="0.2">
      <c r="B73" s="143"/>
      <c r="C73" s="131" t="s">
        <v>388</v>
      </c>
      <c r="D73" s="131"/>
      <c r="E73" s="131"/>
      <c r="F73" s="131"/>
      <c r="G73" s="132"/>
    </row>
    <row r="74" spans="2:7" x14ac:dyDescent="0.2">
      <c r="B74" s="143"/>
      <c r="C74" s="131" t="s">
        <v>389</v>
      </c>
      <c r="D74" s="131"/>
      <c r="E74" s="131"/>
      <c r="F74" s="131"/>
      <c r="G74" s="132"/>
    </row>
    <row r="75" spans="2:7" x14ac:dyDescent="0.2">
      <c r="B75" s="143"/>
      <c r="C75" s="131" t="s">
        <v>390</v>
      </c>
      <c r="D75" s="131"/>
      <c r="E75" s="131"/>
      <c r="F75" s="131"/>
      <c r="G75" s="132"/>
    </row>
    <row r="76" spans="2:7" x14ac:dyDescent="0.2">
      <c r="B76" s="143"/>
      <c r="C76" s="131" t="s">
        <v>391</v>
      </c>
      <c r="D76" s="131"/>
      <c r="E76" s="131"/>
      <c r="F76" s="131"/>
      <c r="G76" s="132"/>
    </row>
    <row r="77" spans="2:7" x14ac:dyDescent="0.2">
      <c r="B77" s="143"/>
      <c r="C77" s="131" t="s">
        <v>476</v>
      </c>
      <c r="D77" s="131"/>
      <c r="E77" s="131"/>
      <c r="F77" s="131"/>
      <c r="G77" s="132"/>
    </row>
    <row r="78" spans="2:7" x14ac:dyDescent="0.2">
      <c r="B78" s="143"/>
      <c r="C78" s="131"/>
      <c r="D78" s="131"/>
      <c r="E78" s="131"/>
      <c r="F78" s="131"/>
      <c r="G78" s="132"/>
    </row>
    <row r="79" spans="2:7" x14ac:dyDescent="0.2">
      <c r="B79" s="143"/>
      <c r="C79" s="131" t="s">
        <v>479</v>
      </c>
      <c r="D79" s="131"/>
      <c r="E79" s="131"/>
      <c r="F79" s="131"/>
      <c r="G79" s="132"/>
    </row>
    <row r="80" spans="2:7" x14ac:dyDescent="0.2">
      <c r="B80" s="143"/>
      <c r="C80" s="131" t="s">
        <v>480</v>
      </c>
      <c r="D80" s="131"/>
      <c r="E80" s="131"/>
      <c r="F80" s="131"/>
      <c r="G80" s="132"/>
    </row>
    <row r="81" spans="2:7" x14ac:dyDescent="0.2">
      <c r="B81" s="143"/>
      <c r="C81" s="131" t="s">
        <v>481</v>
      </c>
      <c r="D81" s="131"/>
      <c r="E81" s="131"/>
      <c r="F81" s="131"/>
      <c r="G81" s="132"/>
    </row>
    <row r="82" spans="2:7" x14ac:dyDescent="0.2">
      <c r="B82" s="143"/>
      <c r="C82" s="131" t="s">
        <v>482</v>
      </c>
      <c r="D82" s="131"/>
      <c r="E82" s="131"/>
      <c r="F82" s="131"/>
      <c r="G82" s="132"/>
    </row>
    <row r="83" spans="2:7" ht="13.8" thickBot="1" x14ac:dyDescent="0.25">
      <c r="B83" s="144"/>
      <c r="C83" s="135" t="s">
        <v>476</v>
      </c>
      <c r="D83" s="135"/>
      <c r="E83" s="135"/>
      <c r="F83" s="135"/>
      <c r="G83" s="136"/>
    </row>
  </sheetData>
  <mergeCells count="3">
    <mergeCell ref="B14:J14"/>
    <mergeCell ref="B50:G50"/>
    <mergeCell ref="B4:F4"/>
  </mergeCells>
  <phoneticPr fontId="9"/>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40</vt:i4>
      </vt:variant>
      <vt:variant>
        <vt:lpstr>名前付き一覧</vt:lpstr>
      </vt:variant>
      <vt:variant>
        <vt:i4>79</vt:i4>
      </vt:variant>
    </vt:vector>
  </HeadingPairs>
  <TitlesOfParts>
    <vt:vector size="119" baseType="lpstr">
      <vt:lpstr>点検様式作成フロー</vt:lpstr>
      <vt:lpstr>変状面積算出方法</vt:lpstr>
      <vt:lpstr>様式A-1</vt:lpstr>
      <vt:lpstr>様式A-2</vt:lpstr>
      <vt:lpstr>様式A-3</vt:lpstr>
      <vt:lpstr>様式B_001</vt:lpstr>
      <vt:lpstr>様式B_002</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様式D-1-2_001</vt:lpstr>
      <vt:lpstr>様式D-1-2_002</vt:lpstr>
      <vt:lpstr>様式D-2-1_001</vt:lpstr>
      <vt:lpstr>様式D-2-1_002</vt:lpstr>
      <vt:lpstr>様式D-2-1´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'様式D-1-2_001'!Print_Area</vt:lpstr>
      <vt:lpstr>'様式D-1-2_002'!Print_Area</vt:lpstr>
      <vt:lpstr>'様式D-2-1_001'!Print_Area</vt:lpstr>
      <vt:lpstr>'様式D-2-1_002'!Print_Area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様式E!Print_Area</vt:lpstr>
      <vt:lpstr>'様式F '!Print_Area</vt:lpstr>
      <vt:lpstr>様式G!Print_Area</vt:lpstr>
      <vt:lpstr>'様式A-2'!Print_Titles</vt:lpstr>
      <vt:lpstr>'様式C-1-1'!Print_Titles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'様式D-1-2_001'!Print_Titles</vt:lpstr>
      <vt:lpstr>'様式D-1-2_002'!Print_Titles</vt:lpstr>
      <vt:lpstr>'様式D-2-1_001'!Print_Titles</vt:lpstr>
      <vt:lpstr>'様式D-2-1_002'!Print_Titles</vt:lpstr>
      <vt:lpstr>'様式D-2-1´'!Print_Titles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'様式F '!Print_Titles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久保 孝司</cp:lastModifiedBy>
  <cp:lastPrinted>2025-03-25T08:59:20Z</cp:lastPrinted>
  <dcterms:created xsi:type="dcterms:W3CDTF">2012-04-09T00:49:26Z</dcterms:created>
  <dcterms:modified xsi:type="dcterms:W3CDTF">2025-04-22T08:50:28Z</dcterms:modified>
</cp:coreProperties>
</file>